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defaultThemeVersion="166925"/>
  <mc:AlternateContent xmlns:mc="http://schemas.openxmlformats.org/markup-compatibility/2006">
    <mc:Choice Requires="x15">
      <x15ac:absPath xmlns:x15ac="http://schemas.microsoft.com/office/spreadsheetml/2010/11/ac" url="https://archiprod.sharepoint.com/sites/Archiprod/Shared Documents/General/F_Purchasing/Internal Timber doors/"/>
    </mc:Choice>
  </mc:AlternateContent>
  <xr:revisionPtr revIDLastSave="1376" documentId="8_{A59795F4-4AA6-452E-851A-D752D7CD7E80}" xr6:coauthVersionLast="47" xr6:coauthVersionMax="47" xr10:uidLastSave="{E924AF9F-39B6-F344-9B0A-EE0A00F3B65A}"/>
  <bookViews>
    <workbookView xWindow="4680" yWindow="500" windowWidth="33720" windowHeight="18540" tabRatio="584" xr2:uid="{9A093371-75D0-4C57-8F9E-F323FCB5FD6F}"/>
  </bookViews>
  <sheets>
    <sheet name="Pricelist FLUSH RANGE" sheetId="45" r:id="rId1"/>
    <sheet name="Pricelist DESIGNO RANGE" sheetId="46" r:id="rId2"/>
    <sheet name="Pricelist FINESTRATO RANGE" sheetId="48" r:id="rId3"/>
    <sheet name="Pricelist CLASSIC RANGE" sheetId="47" r:id="rId4"/>
    <sheet name="Pricelist FRAMES" sheetId="49" r:id="rId5"/>
    <sheet name="Pricelist PLINTH BLOCKS" sheetId="51" r:id="rId6"/>
  </sheets>
  <definedNames>
    <definedName name="_xlnm.Print_Area" localSheetId="3">'Pricelist CLASSIC RANGE'!#REF!</definedName>
    <definedName name="_xlnm.Print_Area" localSheetId="1">'Pricelist DESIGNO RANGE'!#REF!</definedName>
    <definedName name="_xlnm.Print_Area" localSheetId="2">'Pricelist FINESTRATO RANGE'!$A:$I</definedName>
    <definedName name="_xlnm.Print_Area" localSheetId="0">'Pricelist FLUSH RANGE'!$A$1:$BQ$79</definedName>
    <definedName name="_xlnm.Print_Area" localSheetId="4">'Pricelist FRAMES'!#REF!</definedName>
    <definedName name="_xlnm.Print_Area" localSheetId="5">'Pricelist PLINTH BLOCKS'!#REF!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51" l="1"/>
  <c r="A12" i="51"/>
  <c r="A4" i="51"/>
  <c r="A55" i="49"/>
  <c r="A17" i="49"/>
  <c r="A4" i="49"/>
  <c r="AY55" i="49"/>
  <c r="CW55" i="49"/>
  <c r="CM55" i="49"/>
  <c r="CC55" i="49"/>
  <c r="BS55" i="49"/>
  <c r="BI55" i="49"/>
  <c r="AO55" i="49"/>
  <c r="AE55" i="49"/>
  <c r="U55" i="49"/>
  <c r="K55" i="49"/>
  <c r="A45" i="49"/>
  <c r="CW45" i="49"/>
  <c r="CM45" i="49"/>
  <c r="CC45" i="49"/>
  <c r="BS45" i="49"/>
  <c r="BI45" i="49"/>
  <c r="AY45" i="49"/>
  <c r="AO45" i="49"/>
  <c r="AE45" i="49"/>
  <c r="U45" i="49"/>
  <c r="K45" i="49"/>
  <c r="A37" i="49"/>
  <c r="CW37" i="49"/>
  <c r="CM37" i="49"/>
  <c r="CC37" i="49"/>
  <c r="BS37" i="49"/>
  <c r="BI37" i="49"/>
  <c r="AY37" i="49"/>
  <c r="AO37" i="49"/>
  <c r="AE37" i="49"/>
  <c r="U37" i="49"/>
  <c r="K37" i="49"/>
  <c r="A24" i="49"/>
  <c r="CW24" i="49"/>
  <c r="CM24" i="49"/>
  <c r="CC24" i="49"/>
  <c r="BS24" i="49"/>
  <c r="BI24" i="49"/>
  <c r="AY24" i="49"/>
  <c r="AO24" i="49"/>
  <c r="AE24" i="49"/>
  <c r="U24" i="49"/>
  <c r="K24" i="49"/>
  <c r="BS24" i="48"/>
  <c r="BI24" i="48"/>
  <c r="AY24" i="48"/>
  <c r="AO24" i="48"/>
  <c r="AE24" i="48"/>
  <c r="U24" i="48"/>
  <c r="K24" i="48"/>
  <c r="A24" i="48"/>
  <c r="U24" i="47"/>
  <c r="K24" i="47"/>
  <c r="A24" i="47"/>
  <c r="CM24" i="46"/>
  <c r="CC24" i="46"/>
  <c r="BS24" i="46"/>
  <c r="BI24" i="46"/>
  <c r="AY24" i="46"/>
  <c r="AO24" i="46"/>
  <c r="AE24" i="46"/>
  <c r="U24" i="46"/>
  <c r="K24" i="46"/>
  <c r="A24" i="46"/>
  <c r="BI24" i="45"/>
  <c r="AY24" i="45"/>
  <c r="AO24" i="45"/>
  <c r="AE24" i="45"/>
  <c r="U24" i="45"/>
  <c r="K24" i="45"/>
  <c r="A24" i="45"/>
  <c r="CW17" i="49"/>
  <c r="CM17" i="49"/>
  <c r="CC17" i="49"/>
  <c r="BS17" i="49"/>
  <c r="BI17" i="49"/>
  <c r="AY17" i="49"/>
  <c r="AO17" i="49"/>
  <c r="AE17" i="49"/>
  <c r="U17" i="49"/>
  <c r="K17" i="49"/>
  <c r="BS17" i="48"/>
  <c r="BI17" i="48"/>
  <c r="AY17" i="48"/>
  <c r="AO17" i="48"/>
  <c r="AE17" i="48"/>
  <c r="U17" i="48"/>
  <c r="K17" i="48"/>
  <c r="A17" i="48"/>
  <c r="U17" i="47"/>
  <c r="K17" i="47"/>
  <c r="A17" i="47"/>
  <c r="CM17" i="46"/>
  <c r="CC17" i="46"/>
  <c r="BS17" i="46"/>
  <c r="BI17" i="46"/>
  <c r="AY17" i="46"/>
  <c r="AO17" i="46"/>
  <c r="AE17" i="46"/>
  <c r="U17" i="46"/>
  <c r="K17" i="46"/>
  <c r="A17" i="46"/>
  <c r="BI17" i="45"/>
  <c r="AY17" i="45"/>
  <c r="AO17" i="45"/>
  <c r="AE17" i="45"/>
  <c r="U17" i="45"/>
  <c r="K17" i="45"/>
  <c r="A17" i="45"/>
  <c r="CW4" i="49"/>
  <c r="CM4" i="49"/>
  <c r="CC4" i="49"/>
  <c r="BS4" i="49"/>
  <c r="BI4" i="49"/>
  <c r="AY4" i="49"/>
  <c r="AO4" i="49"/>
  <c r="AE4" i="49"/>
  <c r="U4" i="49"/>
  <c r="K4" i="49"/>
  <c r="BS4" i="48"/>
  <c r="BI4" i="48"/>
  <c r="AY4" i="48"/>
  <c r="AO4" i="48"/>
  <c r="AE4" i="48"/>
  <c r="U4" i="48"/>
  <c r="K4" i="48"/>
  <c r="A4" i="48"/>
  <c r="U4" i="47"/>
  <c r="K4" i="47"/>
  <c r="A4" i="47"/>
  <c r="CM4" i="46"/>
  <c r="CC4" i="46"/>
  <c r="BS4" i="46"/>
  <c r="BI4" i="46"/>
  <c r="AY4" i="46"/>
  <c r="AO4" i="46"/>
  <c r="AE4" i="46"/>
  <c r="U4" i="46"/>
  <c r="K4" i="46"/>
  <c r="A4" i="46"/>
  <c r="BI4" i="45"/>
  <c r="AY4" i="45"/>
  <c r="AO4" i="45"/>
  <c r="AE4" i="45"/>
  <c r="U4" i="45"/>
  <c r="K4" i="45"/>
  <c r="A4" i="45"/>
  <c r="BS34" i="48" l="1"/>
  <c r="BI34" i="48"/>
  <c r="AY34" i="48"/>
  <c r="AO34" i="48"/>
  <c r="AE34" i="48"/>
  <c r="U34" i="48"/>
  <c r="K34" i="48"/>
  <c r="A34" i="48"/>
  <c r="BS104" i="48"/>
  <c r="BI104" i="48"/>
  <c r="AY104" i="48"/>
  <c r="AO104" i="48"/>
  <c r="AE104" i="48"/>
  <c r="U104" i="48"/>
  <c r="K104" i="48"/>
  <c r="A104" i="48"/>
  <c r="U74" i="47"/>
  <c r="K74" i="47"/>
  <c r="A74" i="47"/>
  <c r="U34" i="47"/>
  <c r="K34" i="47"/>
  <c r="A34" i="47"/>
  <c r="CM118" i="46"/>
  <c r="CC118" i="46"/>
  <c r="BS118" i="46"/>
  <c r="BI118" i="46"/>
  <c r="AY118" i="46"/>
  <c r="CM104" i="46"/>
  <c r="CC104" i="46"/>
  <c r="BS104" i="46"/>
  <c r="BI104" i="46"/>
  <c r="AY104" i="46"/>
  <c r="AO118" i="46"/>
  <c r="AO104" i="46"/>
  <c r="CM168" i="46"/>
  <c r="CC168" i="46"/>
  <c r="BS168" i="46"/>
  <c r="BI168" i="46"/>
  <c r="AY168" i="46"/>
  <c r="AO168" i="46"/>
  <c r="AE168" i="46"/>
  <c r="U168" i="46"/>
  <c r="K168" i="46"/>
  <c r="AE104" i="46"/>
  <c r="U104" i="46"/>
  <c r="K104" i="46"/>
  <c r="A168" i="46"/>
  <c r="BI91" i="45"/>
  <c r="AY91" i="45"/>
  <c r="AO91" i="45"/>
  <c r="AE91" i="45"/>
  <c r="U91" i="45"/>
  <c r="K91" i="45"/>
  <c r="A91" i="45"/>
  <c r="A104" i="46"/>
  <c r="CM34" i="46"/>
  <c r="CC34" i="46"/>
  <c r="BS34" i="46"/>
  <c r="BI34" i="46"/>
  <c r="AY34" i="46"/>
  <c r="AO34" i="46"/>
  <c r="AE34" i="46"/>
  <c r="U34" i="46"/>
  <c r="K34" i="46"/>
  <c r="A34" i="46"/>
  <c r="BI34" i="45"/>
  <c r="AY34" i="45"/>
  <c r="AO34" i="45"/>
  <c r="AE34" i="45"/>
  <c r="U34" i="45"/>
  <c r="K34" i="45"/>
  <c r="A34" i="45"/>
  <c r="AJ88" i="46"/>
  <c r="AH88" i="46"/>
  <c r="AJ76" i="46"/>
  <c r="AH76" i="46"/>
  <c r="AJ40" i="46"/>
  <c r="AH40" i="46"/>
  <c r="Z88" i="46"/>
  <c r="X88" i="46"/>
  <c r="Z76" i="46"/>
  <c r="X76" i="46"/>
  <c r="Z40" i="46"/>
  <c r="X40" i="46"/>
  <c r="P88" i="46"/>
  <c r="N88" i="46"/>
  <c r="P76" i="46"/>
  <c r="N76" i="46"/>
  <c r="P40" i="46"/>
  <c r="N40" i="46"/>
  <c r="CR88" i="46"/>
  <c r="CP88" i="46"/>
  <c r="CR76" i="46"/>
  <c r="CP76" i="46"/>
  <c r="CR40" i="46"/>
  <c r="CP40" i="46"/>
  <c r="CH88" i="46"/>
  <c r="CF88" i="46"/>
  <c r="CH76" i="46"/>
  <c r="CF76" i="46"/>
  <c r="CH40" i="46"/>
  <c r="CF40" i="46"/>
  <c r="BX88" i="46"/>
  <c r="BV88" i="46"/>
  <c r="BX76" i="46"/>
  <c r="BV76" i="46"/>
  <c r="BX40" i="46"/>
  <c r="BV40" i="46"/>
  <c r="BN88" i="46"/>
  <c r="BL88" i="46"/>
  <c r="BN76" i="46"/>
  <c r="BL76" i="46"/>
  <c r="BN40" i="46"/>
  <c r="BL40" i="46"/>
  <c r="BD88" i="46"/>
  <c r="BB88" i="46"/>
  <c r="BD76" i="46"/>
  <c r="BB76" i="46"/>
  <c r="BD40" i="46"/>
  <c r="BB40" i="46"/>
  <c r="AT88" i="46"/>
  <c r="AR88" i="46"/>
  <c r="AT76" i="46"/>
  <c r="AR76" i="46"/>
  <c r="AT40" i="46"/>
  <c r="AR40" i="46"/>
  <c r="F88" i="46"/>
  <c r="D88" i="46"/>
  <c r="F76" i="46"/>
  <c r="D76" i="46"/>
  <c r="F40" i="46"/>
  <c r="D40" i="46"/>
</calcChain>
</file>

<file path=xl/sharedStrings.xml><?xml version="1.0" encoding="utf-8"?>
<sst xmlns="http://schemas.openxmlformats.org/spreadsheetml/2006/main" count="10948" uniqueCount="569">
  <si>
    <t>O</t>
  </si>
  <si>
    <t>P100</t>
  </si>
  <si>
    <t>NFR</t>
  </si>
  <si>
    <t>S100</t>
  </si>
  <si>
    <t>G104</t>
  </si>
  <si>
    <t>SKU</t>
  </si>
  <si>
    <t>IN104</t>
  </si>
  <si>
    <t>IN103</t>
  </si>
  <si>
    <t>IN110</t>
  </si>
  <si>
    <t>F102</t>
  </si>
  <si>
    <t>F104</t>
  </si>
  <si>
    <t>F114</t>
  </si>
  <si>
    <t>A10</t>
  </si>
  <si>
    <t>EI60</t>
  </si>
  <si>
    <t>DB36</t>
  </si>
  <si>
    <t>DB38</t>
  </si>
  <si>
    <t>SG</t>
  </si>
  <si>
    <t>J</t>
  </si>
  <si>
    <t>K</t>
  </si>
  <si>
    <t>L</t>
  </si>
  <si>
    <t>Name &amp; description</t>
  </si>
  <si>
    <t>G08</t>
  </si>
  <si>
    <t>G11</t>
  </si>
  <si>
    <t>G12</t>
  </si>
  <si>
    <t>G15</t>
  </si>
  <si>
    <t>G17</t>
  </si>
  <si>
    <t>G18</t>
  </si>
  <si>
    <t>Price Eur/ sash</t>
  </si>
  <si>
    <t>Sash machined using CNC cutter patern APC01</t>
  </si>
  <si>
    <t>Sash machined using CNC cutter patern APC02</t>
  </si>
  <si>
    <t>Sash machined using CNC cutter patern APC03</t>
  </si>
  <si>
    <t>Sash machined using CNC cutter patern APC04</t>
  </si>
  <si>
    <t>Sash machined using CNC cutter patern APC05</t>
  </si>
  <si>
    <t>Sash machined using CNC cutter patern APC06</t>
  </si>
  <si>
    <t>533 - 840mm</t>
  </si>
  <si>
    <t>1981 - 2040mm</t>
  </si>
  <si>
    <t>2201 - 2700mm</t>
  </si>
  <si>
    <t>M/[?]/00</t>
  </si>
  <si>
    <t>M/[?]/S</t>
  </si>
  <si>
    <t>M/[RAL????]/S</t>
  </si>
  <si>
    <t>M/SAMPLE/S</t>
  </si>
  <si>
    <t>OQ/CLEAR/S</t>
  </si>
  <si>
    <t>OQ/[?]/S</t>
  </si>
  <si>
    <t>OQ/BESPOKE/S</t>
  </si>
  <si>
    <t>OQ/SAMPLE/S</t>
  </si>
  <si>
    <t>AQ/[?]/00</t>
  </si>
  <si>
    <t>AQ/[?]/M</t>
  </si>
  <si>
    <t>AQ/[RAL????]/M</t>
  </si>
  <si>
    <t>AQ/SAMPLE/M</t>
  </si>
  <si>
    <t>AC/[?]/M</t>
  </si>
  <si>
    <t>AC/[RAL????]/M</t>
  </si>
  <si>
    <t>AC/SAMPLE/M</t>
  </si>
  <si>
    <t>AC/[?]/00</t>
  </si>
  <si>
    <t>941 - 1100mm</t>
  </si>
  <si>
    <t>841 - 940mm</t>
  </si>
  <si>
    <t>1101 - 1500mm</t>
  </si>
  <si>
    <t>M01</t>
  </si>
  <si>
    <t>M02</t>
  </si>
  <si>
    <t>M03</t>
  </si>
  <si>
    <t>On request</t>
  </si>
  <si>
    <t>I</t>
  </si>
  <si>
    <t>No options</t>
  </si>
  <si>
    <t>DD</t>
  </si>
  <si>
    <t>Uplift to adjust frame for double door</t>
  </si>
  <si>
    <t>00</t>
  </si>
  <si>
    <t>2041 - 2200mm</t>
  </si>
  <si>
    <t>EI30</t>
  </si>
  <si>
    <t>[?]/CLEAR/S</t>
  </si>
  <si>
    <t>[?]/SAMPLE/S</t>
  </si>
  <si>
    <t>STND</t>
  </si>
  <si>
    <t>DEEP</t>
  </si>
  <si>
    <t>P102</t>
  </si>
  <si>
    <t>P101</t>
  </si>
  <si>
    <t>TREATMENT:</t>
  </si>
  <si>
    <t>FINISH:</t>
  </si>
  <si>
    <t>GLOSS LEVEL:</t>
  </si>
  <si>
    <t>European oak quarter-sawn veneer and solid oak lipping on edges.</t>
  </si>
  <si>
    <t>R100</t>
  </si>
  <si>
    <t>R101</t>
  </si>
  <si>
    <t>U016</t>
  </si>
  <si>
    <t>U010</t>
  </si>
  <si>
    <t>U006</t>
  </si>
  <si>
    <t>U005</t>
  </si>
  <si>
    <t>U004</t>
  </si>
  <si>
    <t>U013</t>
  </si>
  <si>
    <t>U003</t>
  </si>
  <si>
    <t>U002</t>
  </si>
  <si>
    <t>P104</t>
  </si>
  <si>
    <t>P103</t>
  </si>
  <si>
    <t>European oak crown-cut veneer and solid oak lipping on edges.</t>
  </si>
  <si>
    <t>Clear lacquer.</t>
  </si>
  <si>
    <t>Stained in any stain colour from the provider's stain book.</t>
  </si>
  <si>
    <t>Stained to match customer sample.</t>
  </si>
  <si>
    <t>Primed in white [W], grey [G] or black [B] only.</t>
  </si>
  <si>
    <t>Standard.</t>
  </si>
  <si>
    <t>Matt finish, 10% gloss.</t>
  </si>
  <si>
    <t>Painted in any RAL colour.</t>
  </si>
  <si>
    <t>Painted in a colour to match the customer sample.</t>
  </si>
  <si>
    <t>Brown ash crown-cut veneer and solid ash lipping on edges.</t>
  </si>
  <si>
    <t>Other timbers: walnut – quarter-sawn [WQ], walnut - crown cut [WC], birch [B], teak [T], rosewood [R], wenge [V], ebony [E].</t>
  </si>
  <si>
    <t>Other timbers: walnut – quarter-sawn [WQ], walnut - crown cut [WC].</t>
  </si>
  <si>
    <t>G100</t>
  </si>
  <si>
    <t>G102</t>
  </si>
  <si>
    <t>G105</t>
  </si>
  <si>
    <t>G109</t>
  </si>
  <si>
    <t>G101</t>
  </si>
  <si>
    <t>G106</t>
  </si>
  <si>
    <t>G110</t>
  </si>
  <si>
    <t>G111</t>
  </si>
  <si>
    <t>G112</t>
  </si>
  <si>
    <t>G107</t>
  </si>
  <si>
    <t>G108</t>
  </si>
  <si>
    <t>G103</t>
  </si>
  <si>
    <t>IN107</t>
  </si>
  <si>
    <t>IN102</t>
  </si>
  <si>
    <t>IN100</t>
  </si>
  <si>
    <t>IN101</t>
  </si>
  <si>
    <t>IN106</t>
  </si>
  <si>
    <t>IN108</t>
  </si>
  <si>
    <t>IN105</t>
  </si>
  <si>
    <t>Smooth MDF.</t>
  </si>
  <si>
    <t>C010</t>
  </si>
  <si>
    <t>C020</t>
  </si>
  <si>
    <t>C021</t>
  </si>
  <si>
    <t>C022</t>
  </si>
  <si>
    <t>C030</t>
  </si>
  <si>
    <t>C031</t>
  </si>
  <si>
    <t>C040</t>
  </si>
  <si>
    <t>C041</t>
  </si>
  <si>
    <t>C042</t>
  </si>
  <si>
    <t>C050</t>
  </si>
  <si>
    <t>C060</t>
  </si>
  <si>
    <t>C023</t>
  </si>
  <si>
    <t>C024</t>
  </si>
  <si>
    <t>C032</t>
  </si>
  <si>
    <t>C034</t>
  </si>
  <si>
    <t>F101</t>
  </si>
  <si>
    <t>F103</t>
  </si>
  <si>
    <t>F107</t>
  </si>
  <si>
    <t>F105</t>
  </si>
  <si>
    <t>F108</t>
  </si>
  <si>
    <t>F109</t>
  </si>
  <si>
    <t>F110</t>
  </si>
  <si>
    <t>F106</t>
  </si>
  <si>
    <t>F111</t>
  </si>
  <si>
    <t>F112</t>
  </si>
  <si>
    <t>F113</t>
  </si>
  <si>
    <t>A01</t>
  </si>
  <si>
    <t>A02</t>
  </si>
  <si>
    <t>A04</t>
  </si>
  <si>
    <t>A03</t>
  </si>
  <si>
    <t>A06</t>
  </si>
  <si>
    <t>A09</t>
  </si>
  <si>
    <t>A05</t>
  </si>
  <si>
    <t>A07</t>
  </si>
  <si>
    <t>A08</t>
  </si>
  <si>
    <t>SC</t>
  </si>
  <si>
    <t>Aluminium.</t>
  </si>
  <si>
    <t>x 1,7</t>
  </si>
  <si>
    <t>x 2,0</t>
  </si>
  <si>
    <t>Price Eur/ frame</t>
  </si>
  <si>
    <t>Smooth MDF .</t>
  </si>
  <si>
    <t>To match frame and architraves finish.</t>
  </si>
  <si>
    <t>Solid European oak.</t>
  </si>
  <si>
    <t>Solid brown ash.</t>
  </si>
  <si>
    <t>SEA01</t>
  </si>
  <si>
    <t>SEA02</t>
  </si>
  <si>
    <t>SEA04</t>
  </si>
  <si>
    <t>SEA03</t>
  </si>
  <si>
    <t>SEA06</t>
  </si>
  <si>
    <t>SEA09</t>
  </si>
  <si>
    <t>SEA10</t>
  </si>
  <si>
    <t>SESG</t>
  </si>
  <si>
    <t>SEA05</t>
  </si>
  <si>
    <t>SEA07</t>
  </si>
  <si>
    <t>SEA08</t>
  </si>
  <si>
    <t>L07L07</t>
  </si>
  <si>
    <t>L07L15</t>
  </si>
  <si>
    <t>L15L15</t>
  </si>
  <si>
    <t>L07L30</t>
  </si>
  <si>
    <t>L30L30</t>
  </si>
  <si>
    <t>L15L30</t>
  </si>
  <si>
    <t>L07L50</t>
  </si>
  <si>
    <t>L15L50</t>
  </si>
  <si>
    <t>L30L50</t>
  </si>
  <si>
    <t>L50L50</t>
  </si>
  <si>
    <t>-</t>
  </si>
  <si>
    <t>P18</t>
  </si>
  <si>
    <t>P25</t>
  </si>
  <si>
    <t>P40</t>
  </si>
  <si>
    <t>ADDITIONAL CHOISES FOR SASH THAT GOES AS SEPARATE CODE</t>
  </si>
  <si>
    <t>MODIFICATION FOR FRAME THAT GOES AS SEPARATE CODE</t>
  </si>
  <si>
    <t>Pick from a table below</t>
  </si>
  <si>
    <t xml:space="preserve">Smooth steel. </t>
  </si>
  <si>
    <t>Stainless steel.</t>
  </si>
  <si>
    <t>Brushed.</t>
  </si>
  <si>
    <t>Brushed and brass lacquer.</t>
  </si>
  <si>
    <t>Name &amp; description &amp; Price, Eur/ sash</t>
  </si>
  <si>
    <t>Skydinė lygi MDF paviršiumi varčia.</t>
  </si>
  <si>
    <t>M/[?]/[?]</t>
  </si>
  <si>
    <t>M/[RAL????]/[?]</t>
  </si>
  <si>
    <t>M/SAMPLE/[?]</t>
  </si>
  <si>
    <t>Standard (00).</t>
  </si>
  <si>
    <t>OQ/[?]/00</t>
  </si>
  <si>
    <t>OC/[?]/00</t>
  </si>
  <si>
    <t>OQ/BESPOKE/[?]</t>
  </si>
  <si>
    <t>OQ/CLEAR/[?]</t>
  </si>
  <si>
    <t>OQ/SAMPLE/[?]</t>
  </si>
  <si>
    <t>OC/CLEAR/[?]</t>
  </si>
  <si>
    <t>OC/BESPOKE/[?]</t>
  </si>
  <si>
    <t>OC/SAMPLE/[?]</t>
  </si>
  <si>
    <t>Brown ash quarter-sawn veneer and solid ash lipping on edges.</t>
  </si>
  <si>
    <t>Painted in any RAL colour [RAL????].</t>
  </si>
  <si>
    <t>Matt finish [M] 10% gloss, satin finish [S] 20% gloss.</t>
  </si>
  <si>
    <t>[?]/SAMPLE/[?]</t>
  </si>
  <si>
    <t>[?]/CLEAR/[?]</t>
  </si>
  <si>
    <t>Matt finish [M] &lt; 10% gloss, Satin finish [S] 20–30% gloss, Gloss finish [G] 50–60% gloss.</t>
  </si>
  <si>
    <t>Satin finish (S) 20-30% gloss.</t>
  </si>
  <si>
    <t>Satin finish (S) 20% gloss.</t>
  </si>
  <si>
    <t>APC01</t>
  </si>
  <si>
    <t>APC02</t>
  </si>
  <si>
    <t>APC03</t>
  </si>
  <si>
    <t>APC04</t>
  </si>
  <si>
    <t>APC05</t>
  </si>
  <si>
    <t>APC06</t>
  </si>
  <si>
    <t>Frame suitable for wall under 200mm depth</t>
  </si>
  <si>
    <t>Frame suitable for wall depth 201mm and above</t>
  </si>
  <si>
    <t>Outward opening.</t>
  </si>
  <si>
    <t>Inward opening.</t>
  </si>
  <si>
    <t>European oak quarter-sawn veneer along profile.</t>
  </si>
  <si>
    <t>Brown ash quarter-sawn veneer along profile.</t>
  </si>
  <si>
    <t>Other timbers: walnut – quarter-sawn [WQ], walnut - crown cut [WC], birch [B], teak [T], rosewood [R], wenge [V], ebony [E] veneer along profile.</t>
  </si>
  <si>
    <t>Other timbers: walnut – quarter-sawn [WQ], walnut - crown cut [WC] veneer along profile.</t>
  </si>
  <si>
    <t>n/a</t>
  </si>
  <si>
    <t>NA</t>
  </si>
  <si>
    <t>Unfinished. Prepared to be painted with water base paints.</t>
  </si>
  <si>
    <t>dB36 akustinė varčia.
Varčios storis: 45 mm. Skydinė varčia su dygiuotos minkštosios medienos rėmu, dB36 garso izoliaciniu užpildu ir aukšto tankio MDF viršutine danga.</t>
  </si>
  <si>
    <t>dB38 akustinė varčia.
Varčios storis: 65 mm. Skydinė varčia su dygiuotos minkštosios medienos rėmu, dB38 garso izoliaciniu užpildu ir aukšto tankio MDF viršutine danga.</t>
  </si>
  <si>
    <t>Lygus MDF.</t>
  </si>
  <si>
    <t>Standartinis (00).</t>
  </si>
  <si>
    <t>Primed in White [W], Grey [G] or Black [B] only.</t>
  </si>
  <si>
    <t>Tik gruntuotas balta [W], pilka [G] arba juoda [B] spalva.</t>
  </si>
  <si>
    <t>Matt finish [M] 10% gloss, Satin finish [S] 20% gloss.</t>
  </si>
  <si>
    <t>Matinė apdaila [M] – 10 % blizgumas, Pusiau matinė apdaila [S] – 20 % blizgumas.</t>
  </si>
  <si>
    <t>Dažyta bet kuria RAL spalva [RAL????].</t>
  </si>
  <si>
    <t>Painted to match the customer sample.</t>
  </si>
  <si>
    <t>Dažyta pagal kliento pateiktą pavyzdį.</t>
  </si>
  <si>
    <t>Clear lacquered.</t>
  </si>
  <si>
    <t>European oak quarter-sawn veneer and solid oak lipping on edge.</t>
  </si>
  <si>
    <t>Lukštas ąžuolas radial ir ąžuolo masyvo briaunos.</t>
  </si>
  <si>
    <t>Lakuota skaidriu laku.</t>
  </si>
  <si>
    <t>Beicuota standartine gamintojo paletės spalva.</t>
  </si>
  <si>
    <t>Beicuota spalvą parenkant pagal kliento pavyzdį.</t>
  </si>
  <si>
    <t>Lukštas ąžuolas tangent ir ąžuolo masyvo briaunos.</t>
  </si>
  <si>
    <t>Lukštas rudas uosis radial ir uosio masyvo briaunos.</t>
  </si>
  <si>
    <t>Lukštas rudas uosis tangent ir uosio masyvo briaunos.</t>
  </si>
  <si>
    <t>Matinė apdaila [M] – 10 % blizgumas.</t>
  </si>
  <si>
    <t>Dažyta spalvą parenkant pagal kliento pavyzdį.</t>
  </si>
  <si>
    <t>Dažyta bet kuria RAL spalvų paletės spalva.</t>
  </si>
  <si>
    <t>Kiti lukštai: Am. riešutas radial [WQ], Am. riešutas tangent [WC], Beržas [B], Tikas [T], Rosewood [R], Vengė [V], Ebony [E].</t>
  </si>
  <si>
    <t>Pusiau matinė apdaila [S] – 20 % blizgumas.</t>
  </si>
  <si>
    <t>Matinė apdaila [M] &lt; 10% blizgumas, Pusiau matinė apdaila [S] 20–30% blizgumas, Blizgi apdaila [G] 50–60% blizgumas.</t>
  </si>
  <si>
    <t>Dažyta bet kuria RAL spalvų paletės spalva [RAL????].</t>
  </si>
  <si>
    <t>Wet painted in standard Archiprod colour Satin chrome [SC], Aged brass [ABRA], Aged bronze [ABRO].</t>
  </si>
  <si>
    <t>Dažytas šlapiu būdu standartine Archiprod spalva Satin chrome [SC], Aged brass [ABRA], Aged bronze [ABRO].</t>
  </si>
  <si>
    <t>Pusiau matinė apdaila [S] 20–30% blizgumas.</t>
  </si>
  <si>
    <t>Nerūdijantis plienas.</t>
  </si>
  <si>
    <t>Šlifuotas.</t>
  </si>
  <si>
    <t>Standartinė (00).</t>
  </si>
  <si>
    <t>Šlifuota.</t>
  </si>
  <si>
    <t>Dekoro detalė įleista į varčios paviršių.</t>
  </si>
  <si>
    <t>Dekoro detalė priklijuota prie varčios paviršiaus.</t>
  </si>
  <si>
    <t>Skydinė su imitacinėmis dekoro detalėmis varčia.</t>
  </si>
  <si>
    <t>Skydinė su CNC frezavimais varčia.</t>
  </si>
  <si>
    <t>NFR 33.1 laminuotas skaidria plėvele, skaidrus, negrūdintas stiklas (naudoti tik su F103 ir F107 modeliais).</t>
  </si>
  <si>
    <t>NFR 33.1 laminuotas matine plėvele, skaidrus, negrūdintas stiklas (naudoti tik su F103 ir F107 modeliais).</t>
  </si>
  <si>
    <t>NFR Rudai tonuotas negrūdintas 4mm storio veidrodis vienoje pusėje ir lygi užpildinė plokštė (FIP01) kitoje pusėje.</t>
  </si>
  <si>
    <t>NFR Pilkai tonuotas negrūdintas 4mm storio veidrodis vienoje pusėje ir lygi užpildinė plokštė (FIP01) kitoje pusėje.</t>
  </si>
  <si>
    <t>NFR Skaidrus negrūdintas 4mm storio veidrodis vienoje pusėje ir lygi užpildinė plokštė (FIP01) kitoje pusėje.</t>
  </si>
  <si>
    <t>EI30 Skaidrus, grūdintas 6mm storio stiklas.</t>
  </si>
  <si>
    <t>NFR Skaidrus, grūdintas 6mm storio stiklas.</t>
  </si>
  <si>
    <t>NFR Pilkai tonuotas, grūdintas 6mm storio stiklas.</t>
  </si>
  <si>
    <t>NFR Rudai tonuotas, grūdintas 6mm storio stiklas.</t>
  </si>
  <si>
    <t>NFR 33.1 VSG Clear both sides with matte interlayer.</t>
  </si>
  <si>
    <t>NFR 6mm Toughened, Clear.</t>
  </si>
  <si>
    <t>NFR 6mm Toughened, Smoke.</t>
  </si>
  <si>
    <t>NFR 6mm Toughened, Bronze.</t>
  </si>
  <si>
    <t>NFR 33.1 VSG Clear both sides with clear interlayer.</t>
  </si>
  <si>
    <t>NFR 4mm Clear glass mirror glued on one of smooth filling sides.</t>
  </si>
  <si>
    <t>NFR 4mm Smoke glass mirror glued on one of smooth filling sides.</t>
  </si>
  <si>
    <t>NFR 4mm Bronze glass mirror glued on one of smooth filling sides.</t>
  </si>
  <si>
    <t>EI30 7mm Toughened, Clear.</t>
  </si>
  <si>
    <t>Įsprūdinės konstrukcijos varčia.</t>
  </si>
  <si>
    <t>CNC profilis frezavimams APC01</t>
  </si>
  <si>
    <t>CNC profilis frezavimams APC02</t>
  </si>
  <si>
    <t>CNC profilis frezavimams APC03</t>
  </si>
  <si>
    <t>CNC profilis frezavimams APC04</t>
  </si>
  <si>
    <t>CNC profilis frezavimams APC05</t>
  </si>
  <si>
    <t>CNC profilis frezavimams APC06</t>
  </si>
  <si>
    <t>Reguliuojama iš abiejų pusių stakta su apvadais.</t>
  </si>
  <si>
    <t>Frame suitable for wall under 200mm depth.</t>
  </si>
  <si>
    <t>Stakta tinkama sienai, kurios gylis iki 200 mm imtinai.</t>
  </si>
  <si>
    <t>Stakta tinkama sienai, kurios gylis nuo 201 mm ir daugiau.</t>
  </si>
  <si>
    <t>Frame suitable for wall depth 201mm and above.</t>
  </si>
  <si>
    <t>Įprastas (išorinis) varstymas.</t>
  </si>
  <si>
    <t>Vidinis varstymas.</t>
  </si>
  <si>
    <t>Angokraščio apdaila, kurios storis 18mm.</t>
  </si>
  <si>
    <t>Passage cover of 18mm thickness.</t>
  </si>
  <si>
    <t>Passage cover of 25mm thickness.</t>
  </si>
  <si>
    <t>Passage cover of 40mm thickness.</t>
  </si>
  <si>
    <t>Angokraščio apdaila, kurios storis 25mm.</t>
  </si>
  <si>
    <t>Angokraščio apdaila, kurios storis 40mm.</t>
  </si>
  <si>
    <t>Lukštas ąžuolas radial išilgai staktos profilio.</t>
  </si>
  <si>
    <t>Lukštas rudas uosis radiall išilgai staktos profilio.</t>
  </si>
  <si>
    <t>Matt finish [M] 10% gloss.</t>
  </si>
  <si>
    <t>Nepriešgaisrinė stakta.
Aliuminio profilis skirtas 40 mm storio varčiai.</t>
  </si>
  <si>
    <t>Non Fire Rated.
Aluminium construction for door sash 40mm thickness.</t>
  </si>
  <si>
    <t>No option.</t>
  </si>
  <si>
    <t>Nėra pasirinkimo.</t>
  </si>
  <si>
    <t>Standard trim kit &amp; architraves with L7 feather on both sides.</t>
  </si>
  <si>
    <t>Standard trim kit &amp; architraves with L7 feather on one side and L15 on another.</t>
  </si>
  <si>
    <t>Standard trim kit &amp; architraves with L7 feather on one side and L30 on another.</t>
  </si>
  <si>
    <t>Standard trim kit &amp; architraves with L7 feather on one side and L50 on another.</t>
  </si>
  <si>
    <t>Standard trim kit &amp; architraves with L15 feather on both sides.</t>
  </si>
  <si>
    <t>Standard trim kit &amp; architraves with L15 feather on one side and L30 on another.</t>
  </si>
  <si>
    <t>Standard trim kit &amp; architraves with L15 feather on one side and L50 on another.</t>
  </si>
  <si>
    <t>Standard trim kit &amp; architraves with L30 feather on both sides.</t>
  </si>
  <si>
    <t>Standard trim kit &amp; architraves with L30 feather on one side and L50 on another.</t>
  </si>
  <si>
    <t>Standard trim kit &amp; architraves with L50 feather on both sides.</t>
  </si>
  <si>
    <t>Standartinės angokraščio apdailos detalės ir L7 apvadai iš abiejų pusių.</t>
  </si>
  <si>
    <t>Standartinės angokraščio apdailos detalės ir L7 + L15 apvadų komplektai.</t>
  </si>
  <si>
    <t>Standartinės angokraščio apdailos detalės ir L7 + L30 apvadų komplektai.</t>
  </si>
  <si>
    <t>Standartinės angokraščio apdailos detalės ir L7 + L50 apvadų komplektai.</t>
  </si>
  <si>
    <t>Standartinės angokraščio apdailos detalės ir L15 apvadai iš abiejų pusių.</t>
  </si>
  <si>
    <t>Standartinės angokraščio apdailos detalės ir L15 + L30 apvadų komplektai.</t>
  </si>
  <si>
    <t>Standartinės angokraščio apdailos detalės ir L15 + L50 apvadų komplektai.</t>
  </si>
  <si>
    <t>Standartinės angokraščio apdailos detalės ir L30 apvadai iš abiejų pusių.</t>
  </si>
  <si>
    <t>Standartinės angokraščio apdailos detalės ir L30 + L50 apvadų komplektai.</t>
  </si>
  <si>
    <t>Standartinės angokraščio apdailos detalės ir L50 apvadai iš abiejų pusių.</t>
  </si>
  <si>
    <t>Atitinka apvado spalvą.</t>
  </si>
  <si>
    <t>Atitinka apvado blizgumą.</t>
  </si>
  <si>
    <t>Ąžuolo masyvas.</t>
  </si>
  <si>
    <t>Rudo uosio masyvas.</t>
  </si>
  <si>
    <t>Painted in ArchiProd standard colour [PUREWHITE], [JETBLACK], [SIGNALBLACK], [ANTHRACITE], [TRAFFICWHITE], [PEBBLEGREY], [BLACKGREY], [GREYBLUE].</t>
  </si>
  <si>
    <t>Stained in Archiprod standard colour [OLIVE], [WHITEOAK], [SLATE], [CHOCOLATE], [ESPRESSO], [SMOKE], [STORMGREY], [DUSK].</t>
  </si>
  <si>
    <t>Beicuota standartine Archiprod spalva [OLIVE], [WHITEOAK], [SLATE], [CHOCOLATE], [ESPRESSO], [SMOKE], [STORMGREY], [DUSK].</t>
  </si>
  <si>
    <t>Dažyta pagal ArchiProd standartinę spalvų paletę: [PUREWHITE], [JETBLACK], [SIGNALBLACK], [ANTHRACITE], [TRAFFICWHITE], [PEBBLEGREY], [BLACKGREY], [GREYBLUE].</t>
  </si>
  <si>
    <t>Solid core smooth surface sash.</t>
  </si>
  <si>
    <t>EI60 priešgaisrinė varčia.
Varčios storis: 65 mm. Skydinė varčia su dygiuotu kietmedžio rėmu, kietmedžio briaunomis, 60 min. degumo klasę atitinkančiu priešgaisriniu užpildu ir aukšto tankio MDF viršutine danga.</t>
  </si>
  <si>
    <t>EI60 Fire Rated Specification.
Sash thickness 65mm. Solid core sash constructed from finger-joined hard wood framing, hard wood lipping, solid 60 min fire rated infill and high-density MDF top surface.</t>
  </si>
  <si>
    <t>EI60 Fire Rated Specification.
Sash thickness 65mm. Solid core sash constructed from finger-joined hard wood framing, hard wood lipping, solid 60 min fire rated infill and high-density MDF top surface ready for treatment.</t>
  </si>
  <si>
    <t>dB36 Acoustic Specification.
Sash thickness 45mm. Solid core sash constructed from finger-joined soft wood framing, hard wood lipping, solid dB36 sound insulating infill and high-density MDF top surface ready for treatment.</t>
  </si>
  <si>
    <t>dB38 Acoustic Specification.
Sash thickness 65mm. Solid core sash constructed from finger-joined soft wood framing, hard wood lipping, solid dB38 sound insulating infill and high-density MDF top surface ready for treatment.</t>
  </si>
  <si>
    <t>Solid core sash with CNC routing.</t>
  </si>
  <si>
    <t>EI60 priešgaisrinė varčia.
Varčios storis: 65 mm. Skydinė varčia su dygiuoto kietmedžio rėmu, kietmedžio briaunomis, 60 min. degumo klasę atitinkančiu priešgaisriniu užpildu ir aukšto tankio MDF viršutine danga paruošta apdailai</t>
  </si>
  <si>
    <t>dB36 akustinė varčia.
Varčios storis: 45 mm. Skydinė varčia su dygiuotos minkštosios medienos rėmu, kietmedžio briaunomis, dB36 garso izoliaciniu užpildu ir aukšto tankio MDF viršutine danga paruošta apdailai.</t>
  </si>
  <si>
    <t>dB38 akustinė varčia.
Varčios storis: 65 mm. Skydinė varčia su dygiuotos minkštosios medienos rėmu, kietmedžio briaunomis, dB38 garso izoliaciniu užpildu ir aukšto tankio MDF viršutine danga paruošta apdailai.</t>
  </si>
  <si>
    <t>dB36 akustinė varčia.
Varčios storis: 45 mm. Skydinė varčia su dygiuotos minkštosios medienos rėmu, kietmedžio briaunomis, dB36 garso izoliaciniu užpildu ir aukšto tankio MDF viršutine danga paruošta apdailai ir CNC frezavimams.</t>
  </si>
  <si>
    <t>dB38 akustinė varčia.
Varčios storis: 65 mm. Skydinė varčia su dygiuotos minkštosios medienos rėmu, kietmedžio briaunomis, dB38 garso izoliaciniu užpildu ir aukšto tankio MDF viršutine danga paruošta apdailai ir CNC frezavimams.</t>
  </si>
  <si>
    <t>Solid core sash with inlays.</t>
  </si>
  <si>
    <t>dB36 Acoustic Specification.
Sash thickness 45mm. Solid core sash constructed from finger-joined soft wood framing, hard wood lipping, solid dB36 sound insulating infill and high-density MDF top surface ready for treatment and CNC routing.</t>
  </si>
  <si>
    <t>dB38 Acoustic Specification.
Sash thickness 65mm. Solid core sash constructed from finger-joined soft wood framing, hard wood lipping, solid dB38 sound insulating infill and high-density MDF top surface ready for treatment and CNC routing.</t>
  </si>
  <si>
    <t>S/[RAL????]/[?]</t>
  </si>
  <si>
    <t>S/[?]/S</t>
  </si>
  <si>
    <t>S/CLEAR/S</t>
  </si>
  <si>
    <t>SS/B/00</t>
  </si>
  <si>
    <t>SS/BB/S</t>
  </si>
  <si>
    <t>SCLEAR/S</t>
  </si>
  <si>
    <t>Stile &amp; Rail sash.</t>
  </si>
  <si>
    <t>Įsprūdinės konstrukcijos varčia su  imitacinėmis stiklajuostėmis.</t>
  </si>
  <si>
    <t>Non Fire Rated.
Sash thickness 43mm. Solid core sash constructed from finger-joined soft wood framing, hard wood lipping and beadings, tubular core infill. Separately pickable filling that is fixed with beadings on both sides. High-density MDF top surface ready for treatment.</t>
  </si>
  <si>
    <t>EI30 Fire Rated Specification.
Sash thickness 43mm. Solid core sash constructed from finger-joined soft wood framing, hard wood lipping and beadings, solid 30 min fire rated infill. Separately pickable filling that is fixed with beadings on both sides. High-density MDF top surface ready for treatment.</t>
  </si>
  <si>
    <t>EI30 priešgaisrinė varčia.
Varčios storis: 43mm. Skydinė varčia su dygiuotos minkštos medienos rėmu, kietmedžio briaunomis ir stiklajuostėmis, 30 min. degumo klasę atitinkančiu priešgaisriniu užpildu. Atskirai parenkamas užpildas tvirtinamas stiklajuostėmis iš abiejų pusių. Aukšto tankio MDF viršutinė danga paruošta apdailai.</t>
  </si>
  <si>
    <t>Nepriešgaisrinė varčia.
Varčios storis: 43mm. Skydinė varčia su dygiuotos minkštos medienos rėmu, kietmedžio briaunomis ir stiklajuostėmis, kiaurymėtu drožlių plokštės užpildu. Atskirai parenkamas užpildas tvirtinamas stiklajuostėmis iš abiejų pusių. Aukšto tankio MDF viršutinė danga paruošta apdailai.</t>
  </si>
  <si>
    <t>Frame with both sides adjustable architraves.</t>
  </si>
  <si>
    <t>Non Fire Rated.
High-density MDF ready for treatment.</t>
  </si>
  <si>
    <t>EI30 Fire Rated Specification.
High-density FD rated MDF ready for treatment.</t>
  </si>
  <si>
    <t>dB36 Acoustic Specification.
High-density MDF ready for treatment.</t>
  </si>
  <si>
    <t>dB38 Acoustic Specification.
High-density MDF ready for treatment.</t>
  </si>
  <si>
    <t>EI60 Fire Rated Specification.
High-density FD rated MDF  ready for treatment.</t>
  </si>
  <si>
    <t>Nepriešgaisrinė stakta.
Aukšto tankio MDF paruoštas apdailai.</t>
  </si>
  <si>
    <t>EI30 priešgaisrinė stakta.
Aukšto tankio priešgaisrinis MDF paruoštas apdailai.</t>
  </si>
  <si>
    <t>EI60 priešgaisrinė stakta.
Aukšto tankio priešgaisrinis MDF paruoštas apdailai.</t>
  </si>
  <si>
    <t>dB36 akustinė stakta.
Aukšto tankio MDF paruoštas apdailai.</t>
  </si>
  <si>
    <t>dB38 akustinė stakta.
Aukšto tankio MDF paruoštas apdailai.</t>
  </si>
  <si>
    <t>Both sides adjustable pocket door trim kit &amp; architraves for SELO ENIGMA Visible pocket door system.</t>
  </si>
  <si>
    <t>Both sides adjustable pocket door trim kit &amp; architraves for SELO ENIGMA Shadow gap pocket door system.</t>
  </si>
  <si>
    <t>dB36 Acoustic Specification.
Sash thickness 45mm. Solid core sash constructed from finger-joined soft wood framing, hard wood lipping, solid dB36 sound insulating infill and high-density MDF top surface.</t>
  </si>
  <si>
    <t>dB38 Acoustic Specification.
Sash thickness 65mm. Solid core sash constructed from finger-joined soft wood framing, hardwood lipping, solid dB38 sound insulating infill and high-density MDF top surface.</t>
  </si>
  <si>
    <t>FIP01M</t>
  </si>
  <si>
    <t>NFR Smooth MDF filling in 16mm thickness. Treatment same as sash.</t>
  </si>
  <si>
    <t>FIP01VQ</t>
  </si>
  <si>
    <t>NFR Verticaly with quartersawn veneer veneered MDF filling in 16mm thickness. Treatment same as sash.</t>
  </si>
  <si>
    <t>FIP01HQ</t>
  </si>
  <si>
    <t>NFR Horizontaly with quartersawn veneer veneered MDF filling in 16mm thickness. Treatment same as sash.</t>
  </si>
  <si>
    <t>NFR Lygi horizontaliai radial lukštu faneruota MDF 16mm storio plokštė. Apdaila tokia kaip varčios.</t>
  </si>
  <si>
    <t>FIP01VC</t>
  </si>
  <si>
    <t>NFR Verticaly with crown cut veneer veneered MDF filling in 16mm thickness. Treatment same as sash.</t>
  </si>
  <si>
    <t>NFR Lygi vertikaliai tangent lukštu faneruota MDF 16mm storio plokštė. Apdaila tokia kaip varčios.</t>
  </si>
  <si>
    <t>FIP01HC</t>
  </si>
  <si>
    <t>NFR Horizontaly with crown cut veneer veneered MDF filling in 16mm thickness. Treatment same as sash.</t>
  </si>
  <si>
    <t>NFR Lygi horizontaliai tangent faneruota MDF 16mm storio plokštė. Apdaila tokia kaip varčios.</t>
  </si>
  <si>
    <t>NFR Lygi vertikaliai radial lukštu faneruota MDF 16mm storio plokštė. Apdaila tokia kaip varčios.</t>
  </si>
  <si>
    <t>NFR Lygi MDF 16mm storio plokštė. Apdaila tokia kaip varčios.</t>
  </si>
  <si>
    <t>Concealed frame.</t>
  </si>
  <si>
    <t>Shadow gap frame.</t>
  </si>
  <si>
    <t>Beapvadinė stakta.</t>
  </si>
  <si>
    <t>Pritinkuojama stakta.</t>
  </si>
  <si>
    <t>Frame suitable for wall depth 50mm and above</t>
  </si>
  <si>
    <t>Stakta tinkama sienai, kurios gylis nuo 50 mm ir daugiau.</t>
  </si>
  <si>
    <t>Reguliuojama iš abiejų pusių SELO ENIGMA Visible kišeninių stumdomų durų angokraščio apdaila su apvadais.</t>
  </si>
  <si>
    <t>Beapvadinė SELO ENIGMA Visible kišeninių stumdomų durų angokraščio apdaila su apvadais.</t>
  </si>
  <si>
    <t>Standard MDF. Suitable for painted and stained in light colour options.</t>
  </si>
  <si>
    <t>Standartinis rudas MDF. Opcija skirta dažytoms ir šviesiu beicu beicuotoms varčioms.</t>
  </si>
  <si>
    <t>SMDF</t>
  </si>
  <si>
    <t>BMDF</t>
  </si>
  <si>
    <t>dB36 Acoustic Specification.
Sash thickness 45mm. Solid core sash constructed from finger-joined softwood &amp; hardwood framing, edge bandig, solid dB36 sound insulating infill and high-density MDF top surface ready for treatment and CNC routing.</t>
  </si>
  <si>
    <t>dB38 Acoustic Specification.
Sash thickness 65mm. Solid core sash constructed from finger-joined softwood &amp; hardwood framing, edge bandig, solid dB38 sound insulating infill and high-density MDF top surface ready for treatment and CNC routing.</t>
  </si>
  <si>
    <t>dB36 akustinė varčia.
Varčios storis: 45 mm. Skydinė varčia su kombinuotu dygiuotos minkštos ir kietos medienos rėmu, faneruotomis briaunomis, dB36 garso izoliaciniu užpildu ir aukšto tankio MDF viršutine danga paruošta apdailai ir CNC frezavimams.</t>
  </si>
  <si>
    <t>dB38 akustinė varčia.
Varčios storis: 65 mm. Skydinė varčia su kombinuotu dygiuotos minkštos ir kietos medienos rėmu, faneruotomis briaunomis, dB38 garso izoliaciniu užpildu ir aukšto tankio MDF viršutine danga paruošta apdailai ir CNC frezavimams.</t>
  </si>
  <si>
    <t>Lukštas ąžuolas radial.</t>
  </si>
  <si>
    <t>European oak quarter-sawn veneer.</t>
  </si>
  <si>
    <t>European oak crown-cut veneer.</t>
  </si>
  <si>
    <t>Lukštas ąžuolas tangent.</t>
  </si>
  <si>
    <t>Brown ash quarter-sawn veneer.</t>
  </si>
  <si>
    <t>Lukštas rudas uosis radial.</t>
  </si>
  <si>
    <t>Brown ash crown-cut veneer.</t>
  </si>
  <si>
    <t>Lukštas rudas uosis tangent.</t>
  </si>
  <si>
    <t>Solid core verticaly veneered surface sash.</t>
  </si>
  <si>
    <t>Solid core horizontaly veneered surface sash.</t>
  </si>
  <si>
    <t>Solid core in different directions veneered surface sash.</t>
  </si>
  <si>
    <t>Skydinė vertikaliai faneruota varčia.</t>
  </si>
  <si>
    <t>Skydinė horizontaliai faneruota varčia.</t>
  </si>
  <si>
    <t>Skydinė faneruota keičiant kryptį varčia.</t>
  </si>
  <si>
    <t>FD30</t>
  </si>
  <si>
    <t>FD30 Fire Rated Specification.
Sash thickness 45mm. Solid core sash constructed from finger-joined soft wood framing, hard wood lipping, solid 30 min fire rated infill and high-density MDF top surface.</t>
  </si>
  <si>
    <t>FD30 priešgaisrinė varčia.
Varčios storis: 45 mm. Skydinė varčia su dygiuotos minkštos medienos rėmu kietmedžio briaunomis, 30 min. degumo klasę atitinkančiu priešgaisriniu užpildu ir aukšto tankio MDF viršutine danga.</t>
  </si>
  <si>
    <t>EI30 Fire Rated Specification.
Sash thickness 45mm. Solid core sash constructed from finger-joined soft wood framing, hard wood lipping, solid 30 min fire rated infill and high-density MDF top surface.</t>
  </si>
  <si>
    <t>EI30 priešgaisrinė varčia.
Varčios storis: 45 mm. Skydinė varčia su dygiuotos minkštos medienos rėmu kietmedžio briaunomis, 30 min. degumo klasę atitinkančiu priešgaisriniu užpildu ir aukšto tankio MDF viršutine danga.</t>
  </si>
  <si>
    <t>Non Fire Rated.
Sash thickness 45mm. Solid core sash constructed from finger-joined soft wood framing, hard wood lipping, tubular core infill and high-density MDF top surface.</t>
  </si>
  <si>
    <t>Nepriešgaisrinė varčia.
Varčios storis: 45 mm. Skydinė varčia su dygiuotos minkštos medienos rėmu, kietmedžio briaunomis, kiaurymėtu drožlių plokštės užpildu ir aukšto tankio MDF viršutine danga.</t>
  </si>
  <si>
    <t>Koficientas vidaus durų kainai dvivėrių durų atveju.</t>
  </si>
  <si>
    <t>1. DOUBLE DOOR. State code, eg. DD</t>
  </si>
  <si>
    <t>APP01</t>
  </si>
  <si>
    <t>APP02</t>
  </si>
  <si>
    <t>Plinth block model APP01.</t>
  </si>
  <si>
    <t>Grindų kaladėlės modelis APP01.</t>
  </si>
  <si>
    <t>Grindų kaladėlės modelis APP02.</t>
  </si>
  <si>
    <t>Plinth block model APP02.</t>
  </si>
  <si>
    <t>M/MATCH</t>
  </si>
  <si>
    <t>SO/MATCH</t>
  </si>
  <si>
    <t>SA/MATCH</t>
  </si>
  <si>
    <t>Modelių paveikslėliai</t>
  </si>
  <si>
    <t>FD60</t>
  </si>
  <si>
    <t>FD60 Fire Rated Specification.
Sash thickness 65mm. Solid core sash constructed from finger-joined hard wood framing, hard wood lipping, solid 60 min fire rated infill and high-density MDF top surface.</t>
  </si>
  <si>
    <t>FD60 priešgaisrinė varčia.
Varčios storis: 65 mm. Skydinė varčia su dygiuotu kietmedžio rėmu, kietmedžio briaunomis, 60 min. degumo klasę atitinkančiu priešgaisriniu užpildu ir aukšto tankio MDF viršutine danga.</t>
  </si>
  <si>
    <t>FD60 Fire Rated Specification.
Sash thickness 65mm. Solid core sash constructed from finger-joined hard wood framing, hard wood lipping, solid 60 min fire rated infill and high-density MDF top surface ready for treatment.</t>
  </si>
  <si>
    <t>FD60 priešgaisrinė varčia.
Varčios storis: 65 mm. Skydinė varčia su dygiuoto kietmedžio rėmu, kietmedžio briaunomis, 60 min. degumo klasę atitinkančiu priešgaisriniu užpildu ir aukšto tankio MDF viršutine danga paruošta apdailai</t>
  </si>
  <si>
    <t>FLUSH PLANA INTERNAL DOORS - P100</t>
  </si>
  <si>
    <t>FLUSH PLANA INTERNAL DOORS - P101, P102</t>
  </si>
  <si>
    <t>FLUSH PLANA INTERNAL DOORS - P103, P104</t>
  </si>
  <si>
    <t>FLUSH UNI INTERNAL DOORS - U002, U003, U013</t>
  </si>
  <si>
    <t>FLUSH UNI INTERNAL DOORS - U004, U005, U006, U010, U016</t>
  </si>
  <si>
    <t>FLUSH STILE INTERNAL DOORS - S100</t>
  </si>
  <si>
    <t>FLUSH RAIL INTERNAL DOORS - R100, R101</t>
  </si>
  <si>
    <t>DESIGNO GROOVED INTERNAL DOORS - G100, G102, G105, G109</t>
  </si>
  <si>
    <t>DESIGNO GROOVED INTERNAL DOORS - G101, G106, G110, G111, G112</t>
  </si>
  <si>
    <t>DESIGNO GROOVED INTERNAL DOORS - G103, G107, G108</t>
  </si>
  <si>
    <t>DESIGNO GROOVED INTERNAL DOORS - G104</t>
  </si>
  <si>
    <t>DESIGNO INLAID INTERNAL DOORS - IN102, IN107</t>
  </si>
  <si>
    <t>DESIGNO INLAID INTERNAL DOORS - IN100, IN101, IN106</t>
  </si>
  <si>
    <t>DESIGNO INLAID INTERNAL DOORS - IN103</t>
  </si>
  <si>
    <t>DESIGNO INLAID INTERNAL DOORS - IN104</t>
  </si>
  <si>
    <t>DESIGNO INLAID INTERNAL DOORS - IN105, IN108</t>
  </si>
  <si>
    <t>DESIGNO INLAID INTERNAL DOORS - IN110</t>
  </si>
  <si>
    <t>FD60 Fire Rated Specification.
Sash thickness 65mm. Solid core sash constructed from finger-joined soft wood framing, hard wood lipping, solid 60 min fire rated infill and high-density MDF top surface.</t>
  </si>
  <si>
    <t>FD60 priešgaisrinė varčia.
Varčios storis: 65 mm. Skydinė varčia su dygiuotos minkštos medienos rėmu kietmedžio briaunomis, 60 min. degumo klasę atitinkančiu priešgaisriniu užpildu ir aukšto tankio MDF viršutine danga.</t>
  </si>
  <si>
    <t>EI60 Fire Rated Specification.</t>
  </si>
  <si>
    <t>EI60 priešgaisrinė varčia.</t>
  </si>
  <si>
    <t>Not available</t>
  </si>
  <si>
    <t>Solid core sash with V-shape CNC routing. Cutter  width 3 mm, depth 1,5 mm.</t>
  </si>
  <si>
    <t>Solid core sash with U-shape CNC routing. Cutter  width 3 mm, depth 3 mm.</t>
  </si>
  <si>
    <t>Skydinė su V-formos CNC frezavimais varčia. Frezavimo plotis 3 mm, gylis 1,5 mm.</t>
  </si>
  <si>
    <t>Skydinė su U-formos CNC frezavimais varčia. Frezavimo plotis 3 mm, gylis 3 mm.</t>
  </si>
  <si>
    <t>Solid core sash with U-shape CNC routing. Cutter  width 10 mm, depth 3 mm.</t>
  </si>
  <si>
    <t>Skydinė su U-formos CNC frezavimais varčia. Frezavimo plotis 10 mm, gylis 3 mm.</t>
  </si>
  <si>
    <t>Solid core sash with V-shape CNC routing. Cutter  width 8 mm, depth 1,5 mm.</t>
  </si>
  <si>
    <t>Skydinė su V-formos CNC frezavimais varčia. Frezavimo plotis 8 mm, gylis 1,5 mm.</t>
  </si>
  <si>
    <t>Flush with sash surface inlays.</t>
  </si>
  <si>
    <t>Inlays that stand proud of the door surface.</t>
  </si>
  <si>
    <t>Šlifuota ir lakuota gelsvo atspalvio laku.</t>
  </si>
  <si>
    <t>Plienas.</t>
  </si>
  <si>
    <t>Black MDF. Suitable for all stained colours.</t>
  </si>
  <si>
    <t>Juodas MDF. Opcija skirta tamsiais tonais beicuotoms varčioms.</t>
  </si>
  <si>
    <t>CLASSIC NOUVEAU INTERNAL DOORS - C010, C020, C021, C022, C030, C031</t>
  </si>
  <si>
    <t>CLASSIC NOUVEAU INTERNAL DOORS - C040, C041, C042, C050, C060</t>
  </si>
  <si>
    <t>CLASSIC NOUVEAU INTERNAL DOORS - C023, C024, C032, C033, C034</t>
  </si>
  <si>
    <t>FINESTRATO INTERNAL DOORS - F101</t>
  </si>
  <si>
    <t>FINESTRATO INTERNAL DOORS - F105, F108, F109, F110</t>
  </si>
  <si>
    <t>FINESTRATO INTERNAL DOORS - F104</t>
  </si>
  <si>
    <t>FINESTRATO INTERNAL DOORS - F114</t>
  </si>
  <si>
    <t>FINESTRATO INTERNAL DOORS - F106</t>
  </si>
  <si>
    <t>FINESTRATO INTERNAL DOORS - F111, F112, F113</t>
  </si>
  <si>
    <t>FINESTRATO INTERNAL DOORS - F102</t>
  </si>
  <si>
    <t>FINESTRATO INTERNAL DOORS - F103, F107</t>
  </si>
  <si>
    <t>Frameless stile sash.</t>
  </si>
  <si>
    <t>FD30 Fire Rated Specification.</t>
  </si>
  <si>
    <t>EI30 Fire Rated Specification.</t>
  </si>
  <si>
    <t>FD60 Fire Rated Specification.</t>
  </si>
  <si>
    <t>dB36 Acoustic Specification.</t>
  </si>
  <si>
    <t>dB38 Acoustic Specification.</t>
  </si>
  <si>
    <t>FD30 priešgaisrinė varčia.</t>
  </si>
  <si>
    <t>EI30 priešgaisrinė varčia.</t>
  </si>
  <si>
    <t>FD60 priešgaisrinė varčia.</t>
  </si>
  <si>
    <t>dB36 akustinė varčia.</t>
  </si>
  <si>
    <t>dB38 akustinė varčia.</t>
  </si>
  <si>
    <t>FD30 Fire Rated Specification.
Sash thickness 45 mm. Solid core sash constructed from finger-joined soft wood framing, hard wood lipping and beadings, solid 30 min fire rated infill. Separately pickable filling that is fixed with beadings on both sides. High-density MDF top surface ready for treatment.</t>
  </si>
  <si>
    <t>EI30 Fire Rated Specification.
Sash thickness 45 mm. Solid core sash constructed from finger-joined soft wood framing, hard wood lipping and beadings, solid 30 min fire rated infill. Separately pickable filling that is fixed with beadings on both sides. High-density MDF top surface ready for treatment.</t>
  </si>
  <si>
    <t>FD30 priešgaisrinė varčia.
Varčios storis: 45 mm. Skydinė varčia su dygiuotos minkštos medienos rėmu, kietmedžio briaunomis ir stiklajuostėmis, 30 min. degumo klasę atitinkančiu priešgaisriniu užpildu. Atskirai parenkamas užpildas tvirtinamas stiklajuostėmis iš abiejų pusių. Aukšto tankio MDF viršutinė danga paruošta apdailai.</t>
  </si>
  <si>
    <t>EI30 priešgaisrinė varčia.
Varčios storis: 45 mm. Skydinė varčia su dygiuotos minkštos medienos rėmu, kietmedžio briaunomis ir stiklajuostėmis, 30 min. degumo klasę atitinkančiu priešgaisriniu užpildu. Atskirai parenkamas užpildas tvirtinamas stiklajuostėmis iš abiejų pusių. Aukšto tankio MDF viršutinė danga paruošta apdailai.</t>
  </si>
  <si>
    <t>Nepriešgaisrinė varčia.
Varčios storis: 45 mm. Įsprūdinės konstrukcijos varčia su klijuotos dygiuotos minkštos medienos rėmais, kietmedžio briaunomis su atskirai pasirenkamu užpildu. Aukšto tankio MDF viršutinė danga paruošta apdailai.</t>
  </si>
  <si>
    <t>Non Fire Rated.
Sash thickness 45 mm. Sash constructed from engineered softwood stiles, hardwood lipping  with separately pickable filling. High-density MDF top surface ready for treatment.</t>
  </si>
  <si>
    <t>Nepriešgaisrinė varčia.
Varčios storis: 45 mm. Įsprūdinės konstrukcijos varčia su klijuotos dygiuotos minkštos medienos vertikaliais rėmais, kietmedžio briaunomis su atskirai pasirenkamu užpildu. Aukšto tankio MDF viršutinė danga paruošta apdailai.</t>
  </si>
  <si>
    <t>Non Fire Rated.
Sash thickness 45 mm. Sash constructed from engineered softwood vertical stiles, hardwood lipping  with separately pickable filling. High-density MDF top surface ready for treatment.</t>
  </si>
  <si>
    <t>Non Fire Rated.
Sash thickness 45 mm. Solid core sash constructed from finger-joined soft wood framing, hard wood lipping and beadings, tubular core infill. Separately pickable filling that is fixed with beadings on both sides. High-density MDF top surface ready for treatment.</t>
  </si>
  <si>
    <t>Nepriešgaisrinė varčia.
Varčios storis: 45 mm. Skydinė varčia su dygiuotos minkštos medienos rėmu, kietmedžio briaunomis ir stiklajuostėmis, kiaurymėtu drožlių plokštės užpildu. Atskirai parenkamas užpildas tvirtinamas stiklajuostėmis iš abiejų pusių. Aukšto tankio MDF viršutinė danga paruošta apdailai.</t>
  </si>
  <si>
    <t>FD60 Fire Rated Specification.
Sash thickness 65 mm. Solid core sash constructed from finger-joined soft wood framing, hard wood lipping and beadings, solid 60 min fire rated infill. Separately pickable filling that is fixed with beadings on both sides. High-density MDF top surface ready for treatment.</t>
  </si>
  <si>
    <t>FD60 priešgaisrinė varčia.
Varčios storis: 65 mm. Skydinė varčia su dygiuotos minkštos medienos rėmu, kietmedžio briaunomis ir stiklajuostėmis, 60 min. degumo klasę atitinkančiu priešgaisriniu užpildu. Atskirai parenkamas užpildas tvirtinamas stiklajuostėmis iš abiejų pusių. Aukšto tankio MDF viršutinė danga paruošta apdailai.</t>
  </si>
  <si>
    <t>Non Fire Rated.
Sash thickness 45 mm. Sash constructed from engineered softwood stiles, hardwood lipping and beadings with separately pickable filling. High-density MDF top surface ready for treatment.</t>
  </si>
  <si>
    <t>Nepriešgaisrinė varčia.
Varčios storis: 45 mm. Įsprūdinės konstrukcijos varčia su klijuotos dygiuotos minkštos medienos rėmais, kietmedžio briaunomis ir stiklajuostėmis su atskirai pasirenkamu užpildu. Aukšto tankio MDF viršutinė danga paruošta apdailai.</t>
  </si>
  <si>
    <t>Stile &amp; Rail sash with decorative beadings on top of the filling.</t>
  </si>
  <si>
    <t>Stile &amp; Rail sash with decorative panel on top of the filling.</t>
  </si>
  <si>
    <t>Įsprūdinės konstrukcijos varčia su  dekoratyvine plokšte ant filingo.</t>
  </si>
  <si>
    <t>Solid core sash with beadings and filling.</t>
  </si>
  <si>
    <t>Skydinė varčia su stiklajuostėmis ir filingu.</t>
  </si>
  <si>
    <t>ARCHITRAVE DOOR FRAME SYSTEM - A01, A02, A04</t>
  </si>
  <si>
    <t>ARCHITRAVE DOOR FRAME SYSTEM - A03, A06, A09</t>
  </si>
  <si>
    <t>ARCHITRAVE DOOR FRAME SYSTEM - A05, A07, A08</t>
  </si>
  <si>
    <t>ARCHITRAVE DOOR FRAME SYSTEM - A10</t>
  </si>
  <si>
    <t>SHADOW GAP DOOR FRAME SYSTEM - SG</t>
  </si>
  <si>
    <t>CONCEALED DOOR FRAME SYSTEM - C</t>
  </si>
  <si>
    <t>ARCHITRAVE DOOR FRAME SYSTEM - SEA01, SEA02, SEA04</t>
  </si>
  <si>
    <t>ARCHITRAVE DOOR FRAME SYSTEM - SEA03, SEA06, SEA09</t>
  </si>
  <si>
    <t>ARCHITRAVE DOOR FRAME SYSTEM - SEA05, SEA07, SEA08</t>
  </si>
  <si>
    <t>ARCHITRAVE DOOR FRAME SYSTEM - SEA10</t>
  </si>
  <si>
    <t>SHADOW GAP DOOR FRAME SYSTEM - SESG</t>
  </si>
  <si>
    <t>Frame with both sides adjustable APA01 architraves.</t>
  </si>
  <si>
    <t>Frame with both sides adjustable APA02 architraves.</t>
  </si>
  <si>
    <t>Frame with both sides adjustable APA04 architraves.</t>
  </si>
  <si>
    <t>Reguliuojama iš abiejų pusių stakta su APA01 apvadais.</t>
  </si>
  <si>
    <t>Reguliuojama iš abiejų pusių stakta su APA02 apvadais.</t>
  </si>
  <si>
    <t>Reguliuojama iš abiejų pusių stakta su APA04 apvadais.</t>
  </si>
  <si>
    <t>Frame with both sides adjustable APA03 architraves.</t>
  </si>
  <si>
    <t>Frame with both sides adjustable APA06 architraves.</t>
  </si>
  <si>
    <t>Frame with both sides adjustable APA09 architraves.</t>
  </si>
  <si>
    <t>Reguliuojama iš abiejų pusių stakta su APA03 apvadais.</t>
  </si>
  <si>
    <t>Reguliuojama iš abiejų pusių stakta su APA06 apvadais.</t>
  </si>
  <si>
    <t>Reguliuojama iš abiejų pusių stakta su APA09 apvadais.</t>
  </si>
  <si>
    <t>FD30 Fire Rated Specification.
High-density FD rated MDF ready for treatment.</t>
  </si>
  <si>
    <t>FD30 priešgaisrinė stakta.
Aukšto tankio priešgaisrinis MDF paruoštas apdailai.</t>
  </si>
  <si>
    <t>FD60 Fire Rated Specification.
High-density FD rated MDF ready for treatment.</t>
  </si>
  <si>
    <t>FD60 priešgaisrinė stakta.
Aukšto tankio priešgaisrinis MDF paruoštas apdailai.</t>
  </si>
  <si>
    <t>FD60 priešgaisrinė stakta.</t>
  </si>
  <si>
    <t>EI60 priešgaisrinė stakta.</t>
  </si>
  <si>
    <t>dB36 akustinė stakta.</t>
  </si>
  <si>
    <t>dB38 akustinė stakta.</t>
  </si>
  <si>
    <t>EI30 priešgaisrinė stakta.</t>
  </si>
  <si>
    <t>Recomendations how to set plinth block size...</t>
  </si>
  <si>
    <t>PLINTH BLOCKS - APP01, APP02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</si>
</sst>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0"/>
      <name val="Segoe UI"/>
      <family val="2"/>
    </font>
    <font>
      <sz val="10"/>
      <color rgb="FFFF0000"/>
      <name val="Segoe UI"/>
      <family val="2"/>
    </font>
    <font>
      <sz val="10"/>
      <color theme="0"/>
      <name val="Segoe UI"/>
      <family val="2"/>
    </font>
    <font>
      <b/>
      <sz val="12"/>
      <name val="Segoe UI"/>
      <family val="2"/>
    </font>
    <font>
      <sz val="24"/>
      <name val="Segoe UI"/>
      <family val="2"/>
    </font>
    <font>
      <sz val="10"/>
      <color theme="1"/>
      <name val="Segoe UI"/>
      <family val="2"/>
    </font>
    <font>
      <sz val="12"/>
      <name val="Segoe UI"/>
      <family val="2"/>
    </font>
    <font>
      <sz val="12"/>
      <color theme="0"/>
      <name val="Segoe UI"/>
      <family val="2"/>
    </font>
    <font>
      <sz val="10"/>
      <color theme="0" tint="-0.499984740745262"/>
      <name val="Segoe UI"/>
      <family val="2"/>
    </font>
    <font>
      <sz val="8"/>
      <name val="Calibri"/>
      <family val="2"/>
      <scheme val="minor"/>
    </font>
    <font>
      <sz val="18"/>
      <name val="Segoe UI"/>
      <family val="2"/>
    </font>
  </fonts>
  <fills count="7">
    <fill>
      <patternFill patternType="none"/>
    </fill>
    <fill>
      <patternFill patternType="gray125"/>
    </fill>
    <fill>
      <patternFill patternType="solid">
        <fgColor theme="0"/>
        <bgColor indexed="64"/>
      </patternFill>
    </fill>
    <fill>
      <patternFill patternType="solid">
        <fgColor theme="1" tint="0.34998626667073579"/>
        <bgColor indexed="64"/>
      </patternFill>
    </fill>
    <fill>
      <patternFill patternType="solid">
        <fgColor rgb="FFFFBC01"/>
        <bgColor indexed="64"/>
      </patternFill>
    </fill>
    <fill>
      <patternFill patternType="solid">
        <fgColor rgb="FFFFC000"/>
        <bgColor indexed="64"/>
      </patternFill>
    </fill>
    <fill>
      <patternFill patternType="solid">
        <fgColor rgb="FFFF0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diagonal/>
    </border>
    <border>
      <left/>
      <right/>
      <top/>
      <bottom style="thin">
        <color auto="1"/>
      </bottom>
      <diagonal/>
    </border>
    <border>
      <left style="thin">
        <color auto="1"/>
      </left>
      <right style="thin">
        <color auto="1"/>
      </right>
      <top style="thin">
        <color auto="1"/>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s>
  <cellStyleXfs count="1">
    <xf numFmtId="0" fontId="0" fillId="0" borderId="0"/>
  </cellStyleXfs>
  <cellXfs count="207">
    <xf numFmtId="0" fontId="0" fillId="0" borderId="0" xfId="0"/>
    <xf numFmtId="0" fontId="1" fillId="0" borderId="0" xfId="0" applyFont="1" applyAlignment="1">
      <alignment horizontal="center"/>
    </xf>
    <xf numFmtId="0" fontId="1" fillId="0" borderId="0" xfId="0" applyFont="1"/>
    <xf numFmtId="0" fontId="1" fillId="4" borderId="1" xfId="0" applyFont="1" applyFill="1" applyBorder="1" applyAlignment="1">
      <alignment horizontal="center" vertical="center"/>
    </xf>
    <xf numFmtId="0" fontId="1" fillId="0" borderId="0" xfId="0" applyFont="1" applyAlignment="1">
      <alignment vertical="center"/>
    </xf>
    <xf numFmtId="0" fontId="3" fillId="3" borderId="1" xfId="0" applyFont="1" applyFill="1" applyBorder="1" applyAlignment="1">
      <alignment horizontal="center" vertical="center" wrapText="1"/>
    </xf>
    <xf numFmtId="0" fontId="3" fillId="0" borderId="0" xfId="0" applyFont="1" applyAlignment="1">
      <alignment horizontal="center"/>
    </xf>
    <xf numFmtId="0" fontId="3" fillId="0" borderId="0" xfId="0" applyFont="1" applyAlignment="1">
      <alignment horizontal="left"/>
    </xf>
    <xf numFmtId="2" fontId="1" fillId="0" borderId="1" xfId="0" applyNumberFormat="1" applyFont="1" applyBorder="1" applyAlignment="1">
      <alignment horizontal="center" vertical="center"/>
    </xf>
    <xf numFmtId="0" fontId="1" fillId="4" borderId="1" xfId="0" applyFont="1" applyFill="1" applyBorder="1" applyAlignment="1">
      <alignment horizontal="center" vertical="center" textRotation="90" wrapText="1"/>
    </xf>
    <xf numFmtId="2" fontId="1" fillId="2" borderId="11" xfId="0" applyNumberFormat="1" applyFont="1" applyFill="1" applyBorder="1" applyAlignment="1">
      <alignment horizontal="center" vertical="center"/>
    </xf>
    <xf numFmtId="2" fontId="1" fillId="2" borderId="1" xfId="0" applyNumberFormat="1" applyFont="1" applyFill="1" applyBorder="1" applyAlignment="1">
      <alignment horizontal="center" vertical="center"/>
    </xf>
    <xf numFmtId="0" fontId="5" fillId="0" borderId="0" xfId="0" applyFont="1"/>
    <xf numFmtId="2" fontId="1" fillId="0" borderId="1" xfId="0" applyNumberFormat="1" applyFont="1" applyBorder="1" applyAlignment="1">
      <alignment horizontal="center" vertical="center" wrapText="1"/>
    </xf>
    <xf numFmtId="2" fontId="1" fillId="0" borderId="0" xfId="0" applyNumberFormat="1" applyFont="1" applyAlignment="1">
      <alignment horizontal="center"/>
    </xf>
    <xf numFmtId="0" fontId="1" fillId="2" borderId="0" xfId="0" applyFont="1" applyFill="1" applyAlignment="1">
      <alignment vertical="center"/>
    </xf>
    <xf numFmtId="0" fontId="1" fillId="2" borderId="0" xfId="0" applyFont="1" applyFill="1"/>
    <xf numFmtId="0" fontId="1" fillId="0" borderId="0" xfId="0" applyFont="1" applyAlignment="1">
      <alignment horizontal="left" vertical="top"/>
    </xf>
    <xf numFmtId="0" fontId="1" fillId="0" borderId="0" xfId="0" applyFont="1" applyAlignment="1">
      <alignment vertical="top" wrapText="1"/>
    </xf>
    <xf numFmtId="0" fontId="1" fillId="0" borderId="1" xfId="0" applyFont="1" applyBorder="1" applyAlignment="1">
      <alignment horizontal="right" vertical="top" wrapText="1"/>
    </xf>
    <xf numFmtId="0" fontId="1" fillId="0" borderId="6" xfId="0" applyFont="1" applyBorder="1" applyAlignment="1">
      <alignment horizontal="right" vertical="top" wrapText="1"/>
    </xf>
    <xf numFmtId="0" fontId="7" fillId="0" borderId="0" xfId="0" applyFont="1"/>
    <xf numFmtId="0" fontId="7" fillId="0" borderId="0" xfId="0" applyFont="1" applyAlignment="1">
      <alignment vertical="center"/>
    </xf>
    <xf numFmtId="0" fontId="9" fillId="0" borderId="11" xfId="0" applyFont="1" applyBorder="1" applyAlignment="1">
      <alignment horizontal="center" vertical="center"/>
    </xf>
    <xf numFmtId="0" fontId="1" fillId="5" borderId="1" xfId="0" applyFont="1" applyFill="1" applyBorder="1" applyAlignment="1">
      <alignment vertical="center"/>
    </xf>
    <xf numFmtId="2" fontId="1" fillId="0" borderId="0" xfId="0" applyNumberFormat="1" applyFont="1"/>
    <xf numFmtId="0" fontId="2" fillId="0" borderId="0" xfId="0" applyFont="1" applyAlignment="1">
      <alignment horizontal="center" vertical="top"/>
    </xf>
    <xf numFmtId="2" fontId="2" fillId="0" borderId="0" xfId="0" applyNumberFormat="1" applyFont="1" applyAlignment="1">
      <alignment horizontal="center"/>
    </xf>
    <xf numFmtId="0" fontId="3" fillId="0" borderId="0" xfId="0" applyFont="1"/>
    <xf numFmtId="2" fontId="1" fillId="0" borderId="0" xfId="0" applyNumberFormat="1" applyFont="1" applyAlignment="1">
      <alignment horizontal="center" vertical="center"/>
    </xf>
    <xf numFmtId="2" fontId="1" fillId="0" borderId="0" xfId="0" applyNumberFormat="1" applyFont="1" applyAlignment="1">
      <alignment vertical="center"/>
    </xf>
    <xf numFmtId="0" fontId="1" fillId="2" borderId="1" xfId="0" applyFont="1" applyFill="1" applyBorder="1" applyAlignment="1">
      <alignment horizontal="right" vertical="top" wrapText="1"/>
    </xf>
    <xf numFmtId="0" fontId="3" fillId="2" borderId="0" xfId="0" applyFont="1" applyFill="1" applyAlignment="1">
      <alignment horizontal="center"/>
    </xf>
    <xf numFmtId="0" fontId="3" fillId="2" borderId="0" xfId="0" applyFont="1" applyFill="1" applyAlignment="1">
      <alignment horizontal="left"/>
    </xf>
    <xf numFmtId="0" fontId="1" fillId="2" borderId="0" xfId="0" applyFont="1" applyFill="1" applyAlignment="1">
      <alignment horizontal="center"/>
    </xf>
    <xf numFmtId="0" fontId="1" fillId="2" borderId="6" xfId="0" applyFont="1" applyFill="1" applyBorder="1" applyAlignment="1">
      <alignment horizontal="right" vertical="top" wrapText="1"/>
    </xf>
    <xf numFmtId="2" fontId="1" fillId="2" borderId="1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2" fontId="1" fillId="0" borderId="1" xfId="0" applyNumberFormat="1" applyFont="1" applyBorder="1" applyAlignment="1">
      <alignment vertical="center" wrapText="1"/>
    </xf>
    <xf numFmtId="2" fontId="1" fillId="6" borderId="1" xfId="0" applyNumberFormat="1" applyFont="1" applyFill="1" applyBorder="1" applyAlignment="1">
      <alignment horizontal="center" vertical="center"/>
    </xf>
    <xf numFmtId="0" fontId="11" fillId="0" borderId="0" xfId="0" applyFont="1"/>
    <xf numFmtId="2" fontId="1" fillId="2" borderId="1" xfId="0" applyNumberFormat="1" applyFont="1" applyFill="1" applyBorder="1" applyAlignment="1">
      <alignment horizontal="center" vertical="center" wrapText="1"/>
    </xf>
    <xf numFmtId="2" fontId="6" fillId="6" borderId="1" xfId="0" applyNumberFormat="1" applyFont="1" applyFill="1" applyBorder="1" applyAlignment="1">
      <alignment horizontal="center" vertical="center"/>
    </xf>
    <xf numFmtId="0" fontId="5" fillId="0" borderId="10" xfId="0" applyFont="1" applyBorder="1" applyAlignment="1">
      <alignment horizontal="center" vertical="center"/>
    </xf>
    <xf numFmtId="0" fontId="1" fillId="4" borderId="1" xfId="0" applyFont="1" applyFill="1" applyBorder="1" applyAlignment="1">
      <alignment horizontal="left" vertical="top"/>
    </xf>
    <xf numFmtId="0" fontId="2" fillId="2" borderId="1" xfId="0" applyFont="1" applyFill="1" applyBorder="1" applyAlignment="1">
      <alignment horizontal="left" vertical="top" wrapText="1"/>
    </xf>
    <xf numFmtId="0" fontId="7" fillId="0" borderId="0" xfId="0" applyFont="1" applyAlignment="1">
      <alignment horizontal="left"/>
    </xf>
    <xf numFmtId="0" fontId="1" fillId="4" borderId="2" xfId="0" applyFont="1" applyFill="1" applyBorder="1" applyAlignment="1">
      <alignment horizontal="left" vertical="top"/>
    </xf>
    <xf numFmtId="0" fontId="1" fillId="4" borderId="3" xfId="0" applyFont="1" applyFill="1" applyBorder="1" applyAlignment="1">
      <alignment horizontal="left" vertical="top"/>
    </xf>
    <xf numFmtId="0" fontId="1" fillId="4" borderId="13" xfId="0" applyFont="1" applyFill="1" applyBorder="1" applyAlignment="1">
      <alignment horizontal="left" vertical="top"/>
    </xf>
    <xf numFmtId="0" fontId="1" fillId="4" borderId="14" xfId="0" applyFont="1" applyFill="1" applyBorder="1" applyAlignment="1">
      <alignment horizontal="left" vertical="top"/>
    </xf>
    <xf numFmtId="0" fontId="1" fillId="4" borderId="4" xfId="0" applyFont="1" applyFill="1" applyBorder="1" applyAlignment="1">
      <alignment horizontal="left" vertical="top"/>
    </xf>
    <xf numFmtId="0" fontId="1" fillId="4" borderId="5" xfId="0" applyFont="1" applyFill="1" applyBorder="1" applyAlignment="1">
      <alignment horizontal="left" vertical="top"/>
    </xf>
    <xf numFmtId="0" fontId="1" fillId="0" borderId="6" xfId="0" applyFont="1" applyBorder="1" applyAlignment="1">
      <alignment horizontal="left" vertical="top" wrapText="1"/>
    </xf>
    <xf numFmtId="0" fontId="1" fillId="0" borderId="8" xfId="0" applyFont="1" applyBorder="1" applyAlignment="1">
      <alignment horizontal="left" vertical="top" wrapText="1"/>
    </xf>
    <xf numFmtId="0" fontId="1" fillId="0" borderId="1" xfId="0" applyFont="1" applyBorder="1" applyAlignment="1">
      <alignment horizontal="left" vertical="top" wrapText="1"/>
    </xf>
    <xf numFmtId="2" fontId="1" fillId="0" borderId="11" xfId="0" applyNumberFormat="1" applyFont="1" applyBorder="1" applyAlignment="1">
      <alignment horizontal="center" vertical="center" wrapText="1"/>
    </xf>
    <xf numFmtId="2" fontId="1" fillId="0" borderId="15" xfId="0" applyNumberFormat="1" applyFont="1" applyBorder="1" applyAlignment="1">
      <alignment horizontal="center" vertical="center" wrapText="1"/>
    </xf>
    <xf numFmtId="2" fontId="1" fillId="0" borderId="12" xfId="0" applyNumberFormat="1" applyFont="1" applyBorder="1" applyAlignment="1">
      <alignment horizontal="center" vertical="center" wrapText="1"/>
    </xf>
    <xf numFmtId="0" fontId="1" fillId="2" borderId="1" xfId="0" applyFont="1" applyFill="1" applyBorder="1" applyAlignment="1">
      <alignment horizontal="left" vertical="top" wrapText="1"/>
    </xf>
    <xf numFmtId="0" fontId="1" fillId="2" borderId="6"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8" xfId="0" applyFont="1" applyFill="1" applyBorder="1" applyAlignment="1">
      <alignment horizontal="left" vertical="top" wrapText="1"/>
    </xf>
    <xf numFmtId="0" fontId="1" fillId="4" borderId="1" xfId="0" applyFont="1" applyFill="1" applyBorder="1" applyAlignment="1">
      <alignment horizontal="center" vertical="center"/>
    </xf>
    <xf numFmtId="2" fontId="1" fillId="0" borderId="11" xfId="0" applyNumberFormat="1" applyFont="1" applyBorder="1" applyAlignment="1">
      <alignment horizontal="center" vertical="center"/>
    </xf>
    <xf numFmtId="2" fontId="1" fillId="0" borderId="15" xfId="0" applyNumberFormat="1" applyFont="1" applyBorder="1" applyAlignment="1">
      <alignment horizontal="center" vertical="center"/>
    </xf>
    <xf numFmtId="2" fontId="1" fillId="0" borderId="12" xfId="0" applyNumberFormat="1" applyFont="1" applyBorder="1" applyAlignment="1">
      <alignment horizontal="center" vertical="center"/>
    </xf>
    <xf numFmtId="0" fontId="1" fillId="0" borderId="7" xfId="0" applyFont="1" applyBorder="1" applyAlignment="1">
      <alignment horizontal="left" vertical="top" wrapText="1"/>
    </xf>
    <xf numFmtId="2" fontId="1" fillId="0" borderId="1" xfId="0" applyNumberFormat="1" applyFont="1" applyBorder="1" applyAlignment="1">
      <alignment horizontal="center" vertical="center" wrapText="1"/>
    </xf>
    <xf numFmtId="0" fontId="11" fillId="0" borderId="0" xfId="0" applyFont="1" applyAlignment="1">
      <alignment horizontal="left" vertical="center"/>
    </xf>
    <xf numFmtId="0" fontId="8" fillId="3" borderId="1" xfId="0" applyFont="1" applyFill="1" applyBorder="1" applyAlignment="1">
      <alignment horizontal="left"/>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9" fillId="0" borderId="1" xfId="0" applyFont="1" applyBorder="1" applyAlignment="1">
      <alignment horizontal="center" vertical="center"/>
    </xf>
    <xf numFmtId="0" fontId="1" fillId="2" borderId="1" xfId="0" applyFont="1" applyFill="1" applyBorder="1" applyAlignment="1">
      <alignment horizontal="center" vertical="center"/>
    </xf>
    <xf numFmtId="0" fontId="3" fillId="3" borderId="1" xfId="0" applyFont="1" applyFill="1" applyBorder="1" applyAlignment="1">
      <alignment horizontal="center" vertical="center"/>
    </xf>
    <xf numFmtId="2" fontId="1" fillId="0" borderId="1" xfId="0" applyNumberFormat="1" applyFont="1" applyBorder="1" applyAlignment="1">
      <alignment horizontal="center" vertical="center"/>
    </xf>
    <xf numFmtId="0" fontId="4" fillId="4" borderId="2"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4" fillId="4" borderId="10" xfId="0" applyFont="1" applyFill="1" applyBorder="1" applyAlignment="1">
      <alignment horizontal="center" vertical="center" wrapText="1"/>
    </xf>
    <xf numFmtId="0" fontId="4" fillId="4" borderId="5" xfId="0" applyFont="1" applyFill="1" applyBorder="1" applyAlignment="1">
      <alignment horizontal="center" vertical="center" wrapText="1"/>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8" xfId="0" applyFont="1" applyFill="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1" fillId="2" borderId="2"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3" xfId="0" applyFont="1" applyFill="1" applyBorder="1" applyAlignment="1">
      <alignment horizontal="center" vertical="center"/>
    </xf>
    <xf numFmtId="0" fontId="1" fillId="0" borderId="1" xfId="0" applyFont="1" applyBorder="1" applyAlignment="1">
      <alignment horizontal="center" vertical="top" wrapText="1"/>
    </xf>
    <xf numFmtId="0" fontId="1" fillId="0" borderId="2" xfId="0" applyFont="1" applyBorder="1" applyAlignment="1">
      <alignment horizontal="left" vertical="top" wrapText="1"/>
    </xf>
    <xf numFmtId="0" fontId="1" fillId="0" borderId="9" xfId="0" applyFont="1" applyBorder="1" applyAlignment="1">
      <alignment horizontal="left" vertical="top" wrapText="1"/>
    </xf>
    <xf numFmtId="0" fontId="1" fillId="0" borderId="3" xfId="0" applyFont="1" applyBorder="1" applyAlignment="1">
      <alignment horizontal="left" vertical="top" wrapText="1"/>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5" borderId="1" xfId="0" applyFont="1" applyFill="1" applyBorder="1" applyAlignment="1">
      <alignment horizontal="center" vertical="center"/>
    </xf>
    <xf numFmtId="0" fontId="1" fillId="0" borderId="6" xfId="0" applyFont="1" applyBorder="1" applyAlignment="1">
      <alignment vertical="top" wrapText="1"/>
    </xf>
    <xf numFmtId="0" fontId="1" fillId="0" borderId="8" xfId="0" applyFont="1" applyBorder="1" applyAlignment="1">
      <alignment vertical="top" wrapText="1"/>
    </xf>
    <xf numFmtId="0" fontId="1" fillId="0" borderId="1" xfId="0" applyFont="1" applyBorder="1" applyAlignment="1">
      <alignment vertical="top" wrapText="1"/>
    </xf>
    <xf numFmtId="0" fontId="1" fillId="0" borderId="11"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12" xfId="0" applyFont="1" applyBorder="1" applyAlignment="1">
      <alignment horizontal="center" vertical="center" wrapText="1"/>
    </xf>
    <xf numFmtId="0" fontId="1" fillId="2" borderId="6" xfId="0" applyFont="1" applyFill="1" applyBorder="1" applyAlignment="1">
      <alignment vertical="top" wrapText="1"/>
    </xf>
    <xf numFmtId="0" fontId="1" fillId="2" borderId="8" xfId="0" applyFont="1" applyFill="1" applyBorder="1" applyAlignment="1">
      <alignment vertical="top" wrapText="1"/>
    </xf>
    <xf numFmtId="0" fontId="1" fillId="2" borderId="1" xfId="0" applyFont="1" applyFill="1" applyBorder="1" applyAlignment="1">
      <alignment vertical="top" wrapText="1"/>
    </xf>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1" fillId="5" borderId="13" xfId="0" applyFont="1" applyFill="1" applyBorder="1" applyAlignment="1">
      <alignment horizontal="center" vertical="center"/>
    </xf>
    <xf numFmtId="0" fontId="1" fillId="5" borderId="14"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5" xfId="0" applyFont="1" applyFill="1" applyBorder="1" applyAlignment="1">
      <alignment horizontal="center" vertical="center"/>
    </xf>
    <xf numFmtId="0" fontId="1" fillId="0" borderId="7" xfId="0" applyFont="1" applyBorder="1" applyAlignment="1">
      <alignment vertical="top" wrapText="1"/>
    </xf>
    <xf numFmtId="0" fontId="1" fillId="0" borderId="1" xfId="0" applyFont="1" applyBorder="1" applyAlignment="1">
      <alignment horizontal="left" vertical="center" wrapText="1"/>
    </xf>
    <xf numFmtId="0" fontId="8" fillId="3" borderId="1" xfId="0" applyFont="1" applyFill="1" applyBorder="1" applyAlignment="1">
      <alignment horizontal="left" wrapText="1"/>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1" fillId="4" borderId="2" xfId="0" applyFont="1" applyFill="1" applyBorder="1" applyAlignment="1">
      <alignment vertical="top"/>
    </xf>
    <xf numFmtId="0" fontId="1" fillId="4" borderId="3" xfId="0" applyFont="1" applyFill="1" applyBorder="1" applyAlignment="1">
      <alignment vertical="top"/>
    </xf>
    <xf numFmtId="0" fontId="1" fillId="4" borderId="13" xfId="0" applyFont="1" applyFill="1" applyBorder="1" applyAlignment="1">
      <alignment vertical="top"/>
    </xf>
    <xf numFmtId="0" fontId="1" fillId="4" borderId="14" xfId="0" applyFont="1" applyFill="1" applyBorder="1" applyAlignment="1">
      <alignment vertical="top"/>
    </xf>
    <xf numFmtId="0" fontId="1" fillId="4" borderId="4" xfId="0" applyFont="1" applyFill="1" applyBorder="1" applyAlignment="1">
      <alignment vertical="top"/>
    </xf>
    <xf numFmtId="0" fontId="1" fillId="4" borderId="5" xfId="0" applyFont="1" applyFill="1" applyBorder="1" applyAlignment="1">
      <alignment vertical="top"/>
    </xf>
    <xf numFmtId="0" fontId="1" fillId="4" borderId="1" xfId="0" applyFont="1" applyFill="1" applyBorder="1" applyAlignment="1">
      <alignment vertical="top"/>
    </xf>
    <xf numFmtId="2" fontId="1" fillId="6" borderId="1" xfId="0" applyNumberFormat="1" applyFont="1" applyFill="1" applyBorder="1" applyAlignment="1">
      <alignment horizontal="center" vertical="center"/>
    </xf>
    <xf numFmtId="2" fontId="1" fillId="6" borderId="11" xfId="0" applyNumberFormat="1" applyFont="1" applyFill="1" applyBorder="1" applyAlignment="1">
      <alignment horizontal="center" vertical="center"/>
    </xf>
    <xf numFmtId="2" fontId="1" fillId="6" borderId="15" xfId="0" applyNumberFormat="1" applyFont="1" applyFill="1" applyBorder="1" applyAlignment="1">
      <alignment horizontal="center" vertical="center"/>
    </xf>
    <xf numFmtId="2" fontId="1" fillId="6" borderId="12" xfId="0" applyNumberFormat="1" applyFont="1" applyFill="1" applyBorder="1" applyAlignment="1">
      <alignment horizontal="center" vertical="center"/>
    </xf>
    <xf numFmtId="0" fontId="4" fillId="0" borderId="1" xfId="0" applyFont="1" applyBorder="1" applyAlignment="1">
      <alignment horizontal="left"/>
    </xf>
    <xf numFmtId="0" fontId="4" fillId="2" borderId="1" xfId="0" applyFont="1" applyFill="1" applyBorder="1" applyAlignment="1">
      <alignment horizontal="left"/>
    </xf>
    <xf numFmtId="0" fontId="1" fillId="2" borderId="7" xfId="0" applyFont="1" applyFill="1" applyBorder="1" applyAlignment="1">
      <alignment vertical="top" wrapText="1"/>
    </xf>
    <xf numFmtId="0" fontId="2" fillId="2" borderId="6" xfId="0" applyFont="1" applyFill="1" applyBorder="1" applyAlignment="1">
      <alignment horizontal="left" vertical="top" wrapText="1"/>
    </xf>
    <xf numFmtId="0" fontId="2" fillId="2" borderId="7" xfId="0" applyFont="1" applyFill="1" applyBorder="1" applyAlignment="1">
      <alignment horizontal="left" vertical="top" wrapText="1"/>
    </xf>
    <xf numFmtId="0" fontId="2" fillId="2" borderId="8" xfId="0" applyFont="1" applyFill="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8" xfId="0" applyFont="1" applyBorder="1" applyAlignment="1">
      <alignment horizontal="left" vertical="top" wrapText="1"/>
    </xf>
    <xf numFmtId="0" fontId="1" fillId="4" borderId="1" xfId="0" applyFont="1" applyFill="1" applyBorder="1" applyAlignment="1">
      <alignment horizontal="left" vertical="center"/>
    </xf>
    <xf numFmtId="0" fontId="1" fillId="4" borderId="1" xfId="0" applyFont="1" applyFill="1" applyBorder="1" applyAlignment="1">
      <alignment horizontal="center" vertical="center" wrapText="1"/>
    </xf>
    <xf numFmtId="0" fontId="2" fillId="0" borderId="6" xfId="0" applyFont="1" applyBorder="1" applyAlignment="1">
      <alignment vertical="top" wrapText="1"/>
    </xf>
    <xf numFmtId="0" fontId="2" fillId="0" borderId="7" xfId="0" applyFont="1" applyBorder="1" applyAlignment="1">
      <alignment vertical="top" wrapText="1"/>
    </xf>
    <xf numFmtId="0" fontId="2" fillId="0" borderId="8" xfId="0" applyFont="1" applyBorder="1" applyAlignment="1">
      <alignment vertical="top" wrapText="1"/>
    </xf>
    <xf numFmtId="0" fontId="1" fillId="4" borderId="1" xfId="0" applyFont="1" applyFill="1" applyBorder="1" applyAlignment="1">
      <alignment horizontal="center"/>
    </xf>
    <xf numFmtId="0" fontId="2" fillId="2" borderId="6" xfId="0" applyFont="1" applyFill="1" applyBorder="1" applyAlignment="1">
      <alignment vertical="top" wrapText="1"/>
    </xf>
    <xf numFmtId="0" fontId="2" fillId="2" borderId="8" xfId="0" applyFont="1" applyFill="1" applyBorder="1" applyAlignment="1">
      <alignment vertical="top" wrapText="1"/>
    </xf>
    <xf numFmtId="0" fontId="2" fillId="2" borderId="7" xfId="0" applyFont="1" applyFill="1" applyBorder="1" applyAlignment="1">
      <alignment vertical="top" wrapText="1"/>
    </xf>
    <xf numFmtId="0" fontId="1" fillId="4" borderId="2"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14"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1" fillId="4" borderId="6" xfId="0" applyFont="1" applyFill="1" applyBorder="1" applyAlignment="1">
      <alignment horizontal="left" vertical="top"/>
    </xf>
    <xf numFmtId="0" fontId="1" fillId="4" borderId="8" xfId="0" applyFont="1" applyFill="1" applyBorder="1" applyAlignment="1">
      <alignment horizontal="left" vertical="top"/>
    </xf>
    <xf numFmtId="0" fontId="11" fillId="2" borderId="0" xfId="0" applyFont="1" applyFill="1" applyAlignment="1">
      <alignment horizontal="left" vertical="center"/>
    </xf>
    <xf numFmtId="0" fontId="1" fillId="0" borderId="9" xfId="0" applyFont="1" applyBorder="1" applyAlignment="1">
      <alignment horizontal="left" vertical="top"/>
    </xf>
    <xf numFmtId="0" fontId="1" fillId="4" borderId="2"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4" borderId="13" xfId="0" applyFont="1" applyFill="1" applyBorder="1" applyAlignment="1">
      <alignment horizontal="left" vertical="top" wrapText="1"/>
    </xf>
    <xf numFmtId="0" fontId="1" fillId="4" borderId="14" xfId="0" applyFont="1" applyFill="1" applyBorder="1" applyAlignment="1">
      <alignment horizontal="left" vertical="top" wrapText="1"/>
    </xf>
    <xf numFmtId="0" fontId="1" fillId="4" borderId="4" xfId="0" applyFont="1" applyFill="1" applyBorder="1" applyAlignment="1">
      <alignment horizontal="left" vertical="top" wrapText="1"/>
    </xf>
    <xf numFmtId="0" fontId="1" fillId="4" borderId="5" xfId="0" applyFont="1" applyFill="1" applyBorder="1" applyAlignment="1">
      <alignment horizontal="left" vertical="top" wrapText="1"/>
    </xf>
    <xf numFmtId="2" fontId="1" fillId="2" borderId="11" xfId="0" applyNumberFormat="1" applyFont="1" applyFill="1" applyBorder="1" applyAlignment="1">
      <alignment horizontal="center" vertical="center" wrapText="1"/>
    </xf>
    <xf numFmtId="2" fontId="1" fillId="2" borderId="15" xfId="0" applyNumberFormat="1" applyFont="1" applyFill="1" applyBorder="1" applyAlignment="1">
      <alignment horizontal="center" vertical="center" wrapText="1"/>
    </xf>
    <xf numFmtId="2" fontId="1" fillId="2" borderId="12" xfId="0" applyNumberFormat="1" applyFont="1" applyFill="1" applyBorder="1" applyAlignment="1">
      <alignment horizontal="center" vertical="center" wrapText="1"/>
    </xf>
    <xf numFmtId="0" fontId="11" fillId="0" borderId="0" xfId="0" applyFont="1" applyAlignment="1">
      <alignment horizontal="left"/>
    </xf>
    <xf numFmtId="0" fontId="11" fillId="0" borderId="0" xfId="0" applyFont="1" applyAlignment="1">
      <alignment horizontal="left" vertical="center" wrapText="1"/>
    </xf>
    <xf numFmtId="0" fontId="5" fillId="0" borderId="10" xfId="0" applyFont="1" applyBorder="1" applyAlignment="1">
      <alignment horizontal="center" vertical="center" wrapText="1"/>
    </xf>
    <xf numFmtId="0" fontId="3" fillId="0" borderId="0" xfId="0" applyFont="1" applyAlignment="1">
      <alignment horizontal="center" wrapText="1"/>
    </xf>
    <xf numFmtId="0" fontId="3" fillId="0" borderId="0" xfId="0" applyFont="1" applyAlignment="1">
      <alignment horizontal="left" wrapText="1"/>
    </xf>
    <xf numFmtId="0" fontId="1" fillId="4" borderId="6" xfId="0" applyFont="1" applyFill="1" applyBorder="1" applyAlignment="1">
      <alignment horizontal="center" vertical="center" wrapText="1"/>
    </xf>
    <xf numFmtId="0" fontId="1" fillId="4" borderId="7" xfId="0" applyFont="1" applyFill="1" applyBorder="1" applyAlignment="1">
      <alignment horizontal="center" vertical="center" wrapText="1"/>
    </xf>
    <xf numFmtId="0" fontId="1" fillId="4" borderId="8" xfId="0" applyFont="1" applyFill="1" applyBorder="1" applyAlignment="1">
      <alignment horizontal="center" vertical="center" wrapText="1"/>
    </xf>
    <xf numFmtId="0" fontId="9" fillId="0" borderId="11" xfId="0" applyFont="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9" fillId="0" borderId="8" xfId="0" applyFont="1" applyBorder="1" applyAlignment="1">
      <alignment horizontal="center"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1" fillId="2" borderId="2"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9" fillId="0" borderId="1" xfId="0" applyFont="1" applyBorder="1" applyAlignment="1">
      <alignment horizontal="center" vertical="center" wrapText="1"/>
    </xf>
    <xf numFmtId="0" fontId="1"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1" fillId="4" borderId="1" xfId="0" applyFont="1" applyFill="1" applyBorder="1" applyAlignment="1">
      <alignment horizontal="left" vertical="top" wrapText="1"/>
    </xf>
    <xf numFmtId="0" fontId="1" fillId="4" borderId="2" xfId="0" applyFont="1" applyFill="1" applyBorder="1" applyAlignment="1">
      <alignment vertical="top" wrapText="1"/>
    </xf>
    <xf numFmtId="0" fontId="1" fillId="4" borderId="3" xfId="0" applyFont="1" applyFill="1" applyBorder="1" applyAlignment="1">
      <alignment vertical="top" wrapText="1"/>
    </xf>
    <xf numFmtId="0" fontId="1" fillId="4" borderId="13" xfId="0" applyFont="1" applyFill="1" applyBorder="1" applyAlignment="1">
      <alignment vertical="top" wrapText="1"/>
    </xf>
    <xf numFmtId="0" fontId="1" fillId="4" borderId="14" xfId="0" applyFont="1" applyFill="1" applyBorder="1" applyAlignment="1">
      <alignment vertical="top" wrapText="1"/>
    </xf>
    <xf numFmtId="0" fontId="1" fillId="4" borderId="4" xfId="0" applyFont="1" applyFill="1" applyBorder="1" applyAlignment="1">
      <alignment vertical="top" wrapText="1"/>
    </xf>
    <xf numFmtId="0" fontId="1" fillId="4" borderId="5" xfId="0" applyFont="1" applyFill="1" applyBorder="1" applyAlignment="1">
      <alignment vertical="top" wrapText="1"/>
    </xf>
    <xf numFmtId="0" fontId="1" fillId="4" borderId="1" xfId="0" applyFont="1" applyFill="1" applyBorder="1" applyAlignment="1">
      <alignment vertical="top" wrapText="1"/>
    </xf>
    <xf numFmtId="0" fontId="1" fillId="0" borderId="0" xfId="0" applyFont="1" applyAlignment="1">
      <alignment wrapText="1"/>
    </xf>
    <xf numFmtId="0" fontId="1" fillId="0" borderId="0" xfId="0" applyFont="1" applyAlignment="1">
      <alignment horizontal="center" wrapText="1"/>
    </xf>
    <xf numFmtId="0" fontId="4" fillId="0" borderId="1" xfId="0" applyFont="1" applyBorder="1" applyAlignment="1">
      <alignment horizontal="left" wrapText="1"/>
    </xf>
    <xf numFmtId="2" fontId="1" fillId="6" borderId="1"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BC01"/>
      <color rgb="FFFFECB7"/>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92363</xdr:colOff>
      <xdr:row>1</xdr:row>
      <xdr:rowOff>57726</xdr:rowOff>
    </xdr:from>
    <xdr:to>
      <xdr:col>1</xdr:col>
      <xdr:colOff>473364</xdr:colOff>
      <xdr:row>1</xdr:row>
      <xdr:rowOff>2831433</xdr:rowOff>
    </xdr:to>
    <xdr:pic>
      <xdr:nvPicPr>
        <xdr:cNvPr id="3" name="Picture 2">
          <a:extLst>
            <a:ext uri="{FF2B5EF4-FFF2-40B4-BE49-F238E27FC236}">
              <a16:creationId xmlns:a16="http://schemas.microsoft.com/office/drawing/2014/main" id="{285B5799-7723-E209-FF75-21C9FC541240}"/>
            </a:ext>
          </a:extLst>
        </xdr:cNvPr>
        <xdr:cNvPicPr>
          <a:picLocks noChangeAspect="1"/>
        </xdr:cNvPicPr>
      </xdr:nvPicPr>
      <xdr:blipFill>
        <a:blip xmlns:r="http://schemas.openxmlformats.org/officeDocument/2006/relationships" r:embed="rId1"/>
        <a:stretch>
          <a:fillRect/>
        </a:stretch>
      </xdr:blipFill>
      <xdr:spPr>
        <a:xfrm>
          <a:off x="92363" y="392544"/>
          <a:ext cx="1039092" cy="2773707"/>
        </a:xfrm>
        <a:prstGeom prst="rect">
          <a:avLst/>
        </a:prstGeom>
      </xdr:spPr>
    </xdr:pic>
    <xdr:clientData/>
  </xdr:twoCellAnchor>
  <xdr:twoCellAnchor editAs="oneCell">
    <xdr:from>
      <xdr:col>70</xdr:col>
      <xdr:colOff>69273</xdr:colOff>
      <xdr:row>1</xdr:row>
      <xdr:rowOff>46181</xdr:rowOff>
    </xdr:from>
    <xdr:to>
      <xdr:col>72</xdr:col>
      <xdr:colOff>1073727</xdr:colOff>
      <xdr:row>1</xdr:row>
      <xdr:rowOff>2880612</xdr:rowOff>
    </xdr:to>
    <xdr:pic>
      <xdr:nvPicPr>
        <xdr:cNvPr id="4" name="Picture 3">
          <a:extLst>
            <a:ext uri="{FF2B5EF4-FFF2-40B4-BE49-F238E27FC236}">
              <a16:creationId xmlns:a16="http://schemas.microsoft.com/office/drawing/2014/main" id="{4A7929D6-C170-7501-E8A6-EA7B86F32EF1}"/>
            </a:ext>
          </a:extLst>
        </xdr:cNvPr>
        <xdr:cNvPicPr>
          <a:picLocks noChangeAspect="1"/>
        </xdr:cNvPicPr>
      </xdr:nvPicPr>
      <xdr:blipFill>
        <a:blip xmlns:r="http://schemas.openxmlformats.org/officeDocument/2006/relationships" r:embed="rId2"/>
        <a:stretch>
          <a:fillRect/>
        </a:stretch>
      </xdr:blipFill>
      <xdr:spPr>
        <a:xfrm>
          <a:off x="64077273" y="380999"/>
          <a:ext cx="2320636" cy="2834431"/>
        </a:xfrm>
        <a:prstGeom prst="rect">
          <a:avLst/>
        </a:prstGeom>
      </xdr:spPr>
    </xdr:pic>
    <xdr:clientData/>
  </xdr:twoCellAnchor>
  <xdr:twoCellAnchor editAs="oneCell">
    <xdr:from>
      <xdr:col>60</xdr:col>
      <xdr:colOff>46181</xdr:colOff>
      <xdr:row>1</xdr:row>
      <xdr:rowOff>23091</xdr:rowOff>
    </xdr:from>
    <xdr:to>
      <xdr:col>61</xdr:col>
      <xdr:colOff>438726</xdr:colOff>
      <xdr:row>1</xdr:row>
      <xdr:rowOff>2897147</xdr:rowOff>
    </xdr:to>
    <xdr:pic>
      <xdr:nvPicPr>
        <xdr:cNvPr id="5" name="Picture 4">
          <a:extLst>
            <a:ext uri="{FF2B5EF4-FFF2-40B4-BE49-F238E27FC236}">
              <a16:creationId xmlns:a16="http://schemas.microsoft.com/office/drawing/2014/main" id="{FE6B5F3A-0528-C644-D66B-074A9E847337}"/>
            </a:ext>
          </a:extLst>
        </xdr:cNvPr>
        <xdr:cNvPicPr>
          <a:picLocks noChangeAspect="1"/>
        </xdr:cNvPicPr>
      </xdr:nvPicPr>
      <xdr:blipFill>
        <a:blip xmlns:r="http://schemas.openxmlformats.org/officeDocument/2006/relationships" r:embed="rId3"/>
        <a:stretch>
          <a:fillRect/>
        </a:stretch>
      </xdr:blipFill>
      <xdr:spPr>
        <a:xfrm>
          <a:off x="54910181" y="357909"/>
          <a:ext cx="1050636" cy="2874056"/>
        </a:xfrm>
        <a:prstGeom prst="rect">
          <a:avLst/>
        </a:prstGeom>
      </xdr:spPr>
    </xdr:pic>
    <xdr:clientData/>
  </xdr:twoCellAnchor>
  <xdr:twoCellAnchor editAs="oneCell">
    <xdr:from>
      <xdr:col>20</xdr:col>
      <xdr:colOff>57727</xdr:colOff>
      <xdr:row>1</xdr:row>
      <xdr:rowOff>11545</xdr:rowOff>
    </xdr:from>
    <xdr:to>
      <xdr:col>21</xdr:col>
      <xdr:colOff>508000</xdr:colOff>
      <xdr:row>1</xdr:row>
      <xdr:rowOff>2896810</xdr:rowOff>
    </xdr:to>
    <xdr:pic>
      <xdr:nvPicPr>
        <xdr:cNvPr id="6" name="Picture 5">
          <a:extLst>
            <a:ext uri="{FF2B5EF4-FFF2-40B4-BE49-F238E27FC236}">
              <a16:creationId xmlns:a16="http://schemas.microsoft.com/office/drawing/2014/main" id="{A9128964-2EFC-18F9-B312-D568E6A23487}"/>
            </a:ext>
          </a:extLst>
        </xdr:cNvPr>
        <xdr:cNvPicPr>
          <a:picLocks noChangeAspect="1"/>
        </xdr:cNvPicPr>
      </xdr:nvPicPr>
      <xdr:blipFill>
        <a:blip xmlns:r="http://schemas.openxmlformats.org/officeDocument/2006/relationships" r:embed="rId4"/>
        <a:stretch>
          <a:fillRect/>
        </a:stretch>
      </xdr:blipFill>
      <xdr:spPr>
        <a:xfrm>
          <a:off x="18345727" y="346363"/>
          <a:ext cx="1108364" cy="2885265"/>
        </a:xfrm>
        <a:prstGeom prst="rect">
          <a:avLst/>
        </a:prstGeom>
      </xdr:spPr>
    </xdr:pic>
    <xdr:clientData/>
  </xdr:twoCellAnchor>
  <xdr:twoCellAnchor editAs="oneCell">
    <xdr:from>
      <xdr:col>10</xdr:col>
      <xdr:colOff>92364</xdr:colOff>
      <xdr:row>1</xdr:row>
      <xdr:rowOff>46182</xdr:rowOff>
    </xdr:from>
    <xdr:to>
      <xdr:col>14</xdr:col>
      <xdr:colOff>873899</xdr:colOff>
      <xdr:row>1</xdr:row>
      <xdr:rowOff>2851727</xdr:rowOff>
    </xdr:to>
    <xdr:pic>
      <xdr:nvPicPr>
        <xdr:cNvPr id="7" name="Picture 6">
          <a:extLst>
            <a:ext uri="{FF2B5EF4-FFF2-40B4-BE49-F238E27FC236}">
              <a16:creationId xmlns:a16="http://schemas.microsoft.com/office/drawing/2014/main" id="{30CFB44E-A73A-EB76-DAE2-6A71B15DCF0D}"/>
            </a:ext>
          </a:extLst>
        </xdr:cNvPr>
        <xdr:cNvPicPr>
          <a:picLocks noChangeAspect="1"/>
        </xdr:cNvPicPr>
      </xdr:nvPicPr>
      <xdr:blipFill>
        <a:blip xmlns:r="http://schemas.openxmlformats.org/officeDocument/2006/relationships" r:embed="rId5"/>
        <a:stretch>
          <a:fillRect/>
        </a:stretch>
      </xdr:blipFill>
      <xdr:spPr>
        <a:xfrm>
          <a:off x="9236364" y="381000"/>
          <a:ext cx="4730080" cy="2805545"/>
        </a:xfrm>
        <a:prstGeom prst="rect">
          <a:avLst/>
        </a:prstGeom>
      </xdr:spPr>
    </xdr:pic>
    <xdr:clientData/>
  </xdr:twoCellAnchor>
  <xdr:twoCellAnchor editAs="oneCell">
    <xdr:from>
      <xdr:col>40</xdr:col>
      <xdr:colOff>69273</xdr:colOff>
      <xdr:row>1</xdr:row>
      <xdr:rowOff>23090</xdr:rowOff>
    </xdr:from>
    <xdr:to>
      <xdr:col>41</xdr:col>
      <xdr:colOff>438727</xdr:colOff>
      <xdr:row>1</xdr:row>
      <xdr:rowOff>2901153</xdr:rowOff>
    </xdr:to>
    <xdr:pic>
      <xdr:nvPicPr>
        <xdr:cNvPr id="8" name="Picture 7">
          <a:extLst>
            <a:ext uri="{FF2B5EF4-FFF2-40B4-BE49-F238E27FC236}">
              <a16:creationId xmlns:a16="http://schemas.microsoft.com/office/drawing/2014/main" id="{02E67907-A4A6-58A3-9F85-2C960D237EE5}"/>
            </a:ext>
          </a:extLst>
        </xdr:cNvPr>
        <xdr:cNvPicPr>
          <a:picLocks noChangeAspect="1"/>
        </xdr:cNvPicPr>
      </xdr:nvPicPr>
      <xdr:blipFill>
        <a:blip xmlns:r="http://schemas.openxmlformats.org/officeDocument/2006/relationships" r:embed="rId6"/>
        <a:stretch>
          <a:fillRect/>
        </a:stretch>
      </xdr:blipFill>
      <xdr:spPr>
        <a:xfrm>
          <a:off x="36645273" y="357908"/>
          <a:ext cx="1027545" cy="2878063"/>
        </a:xfrm>
        <a:prstGeom prst="rect">
          <a:avLst/>
        </a:prstGeom>
      </xdr:spPr>
    </xdr:pic>
    <xdr:clientData/>
  </xdr:twoCellAnchor>
  <xdr:twoCellAnchor editAs="oneCell">
    <xdr:from>
      <xdr:col>50</xdr:col>
      <xdr:colOff>115455</xdr:colOff>
      <xdr:row>1</xdr:row>
      <xdr:rowOff>46182</xdr:rowOff>
    </xdr:from>
    <xdr:to>
      <xdr:col>53</xdr:col>
      <xdr:colOff>932790</xdr:colOff>
      <xdr:row>1</xdr:row>
      <xdr:rowOff>2863273</xdr:rowOff>
    </xdr:to>
    <xdr:pic>
      <xdr:nvPicPr>
        <xdr:cNvPr id="9" name="Picture 8">
          <a:extLst>
            <a:ext uri="{FF2B5EF4-FFF2-40B4-BE49-F238E27FC236}">
              <a16:creationId xmlns:a16="http://schemas.microsoft.com/office/drawing/2014/main" id="{BA3D1518-5660-FBB3-4352-0A15E9663391}"/>
            </a:ext>
          </a:extLst>
        </xdr:cNvPr>
        <xdr:cNvPicPr>
          <a:picLocks noChangeAspect="1"/>
        </xdr:cNvPicPr>
      </xdr:nvPicPr>
      <xdr:blipFill>
        <a:blip xmlns:r="http://schemas.openxmlformats.org/officeDocument/2006/relationships" r:embed="rId7"/>
        <a:stretch>
          <a:fillRect/>
        </a:stretch>
      </xdr:blipFill>
      <xdr:spPr>
        <a:xfrm>
          <a:off x="45835455" y="381000"/>
          <a:ext cx="3461244" cy="2817091"/>
        </a:xfrm>
        <a:prstGeom prst="rect">
          <a:avLst/>
        </a:prstGeom>
      </xdr:spPr>
    </xdr:pic>
    <xdr:clientData/>
  </xdr:twoCellAnchor>
  <xdr:twoCellAnchor editAs="oneCell">
    <xdr:from>
      <xdr:col>30</xdr:col>
      <xdr:colOff>57727</xdr:colOff>
      <xdr:row>1</xdr:row>
      <xdr:rowOff>34636</xdr:rowOff>
    </xdr:from>
    <xdr:to>
      <xdr:col>31</xdr:col>
      <xdr:colOff>484909</xdr:colOff>
      <xdr:row>1</xdr:row>
      <xdr:rowOff>2863184</xdr:rowOff>
    </xdr:to>
    <xdr:pic>
      <xdr:nvPicPr>
        <xdr:cNvPr id="10" name="Picture 9">
          <a:extLst>
            <a:ext uri="{FF2B5EF4-FFF2-40B4-BE49-F238E27FC236}">
              <a16:creationId xmlns:a16="http://schemas.microsoft.com/office/drawing/2014/main" id="{FF98B579-E7DE-ABDD-F9FD-D39155EB4BB3}"/>
            </a:ext>
          </a:extLst>
        </xdr:cNvPr>
        <xdr:cNvPicPr>
          <a:picLocks noChangeAspect="1"/>
        </xdr:cNvPicPr>
      </xdr:nvPicPr>
      <xdr:blipFill>
        <a:blip xmlns:r="http://schemas.openxmlformats.org/officeDocument/2006/relationships" r:embed="rId8"/>
        <a:stretch>
          <a:fillRect/>
        </a:stretch>
      </xdr:blipFill>
      <xdr:spPr>
        <a:xfrm>
          <a:off x="27489727" y="369454"/>
          <a:ext cx="1085273" cy="2828548"/>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D2175-5ECC-4209-82D0-3ECFE54C3860}">
  <sheetPr>
    <tabColor rgb="FF92D050"/>
  </sheetPr>
  <dimension ref="A1:BQ100"/>
  <sheetViews>
    <sheetView tabSelected="1" topLeftCell="A25" zoomScale="88" zoomScaleNormal="55" zoomScaleSheetLayoutView="55" workbookViewId="0">
      <selection sqref="A1:I1"/>
    </sheetView>
  </sheetViews>
  <sheetFormatPr baseColWidth="10" defaultColWidth="8.6640625" defaultRowHeight="14" x14ac:dyDescent="0.2"/>
  <cols>
    <col min="1" max="1" width="9.6640625" style="2" customWidth="1"/>
    <col min="2" max="2" width="9.6640625" style="1" customWidth="1"/>
    <col min="3" max="6" width="19" style="1" customWidth="1"/>
    <col min="7" max="9" width="9.6640625" style="1" customWidth="1"/>
    <col min="10" max="10" width="8.6640625" style="2"/>
    <col min="11" max="11" width="9.6640625" style="2" customWidth="1"/>
    <col min="12" max="12" width="9.6640625" style="1" customWidth="1"/>
    <col min="13" max="16" width="19" style="1" customWidth="1"/>
    <col min="17" max="19" width="9.6640625" style="1" customWidth="1"/>
    <col min="20" max="20" width="8.6640625" style="2" customWidth="1"/>
    <col min="21" max="21" width="9.5" style="2" customWidth="1"/>
    <col min="22" max="22" width="9.5" style="1" customWidth="1"/>
    <col min="23" max="26" width="19.33203125" style="1" customWidth="1"/>
    <col min="27" max="29" width="9.5" style="1" customWidth="1"/>
    <col min="30" max="30" width="8.6640625" style="2"/>
    <col min="31" max="31" width="9.5" style="2" customWidth="1"/>
    <col min="32" max="32" width="9.5" style="1" customWidth="1"/>
    <col min="33" max="36" width="19.33203125" style="1" customWidth="1"/>
    <col min="37" max="39" width="9.5" style="1" customWidth="1"/>
    <col min="40" max="40" width="8.6640625" style="2"/>
    <col min="41" max="41" width="9.5" style="2" customWidth="1"/>
    <col min="42" max="42" width="9.5" style="1" customWidth="1"/>
    <col min="43" max="46" width="19.33203125" style="1" customWidth="1"/>
    <col min="47" max="49" width="9.5" style="1" customWidth="1"/>
    <col min="50" max="50" width="8.6640625" style="2"/>
    <col min="51" max="51" width="9.5" style="2" customWidth="1"/>
    <col min="52" max="52" width="9.5" style="1" customWidth="1"/>
    <col min="53" max="56" width="19.33203125" style="1" customWidth="1"/>
    <col min="57" max="59" width="9.5" style="1" customWidth="1"/>
    <col min="60" max="60" width="8.6640625" style="2"/>
    <col min="61" max="61" width="9.5" style="2" customWidth="1"/>
    <col min="62" max="62" width="9.5" style="1" customWidth="1"/>
    <col min="63" max="66" width="19.33203125" style="1" customWidth="1"/>
    <col min="67" max="69" width="9.5" style="1" customWidth="1"/>
    <col min="70" max="16384" width="8.6640625" style="2"/>
  </cols>
  <sheetData>
    <row r="1" spans="1:69" s="40" customFormat="1" ht="50" customHeight="1" x14ac:dyDescent="0.35">
      <c r="A1" s="69" t="s">
        <v>458</v>
      </c>
      <c r="B1" s="69"/>
      <c r="C1" s="69"/>
      <c r="D1" s="69"/>
      <c r="E1" s="69"/>
      <c r="F1" s="69"/>
      <c r="G1" s="69"/>
      <c r="H1" s="69"/>
      <c r="I1" s="69"/>
      <c r="K1" s="69" t="s">
        <v>459</v>
      </c>
      <c r="L1" s="69"/>
      <c r="M1" s="69"/>
      <c r="N1" s="69"/>
      <c r="O1" s="69"/>
      <c r="P1" s="69"/>
      <c r="Q1" s="69"/>
      <c r="R1" s="69"/>
      <c r="S1" s="69"/>
      <c r="U1" s="69" t="s">
        <v>460</v>
      </c>
      <c r="V1" s="69"/>
      <c r="W1" s="69"/>
      <c r="X1" s="69"/>
      <c r="Y1" s="69"/>
      <c r="Z1" s="69"/>
      <c r="AA1" s="69"/>
      <c r="AB1" s="69"/>
      <c r="AC1" s="69"/>
      <c r="AE1" s="69" t="s">
        <v>461</v>
      </c>
      <c r="AF1" s="69"/>
      <c r="AG1" s="69"/>
      <c r="AH1" s="69"/>
      <c r="AI1" s="69"/>
      <c r="AJ1" s="69"/>
      <c r="AK1" s="69"/>
      <c r="AL1" s="69"/>
      <c r="AM1" s="69"/>
      <c r="AO1" s="69" t="s">
        <v>462</v>
      </c>
      <c r="AP1" s="69"/>
      <c r="AQ1" s="69"/>
      <c r="AR1" s="69"/>
      <c r="AS1" s="69"/>
      <c r="AT1" s="69"/>
      <c r="AU1" s="69"/>
      <c r="AV1" s="69"/>
      <c r="AW1" s="69"/>
      <c r="AY1" s="69" t="s">
        <v>463</v>
      </c>
      <c r="AZ1" s="69"/>
      <c r="BA1" s="69"/>
      <c r="BB1" s="69"/>
      <c r="BC1" s="69"/>
      <c r="BD1" s="69"/>
      <c r="BE1" s="69"/>
      <c r="BF1" s="69"/>
      <c r="BG1" s="69"/>
      <c r="BI1" s="69" t="s">
        <v>464</v>
      </c>
      <c r="BJ1" s="69"/>
      <c r="BK1" s="69"/>
      <c r="BL1" s="69"/>
      <c r="BM1" s="69"/>
      <c r="BN1" s="69"/>
      <c r="BO1" s="69"/>
      <c r="BP1" s="69"/>
      <c r="BQ1" s="69"/>
    </row>
    <row r="2" spans="1:69" ht="229.5" customHeight="1" x14ac:dyDescent="0.2">
      <c r="A2" s="43" t="s">
        <v>452</v>
      </c>
      <c r="B2" s="43"/>
      <c r="C2" s="43"/>
      <c r="D2" s="43"/>
      <c r="E2" s="43"/>
      <c r="F2" s="43"/>
      <c r="G2" s="43"/>
      <c r="H2" s="43"/>
      <c r="I2" s="43"/>
      <c r="K2" s="43" t="s">
        <v>452</v>
      </c>
      <c r="L2" s="43"/>
      <c r="M2" s="43"/>
      <c r="N2" s="43"/>
      <c r="O2" s="43"/>
      <c r="P2" s="43"/>
      <c r="Q2" s="43"/>
      <c r="R2" s="43"/>
      <c r="S2" s="43"/>
      <c r="U2" s="43" t="s">
        <v>452</v>
      </c>
      <c r="V2" s="43"/>
      <c r="W2" s="43"/>
      <c r="X2" s="43"/>
      <c r="Y2" s="43"/>
      <c r="Z2" s="43"/>
      <c r="AA2" s="43"/>
      <c r="AB2" s="43"/>
      <c r="AC2" s="43"/>
      <c r="AE2" s="43" t="s">
        <v>452</v>
      </c>
      <c r="AF2" s="43"/>
      <c r="AG2" s="43"/>
      <c r="AH2" s="43"/>
      <c r="AI2" s="43"/>
      <c r="AJ2" s="43"/>
      <c r="AK2" s="43"/>
      <c r="AL2" s="43"/>
      <c r="AM2" s="43"/>
      <c r="AO2" s="43" t="s">
        <v>452</v>
      </c>
      <c r="AP2" s="43"/>
      <c r="AQ2" s="43"/>
      <c r="AR2" s="43"/>
      <c r="AS2" s="43"/>
      <c r="AT2" s="43"/>
      <c r="AU2" s="43"/>
      <c r="AV2" s="43"/>
      <c r="AW2" s="43"/>
      <c r="AY2" s="43" t="s">
        <v>452</v>
      </c>
      <c r="AZ2" s="43"/>
      <c r="BA2" s="43"/>
      <c r="BB2" s="43"/>
      <c r="BC2" s="43"/>
      <c r="BD2" s="43"/>
      <c r="BE2" s="43"/>
      <c r="BF2" s="43"/>
      <c r="BG2" s="43"/>
      <c r="BI2" s="43" t="s">
        <v>452</v>
      </c>
      <c r="BJ2" s="43"/>
      <c r="BK2" s="43"/>
      <c r="BL2" s="43"/>
      <c r="BM2" s="43"/>
      <c r="BN2" s="43"/>
      <c r="BO2" s="43"/>
      <c r="BP2" s="43"/>
      <c r="BQ2" s="43"/>
    </row>
    <row r="3" spans="1:69" x14ac:dyDescent="0.2">
      <c r="A3" s="6"/>
      <c r="B3" s="6"/>
      <c r="C3" s="6"/>
      <c r="D3" s="6"/>
      <c r="E3" s="6"/>
      <c r="F3" s="6"/>
      <c r="G3" s="7"/>
      <c r="H3" s="7"/>
      <c r="I3" s="7"/>
      <c r="K3" s="6"/>
      <c r="L3" s="6"/>
      <c r="M3" s="6"/>
      <c r="N3" s="6"/>
      <c r="O3" s="6"/>
      <c r="P3" s="6"/>
      <c r="Q3" s="7"/>
      <c r="R3" s="7"/>
      <c r="S3" s="7"/>
      <c r="U3" s="6"/>
      <c r="V3" s="6"/>
      <c r="W3" s="6"/>
      <c r="X3" s="6"/>
      <c r="Y3" s="6"/>
      <c r="Z3" s="6"/>
      <c r="AA3" s="7"/>
      <c r="AB3" s="7"/>
      <c r="AC3" s="7"/>
      <c r="AE3" s="6"/>
      <c r="AF3" s="6"/>
      <c r="AG3" s="6"/>
      <c r="AH3" s="6"/>
      <c r="AI3" s="6"/>
      <c r="AJ3" s="6"/>
      <c r="AK3" s="7"/>
      <c r="AL3" s="7"/>
      <c r="AM3" s="7"/>
      <c r="AO3" s="6"/>
      <c r="AP3" s="6"/>
      <c r="AQ3" s="6"/>
      <c r="AR3" s="6"/>
      <c r="AS3" s="6"/>
      <c r="AT3" s="6"/>
      <c r="AU3" s="7"/>
      <c r="AV3" s="7"/>
      <c r="AW3" s="7"/>
      <c r="AY3" s="6"/>
      <c r="AZ3" s="6"/>
      <c r="BA3" s="6"/>
      <c r="BB3" s="6"/>
      <c r="BC3" s="6"/>
      <c r="BD3" s="6"/>
      <c r="BE3" s="7"/>
      <c r="BF3" s="7"/>
      <c r="BG3" s="7"/>
      <c r="BI3" s="6"/>
      <c r="BJ3" s="6"/>
      <c r="BK3" s="6"/>
      <c r="BL3" s="6"/>
      <c r="BM3" s="6"/>
      <c r="BN3" s="6"/>
      <c r="BO3" s="7"/>
      <c r="BP3" s="7"/>
      <c r="BQ3" s="7"/>
    </row>
    <row r="4" spans="1:69" s="21" customFormat="1" ht="16" x14ac:dyDescent="0.2">
      <c r="A4" s="70" t="str">
        <f>"1. MODEL. To build door sash SKU. Code, state door sash model, eg. "&amp;A5</f>
        <v>1. MODEL. To build door sash SKU. Code, state door sash model, eg. P100</v>
      </c>
      <c r="B4" s="70"/>
      <c r="C4" s="70"/>
      <c r="D4" s="70"/>
      <c r="E4" s="70"/>
      <c r="F4" s="70"/>
      <c r="G4" s="70"/>
      <c r="H4" s="70"/>
      <c r="I4" s="70"/>
      <c r="K4" s="70" t="str">
        <f t="shared" ref="K4" si="0">"1. MODEL. To build door sash SKU. Code, state door sash model, eg. "&amp;K5</f>
        <v>1. MODEL. To build door sash SKU. Code, state door sash model, eg. P101</v>
      </c>
      <c r="L4" s="70"/>
      <c r="M4" s="70"/>
      <c r="N4" s="70"/>
      <c r="O4" s="70"/>
      <c r="P4" s="70"/>
      <c r="Q4" s="70"/>
      <c r="R4" s="70"/>
      <c r="S4" s="70"/>
      <c r="U4" s="70" t="str">
        <f t="shared" ref="U4" si="1">"1. MODEL. To build door sash SKU. Code, state door sash model, eg. "&amp;U5</f>
        <v>1. MODEL. To build door sash SKU. Code, state door sash model, eg. P103</v>
      </c>
      <c r="V4" s="70"/>
      <c r="W4" s="70"/>
      <c r="X4" s="70"/>
      <c r="Y4" s="70"/>
      <c r="Z4" s="70"/>
      <c r="AA4" s="70"/>
      <c r="AB4" s="70"/>
      <c r="AC4" s="70"/>
      <c r="AE4" s="70" t="str">
        <f t="shared" ref="AE4" si="2">"1. MODEL. To build door sash SKU. Code, state door sash model, eg. "&amp;AE5</f>
        <v>1. MODEL. To build door sash SKU. Code, state door sash model, eg. U002</v>
      </c>
      <c r="AF4" s="70"/>
      <c r="AG4" s="70"/>
      <c r="AH4" s="70"/>
      <c r="AI4" s="70"/>
      <c r="AJ4" s="70"/>
      <c r="AK4" s="70"/>
      <c r="AL4" s="70"/>
      <c r="AM4" s="70"/>
      <c r="AO4" s="70" t="str">
        <f t="shared" ref="AO4" si="3">"1. MODEL. To build door sash SKU. Code, state door sash model, eg. "&amp;AO5</f>
        <v>1. MODEL. To build door sash SKU. Code, state door sash model, eg. U004</v>
      </c>
      <c r="AP4" s="70"/>
      <c r="AQ4" s="70"/>
      <c r="AR4" s="70"/>
      <c r="AS4" s="70"/>
      <c r="AT4" s="70"/>
      <c r="AU4" s="70"/>
      <c r="AV4" s="70"/>
      <c r="AW4" s="70"/>
      <c r="AY4" s="70" t="str">
        <f t="shared" ref="AY4" si="4">"1. MODEL. To build door sash SKU. Code, state door sash model, eg. "&amp;AY5</f>
        <v>1. MODEL. To build door sash SKU. Code, state door sash model, eg. S100</v>
      </c>
      <c r="AZ4" s="70"/>
      <c r="BA4" s="70"/>
      <c r="BB4" s="70"/>
      <c r="BC4" s="70"/>
      <c r="BD4" s="70"/>
      <c r="BE4" s="70"/>
      <c r="BF4" s="70"/>
      <c r="BG4" s="70"/>
      <c r="BI4" s="70" t="str">
        <f t="shared" ref="BI4" si="5">"1. MODEL. To build door sash SKU. Code, state door sash model, eg. "&amp;BI5</f>
        <v>1. MODEL. To build door sash SKU. Code, state door sash model, eg. R100</v>
      </c>
      <c r="BJ4" s="70"/>
      <c r="BK4" s="70"/>
      <c r="BL4" s="70"/>
      <c r="BM4" s="70"/>
      <c r="BN4" s="70"/>
      <c r="BO4" s="70"/>
      <c r="BP4" s="70"/>
      <c r="BQ4" s="70"/>
    </row>
    <row r="5" spans="1:69" s="17" customFormat="1" ht="31.5" customHeight="1" x14ac:dyDescent="0.2">
      <c r="A5" s="63" t="s">
        <v>1</v>
      </c>
      <c r="B5" s="63"/>
      <c r="C5" s="59" t="s">
        <v>347</v>
      </c>
      <c r="D5" s="59"/>
      <c r="E5" s="59"/>
      <c r="F5" s="59" t="s">
        <v>198</v>
      </c>
      <c r="G5" s="59"/>
      <c r="H5" s="59"/>
      <c r="I5" s="38">
        <v>0</v>
      </c>
      <c r="K5" s="63" t="s">
        <v>72</v>
      </c>
      <c r="L5" s="63"/>
      <c r="M5" s="55" t="s">
        <v>428</v>
      </c>
      <c r="N5" s="55"/>
      <c r="O5" s="55"/>
      <c r="P5" s="55" t="s">
        <v>431</v>
      </c>
      <c r="Q5" s="55"/>
      <c r="R5" s="55"/>
      <c r="S5" s="38">
        <v>0</v>
      </c>
      <c r="U5" s="63" t="s">
        <v>88</v>
      </c>
      <c r="V5" s="63"/>
      <c r="W5" s="55" t="s">
        <v>430</v>
      </c>
      <c r="X5" s="55"/>
      <c r="Y5" s="55"/>
      <c r="Z5" s="55" t="s">
        <v>433</v>
      </c>
      <c r="AA5" s="55"/>
      <c r="AB5" s="55"/>
      <c r="AC5" s="38">
        <v>0</v>
      </c>
      <c r="AE5" s="63" t="s">
        <v>86</v>
      </c>
      <c r="AF5" s="63"/>
      <c r="AG5" s="55" t="s">
        <v>430</v>
      </c>
      <c r="AH5" s="55"/>
      <c r="AI5" s="55"/>
      <c r="AJ5" s="55" t="s">
        <v>433</v>
      </c>
      <c r="AK5" s="55"/>
      <c r="AL5" s="55"/>
      <c r="AM5" s="38">
        <v>0</v>
      </c>
      <c r="AO5" s="63" t="s">
        <v>83</v>
      </c>
      <c r="AP5" s="63"/>
      <c r="AQ5" s="55" t="s">
        <v>430</v>
      </c>
      <c r="AR5" s="55"/>
      <c r="AS5" s="55"/>
      <c r="AT5" s="55" t="s">
        <v>433</v>
      </c>
      <c r="AU5" s="55"/>
      <c r="AV5" s="55"/>
      <c r="AW5" s="38">
        <v>0</v>
      </c>
      <c r="AY5" s="63" t="s">
        <v>3</v>
      </c>
      <c r="AZ5" s="63"/>
      <c r="BA5" s="55" t="s">
        <v>430</v>
      </c>
      <c r="BB5" s="55"/>
      <c r="BC5" s="55"/>
      <c r="BD5" s="55" t="s">
        <v>433</v>
      </c>
      <c r="BE5" s="55"/>
      <c r="BF5" s="55"/>
      <c r="BG5" s="38">
        <v>0</v>
      </c>
      <c r="BI5" s="63" t="s">
        <v>77</v>
      </c>
      <c r="BJ5" s="63"/>
      <c r="BK5" s="55" t="s">
        <v>430</v>
      </c>
      <c r="BL5" s="55"/>
      <c r="BM5" s="55"/>
      <c r="BN5" s="55" t="s">
        <v>433</v>
      </c>
      <c r="BO5" s="55"/>
      <c r="BP5" s="55"/>
      <c r="BQ5" s="38">
        <v>0</v>
      </c>
    </row>
    <row r="6" spans="1:69" s="17" customFormat="1" ht="31.5" customHeight="1" x14ac:dyDescent="0.2">
      <c r="A6" s="63"/>
      <c r="B6" s="63"/>
      <c r="C6" s="59"/>
      <c r="D6" s="59"/>
      <c r="E6" s="59"/>
      <c r="F6" s="59"/>
      <c r="G6" s="59"/>
      <c r="H6" s="59"/>
      <c r="I6" s="38"/>
      <c r="K6" s="63" t="s">
        <v>71</v>
      </c>
      <c r="L6" s="63"/>
      <c r="M6" s="55" t="s">
        <v>429</v>
      </c>
      <c r="N6" s="55"/>
      <c r="O6" s="55"/>
      <c r="P6" s="55" t="s">
        <v>432</v>
      </c>
      <c r="Q6" s="55"/>
      <c r="R6" s="55"/>
      <c r="S6" s="38">
        <v>0</v>
      </c>
      <c r="U6" s="63" t="s">
        <v>87</v>
      </c>
      <c r="V6" s="63"/>
      <c r="W6" s="55" t="s">
        <v>430</v>
      </c>
      <c r="X6" s="55"/>
      <c r="Y6" s="55"/>
      <c r="Z6" s="55" t="s">
        <v>433</v>
      </c>
      <c r="AA6" s="55"/>
      <c r="AB6" s="55"/>
      <c r="AC6" s="38">
        <v>0</v>
      </c>
      <c r="AE6" s="63" t="s">
        <v>85</v>
      </c>
      <c r="AF6" s="63"/>
      <c r="AG6" s="55" t="s">
        <v>430</v>
      </c>
      <c r="AH6" s="55"/>
      <c r="AI6" s="55"/>
      <c r="AJ6" s="55" t="s">
        <v>433</v>
      </c>
      <c r="AK6" s="55"/>
      <c r="AL6" s="55"/>
      <c r="AM6" s="38">
        <v>0</v>
      </c>
      <c r="AO6" s="63" t="s">
        <v>82</v>
      </c>
      <c r="AP6" s="63"/>
      <c r="AQ6" s="55" t="s">
        <v>430</v>
      </c>
      <c r="AR6" s="55"/>
      <c r="AS6" s="55"/>
      <c r="AT6" s="55" t="s">
        <v>433</v>
      </c>
      <c r="AU6" s="55"/>
      <c r="AV6" s="55"/>
      <c r="AW6" s="38">
        <v>0</v>
      </c>
      <c r="AY6" s="63"/>
      <c r="AZ6" s="63"/>
      <c r="BA6" s="59"/>
      <c r="BB6" s="59"/>
      <c r="BC6" s="59"/>
      <c r="BD6" s="59"/>
      <c r="BE6" s="59"/>
      <c r="BF6" s="59"/>
      <c r="BG6" s="38"/>
      <c r="BI6" s="63" t="s">
        <v>78</v>
      </c>
      <c r="BJ6" s="63"/>
      <c r="BK6" s="55" t="s">
        <v>430</v>
      </c>
      <c r="BL6" s="55"/>
      <c r="BM6" s="55"/>
      <c r="BN6" s="55" t="s">
        <v>433</v>
      </c>
      <c r="BO6" s="55"/>
      <c r="BP6" s="55"/>
      <c r="BQ6" s="38">
        <v>0</v>
      </c>
    </row>
    <row r="7" spans="1:69" s="17" customFormat="1" ht="31.5" customHeight="1" x14ac:dyDescent="0.2">
      <c r="A7" s="63"/>
      <c r="B7" s="63"/>
      <c r="C7" s="59"/>
      <c r="D7" s="59"/>
      <c r="E7" s="59"/>
      <c r="F7" s="59"/>
      <c r="G7" s="59"/>
      <c r="H7" s="59"/>
      <c r="I7" s="38"/>
      <c r="K7" s="63"/>
      <c r="L7" s="63"/>
      <c r="M7" s="59"/>
      <c r="N7" s="59"/>
      <c r="O7" s="59"/>
      <c r="P7" s="59"/>
      <c r="Q7" s="59"/>
      <c r="R7" s="59"/>
      <c r="S7" s="38"/>
      <c r="U7" s="63"/>
      <c r="V7" s="63"/>
      <c r="W7" s="55"/>
      <c r="X7" s="55"/>
      <c r="Y7" s="55"/>
      <c r="Z7" s="55"/>
      <c r="AA7" s="55"/>
      <c r="AB7" s="55"/>
      <c r="AC7" s="38"/>
      <c r="AE7" s="63" t="s">
        <v>84</v>
      </c>
      <c r="AF7" s="63"/>
      <c r="AG7" s="55" t="s">
        <v>430</v>
      </c>
      <c r="AH7" s="55"/>
      <c r="AI7" s="55"/>
      <c r="AJ7" s="55" t="s">
        <v>433</v>
      </c>
      <c r="AK7" s="55"/>
      <c r="AL7" s="55"/>
      <c r="AM7" s="38">
        <v>0</v>
      </c>
      <c r="AO7" s="63" t="s">
        <v>81</v>
      </c>
      <c r="AP7" s="63"/>
      <c r="AQ7" s="55" t="s">
        <v>430</v>
      </c>
      <c r="AR7" s="55"/>
      <c r="AS7" s="55"/>
      <c r="AT7" s="55" t="s">
        <v>433</v>
      </c>
      <c r="AU7" s="55"/>
      <c r="AV7" s="55"/>
      <c r="AW7" s="38">
        <v>0</v>
      </c>
      <c r="AY7" s="63"/>
      <c r="AZ7" s="63"/>
      <c r="BA7" s="59"/>
      <c r="BB7" s="59"/>
      <c r="BC7" s="59"/>
      <c r="BD7" s="59"/>
      <c r="BE7" s="59"/>
      <c r="BF7" s="59"/>
      <c r="BG7" s="38"/>
      <c r="BI7" s="63"/>
      <c r="BJ7" s="63"/>
      <c r="BK7" s="55"/>
      <c r="BL7" s="55"/>
      <c r="BM7" s="55"/>
      <c r="BN7" s="55"/>
      <c r="BO7" s="55"/>
      <c r="BP7" s="55"/>
      <c r="BQ7" s="38"/>
    </row>
    <row r="8" spans="1:69" s="17" customFormat="1" ht="31.5" customHeight="1" x14ac:dyDescent="0.2">
      <c r="A8" s="63"/>
      <c r="B8" s="63"/>
      <c r="C8" s="59"/>
      <c r="D8" s="59"/>
      <c r="E8" s="59"/>
      <c r="F8" s="59"/>
      <c r="G8" s="59"/>
      <c r="H8" s="59"/>
      <c r="I8" s="38"/>
      <c r="K8" s="63"/>
      <c r="L8" s="63"/>
      <c r="M8" s="59"/>
      <c r="N8" s="59"/>
      <c r="O8" s="59"/>
      <c r="P8" s="59"/>
      <c r="Q8" s="59"/>
      <c r="R8" s="59"/>
      <c r="S8" s="38"/>
      <c r="U8" s="63"/>
      <c r="V8" s="63"/>
      <c r="W8" s="59"/>
      <c r="X8" s="59"/>
      <c r="Y8" s="59"/>
      <c r="Z8" s="59"/>
      <c r="AA8" s="59"/>
      <c r="AB8" s="59"/>
      <c r="AC8" s="38"/>
      <c r="AE8" s="63"/>
      <c r="AF8" s="63"/>
      <c r="AG8" s="55"/>
      <c r="AH8" s="55"/>
      <c r="AI8" s="55"/>
      <c r="AJ8" s="55"/>
      <c r="AK8" s="55"/>
      <c r="AL8" s="55"/>
      <c r="AM8" s="38"/>
      <c r="AO8" s="63" t="s">
        <v>80</v>
      </c>
      <c r="AP8" s="63"/>
      <c r="AQ8" s="55" t="s">
        <v>430</v>
      </c>
      <c r="AR8" s="55"/>
      <c r="AS8" s="55"/>
      <c r="AT8" s="55" t="s">
        <v>433</v>
      </c>
      <c r="AU8" s="55"/>
      <c r="AV8" s="55"/>
      <c r="AW8" s="38">
        <v>0</v>
      </c>
      <c r="AY8" s="63"/>
      <c r="AZ8" s="63"/>
      <c r="BA8" s="59"/>
      <c r="BB8" s="59"/>
      <c r="BC8" s="59"/>
      <c r="BD8" s="59"/>
      <c r="BE8" s="59"/>
      <c r="BF8" s="59"/>
      <c r="BG8" s="38"/>
      <c r="BI8" s="63"/>
      <c r="BJ8" s="63"/>
      <c r="BK8" s="55"/>
      <c r="BL8" s="55"/>
      <c r="BM8" s="55"/>
      <c r="BN8" s="55"/>
      <c r="BO8" s="55"/>
      <c r="BP8" s="55"/>
      <c r="BQ8" s="38"/>
    </row>
    <row r="9" spans="1:69" s="17" customFormat="1" ht="31.5" customHeight="1" x14ac:dyDescent="0.2">
      <c r="A9" s="63"/>
      <c r="B9" s="63"/>
      <c r="C9" s="59"/>
      <c r="D9" s="59"/>
      <c r="E9" s="59"/>
      <c r="F9" s="59"/>
      <c r="G9" s="59"/>
      <c r="H9" s="59"/>
      <c r="I9" s="38"/>
      <c r="K9" s="63"/>
      <c r="L9" s="63"/>
      <c r="M9" s="59"/>
      <c r="N9" s="59"/>
      <c r="O9" s="59"/>
      <c r="P9" s="59"/>
      <c r="Q9" s="59"/>
      <c r="R9" s="59"/>
      <c r="S9" s="38"/>
      <c r="U9" s="63"/>
      <c r="V9" s="63"/>
      <c r="W9" s="59"/>
      <c r="X9" s="59"/>
      <c r="Y9" s="59"/>
      <c r="Z9" s="59"/>
      <c r="AA9" s="59"/>
      <c r="AB9" s="59"/>
      <c r="AC9" s="38"/>
      <c r="AE9" s="63"/>
      <c r="AF9" s="63"/>
      <c r="AG9" s="59"/>
      <c r="AH9" s="59"/>
      <c r="AI9" s="59"/>
      <c r="AJ9" s="59"/>
      <c r="AK9" s="59"/>
      <c r="AL9" s="59"/>
      <c r="AM9" s="38"/>
      <c r="AO9" s="63" t="s">
        <v>79</v>
      </c>
      <c r="AP9" s="63"/>
      <c r="AQ9" s="55" t="s">
        <v>430</v>
      </c>
      <c r="AR9" s="55"/>
      <c r="AS9" s="55"/>
      <c r="AT9" s="55" t="s">
        <v>433</v>
      </c>
      <c r="AU9" s="55"/>
      <c r="AV9" s="55"/>
      <c r="AW9" s="38">
        <v>0</v>
      </c>
      <c r="AY9" s="63"/>
      <c r="AZ9" s="63"/>
      <c r="BA9" s="59"/>
      <c r="BB9" s="59"/>
      <c r="BC9" s="59"/>
      <c r="BD9" s="59"/>
      <c r="BE9" s="59"/>
      <c r="BF9" s="59"/>
      <c r="BG9" s="38"/>
      <c r="BI9" s="63"/>
      <c r="BJ9" s="63"/>
      <c r="BK9" s="59"/>
      <c r="BL9" s="59"/>
      <c r="BM9" s="59"/>
      <c r="BN9" s="59"/>
      <c r="BO9" s="59"/>
      <c r="BP9" s="59"/>
      <c r="BQ9" s="38"/>
    </row>
    <row r="10" spans="1:69" s="17" customFormat="1" ht="31.5" customHeight="1" x14ac:dyDescent="0.2">
      <c r="A10" s="63"/>
      <c r="B10" s="63"/>
      <c r="C10" s="59"/>
      <c r="D10" s="59"/>
      <c r="E10" s="59"/>
      <c r="F10" s="59"/>
      <c r="G10" s="59"/>
      <c r="H10" s="59"/>
      <c r="I10" s="38"/>
      <c r="K10" s="63"/>
      <c r="L10" s="63"/>
      <c r="M10" s="59"/>
      <c r="N10" s="59"/>
      <c r="O10" s="59"/>
      <c r="P10" s="59"/>
      <c r="Q10" s="59"/>
      <c r="R10" s="59"/>
      <c r="S10" s="38"/>
      <c r="U10" s="63"/>
      <c r="V10" s="63"/>
      <c r="W10" s="59"/>
      <c r="X10" s="59"/>
      <c r="Y10" s="59"/>
      <c r="Z10" s="59"/>
      <c r="AA10" s="59"/>
      <c r="AB10" s="59"/>
      <c r="AC10" s="38"/>
      <c r="AE10" s="63"/>
      <c r="AF10" s="63"/>
      <c r="AG10" s="59"/>
      <c r="AH10" s="59"/>
      <c r="AI10" s="59"/>
      <c r="AJ10" s="59"/>
      <c r="AK10" s="59"/>
      <c r="AL10" s="59"/>
      <c r="AM10" s="38"/>
      <c r="AO10" s="63"/>
      <c r="AP10" s="63"/>
      <c r="AQ10" s="55"/>
      <c r="AR10" s="55"/>
      <c r="AS10" s="55"/>
      <c r="AT10" s="55"/>
      <c r="AU10" s="55"/>
      <c r="AV10" s="55"/>
      <c r="AW10" s="38"/>
      <c r="AY10" s="63"/>
      <c r="AZ10" s="63"/>
      <c r="BA10" s="59"/>
      <c r="BB10" s="59"/>
      <c r="BC10" s="59"/>
      <c r="BD10" s="59"/>
      <c r="BE10" s="59"/>
      <c r="BF10" s="59"/>
      <c r="BG10" s="38"/>
      <c r="BI10" s="63"/>
      <c r="BJ10" s="63"/>
      <c r="BK10" s="59"/>
      <c r="BL10" s="59"/>
      <c r="BM10" s="59"/>
      <c r="BN10" s="59"/>
      <c r="BO10" s="59"/>
      <c r="BP10" s="59"/>
      <c r="BQ10" s="38"/>
    </row>
    <row r="11" spans="1:69" s="17" customFormat="1" ht="31.5" customHeight="1" x14ac:dyDescent="0.2">
      <c r="A11" s="63"/>
      <c r="B11" s="63"/>
      <c r="C11" s="59"/>
      <c r="D11" s="59"/>
      <c r="E11" s="59"/>
      <c r="F11" s="59"/>
      <c r="G11" s="59"/>
      <c r="H11" s="59"/>
      <c r="I11" s="38"/>
      <c r="K11" s="63"/>
      <c r="L11" s="63"/>
      <c r="M11" s="59"/>
      <c r="N11" s="59"/>
      <c r="O11" s="59"/>
      <c r="P11" s="59"/>
      <c r="Q11" s="59"/>
      <c r="R11" s="59"/>
      <c r="S11" s="38"/>
      <c r="U11" s="63"/>
      <c r="V11" s="63"/>
      <c r="W11" s="59"/>
      <c r="X11" s="59"/>
      <c r="Y11" s="59"/>
      <c r="Z11" s="59"/>
      <c r="AA11" s="59"/>
      <c r="AB11" s="59"/>
      <c r="AC11" s="38"/>
      <c r="AE11" s="63"/>
      <c r="AF11" s="63"/>
      <c r="AG11" s="59"/>
      <c r="AH11" s="59"/>
      <c r="AI11" s="59"/>
      <c r="AJ11" s="59"/>
      <c r="AK11" s="59"/>
      <c r="AL11" s="59"/>
      <c r="AM11" s="38"/>
      <c r="AO11" s="63"/>
      <c r="AP11" s="63"/>
      <c r="AQ11" s="59"/>
      <c r="AR11" s="59"/>
      <c r="AS11" s="59"/>
      <c r="AT11" s="59"/>
      <c r="AU11" s="59"/>
      <c r="AV11" s="59"/>
      <c r="AW11" s="38"/>
      <c r="AY11" s="63"/>
      <c r="AZ11" s="63"/>
      <c r="BA11" s="59"/>
      <c r="BB11" s="59"/>
      <c r="BC11" s="59"/>
      <c r="BD11" s="59"/>
      <c r="BE11" s="59"/>
      <c r="BF11" s="59"/>
      <c r="BG11" s="38"/>
      <c r="BI11" s="63"/>
      <c r="BJ11" s="63"/>
      <c r="BK11" s="59"/>
      <c r="BL11" s="59"/>
      <c r="BM11" s="59"/>
      <c r="BN11" s="59"/>
      <c r="BO11" s="59"/>
      <c r="BP11" s="59"/>
      <c r="BQ11" s="38"/>
    </row>
    <row r="12" spans="1:69" s="17" customFormat="1" ht="31.5" customHeight="1" x14ac:dyDescent="0.2">
      <c r="A12" s="63"/>
      <c r="B12" s="63"/>
      <c r="C12" s="59"/>
      <c r="D12" s="59"/>
      <c r="E12" s="59"/>
      <c r="F12" s="59"/>
      <c r="G12" s="59"/>
      <c r="H12" s="59"/>
      <c r="I12" s="38"/>
      <c r="K12" s="63"/>
      <c r="L12" s="63"/>
      <c r="M12" s="59"/>
      <c r="N12" s="59"/>
      <c r="O12" s="59"/>
      <c r="P12" s="59"/>
      <c r="Q12" s="59"/>
      <c r="R12" s="59"/>
      <c r="S12" s="38"/>
      <c r="U12" s="63"/>
      <c r="V12" s="63"/>
      <c r="W12" s="59"/>
      <c r="X12" s="59"/>
      <c r="Y12" s="59"/>
      <c r="Z12" s="59"/>
      <c r="AA12" s="59"/>
      <c r="AB12" s="59"/>
      <c r="AC12" s="38"/>
      <c r="AE12" s="63"/>
      <c r="AF12" s="63"/>
      <c r="AG12" s="59"/>
      <c r="AH12" s="59"/>
      <c r="AI12" s="59"/>
      <c r="AJ12" s="59"/>
      <c r="AK12" s="59"/>
      <c r="AL12" s="59"/>
      <c r="AM12" s="38"/>
      <c r="AO12" s="63"/>
      <c r="AP12" s="63"/>
      <c r="AQ12" s="59"/>
      <c r="AR12" s="59"/>
      <c r="AS12" s="59"/>
      <c r="AT12" s="59"/>
      <c r="AU12" s="59"/>
      <c r="AV12" s="59"/>
      <c r="AW12" s="38"/>
      <c r="AY12" s="63"/>
      <c r="AZ12" s="63"/>
      <c r="BA12" s="59"/>
      <c r="BB12" s="59"/>
      <c r="BC12" s="59"/>
      <c r="BD12" s="59"/>
      <c r="BE12" s="59"/>
      <c r="BF12" s="59"/>
      <c r="BG12" s="38"/>
      <c r="BI12" s="63"/>
      <c r="BJ12" s="63"/>
      <c r="BK12" s="59"/>
      <c r="BL12" s="59"/>
      <c r="BM12" s="59"/>
      <c r="BN12" s="59"/>
      <c r="BO12" s="59"/>
      <c r="BP12" s="59"/>
      <c r="BQ12" s="38"/>
    </row>
    <row r="13" spans="1:69" s="17" customFormat="1" ht="31.5" customHeight="1" x14ac:dyDescent="0.2">
      <c r="A13" s="63"/>
      <c r="B13" s="63"/>
      <c r="C13" s="59"/>
      <c r="D13" s="59"/>
      <c r="E13" s="59"/>
      <c r="F13" s="59"/>
      <c r="G13" s="59"/>
      <c r="H13" s="59"/>
      <c r="I13" s="38"/>
      <c r="K13" s="63"/>
      <c r="L13" s="63"/>
      <c r="M13" s="59"/>
      <c r="N13" s="59"/>
      <c r="O13" s="59"/>
      <c r="P13" s="59"/>
      <c r="Q13" s="59"/>
      <c r="R13" s="59"/>
      <c r="S13" s="38"/>
      <c r="U13" s="63"/>
      <c r="V13" s="63"/>
      <c r="W13" s="59"/>
      <c r="X13" s="59"/>
      <c r="Y13" s="59"/>
      <c r="Z13" s="59"/>
      <c r="AA13" s="59"/>
      <c r="AB13" s="59"/>
      <c r="AC13" s="38"/>
      <c r="AE13" s="63"/>
      <c r="AF13" s="63"/>
      <c r="AG13" s="59"/>
      <c r="AH13" s="59"/>
      <c r="AI13" s="59"/>
      <c r="AJ13" s="59"/>
      <c r="AK13" s="59"/>
      <c r="AL13" s="59"/>
      <c r="AM13" s="38"/>
      <c r="AO13" s="63"/>
      <c r="AP13" s="63"/>
      <c r="AQ13" s="59"/>
      <c r="AR13" s="59"/>
      <c r="AS13" s="59"/>
      <c r="AT13" s="59"/>
      <c r="AU13" s="59"/>
      <c r="AV13" s="59"/>
      <c r="AW13" s="38"/>
      <c r="AY13" s="63"/>
      <c r="AZ13" s="63"/>
      <c r="BA13" s="59"/>
      <c r="BB13" s="59"/>
      <c r="BC13" s="59"/>
      <c r="BD13" s="59"/>
      <c r="BE13" s="59"/>
      <c r="BF13" s="59"/>
      <c r="BG13" s="38"/>
      <c r="BI13" s="63"/>
      <c r="BJ13" s="63"/>
      <c r="BK13" s="59"/>
      <c r="BL13" s="59"/>
      <c r="BM13" s="59"/>
      <c r="BN13" s="59"/>
      <c r="BO13" s="59"/>
      <c r="BP13" s="59"/>
      <c r="BQ13" s="38"/>
    </row>
    <row r="14" spans="1:69" s="17" customFormat="1" ht="31.5" customHeight="1" x14ac:dyDescent="0.2">
      <c r="A14" s="63"/>
      <c r="B14" s="63"/>
      <c r="C14" s="59"/>
      <c r="D14" s="59"/>
      <c r="E14" s="59"/>
      <c r="F14" s="59"/>
      <c r="G14" s="59"/>
      <c r="H14" s="59"/>
      <c r="I14" s="38"/>
      <c r="K14" s="63"/>
      <c r="L14" s="63"/>
      <c r="M14" s="59"/>
      <c r="N14" s="59"/>
      <c r="O14" s="59"/>
      <c r="P14" s="59"/>
      <c r="Q14" s="59"/>
      <c r="R14" s="59"/>
      <c r="S14" s="38"/>
      <c r="U14" s="63"/>
      <c r="V14" s="63"/>
      <c r="W14" s="59"/>
      <c r="X14" s="59"/>
      <c r="Y14" s="59"/>
      <c r="Z14" s="60"/>
      <c r="AA14" s="61"/>
      <c r="AB14" s="62"/>
      <c r="AC14" s="38"/>
      <c r="AE14" s="63"/>
      <c r="AF14" s="63"/>
      <c r="AG14" s="59"/>
      <c r="AH14" s="59"/>
      <c r="AI14" s="59"/>
      <c r="AJ14" s="60"/>
      <c r="AK14" s="61"/>
      <c r="AL14" s="62"/>
      <c r="AM14" s="38"/>
      <c r="AO14" s="63"/>
      <c r="AP14" s="63"/>
      <c r="AQ14" s="59"/>
      <c r="AR14" s="59"/>
      <c r="AS14" s="59"/>
      <c r="AT14" s="60"/>
      <c r="AU14" s="61"/>
      <c r="AV14" s="62"/>
      <c r="AW14" s="38"/>
      <c r="AY14" s="63"/>
      <c r="AZ14" s="63"/>
      <c r="BA14" s="59"/>
      <c r="BB14" s="59"/>
      <c r="BC14" s="59"/>
      <c r="BD14" s="59"/>
      <c r="BE14" s="59"/>
      <c r="BF14" s="59"/>
      <c r="BG14" s="38"/>
      <c r="BI14" s="63"/>
      <c r="BJ14" s="63"/>
      <c r="BK14" s="59"/>
      <c r="BL14" s="59"/>
      <c r="BM14" s="59"/>
      <c r="BN14" s="59"/>
      <c r="BO14" s="59"/>
      <c r="BP14" s="59"/>
      <c r="BQ14" s="38"/>
    </row>
    <row r="15" spans="1:69" s="17" customFormat="1" ht="31.5" customHeight="1" x14ac:dyDescent="0.2">
      <c r="A15" s="63"/>
      <c r="B15" s="63"/>
      <c r="C15" s="59"/>
      <c r="D15" s="59"/>
      <c r="E15" s="59"/>
      <c r="F15" s="59"/>
      <c r="G15" s="59"/>
      <c r="H15" s="59"/>
      <c r="I15" s="38"/>
      <c r="K15" s="63"/>
      <c r="L15" s="63"/>
      <c r="M15" s="59"/>
      <c r="N15" s="59"/>
      <c r="O15" s="59"/>
      <c r="P15" s="59"/>
      <c r="Q15" s="59"/>
      <c r="R15" s="59"/>
      <c r="S15" s="38"/>
      <c r="U15" s="63"/>
      <c r="V15" s="63"/>
      <c r="W15" s="59"/>
      <c r="X15" s="59"/>
      <c r="Y15" s="59"/>
      <c r="Z15" s="60"/>
      <c r="AA15" s="61"/>
      <c r="AB15" s="62"/>
      <c r="AC15" s="38"/>
      <c r="AE15" s="63"/>
      <c r="AF15" s="63"/>
      <c r="AG15" s="59"/>
      <c r="AH15" s="59"/>
      <c r="AI15" s="59"/>
      <c r="AJ15" s="60"/>
      <c r="AK15" s="61"/>
      <c r="AL15" s="62"/>
      <c r="AM15" s="38"/>
      <c r="AO15" s="63"/>
      <c r="AP15" s="63"/>
      <c r="AQ15" s="59"/>
      <c r="AR15" s="59"/>
      <c r="AS15" s="59"/>
      <c r="AT15" s="60"/>
      <c r="AU15" s="61"/>
      <c r="AV15" s="62"/>
      <c r="AW15" s="38"/>
      <c r="AY15" s="63"/>
      <c r="AZ15" s="63"/>
      <c r="BA15" s="59"/>
      <c r="BB15" s="59"/>
      <c r="BC15" s="59"/>
      <c r="BD15" s="59"/>
      <c r="BE15" s="59"/>
      <c r="BF15" s="59"/>
      <c r="BG15" s="38"/>
      <c r="BI15" s="63"/>
      <c r="BJ15" s="63"/>
      <c r="BK15" s="59"/>
      <c r="BL15" s="59"/>
      <c r="BM15" s="59"/>
      <c r="BN15" s="59"/>
      <c r="BO15" s="59"/>
      <c r="BP15" s="59"/>
      <c r="BQ15" s="38"/>
    </row>
    <row r="16" spans="1:69" x14ac:dyDescent="0.2">
      <c r="A16" s="6"/>
      <c r="B16" s="6"/>
      <c r="C16" s="6"/>
      <c r="D16" s="6"/>
      <c r="E16" s="6"/>
      <c r="F16" s="6"/>
      <c r="G16" s="7"/>
      <c r="H16" s="7"/>
      <c r="I16" s="7"/>
      <c r="K16" s="6"/>
      <c r="L16" s="6"/>
      <c r="M16" s="6"/>
      <c r="N16" s="6"/>
      <c r="O16" s="6"/>
      <c r="P16" s="6"/>
      <c r="Q16" s="7"/>
      <c r="R16" s="7"/>
      <c r="S16" s="7"/>
      <c r="U16" s="6"/>
      <c r="V16" s="6"/>
      <c r="W16" s="6"/>
      <c r="X16" s="6"/>
      <c r="Y16" s="6"/>
      <c r="Z16" s="6"/>
      <c r="AA16" s="7"/>
      <c r="AB16" s="7"/>
      <c r="AC16" s="7"/>
      <c r="AE16" s="6"/>
      <c r="AF16" s="6"/>
      <c r="AG16" s="6"/>
      <c r="AH16" s="6"/>
      <c r="AI16" s="6"/>
      <c r="AJ16" s="6"/>
      <c r="AK16" s="7"/>
      <c r="AL16" s="7"/>
      <c r="AM16" s="7"/>
      <c r="AO16" s="6"/>
      <c r="AP16" s="6"/>
      <c r="AQ16" s="6"/>
      <c r="AR16" s="6"/>
      <c r="AS16" s="6"/>
      <c r="AT16" s="6"/>
      <c r="AU16" s="7"/>
      <c r="AV16" s="7"/>
      <c r="AW16" s="7"/>
      <c r="AY16" s="6"/>
      <c r="AZ16" s="6"/>
      <c r="BA16" s="6"/>
      <c r="BB16" s="6"/>
      <c r="BC16" s="6"/>
      <c r="BD16" s="6"/>
      <c r="BE16" s="7"/>
      <c r="BF16" s="7"/>
      <c r="BG16" s="7"/>
      <c r="BI16" s="6"/>
      <c r="BJ16" s="6"/>
      <c r="BK16" s="6"/>
      <c r="BL16" s="6"/>
      <c r="BM16" s="6"/>
      <c r="BN16" s="6"/>
      <c r="BO16" s="7"/>
      <c r="BP16" s="7"/>
      <c r="BQ16" s="7"/>
    </row>
    <row r="17" spans="1:69" s="22" customFormat="1" ht="16" x14ac:dyDescent="0.2">
      <c r="A17" s="70" t="str">
        <f>"2. SIZE. Add the door sash size, eg. 2050mm height x 900mm width = "&amp;A5&amp;"."&amp;A21&amp;E18</f>
        <v>2. SIZE. Add the door sash size, eg. 2050mm height x 900mm width = P100.K2</v>
      </c>
      <c r="B17" s="70"/>
      <c r="C17" s="70"/>
      <c r="D17" s="70"/>
      <c r="E17" s="70"/>
      <c r="F17" s="70"/>
      <c r="G17" s="70"/>
      <c r="H17" s="70"/>
      <c r="I17" s="70"/>
      <c r="K17" s="70" t="str">
        <f t="shared" ref="K17" si="6">"2. SIZE. Add the door sash size, eg. 2050mm height x 900mm width = "&amp;K5&amp;"."&amp;K21&amp;O18</f>
        <v>2. SIZE. Add the door sash size, eg. 2050mm height x 900mm width = P101.K2</v>
      </c>
      <c r="L17" s="70"/>
      <c r="M17" s="70"/>
      <c r="N17" s="70"/>
      <c r="O17" s="70"/>
      <c r="P17" s="70"/>
      <c r="Q17" s="70"/>
      <c r="R17" s="70"/>
      <c r="S17" s="70"/>
      <c r="U17" s="70" t="str">
        <f t="shared" ref="U17" si="7">"2. SIZE. Add the door sash size, eg. 2050mm height x 900mm width = "&amp;U5&amp;"."&amp;U21&amp;Y18</f>
        <v>2. SIZE. Add the door sash size, eg. 2050mm height x 900mm width = P103.K2</v>
      </c>
      <c r="V17" s="70"/>
      <c r="W17" s="70"/>
      <c r="X17" s="70"/>
      <c r="Y17" s="70"/>
      <c r="Z17" s="70"/>
      <c r="AA17" s="70"/>
      <c r="AB17" s="70"/>
      <c r="AC17" s="70"/>
      <c r="AE17" s="70" t="str">
        <f t="shared" ref="AE17" si="8">"2. SIZE. Add the door sash size, eg. 2050mm height x 900mm width = "&amp;AE5&amp;"."&amp;AE21&amp;AI18</f>
        <v>2. SIZE. Add the door sash size, eg. 2050mm height x 900mm width = U002.K2</v>
      </c>
      <c r="AF17" s="70"/>
      <c r="AG17" s="70"/>
      <c r="AH17" s="70"/>
      <c r="AI17" s="70"/>
      <c r="AJ17" s="70"/>
      <c r="AK17" s="70"/>
      <c r="AL17" s="70"/>
      <c r="AM17" s="70"/>
      <c r="AO17" s="70" t="str">
        <f t="shared" ref="AO17" si="9">"2. SIZE. Add the door sash size, eg. 2050mm height x 900mm width = "&amp;AO5&amp;"."&amp;AO21&amp;AS18</f>
        <v>2. SIZE. Add the door sash size, eg. 2050mm height x 900mm width = U004.K2</v>
      </c>
      <c r="AP17" s="70"/>
      <c r="AQ17" s="70"/>
      <c r="AR17" s="70"/>
      <c r="AS17" s="70"/>
      <c r="AT17" s="70"/>
      <c r="AU17" s="70"/>
      <c r="AV17" s="70"/>
      <c r="AW17" s="70"/>
      <c r="AY17" s="70" t="str">
        <f t="shared" ref="AY17" si="10">"2. SIZE. Add the door sash size, eg. 2050mm height x 900mm width = "&amp;AY5&amp;"."&amp;AY21&amp;BC18</f>
        <v>2. SIZE. Add the door sash size, eg. 2050mm height x 900mm width = S100.K2</v>
      </c>
      <c r="AZ17" s="70"/>
      <c r="BA17" s="70"/>
      <c r="BB17" s="70"/>
      <c r="BC17" s="70"/>
      <c r="BD17" s="70"/>
      <c r="BE17" s="70"/>
      <c r="BF17" s="70"/>
      <c r="BG17" s="70"/>
      <c r="BI17" s="70" t="str">
        <f t="shared" ref="BI17" si="11">"2. SIZE. Add the door sash size, eg. 2050mm height x 900mm width = "&amp;BI5&amp;"."&amp;BI21&amp;BM18</f>
        <v>2. SIZE. Add the door sash size, eg. 2050mm height x 900mm width = R100.K2</v>
      </c>
      <c r="BJ17" s="70"/>
      <c r="BK17" s="70"/>
      <c r="BL17" s="70"/>
      <c r="BM17" s="70"/>
      <c r="BN17" s="70"/>
      <c r="BO17" s="70"/>
      <c r="BP17" s="70"/>
      <c r="BQ17" s="70"/>
    </row>
    <row r="18" spans="1:69" ht="36.75" customHeight="1" x14ac:dyDescent="0.2">
      <c r="A18" s="78"/>
      <c r="B18" s="79"/>
      <c r="C18" s="80"/>
      <c r="D18" s="3">
        <v>1</v>
      </c>
      <c r="E18" s="3">
        <v>2</v>
      </c>
      <c r="F18" s="3">
        <v>3</v>
      </c>
      <c r="G18" s="84">
        <v>4</v>
      </c>
      <c r="H18" s="85"/>
      <c r="I18" s="86"/>
      <c r="K18" s="78"/>
      <c r="L18" s="79"/>
      <c r="M18" s="80"/>
      <c r="N18" s="3">
        <v>1</v>
      </c>
      <c r="O18" s="3">
        <v>2</v>
      </c>
      <c r="P18" s="3">
        <v>3</v>
      </c>
      <c r="Q18" s="84">
        <v>4</v>
      </c>
      <c r="R18" s="85"/>
      <c r="S18" s="86"/>
      <c r="U18" s="78"/>
      <c r="V18" s="79"/>
      <c r="W18" s="80"/>
      <c r="X18" s="3">
        <v>1</v>
      </c>
      <c r="Y18" s="3">
        <v>2</v>
      </c>
      <c r="Z18" s="3">
        <v>3</v>
      </c>
      <c r="AA18" s="84">
        <v>4</v>
      </c>
      <c r="AB18" s="85"/>
      <c r="AC18" s="86"/>
      <c r="AE18" s="78"/>
      <c r="AF18" s="79"/>
      <c r="AG18" s="80"/>
      <c r="AH18" s="3">
        <v>1</v>
      </c>
      <c r="AI18" s="3">
        <v>2</v>
      </c>
      <c r="AJ18" s="3">
        <v>3</v>
      </c>
      <c r="AK18" s="84">
        <v>4</v>
      </c>
      <c r="AL18" s="85"/>
      <c r="AM18" s="86"/>
      <c r="AO18" s="78"/>
      <c r="AP18" s="79"/>
      <c r="AQ18" s="80"/>
      <c r="AR18" s="3">
        <v>1</v>
      </c>
      <c r="AS18" s="3">
        <v>2</v>
      </c>
      <c r="AT18" s="3">
        <v>3</v>
      </c>
      <c r="AU18" s="84">
        <v>4</v>
      </c>
      <c r="AV18" s="85"/>
      <c r="AW18" s="86"/>
      <c r="AY18" s="78"/>
      <c r="AZ18" s="79"/>
      <c r="BA18" s="80"/>
      <c r="BB18" s="3">
        <v>1</v>
      </c>
      <c r="BC18" s="3">
        <v>2</v>
      </c>
      <c r="BD18" s="3">
        <v>3</v>
      </c>
      <c r="BE18" s="84">
        <v>4</v>
      </c>
      <c r="BF18" s="85"/>
      <c r="BG18" s="86"/>
      <c r="BI18" s="78"/>
      <c r="BJ18" s="79"/>
      <c r="BK18" s="80"/>
      <c r="BL18" s="3">
        <v>1</v>
      </c>
      <c r="BM18" s="3">
        <v>2</v>
      </c>
      <c r="BN18" s="3">
        <v>3</v>
      </c>
      <c r="BO18" s="84">
        <v>4</v>
      </c>
      <c r="BP18" s="85"/>
      <c r="BQ18" s="86"/>
    </row>
    <row r="19" spans="1:69" ht="36" customHeight="1" x14ac:dyDescent="0.2">
      <c r="A19" s="81"/>
      <c r="B19" s="82"/>
      <c r="C19" s="83"/>
      <c r="D19" s="23" t="s">
        <v>34</v>
      </c>
      <c r="E19" s="23" t="s">
        <v>54</v>
      </c>
      <c r="F19" s="23" t="s">
        <v>53</v>
      </c>
      <c r="G19" s="87" t="s">
        <v>55</v>
      </c>
      <c r="H19" s="88"/>
      <c r="I19" s="89"/>
      <c r="K19" s="81"/>
      <c r="L19" s="82"/>
      <c r="M19" s="83"/>
      <c r="N19" s="23" t="s">
        <v>34</v>
      </c>
      <c r="O19" s="23" t="s">
        <v>54</v>
      </c>
      <c r="P19" s="23" t="s">
        <v>53</v>
      </c>
      <c r="Q19" s="87" t="s">
        <v>55</v>
      </c>
      <c r="R19" s="88"/>
      <c r="S19" s="89"/>
      <c r="U19" s="81"/>
      <c r="V19" s="82"/>
      <c r="W19" s="83"/>
      <c r="X19" s="23" t="s">
        <v>34</v>
      </c>
      <c r="Y19" s="23" t="s">
        <v>54</v>
      </c>
      <c r="Z19" s="23" t="s">
        <v>53</v>
      </c>
      <c r="AA19" s="87" t="s">
        <v>55</v>
      </c>
      <c r="AB19" s="88"/>
      <c r="AC19" s="89"/>
      <c r="AE19" s="81"/>
      <c r="AF19" s="82"/>
      <c r="AG19" s="83"/>
      <c r="AH19" s="23" t="s">
        <v>34</v>
      </c>
      <c r="AI19" s="23" t="s">
        <v>54</v>
      </c>
      <c r="AJ19" s="23" t="s">
        <v>53</v>
      </c>
      <c r="AK19" s="87" t="s">
        <v>55</v>
      </c>
      <c r="AL19" s="88"/>
      <c r="AM19" s="89"/>
      <c r="AO19" s="81"/>
      <c r="AP19" s="82"/>
      <c r="AQ19" s="83"/>
      <c r="AR19" s="23" t="s">
        <v>34</v>
      </c>
      <c r="AS19" s="23" t="s">
        <v>54</v>
      </c>
      <c r="AT19" s="23" t="s">
        <v>53</v>
      </c>
      <c r="AU19" s="87" t="s">
        <v>55</v>
      </c>
      <c r="AV19" s="88"/>
      <c r="AW19" s="89"/>
      <c r="AY19" s="81"/>
      <c r="AZ19" s="82"/>
      <c r="BA19" s="83"/>
      <c r="BB19" s="23" t="s">
        <v>34</v>
      </c>
      <c r="BC19" s="23" t="s">
        <v>54</v>
      </c>
      <c r="BD19" s="23" t="s">
        <v>53</v>
      </c>
      <c r="BE19" s="87" t="s">
        <v>55</v>
      </c>
      <c r="BF19" s="88"/>
      <c r="BG19" s="89"/>
      <c r="BI19" s="81"/>
      <c r="BJ19" s="82"/>
      <c r="BK19" s="83"/>
      <c r="BL19" s="23" t="s">
        <v>34</v>
      </c>
      <c r="BM19" s="23" t="s">
        <v>54</v>
      </c>
      <c r="BN19" s="23" t="s">
        <v>53</v>
      </c>
      <c r="BO19" s="87" t="s">
        <v>55</v>
      </c>
      <c r="BP19" s="88"/>
      <c r="BQ19" s="89"/>
    </row>
    <row r="20" spans="1:69" ht="36" customHeight="1" x14ac:dyDescent="0.2">
      <c r="A20" s="9" t="s">
        <v>17</v>
      </c>
      <c r="B20" s="90" t="s">
        <v>35</v>
      </c>
      <c r="C20" s="91"/>
      <c r="D20" s="8">
        <v>279.93601636</v>
      </c>
      <c r="E20" s="10">
        <v>279.93601636</v>
      </c>
      <c r="F20" s="10">
        <v>567.64801636000004</v>
      </c>
      <c r="G20" s="92" t="s">
        <v>59</v>
      </c>
      <c r="H20" s="93"/>
      <c r="I20" s="94"/>
      <c r="K20" s="9" t="s">
        <v>17</v>
      </c>
      <c r="L20" s="90" t="s">
        <v>35</v>
      </c>
      <c r="M20" s="91"/>
      <c r="N20" s="8">
        <v>369.79103680200006</v>
      </c>
      <c r="O20" s="10">
        <v>369.79103680200006</v>
      </c>
      <c r="P20" s="10">
        <v>657.50303680200011</v>
      </c>
      <c r="Q20" s="92" t="s">
        <v>59</v>
      </c>
      <c r="R20" s="93"/>
      <c r="S20" s="94"/>
      <c r="T20" s="25"/>
      <c r="U20" s="9" t="s">
        <v>17</v>
      </c>
      <c r="V20" s="90" t="s">
        <v>35</v>
      </c>
      <c r="W20" s="91"/>
      <c r="X20" s="8">
        <v>703.8640368020001</v>
      </c>
      <c r="Y20" s="10">
        <v>703.8640368020001</v>
      </c>
      <c r="Z20" s="10">
        <v>991.57603680200009</v>
      </c>
      <c r="AA20" s="92" t="s">
        <v>59</v>
      </c>
      <c r="AB20" s="93"/>
      <c r="AC20" s="94"/>
      <c r="AE20" s="9" t="s">
        <v>17</v>
      </c>
      <c r="AF20" s="90" t="s">
        <v>35</v>
      </c>
      <c r="AG20" s="91"/>
      <c r="AH20" s="8">
        <v>648.17903680200004</v>
      </c>
      <c r="AI20" s="10">
        <v>648.17903680200004</v>
      </c>
      <c r="AJ20" s="10">
        <v>935.89103680200014</v>
      </c>
      <c r="AK20" s="92" t="s">
        <v>59</v>
      </c>
      <c r="AL20" s="93"/>
      <c r="AM20" s="94"/>
      <c r="AO20" s="9" t="s">
        <v>17</v>
      </c>
      <c r="AP20" s="90" t="s">
        <v>35</v>
      </c>
      <c r="AQ20" s="91"/>
      <c r="AR20" s="8">
        <v>703.8640368020001</v>
      </c>
      <c r="AS20" s="10">
        <v>703.8640368020001</v>
      </c>
      <c r="AT20" s="10">
        <v>991.57603680200009</v>
      </c>
      <c r="AU20" s="92" t="s">
        <v>59</v>
      </c>
      <c r="AV20" s="93"/>
      <c r="AW20" s="94"/>
      <c r="AY20" s="9" t="s">
        <v>17</v>
      </c>
      <c r="AZ20" s="90" t="s">
        <v>35</v>
      </c>
      <c r="BA20" s="91"/>
      <c r="BB20" s="8">
        <v>648.17903680200004</v>
      </c>
      <c r="BC20" s="10">
        <v>648.17903680200004</v>
      </c>
      <c r="BD20" s="10">
        <v>935.89103680200014</v>
      </c>
      <c r="BE20" s="92" t="s">
        <v>59</v>
      </c>
      <c r="BF20" s="93"/>
      <c r="BG20" s="94"/>
      <c r="BI20" s="9" t="s">
        <v>17</v>
      </c>
      <c r="BJ20" s="90" t="s">
        <v>35</v>
      </c>
      <c r="BK20" s="91"/>
      <c r="BL20" s="8">
        <v>648.17903680200004</v>
      </c>
      <c r="BM20" s="10">
        <v>648.17903680200004</v>
      </c>
      <c r="BN20" s="10">
        <v>935.89103680200014</v>
      </c>
      <c r="BO20" s="92" t="s">
        <v>59</v>
      </c>
      <c r="BP20" s="93"/>
      <c r="BQ20" s="94"/>
    </row>
    <row r="21" spans="1:69" ht="36.75" customHeight="1" x14ac:dyDescent="0.2">
      <c r="A21" s="9" t="s">
        <v>18</v>
      </c>
      <c r="B21" s="90" t="s">
        <v>65</v>
      </c>
      <c r="C21" s="91"/>
      <c r="D21" s="8">
        <v>298.68692668000006</v>
      </c>
      <c r="E21" s="10">
        <v>298.68692668000006</v>
      </c>
      <c r="F21" s="10">
        <v>586.39892668000016</v>
      </c>
      <c r="G21" s="92" t="s">
        <v>59</v>
      </c>
      <c r="H21" s="93"/>
      <c r="I21" s="94"/>
      <c r="J21" s="25"/>
      <c r="K21" s="9" t="s">
        <v>18</v>
      </c>
      <c r="L21" s="90" t="s">
        <v>65</v>
      </c>
      <c r="M21" s="91"/>
      <c r="N21" s="8">
        <v>390.20974165800004</v>
      </c>
      <c r="O21" s="10">
        <v>390.20974165800004</v>
      </c>
      <c r="P21" s="10">
        <v>677.92174165800009</v>
      </c>
      <c r="Q21" s="92" t="s">
        <v>59</v>
      </c>
      <c r="R21" s="93"/>
      <c r="S21" s="94"/>
      <c r="U21" s="9" t="s">
        <v>18</v>
      </c>
      <c r="V21" s="90" t="s">
        <v>65</v>
      </c>
      <c r="W21" s="91"/>
      <c r="X21" s="8">
        <v>739.45274165800004</v>
      </c>
      <c r="Y21" s="10">
        <v>739.45274165800004</v>
      </c>
      <c r="Z21" s="10">
        <v>1027.1647416580001</v>
      </c>
      <c r="AA21" s="92" t="s">
        <v>59</v>
      </c>
      <c r="AB21" s="93"/>
      <c r="AC21" s="94"/>
      <c r="AE21" s="9" t="s">
        <v>18</v>
      </c>
      <c r="AF21" s="90" t="s">
        <v>65</v>
      </c>
      <c r="AG21" s="91"/>
      <c r="AH21" s="8">
        <v>681.25174165800001</v>
      </c>
      <c r="AI21" s="10">
        <v>681.25174165800001</v>
      </c>
      <c r="AJ21" s="10">
        <v>968.96374165800012</v>
      </c>
      <c r="AK21" s="92" t="s">
        <v>59</v>
      </c>
      <c r="AL21" s="93"/>
      <c r="AM21" s="94"/>
      <c r="AO21" s="9" t="s">
        <v>18</v>
      </c>
      <c r="AP21" s="90" t="s">
        <v>65</v>
      </c>
      <c r="AQ21" s="91"/>
      <c r="AR21" s="8">
        <v>739.45274165800004</v>
      </c>
      <c r="AS21" s="10">
        <v>739.45274165800004</v>
      </c>
      <c r="AT21" s="10">
        <v>1027.1647416580001</v>
      </c>
      <c r="AU21" s="92" t="s">
        <v>59</v>
      </c>
      <c r="AV21" s="93"/>
      <c r="AW21" s="94"/>
      <c r="AY21" s="9" t="s">
        <v>18</v>
      </c>
      <c r="AZ21" s="90" t="s">
        <v>65</v>
      </c>
      <c r="BA21" s="91"/>
      <c r="BB21" s="8">
        <v>681.25174165800001</v>
      </c>
      <c r="BC21" s="10">
        <v>681.25174165800001</v>
      </c>
      <c r="BD21" s="10">
        <v>968.96374165800012</v>
      </c>
      <c r="BE21" s="92" t="s">
        <v>59</v>
      </c>
      <c r="BF21" s="93"/>
      <c r="BG21" s="94"/>
      <c r="BI21" s="9" t="s">
        <v>18</v>
      </c>
      <c r="BJ21" s="90" t="s">
        <v>65</v>
      </c>
      <c r="BK21" s="91"/>
      <c r="BL21" s="8">
        <v>681.25174165800001</v>
      </c>
      <c r="BM21" s="10">
        <v>681.25174165800001</v>
      </c>
      <c r="BN21" s="10">
        <v>968.96374165800012</v>
      </c>
      <c r="BO21" s="92" t="s">
        <v>59</v>
      </c>
      <c r="BP21" s="93"/>
      <c r="BQ21" s="94"/>
    </row>
    <row r="22" spans="1:69" ht="36.75" customHeight="1" x14ac:dyDescent="0.2">
      <c r="A22" s="9" t="s">
        <v>19</v>
      </c>
      <c r="B22" s="74" t="s">
        <v>36</v>
      </c>
      <c r="C22" s="74"/>
      <c r="D22" s="8">
        <v>378.16628776000005</v>
      </c>
      <c r="E22" s="11">
        <v>378.16628776000005</v>
      </c>
      <c r="F22" s="11">
        <v>665.87828776000015</v>
      </c>
      <c r="G22" s="75" t="s">
        <v>59</v>
      </c>
      <c r="H22" s="75"/>
      <c r="I22" s="75"/>
      <c r="K22" s="9" t="s">
        <v>19</v>
      </c>
      <c r="L22" s="74" t="s">
        <v>36</v>
      </c>
      <c r="M22" s="74"/>
      <c r="N22" s="8">
        <v>475.77137038200004</v>
      </c>
      <c r="O22" s="11">
        <v>475.77137038200004</v>
      </c>
      <c r="P22" s="11">
        <v>763.48337038200009</v>
      </c>
      <c r="Q22" s="75" t="s">
        <v>59</v>
      </c>
      <c r="R22" s="75"/>
      <c r="S22" s="75"/>
      <c r="U22" s="9" t="s">
        <v>19</v>
      </c>
      <c r="V22" s="74" t="s">
        <v>36</v>
      </c>
      <c r="W22" s="74"/>
      <c r="X22" s="8">
        <v>885.76837038200006</v>
      </c>
      <c r="Y22" s="11">
        <v>885.76837038200006</v>
      </c>
      <c r="Z22" s="11">
        <v>1173.480370382</v>
      </c>
      <c r="AA22" s="75" t="s">
        <v>59</v>
      </c>
      <c r="AB22" s="75"/>
      <c r="AC22" s="75"/>
      <c r="AE22" s="9" t="s">
        <v>19</v>
      </c>
      <c r="AF22" s="74" t="s">
        <v>36</v>
      </c>
      <c r="AG22" s="74"/>
      <c r="AH22" s="8">
        <v>817.42937038200012</v>
      </c>
      <c r="AI22" s="11">
        <v>817.42937038200012</v>
      </c>
      <c r="AJ22" s="11">
        <v>1105.1413703820001</v>
      </c>
      <c r="AK22" s="75" t="s">
        <v>59</v>
      </c>
      <c r="AL22" s="75"/>
      <c r="AM22" s="75"/>
      <c r="AO22" s="9" t="s">
        <v>19</v>
      </c>
      <c r="AP22" s="74" t="s">
        <v>36</v>
      </c>
      <c r="AQ22" s="74"/>
      <c r="AR22" s="8">
        <v>885.76837038200006</v>
      </c>
      <c r="AS22" s="11">
        <v>885.76837038200006</v>
      </c>
      <c r="AT22" s="11">
        <v>1173.480370382</v>
      </c>
      <c r="AU22" s="75" t="s">
        <v>59</v>
      </c>
      <c r="AV22" s="75"/>
      <c r="AW22" s="75"/>
      <c r="AY22" s="9" t="s">
        <v>19</v>
      </c>
      <c r="AZ22" s="74" t="s">
        <v>36</v>
      </c>
      <c r="BA22" s="74"/>
      <c r="BB22" s="8">
        <v>817.42937038200012</v>
      </c>
      <c r="BC22" s="11">
        <v>817.42937038200012</v>
      </c>
      <c r="BD22" s="11">
        <v>1105.1413703820001</v>
      </c>
      <c r="BE22" s="75" t="s">
        <v>59</v>
      </c>
      <c r="BF22" s="75"/>
      <c r="BG22" s="75"/>
      <c r="BI22" s="9" t="s">
        <v>19</v>
      </c>
      <c r="BJ22" s="74" t="s">
        <v>36</v>
      </c>
      <c r="BK22" s="74"/>
      <c r="BL22" s="8">
        <v>817.42937038200012</v>
      </c>
      <c r="BM22" s="11">
        <v>817.42937038200012</v>
      </c>
      <c r="BN22" s="11">
        <v>1105.1413703820001</v>
      </c>
      <c r="BO22" s="75" t="s">
        <v>59</v>
      </c>
      <c r="BP22" s="75"/>
      <c r="BQ22" s="75"/>
    </row>
    <row r="23" spans="1:69" x14ac:dyDescent="0.2">
      <c r="A23" s="6"/>
      <c r="B23" s="6"/>
      <c r="C23" s="6"/>
      <c r="D23" s="6"/>
      <c r="E23" s="6"/>
      <c r="F23" s="6"/>
      <c r="G23" s="7"/>
      <c r="H23" s="7"/>
      <c r="I23" s="7"/>
      <c r="K23" s="6"/>
      <c r="L23" s="6"/>
      <c r="M23" s="6"/>
      <c r="N23" s="26"/>
      <c r="O23" s="6"/>
      <c r="P23" s="6"/>
      <c r="Q23" s="7"/>
      <c r="R23" s="7"/>
      <c r="S23" s="7"/>
      <c r="U23" s="6"/>
      <c r="V23" s="6"/>
      <c r="W23" s="6"/>
      <c r="X23" s="6"/>
      <c r="Y23" s="6"/>
      <c r="Z23" s="6"/>
      <c r="AA23" s="7"/>
      <c r="AB23" s="7"/>
      <c r="AC23" s="7"/>
      <c r="AE23" s="6"/>
      <c r="AF23" s="6"/>
      <c r="AG23" s="6"/>
      <c r="AH23" s="6"/>
      <c r="AI23" s="6"/>
      <c r="AJ23" s="6"/>
      <c r="AK23" s="7"/>
      <c r="AL23" s="7"/>
      <c r="AM23" s="7"/>
      <c r="AO23" s="6"/>
      <c r="AP23" s="6"/>
      <c r="AQ23" s="6"/>
      <c r="AR23" s="6"/>
      <c r="AS23" s="6"/>
      <c r="AT23" s="6"/>
      <c r="AU23" s="7"/>
      <c r="AV23" s="7"/>
      <c r="AW23" s="7"/>
      <c r="AY23" s="6"/>
      <c r="AZ23" s="6"/>
      <c r="BA23" s="6"/>
      <c r="BB23" s="6"/>
      <c r="BC23" s="6"/>
      <c r="BD23" s="6"/>
      <c r="BE23" s="7"/>
      <c r="BF23" s="7"/>
      <c r="BG23" s="7"/>
      <c r="BI23" s="6"/>
      <c r="BJ23" s="6"/>
      <c r="BK23" s="6"/>
      <c r="BL23" s="6"/>
      <c r="BM23" s="6"/>
      <c r="BN23" s="6"/>
      <c r="BO23" s="7"/>
      <c r="BP23" s="7"/>
      <c r="BQ23" s="7"/>
    </row>
    <row r="24" spans="1:69" s="21" customFormat="1" ht="16" x14ac:dyDescent="0.2">
      <c r="A24" s="70" t="str">
        <f>"3. SPECIFICATION. Add SKU. code to door sash code, eg. "&amp;A5&amp;"."&amp;A21&amp;E18&amp;"."&amp;A26</f>
        <v>3. SPECIFICATION. Add SKU. code to door sash code, eg. P100.K2.NFR</v>
      </c>
      <c r="B24" s="70"/>
      <c r="C24" s="70"/>
      <c r="D24" s="70"/>
      <c r="E24" s="70"/>
      <c r="F24" s="70"/>
      <c r="G24" s="70"/>
      <c r="H24" s="70"/>
      <c r="I24" s="70"/>
      <c r="K24" s="70" t="str">
        <f t="shared" ref="K24" si="12">"3. SPECIFICATION. Add SKU. code to door sash code, eg. "&amp;K5&amp;"."&amp;K21&amp;O18&amp;"."&amp;K26</f>
        <v>3. SPECIFICATION. Add SKU. code to door sash code, eg. P101.K2.NFR</v>
      </c>
      <c r="L24" s="70"/>
      <c r="M24" s="70"/>
      <c r="N24" s="70"/>
      <c r="O24" s="70"/>
      <c r="P24" s="70"/>
      <c r="Q24" s="70"/>
      <c r="R24" s="70"/>
      <c r="S24" s="70"/>
      <c r="U24" s="70" t="str">
        <f t="shared" ref="U24" si="13">"3. SPECIFICATION. Add SKU. code to door sash code, eg. "&amp;U5&amp;"."&amp;U21&amp;Y18&amp;"."&amp;U26</f>
        <v>3. SPECIFICATION. Add SKU. code to door sash code, eg. P103.K2.NFR</v>
      </c>
      <c r="V24" s="70"/>
      <c r="W24" s="70"/>
      <c r="X24" s="70"/>
      <c r="Y24" s="70"/>
      <c r="Z24" s="70"/>
      <c r="AA24" s="70"/>
      <c r="AB24" s="70"/>
      <c r="AC24" s="70"/>
      <c r="AE24" s="70" t="str">
        <f t="shared" ref="AE24" si="14">"3. SPECIFICATION. Add SKU. code to door sash code, eg. "&amp;AE5&amp;"."&amp;AE21&amp;AI18&amp;"."&amp;AE26</f>
        <v>3. SPECIFICATION. Add SKU. code to door sash code, eg. U002.K2.NFR</v>
      </c>
      <c r="AF24" s="70"/>
      <c r="AG24" s="70"/>
      <c r="AH24" s="70"/>
      <c r="AI24" s="70"/>
      <c r="AJ24" s="70"/>
      <c r="AK24" s="70"/>
      <c r="AL24" s="70"/>
      <c r="AM24" s="70"/>
      <c r="AO24" s="70" t="str">
        <f t="shared" ref="AO24" si="15">"3. SPECIFICATION. Add SKU. code to door sash code, eg. "&amp;AO5&amp;"."&amp;AO21&amp;AS18&amp;"."&amp;AO26</f>
        <v>3. SPECIFICATION. Add SKU. code to door sash code, eg. U004.K2.NFR</v>
      </c>
      <c r="AP24" s="70"/>
      <c r="AQ24" s="70"/>
      <c r="AR24" s="70"/>
      <c r="AS24" s="70"/>
      <c r="AT24" s="70"/>
      <c r="AU24" s="70"/>
      <c r="AV24" s="70"/>
      <c r="AW24" s="70"/>
      <c r="AY24" s="70" t="str">
        <f t="shared" ref="AY24" si="16">"3. SPECIFICATION. Add SKU. code to door sash code, eg. "&amp;AY5&amp;"."&amp;AY21&amp;BC18&amp;"."&amp;AY26</f>
        <v>3. SPECIFICATION. Add SKU. code to door sash code, eg. S100.K2.NFR</v>
      </c>
      <c r="AZ24" s="70"/>
      <c r="BA24" s="70"/>
      <c r="BB24" s="70"/>
      <c r="BC24" s="70"/>
      <c r="BD24" s="70"/>
      <c r="BE24" s="70"/>
      <c r="BF24" s="70"/>
      <c r="BG24" s="70"/>
      <c r="BI24" s="70" t="str">
        <f t="shared" ref="BI24" si="17">"3. SPECIFICATION. Add SKU. code to door sash code, eg. "&amp;BI5&amp;"."&amp;BI21&amp;BM18&amp;"."&amp;BI26</f>
        <v>3. SPECIFICATION. Add SKU. code to door sash code, eg. R100.K2.NFR</v>
      </c>
      <c r="BJ24" s="70"/>
      <c r="BK24" s="70"/>
      <c r="BL24" s="70"/>
      <c r="BM24" s="70"/>
      <c r="BN24" s="70"/>
      <c r="BO24" s="70"/>
      <c r="BP24" s="70"/>
      <c r="BQ24" s="70"/>
    </row>
    <row r="25" spans="1:69" ht="30" x14ac:dyDescent="0.2">
      <c r="A25" s="76" t="s">
        <v>5</v>
      </c>
      <c r="B25" s="76"/>
      <c r="C25" s="71" t="s">
        <v>20</v>
      </c>
      <c r="D25" s="72"/>
      <c r="E25" s="72"/>
      <c r="F25" s="72"/>
      <c r="G25" s="72"/>
      <c r="H25" s="73"/>
      <c r="I25" s="5" t="s">
        <v>27</v>
      </c>
      <c r="K25" s="76" t="s">
        <v>5</v>
      </c>
      <c r="L25" s="76"/>
      <c r="M25" s="71" t="s">
        <v>20</v>
      </c>
      <c r="N25" s="72"/>
      <c r="O25" s="72"/>
      <c r="P25" s="72"/>
      <c r="Q25" s="72"/>
      <c r="R25" s="73"/>
      <c r="S25" s="5" t="s">
        <v>27</v>
      </c>
      <c r="U25" s="76" t="s">
        <v>5</v>
      </c>
      <c r="V25" s="76"/>
      <c r="W25" s="71" t="s">
        <v>20</v>
      </c>
      <c r="X25" s="72"/>
      <c r="Y25" s="72"/>
      <c r="Z25" s="72"/>
      <c r="AA25" s="72"/>
      <c r="AB25" s="73"/>
      <c r="AC25" s="5" t="s">
        <v>27</v>
      </c>
      <c r="AE25" s="76" t="s">
        <v>5</v>
      </c>
      <c r="AF25" s="76"/>
      <c r="AG25" s="71" t="s">
        <v>20</v>
      </c>
      <c r="AH25" s="72"/>
      <c r="AI25" s="72"/>
      <c r="AJ25" s="72"/>
      <c r="AK25" s="72"/>
      <c r="AL25" s="73"/>
      <c r="AM25" s="5" t="s">
        <v>27</v>
      </c>
      <c r="AO25" s="76" t="s">
        <v>5</v>
      </c>
      <c r="AP25" s="76"/>
      <c r="AQ25" s="71" t="s">
        <v>20</v>
      </c>
      <c r="AR25" s="72"/>
      <c r="AS25" s="72"/>
      <c r="AT25" s="72"/>
      <c r="AU25" s="72"/>
      <c r="AV25" s="73"/>
      <c r="AW25" s="5" t="s">
        <v>27</v>
      </c>
      <c r="AY25" s="76" t="s">
        <v>5</v>
      </c>
      <c r="AZ25" s="76"/>
      <c r="BA25" s="71" t="s">
        <v>20</v>
      </c>
      <c r="BB25" s="72"/>
      <c r="BC25" s="72"/>
      <c r="BD25" s="72"/>
      <c r="BE25" s="72"/>
      <c r="BF25" s="73"/>
      <c r="BG25" s="5" t="s">
        <v>27</v>
      </c>
      <c r="BI25" s="76" t="s">
        <v>5</v>
      </c>
      <c r="BJ25" s="76"/>
      <c r="BK25" s="71" t="s">
        <v>20</v>
      </c>
      <c r="BL25" s="72"/>
      <c r="BM25" s="72"/>
      <c r="BN25" s="72"/>
      <c r="BO25" s="72"/>
      <c r="BP25" s="73"/>
      <c r="BQ25" s="5" t="s">
        <v>27</v>
      </c>
    </row>
    <row r="26" spans="1:69" s="4" customFormat="1" ht="115.5" customHeight="1" x14ac:dyDescent="0.2">
      <c r="A26" s="44" t="s">
        <v>2</v>
      </c>
      <c r="B26" s="44"/>
      <c r="C26" s="45" t="s">
        <v>439</v>
      </c>
      <c r="D26" s="45"/>
      <c r="E26" s="45"/>
      <c r="F26" s="45" t="s">
        <v>440</v>
      </c>
      <c r="G26" s="45"/>
      <c r="H26" s="45"/>
      <c r="I26" s="8">
        <v>0</v>
      </c>
      <c r="K26" s="44" t="s">
        <v>2</v>
      </c>
      <c r="L26" s="44"/>
      <c r="M26" s="45" t="s">
        <v>439</v>
      </c>
      <c r="N26" s="45"/>
      <c r="O26" s="45"/>
      <c r="P26" s="45" t="s">
        <v>440</v>
      </c>
      <c r="Q26" s="45"/>
      <c r="R26" s="45"/>
      <c r="S26" s="8">
        <v>0</v>
      </c>
      <c r="U26" s="44" t="s">
        <v>2</v>
      </c>
      <c r="V26" s="44"/>
      <c r="W26" s="45" t="s">
        <v>439</v>
      </c>
      <c r="X26" s="45"/>
      <c r="Y26" s="45"/>
      <c r="Z26" s="45" t="s">
        <v>440</v>
      </c>
      <c r="AA26" s="45"/>
      <c r="AB26" s="45"/>
      <c r="AC26" s="8">
        <v>0</v>
      </c>
      <c r="AE26" s="44" t="s">
        <v>2</v>
      </c>
      <c r="AF26" s="44"/>
      <c r="AG26" s="45" t="s">
        <v>439</v>
      </c>
      <c r="AH26" s="45"/>
      <c r="AI26" s="45"/>
      <c r="AJ26" s="45" t="s">
        <v>440</v>
      </c>
      <c r="AK26" s="45"/>
      <c r="AL26" s="45"/>
      <c r="AM26" s="8">
        <v>0</v>
      </c>
      <c r="AO26" s="44" t="s">
        <v>2</v>
      </c>
      <c r="AP26" s="44"/>
      <c r="AQ26" s="45" t="s">
        <v>439</v>
      </c>
      <c r="AR26" s="45"/>
      <c r="AS26" s="45"/>
      <c r="AT26" s="45" t="s">
        <v>440</v>
      </c>
      <c r="AU26" s="45"/>
      <c r="AV26" s="45"/>
      <c r="AW26" s="8">
        <v>0</v>
      </c>
      <c r="AY26" s="44" t="s">
        <v>2</v>
      </c>
      <c r="AZ26" s="44"/>
      <c r="BA26" s="45" t="s">
        <v>439</v>
      </c>
      <c r="BB26" s="45"/>
      <c r="BC26" s="45"/>
      <c r="BD26" s="45" t="s">
        <v>440</v>
      </c>
      <c r="BE26" s="45"/>
      <c r="BF26" s="45"/>
      <c r="BG26" s="8">
        <v>0</v>
      </c>
      <c r="BI26" s="44" t="s">
        <v>2</v>
      </c>
      <c r="BJ26" s="44"/>
      <c r="BK26" s="45" t="s">
        <v>439</v>
      </c>
      <c r="BL26" s="45"/>
      <c r="BM26" s="45"/>
      <c r="BN26" s="45" t="s">
        <v>440</v>
      </c>
      <c r="BO26" s="45"/>
      <c r="BP26" s="45"/>
      <c r="BQ26" s="8">
        <v>0</v>
      </c>
    </row>
    <row r="27" spans="1:69" s="4" customFormat="1" ht="115.5" customHeight="1" x14ac:dyDescent="0.2">
      <c r="A27" s="44" t="s">
        <v>434</v>
      </c>
      <c r="B27" s="44"/>
      <c r="C27" s="45" t="s">
        <v>435</v>
      </c>
      <c r="D27" s="45"/>
      <c r="E27" s="45"/>
      <c r="F27" s="45" t="s">
        <v>436</v>
      </c>
      <c r="G27" s="45"/>
      <c r="H27" s="45"/>
      <c r="I27" s="39">
        <v>85</v>
      </c>
      <c r="K27" s="44" t="s">
        <v>434</v>
      </c>
      <c r="L27" s="44"/>
      <c r="M27" s="45" t="s">
        <v>435</v>
      </c>
      <c r="N27" s="45"/>
      <c r="O27" s="45"/>
      <c r="P27" s="45" t="s">
        <v>436</v>
      </c>
      <c r="Q27" s="45"/>
      <c r="R27" s="45"/>
      <c r="S27" s="39">
        <v>85</v>
      </c>
      <c r="U27" s="44" t="s">
        <v>434</v>
      </c>
      <c r="V27" s="44"/>
      <c r="W27" s="45" t="s">
        <v>435</v>
      </c>
      <c r="X27" s="45"/>
      <c r="Y27" s="45"/>
      <c r="Z27" s="45" t="s">
        <v>436</v>
      </c>
      <c r="AA27" s="45"/>
      <c r="AB27" s="45"/>
      <c r="AC27" s="39">
        <v>85</v>
      </c>
      <c r="AE27" s="44" t="s">
        <v>434</v>
      </c>
      <c r="AF27" s="44"/>
      <c r="AG27" s="45" t="s">
        <v>435</v>
      </c>
      <c r="AH27" s="45"/>
      <c r="AI27" s="45"/>
      <c r="AJ27" s="45" t="s">
        <v>436</v>
      </c>
      <c r="AK27" s="45"/>
      <c r="AL27" s="45"/>
      <c r="AM27" s="39">
        <v>85</v>
      </c>
      <c r="AO27" s="44" t="s">
        <v>434</v>
      </c>
      <c r="AP27" s="44"/>
      <c r="AQ27" s="45" t="s">
        <v>435</v>
      </c>
      <c r="AR27" s="45"/>
      <c r="AS27" s="45"/>
      <c r="AT27" s="45" t="s">
        <v>436</v>
      </c>
      <c r="AU27" s="45"/>
      <c r="AV27" s="45"/>
      <c r="AW27" s="39">
        <v>85</v>
      </c>
      <c r="AY27" s="44" t="s">
        <v>434</v>
      </c>
      <c r="AZ27" s="44"/>
      <c r="BA27" s="45" t="s">
        <v>435</v>
      </c>
      <c r="BB27" s="45"/>
      <c r="BC27" s="45"/>
      <c r="BD27" s="45" t="s">
        <v>436</v>
      </c>
      <c r="BE27" s="45"/>
      <c r="BF27" s="45"/>
      <c r="BG27" s="39">
        <v>85</v>
      </c>
      <c r="BI27" s="44" t="s">
        <v>434</v>
      </c>
      <c r="BJ27" s="44"/>
      <c r="BK27" s="45" t="s">
        <v>435</v>
      </c>
      <c r="BL27" s="45"/>
      <c r="BM27" s="45"/>
      <c r="BN27" s="45" t="s">
        <v>436</v>
      </c>
      <c r="BO27" s="45"/>
      <c r="BP27" s="45"/>
      <c r="BQ27" s="39">
        <v>85</v>
      </c>
    </row>
    <row r="28" spans="1:69" s="4" customFormat="1" ht="115.5" customHeight="1" x14ac:dyDescent="0.2">
      <c r="A28" s="44" t="s">
        <v>66</v>
      </c>
      <c r="B28" s="44"/>
      <c r="C28" s="45" t="s">
        <v>437</v>
      </c>
      <c r="D28" s="45"/>
      <c r="E28" s="45"/>
      <c r="F28" s="45" t="s">
        <v>438</v>
      </c>
      <c r="G28" s="45"/>
      <c r="H28" s="45"/>
      <c r="I28" s="39">
        <v>85</v>
      </c>
      <c r="K28" s="44" t="s">
        <v>66</v>
      </c>
      <c r="L28" s="44"/>
      <c r="M28" s="45" t="s">
        <v>437</v>
      </c>
      <c r="N28" s="45"/>
      <c r="O28" s="45"/>
      <c r="P28" s="45" t="s">
        <v>438</v>
      </c>
      <c r="Q28" s="45"/>
      <c r="R28" s="45"/>
      <c r="S28" s="39">
        <v>85</v>
      </c>
      <c r="U28" s="44" t="s">
        <v>66</v>
      </c>
      <c r="V28" s="44"/>
      <c r="W28" s="45" t="s">
        <v>437</v>
      </c>
      <c r="X28" s="45"/>
      <c r="Y28" s="45"/>
      <c r="Z28" s="45" t="s">
        <v>438</v>
      </c>
      <c r="AA28" s="45"/>
      <c r="AB28" s="45"/>
      <c r="AC28" s="39">
        <v>85</v>
      </c>
      <c r="AE28" s="44" t="s">
        <v>66</v>
      </c>
      <c r="AF28" s="44"/>
      <c r="AG28" s="45" t="s">
        <v>437</v>
      </c>
      <c r="AH28" s="45"/>
      <c r="AI28" s="45"/>
      <c r="AJ28" s="45" t="s">
        <v>438</v>
      </c>
      <c r="AK28" s="45"/>
      <c r="AL28" s="45"/>
      <c r="AM28" s="39">
        <v>85</v>
      </c>
      <c r="AO28" s="44" t="s">
        <v>66</v>
      </c>
      <c r="AP28" s="44"/>
      <c r="AQ28" s="45" t="s">
        <v>437</v>
      </c>
      <c r="AR28" s="45"/>
      <c r="AS28" s="45"/>
      <c r="AT28" s="45" t="s">
        <v>438</v>
      </c>
      <c r="AU28" s="45"/>
      <c r="AV28" s="45"/>
      <c r="AW28" s="39">
        <v>85</v>
      </c>
      <c r="AY28" s="44" t="s">
        <v>66</v>
      </c>
      <c r="AZ28" s="44"/>
      <c r="BA28" s="45" t="s">
        <v>437</v>
      </c>
      <c r="BB28" s="45"/>
      <c r="BC28" s="45"/>
      <c r="BD28" s="45" t="s">
        <v>438</v>
      </c>
      <c r="BE28" s="45"/>
      <c r="BF28" s="45"/>
      <c r="BG28" s="39">
        <v>85</v>
      </c>
      <c r="BI28" s="44" t="s">
        <v>66</v>
      </c>
      <c r="BJ28" s="44"/>
      <c r="BK28" s="45" t="s">
        <v>437</v>
      </c>
      <c r="BL28" s="45"/>
      <c r="BM28" s="45"/>
      <c r="BN28" s="45" t="s">
        <v>438</v>
      </c>
      <c r="BO28" s="45"/>
      <c r="BP28" s="45"/>
      <c r="BQ28" s="39">
        <v>85</v>
      </c>
    </row>
    <row r="29" spans="1:69" s="4" customFormat="1" ht="115.5" customHeight="1" x14ac:dyDescent="0.2">
      <c r="A29" s="44" t="s">
        <v>453</v>
      </c>
      <c r="B29" s="44"/>
      <c r="C29" s="45" t="s">
        <v>454</v>
      </c>
      <c r="D29" s="45"/>
      <c r="E29" s="45"/>
      <c r="F29" s="45" t="s">
        <v>455</v>
      </c>
      <c r="G29" s="45"/>
      <c r="H29" s="45"/>
      <c r="I29" s="39">
        <v>1450</v>
      </c>
      <c r="K29" s="44" t="s">
        <v>453</v>
      </c>
      <c r="L29" s="44"/>
      <c r="M29" s="45" t="s">
        <v>456</v>
      </c>
      <c r="N29" s="45"/>
      <c r="O29" s="45"/>
      <c r="P29" s="45" t="s">
        <v>457</v>
      </c>
      <c r="Q29" s="45"/>
      <c r="R29" s="45"/>
      <c r="S29" s="39">
        <v>1450</v>
      </c>
      <c r="U29" s="44" t="s">
        <v>453</v>
      </c>
      <c r="V29" s="44"/>
      <c r="W29" s="45" t="s">
        <v>456</v>
      </c>
      <c r="X29" s="45"/>
      <c r="Y29" s="45"/>
      <c r="Z29" s="45" t="s">
        <v>457</v>
      </c>
      <c r="AA29" s="45"/>
      <c r="AB29" s="45"/>
      <c r="AC29" s="39">
        <v>1450</v>
      </c>
      <c r="AE29" s="44" t="s">
        <v>453</v>
      </c>
      <c r="AF29" s="44"/>
      <c r="AG29" s="45" t="s">
        <v>456</v>
      </c>
      <c r="AH29" s="45"/>
      <c r="AI29" s="45"/>
      <c r="AJ29" s="45" t="s">
        <v>457</v>
      </c>
      <c r="AK29" s="45"/>
      <c r="AL29" s="45"/>
      <c r="AM29" s="39">
        <v>1450</v>
      </c>
      <c r="AO29" s="44" t="s">
        <v>453</v>
      </c>
      <c r="AP29" s="44"/>
      <c r="AQ29" s="45" t="s">
        <v>456</v>
      </c>
      <c r="AR29" s="45"/>
      <c r="AS29" s="45"/>
      <c r="AT29" s="45" t="s">
        <v>457</v>
      </c>
      <c r="AU29" s="45"/>
      <c r="AV29" s="45"/>
      <c r="AW29" s="39">
        <v>1450</v>
      </c>
      <c r="AY29" s="44" t="s">
        <v>453</v>
      </c>
      <c r="AZ29" s="44"/>
      <c r="BA29" s="45" t="s">
        <v>456</v>
      </c>
      <c r="BB29" s="45"/>
      <c r="BC29" s="45"/>
      <c r="BD29" s="45" t="s">
        <v>457</v>
      </c>
      <c r="BE29" s="45"/>
      <c r="BF29" s="45"/>
      <c r="BG29" s="39">
        <v>1450</v>
      </c>
      <c r="BI29" s="44" t="s">
        <v>453</v>
      </c>
      <c r="BJ29" s="44"/>
      <c r="BK29" s="45" t="s">
        <v>456</v>
      </c>
      <c r="BL29" s="45"/>
      <c r="BM29" s="45"/>
      <c r="BN29" s="45" t="s">
        <v>457</v>
      </c>
      <c r="BO29" s="45"/>
      <c r="BP29" s="45"/>
      <c r="BQ29" s="39">
        <v>1450</v>
      </c>
    </row>
    <row r="30" spans="1:69" s="4" customFormat="1" ht="115.5" customHeight="1" x14ac:dyDescent="0.2">
      <c r="A30" s="44" t="s">
        <v>13</v>
      </c>
      <c r="B30" s="44"/>
      <c r="C30" s="59" t="s">
        <v>349</v>
      </c>
      <c r="D30" s="59"/>
      <c r="E30" s="59"/>
      <c r="F30" s="59" t="s">
        <v>348</v>
      </c>
      <c r="G30" s="59"/>
      <c r="H30" s="59"/>
      <c r="I30" s="13" t="s">
        <v>59</v>
      </c>
      <c r="K30" s="44" t="s">
        <v>13</v>
      </c>
      <c r="L30" s="44"/>
      <c r="M30" s="59" t="s">
        <v>350</v>
      </c>
      <c r="N30" s="59"/>
      <c r="O30" s="59"/>
      <c r="P30" s="59" t="s">
        <v>354</v>
      </c>
      <c r="Q30" s="59"/>
      <c r="R30" s="59"/>
      <c r="S30" s="13" t="s">
        <v>59</v>
      </c>
      <c r="U30" s="44" t="s">
        <v>13</v>
      </c>
      <c r="V30" s="44"/>
      <c r="W30" s="59" t="s">
        <v>350</v>
      </c>
      <c r="X30" s="59"/>
      <c r="Y30" s="59"/>
      <c r="Z30" s="59" t="s">
        <v>354</v>
      </c>
      <c r="AA30" s="59"/>
      <c r="AB30" s="59"/>
      <c r="AC30" s="13" t="s">
        <v>59</v>
      </c>
      <c r="AE30" s="44" t="s">
        <v>13</v>
      </c>
      <c r="AF30" s="44"/>
      <c r="AG30" s="59" t="s">
        <v>350</v>
      </c>
      <c r="AH30" s="59"/>
      <c r="AI30" s="59"/>
      <c r="AJ30" s="59" t="s">
        <v>354</v>
      </c>
      <c r="AK30" s="59"/>
      <c r="AL30" s="59"/>
      <c r="AM30" s="13" t="s">
        <v>59</v>
      </c>
      <c r="AO30" s="44" t="s">
        <v>13</v>
      </c>
      <c r="AP30" s="44"/>
      <c r="AQ30" s="59" t="s">
        <v>350</v>
      </c>
      <c r="AR30" s="59"/>
      <c r="AS30" s="59"/>
      <c r="AT30" s="59" t="s">
        <v>354</v>
      </c>
      <c r="AU30" s="59"/>
      <c r="AV30" s="59"/>
      <c r="AW30" s="13" t="s">
        <v>59</v>
      </c>
      <c r="AY30" s="44" t="s">
        <v>13</v>
      </c>
      <c r="AZ30" s="44"/>
      <c r="BA30" s="59" t="s">
        <v>350</v>
      </c>
      <c r="BB30" s="59"/>
      <c r="BC30" s="59"/>
      <c r="BD30" s="59" t="s">
        <v>354</v>
      </c>
      <c r="BE30" s="59"/>
      <c r="BF30" s="59"/>
      <c r="BG30" s="13" t="s">
        <v>59</v>
      </c>
      <c r="BI30" s="44" t="s">
        <v>13</v>
      </c>
      <c r="BJ30" s="44"/>
      <c r="BK30" s="59" t="s">
        <v>350</v>
      </c>
      <c r="BL30" s="59"/>
      <c r="BM30" s="59"/>
      <c r="BN30" s="59" t="s">
        <v>354</v>
      </c>
      <c r="BO30" s="59"/>
      <c r="BP30" s="59"/>
      <c r="BQ30" s="8">
        <v>1885</v>
      </c>
    </row>
    <row r="31" spans="1:69" s="4" customFormat="1" ht="115.5" customHeight="1" x14ac:dyDescent="0.2">
      <c r="A31" s="44" t="s">
        <v>14</v>
      </c>
      <c r="B31" s="44"/>
      <c r="C31" s="59" t="s">
        <v>387</v>
      </c>
      <c r="D31" s="59"/>
      <c r="E31" s="59"/>
      <c r="F31" s="59" t="s">
        <v>236</v>
      </c>
      <c r="G31" s="59"/>
      <c r="H31" s="59"/>
      <c r="I31" s="13" t="s">
        <v>59</v>
      </c>
      <c r="K31" s="44" t="s">
        <v>14</v>
      </c>
      <c r="L31" s="44"/>
      <c r="M31" s="59" t="s">
        <v>351</v>
      </c>
      <c r="N31" s="59"/>
      <c r="O31" s="59"/>
      <c r="P31" s="59" t="s">
        <v>355</v>
      </c>
      <c r="Q31" s="59"/>
      <c r="R31" s="59"/>
      <c r="S31" s="13" t="s">
        <v>59</v>
      </c>
      <c r="U31" s="44" t="s">
        <v>14</v>
      </c>
      <c r="V31" s="44"/>
      <c r="W31" s="59" t="s">
        <v>351</v>
      </c>
      <c r="X31" s="59"/>
      <c r="Y31" s="59"/>
      <c r="Z31" s="59" t="s">
        <v>355</v>
      </c>
      <c r="AA31" s="59"/>
      <c r="AB31" s="59"/>
      <c r="AC31" s="13" t="s">
        <v>59</v>
      </c>
      <c r="AE31" s="44" t="s">
        <v>14</v>
      </c>
      <c r="AF31" s="44"/>
      <c r="AG31" s="59" t="s">
        <v>351</v>
      </c>
      <c r="AH31" s="59"/>
      <c r="AI31" s="59"/>
      <c r="AJ31" s="59" t="s">
        <v>355</v>
      </c>
      <c r="AK31" s="59"/>
      <c r="AL31" s="59"/>
      <c r="AM31" s="13" t="s">
        <v>59</v>
      </c>
      <c r="AO31" s="44" t="s">
        <v>14</v>
      </c>
      <c r="AP31" s="44"/>
      <c r="AQ31" s="59" t="s">
        <v>351</v>
      </c>
      <c r="AR31" s="59"/>
      <c r="AS31" s="59"/>
      <c r="AT31" s="59" t="s">
        <v>355</v>
      </c>
      <c r="AU31" s="59"/>
      <c r="AV31" s="59"/>
      <c r="AW31" s="13" t="s">
        <v>59</v>
      </c>
      <c r="AY31" s="44" t="s">
        <v>14</v>
      </c>
      <c r="AZ31" s="44"/>
      <c r="BA31" s="59" t="s">
        <v>351</v>
      </c>
      <c r="BB31" s="59"/>
      <c r="BC31" s="59"/>
      <c r="BD31" s="59" t="s">
        <v>355</v>
      </c>
      <c r="BE31" s="59"/>
      <c r="BF31" s="59"/>
      <c r="BG31" s="13" t="s">
        <v>59</v>
      </c>
      <c r="BI31" s="44" t="s">
        <v>14</v>
      </c>
      <c r="BJ31" s="44"/>
      <c r="BK31" s="59" t="s">
        <v>351</v>
      </c>
      <c r="BL31" s="59"/>
      <c r="BM31" s="59"/>
      <c r="BN31" s="59" t="s">
        <v>355</v>
      </c>
      <c r="BO31" s="59"/>
      <c r="BP31" s="59"/>
      <c r="BQ31" s="8">
        <v>150</v>
      </c>
    </row>
    <row r="32" spans="1:69" s="4" customFormat="1" ht="115.5" customHeight="1" x14ac:dyDescent="0.2">
      <c r="A32" s="44" t="s">
        <v>15</v>
      </c>
      <c r="B32" s="44"/>
      <c r="C32" s="59" t="s">
        <v>388</v>
      </c>
      <c r="D32" s="59"/>
      <c r="E32" s="59"/>
      <c r="F32" s="59" t="s">
        <v>237</v>
      </c>
      <c r="G32" s="59"/>
      <c r="H32" s="59"/>
      <c r="I32" s="13" t="s">
        <v>59</v>
      </c>
      <c r="K32" s="44" t="s">
        <v>15</v>
      </c>
      <c r="L32" s="44"/>
      <c r="M32" s="59" t="s">
        <v>352</v>
      </c>
      <c r="N32" s="59"/>
      <c r="O32" s="59"/>
      <c r="P32" s="59" t="s">
        <v>356</v>
      </c>
      <c r="Q32" s="59"/>
      <c r="R32" s="59"/>
      <c r="S32" s="13" t="s">
        <v>59</v>
      </c>
      <c r="U32" s="44" t="s">
        <v>15</v>
      </c>
      <c r="V32" s="44"/>
      <c r="W32" s="59" t="s">
        <v>352</v>
      </c>
      <c r="X32" s="59"/>
      <c r="Y32" s="59"/>
      <c r="Z32" s="59" t="s">
        <v>356</v>
      </c>
      <c r="AA32" s="59"/>
      <c r="AB32" s="59"/>
      <c r="AC32" s="13" t="s">
        <v>59</v>
      </c>
      <c r="AE32" s="44" t="s">
        <v>15</v>
      </c>
      <c r="AF32" s="44"/>
      <c r="AG32" s="59" t="s">
        <v>352</v>
      </c>
      <c r="AH32" s="59"/>
      <c r="AI32" s="59"/>
      <c r="AJ32" s="59" t="s">
        <v>356</v>
      </c>
      <c r="AK32" s="59"/>
      <c r="AL32" s="59"/>
      <c r="AM32" s="13" t="s">
        <v>59</v>
      </c>
      <c r="AN32" s="2"/>
      <c r="AO32" s="44" t="s">
        <v>15</v>
      </c>
      <c r="AP32" s="44"/>
      <c r="AQ32" s="59" t="s">
        <v>352</v>
      </c>
      <c r="AR32" s="59"/>
      <c r="AS32" s="59"/>
      <c r="AT32" s="59" t="s">
        <v>356</v>
      </c>
      <c r="AU32" s="59"/>
      <c r="AV32" s="59"/>
      <c r="AW32" s="13" t="s">
        <v>59</v>
      </c>
      <c r="AX32" s="2"/>
      <c r="AY32" s="44" t="s">
        <v>15</v>
      </c>
      <c r="AZ32" s="44"/>
      <c r="BA32" s="59" t="s">
        <v>352</v>
      </c>
      <c r="BB32" s="59"/>
      <c r="BC32" s="59"/>
      <c r="BD32" s="59" t="s">
        <v>356</v>
      </c>
      <c r="BE32" s="59"/>
      <c r="BF32" s="59"/>
      <c r="BG32" s="13" t="s">
        <v>59</v>
      </c>
      <c r="BH32" s="2"/>
      <c r="BI32" s="44" t="s">
        <v>15</v>
      </c>
      <c r="BJ32" s="44"/>
      <c r="BK32" s="59" t="s">
        <v>352</v>
      </c>
      <c r="BL32" s="59"/>
      <c r="BM32" s="59"/>
      <c r="BN32" s="59" t="s">
        <v>356</v>
      </c>
      <c r="BO32" s="59"/>
      <c r="BP32" s="59"/>
      <c r="BQ32" s="8">
        <v>500</v>
      </c>
    </row>
    <row r="33" spans="1:69" x14ac:dyDescent="0.2">
      <c r="A33" s="6"/>
      <c r="B33" s="6"/>
      <c r="C33" s="6"/>
      <c r="D33" s="6"/>
      <c r="E33" s="6"/>
      <c r="F33" s="6"/>
      <c r="G33" s="7"/>
      <c r="H33" s="7"/>
      <c r="I33" s="7"/>
      <c r="K33" s="6"/>
      <c r="L33" s="6"/>
      <c r="M33" s="6"/>
      <c r="N33" s="6"/>
      <c r="O33" s="6"/>
      <c r="P33" s="6"/>
      <c r="Q33" s="7"/>
      <c r="R33" s="7"/>
      <c r="S33" s="7"/>
      <c r="U33" s="6"/>
      <c r="V33" s="6"/>
      <c r="W33" s="6"/>
      <c r="X33" s="6"/>
      <c r="Y33" s="6"/>
      <c r="Z33" s="6"/>
      <c r="AA33" s="7"/>
      <c r="AB33" s="7"/>
      <c r="AC33" s="7"/>
      <c r="AE33" s="6"/>
      <c r="AF33" s="6"/>
      <c r="AG33" s="6"/>
      <c r="AH33" s="6"/>
      <c r="AI33" s="6"/>
      <c r="AJ33" s="6"/>
      <c r="AK33" s="7"/>
      <c r="AL33" s="7"/>
      <c r="AM33" s="7"/>
      <c r="AO33" s="6"/>
      <c r="AP33" s="6"/>
      <c r="AQ33" s="6"/>
      <c r="AR33" s="6"/>
      <c r="AS33" s="6"/>
      <c r="AT33" s="6"/>
      <c r="AU33" s="7"/>
      <c r="AV33" s="7"/>
      <c r="AW33" s="7"/>
      <c r="AY33" s="6"/>
      <c r="AZ33" s="6"/>
      <c r="BA33" s="6"/>
      <c r="BB33" s="6"/>
      <c r="BC33" s="6"/>
      <c r="BD33" s="6"/>
      <c r="BE33" s="7"/>
      <c r="BF33" s="7"/>
      <c r="BG33" s="7"/>
      <c r="BI33" s="6"/>
      <c r="BJ33" s="6"/>
      <c r="BK33" s="6"/>
      <c r="BL33" s="6"/>
      <c r="BM33" s="6"/>
      <c r="BN33" s="6"/>
      <c r="BO33" s="7"/>
      <c r="BP33" s="7"/>
      <c r="BQ33" s="7"/>
    </row>
    <row r="34" spans="1:69" s="21" customFormat="1" ht="16" x14ac:dyDescent="0.2">
      <c r="A34" s="70" t="str">
        <f>"4. TREATMENT/FINISH/GLOSS LEVEL. Add. SKU. code to door sash code, eg. "&amp;A5&amp;"."&amp;A21&amp;E18&amp;"."&amp;A26&amp;".M/PUREWHITE/S"</f>
        <v>4. TREATMENT/FINISH/GLOSS LEVEL. Add. SKU. code to door sash code, eg. P100.K2.NFR.M/PUREWHITE/S</v>
      </c>
      <c r="B34" s="70"/>
      <c r="C34" s="70"/>
      <c r="D34" s="70"/>
      <c r="E34" s="70"/>
      <c r="F34" s="70"/>
      <c r="G34" s="70"/>
      <c r="H34" s="70"/>
      <c r="I34" s="70"/>
      <c r="K34" s="70" t="str">
        <f>"4. TREATMENT/FINISH/GLOSS LEVEL. Add. SKU. code to door sash code, eg. "&amp;K5&amp;"."&amp;K21&amp;O18&amp;"."&amp;K26&amp;".OQ/OLIVE/00"</f>
        <v>4. TREATMENT/FINISH/GLOSS LEVEL. Add. SKU. code to door sash code, eg. P101.K2.NFR.OQ/OLIVE/00</v>
      </c>
      <c r="L34" s="70"/>
      <c r="M34" s="70"/>
      <c r="N34" s="70"/>
      <c r="O34" s="70"/>
      <c r="P34" s="70"/>
      <c r="Q34" s="70"/>
      <c r="R34" s="70"/>
      <c r="S34" s="70"/>
      <c r="U34" s="70" t="str">
        <f t="shared" ref="U34" si="18">"4. TREATMENT/FINISH/GLOSS LEVEL. Add. SKU. code to door sash code, eg. "&amp;U5&amp;"."&amp;U21&amp;Y18&amp;"."&amp;U26&amp;".OQ/OLIVE/00"</f>
        <v>4. TREATMENT/FINISH/GLOSS LEVEL. Add. SKU. code to door sash code, eg. P103.K2.NFR.OQ/OLIVE/00</v>
      </c>
      <c r="V34" s="70"/>
      <c r="W34" s="70"/>
      <c r="X34" s="70"/>
      <c r="Y34" s="70"/>
      <c r="Z34" s="70"/>
      <c r="AA34" s="70"/>
      <c r="AB34" s="70"/>
      <c r="AC34" s="70"/>
      <c r="AE34" s="70" t="str">
        <f t="shared" ref="AE34" si="19">"4. TREATMENT/FINISH/GLOSS LEVEL. Add. SKU. code to door sash code, eg. "&amp;AE5&amp;"."&amp;AE21&amp;AI18&amp;"."&amp;AE26&amp;".OQ/OLIVE/00"</f>
        <v>4. TREATMENT/FINISH/GLOSS LEVEL. Add. SKU. code to door sash code, eg. U002.K2.NFR.OQ/OLIVE/00</v>
      </c>
      <c r="AF34" s="70"/>
      <c r="AG34" s="70"/>
      <c r="AH34" s="70"/>
      <c r="AI34" s="70"/>
      <c r="AJ34" s="70"/>
      <c r="AK34" s="70"/>
      <c r="AL34" s="70"/>
      <c r="AM34" s="70"/>
      <c r="AO34" s="70" t="str">
        <f t="shared" ref="AO34" si="20">"4. TREATMENT/FINISH/GLOSS LEVEL. Add. SKU. code to door sash code, eg. "&amp;AO5&amp;"."&amp;AO21&amp;AS18&amp;"."&amp;AO26&amp;".OQ/OLIVE/00"</f>
        <v>4. TREATMENT/FINISH/GLOSS LEVEL. Add. SKU. code to door sash code, eg. U004.K2.NFR.OQ/OLIVE/00</v>
      </c>
      <c r="AP34" s="70"/>
      <c r="AQ34" s="70"/>
      <c r="AR34" s="70"/>
      <c r="AS34" s="70"/>
      <c r="AT34" s="70"/>
      <c r="AU34" s="70"/>
      <c r="AV34" s="70"/>
      <c r="AW34" s="70"/>
      <c r="AY34" s="70" t="str">
        <f t="shared" ref="AY34" si="21">"4. TREATMENT/FINISH/GLOSS LEVEL. Add. SKU. code to door sash code, eg. "&amp;AY5&amp;"."&amp;AY21&amp;BC18&amp;"."&amp;AY26&amp;".OQ/OLIVE/00"</f>
        <v>4. TREATMENT/FINISH/GLOSS LEVEL. Add. SKU. code to door sash code, eg. S100.K2.NFR.OQ/OLIVE/00</v>
      </c>
      <c r="AZ34" s="70"/>
      <c r="BA34" s="70"/>
      <c r="BB34" s="70"/>
      <c r="BC34" s="70"/>
      <c r="BD34" s="70"/>
      <c r="BE34" s="70"/>
      <c r="BF34" s="70"/>
      <c r="BG34" s="70"/>
      <c r="BI34" s="70" t="str">
        <f t="shared" ref="BI34" si="22">"4. TREATMENT/FINISH/GLOSS LEVEL. Add. SKU. code to door sash code, eg. "&amp;BI5&amp;"."&amp;BI21&amp;BM18&amp;"."&amp;BI26&amp;".OQ/OLIVE/00"</f>
        <v>4. TREATMENT/FINISH/GLOSS LEVEL. Add. SKU. code to door sash code, eg. R100.K2.NFR.OQ/OLIVE/00</v>
      </c>
      <c r="BJ34" s="70"/>
      <c r="BK34" s="70"/>
      <c r="BL34" s="70"/>
      <c r="BM34" s="70"/>
      <c r="BN34" s="70"/>
      <c r="BO34" s="70"/>
      <c r="BP34" s="70"/>
      <c r="BQ34" s="70"/>
    </row>
    <row r="35" spans="1:69" ht="30" x14ac:dyDescent="0.2">
      <c r="A35" s="76" t="s">
        <v>5</v>
      </c>
      <c r="B35" s="76"/>
      <c r="C35" s="71" t="s">
        <v>20</v>
      </c>
      <c r="D35" s="72"/>
      <c r="E35" s="72"/>
      <c r="F35" s="72"/>
      <c r="G35" s="72"/>
      <c r="H35" s="73"/>
      <c r="I35" s="5" t="s">
        <v>27</v>
      </c>
      <c r="K35" s="76" t="s">
        <v>5</v>
      </c>
      <c r="L35" s="76"/>
      <c r="M35" s="71" t="s">
        <v>20</v>
      </c>
      <c r="N35" s="72"/>
      <c r="O35" s="72"/>
      <c r="P35" s="72"/>
      <c r="Q35" s="72"/>
      <c r="R35" s="73"/>
      <c r="S35" s="5" t="s">
        <v>27</v>
      </c>
      <c r="U35" s="76" t="s">
        <v>5</v>
      </c>
      <c r="V35" s="76"/>
      <c r="W35" s="71" t="s">
        <v>20</v>
      </c>
      <c r="X35" s="72"/>
      <c r="Y35" s="72"/>
      <c r="Z35" s="72"/>
      <c r="AA35" s="72"/>
      <c r="AB35" s="73"/>
      <c r="AC35" s="5" t="s">
        <v>27</v>
      </c>
      <c r="AE35" s="76" t="s">
        <v>5</v>
      </c>
      <c r="AF35" s="76"/>
      <c r="AG35" s="71" t="s">
        <v>20</v>
      </c>
      <c r="AH35" s="72"/>
      <c r="AI35" s="72"/>
      <c r="AJ35" s="72"/>
      <c r="AK35" s="72"/>
      <c r="AL35" s="73"/>
      <c r="AM35" s="5" t="s">
        <v>27</v>
      </c>
      <c r="AO35" s="76" t="s">
        <v>5</v>
      </c>
      <c r="AP35" s="76"/>
      <c r="AQ35" s="71" t="s">
        <v>20</v>
      </c>
      <c r="AR35" s="72"/>
      <c r="AS35" s="72"/>
      <c r="AT35" s="72"/>
      <c r="AU35" s="72"/>
      <c r="AV35" s="73"/>
      <c r="AW35" s="5" t="s">
        <v>27</v>
      </c>
      <c r="AY35" s="76" t="s">
        <v>5</v>
      </c>
      <c r="AZ35" s="76"/>
      <c r="BA35" s="71" t="s">
        <v>20</v>
      </c>
      <c r="BB35" s="72"/>
      <c r="BC35" s="72"/>
      <c r="BD35" s="72"/>
      <c r="BE35" s="72"/>
      <c r="BF35" s="73"/>
      <c r="BG35" s="5" t="s">
        <v>27</v>
      </c>
      <c r="BI35" s="76" t="s">
        <v>5</v>
      </c>
      <c r="BJ35" s="76"/>
      <c r="BK35" s="71" t="s">
        <v>20</v>
      </c>
      <c r="BL35" s="72"/>
      <c r="BM35" s="72"/>
      <c r="BN35" s="72"/>
      <c r="BO35" s="72"/>
      <c r="BP35" s="73"/>
      <c r="BQ35" s="5" t="s">
        <v>27</v>
      </c>
    </row>
    <row r="36" spans="1:69" ht="82.5" customHeight="1" x14ac:dyDescent="0.2">
      <c r="A36" s="47" t="s">
        <v>37</v>
      </c>
      <c r="B36" s="48"/>
      <c r="C36" s="20" t="s">
        <v>73</v>
      </c>
      <c r="D36" s="55" t="s">
        <v>120</v>
      </c>
      <c r="E36" s="55"/>
      <c r="F36" s="55" t="s">
        <v>238</v>
      </c>
      <c r="G36" s="55"/>
      <c r="H36" s="55"/>
      <c r="I36" s="64">
        <v>0</v>
      </c>
      <c r="K36" s="47" t="s">
        <v>206</v>
      </c>
      <c r="L36" s="48"/>
      <c r="M36" s="20" t="s">
        <v>73</v>
      </c>
      <c r="N36" s="53" t="s">
        <v>248</v>
      </c>
      <c r="O36" s="54"/>
      <c r="P36" s="55" t="s">
        <v>249</v>
      </c>
      <c r="Q36" s="55"/>
      <c r="R36" s="55"/>
      <c r="S36" s="64">
        <v>0</v>
      </c>
      <c r="T36" s="4"/>
      <c r="U36" s="47" t="s">
        <v>206</v>
      </c>
      <c r="V36" s="48"/>
      <c r="W36" s="20" t="s">
        <v>73</v>
      </c>
      <c r="X36" s="53" t="s">
        <v>248</v>
      </c>
      <c r="Y36" s="54"/>
      <c r="Z36" s="55" t="s">
        <v>249</v>
      </c>
      <c r="AA36" s="55"/>
      <c r="AB36" s="55"/>
      <c r="AC36" s="64">
        <v>0</v>
      </c>
      <c r="AD36" s="4"/>
      <c r="AE36" s="47" t="s">
        <v>206</v>
      </c>
      <c r="AF36" s="48"/>
      <c r="AG36" s="20" t="s">
        <v>73</v>
      </c>
      <c r="AH36" s="53" t="s">
        <v>248</v>
      </c>
      <c r="AI36" s="54"/>
      <c r="AJ36" s="55" t="s">
        <v>249</v>
      </c>
      <c r="AK36" s="55"/>
      <c r="AL36" s="55"/>
      <c r="AM36" s="64">
        <v>0</v>
      </c>
      <c r="AN36" s="4"/>
      <c r="AO36" s="47" t="s">
        <v>206</v>
      </c>
      <c r="AP36" s="48"/>
      <c r="AQ36" s="20" t="s">
        <v>73</v>
      </c>
      <c r="AR36" s="53" t="s">
        <v>248</v>
      </c>
      <c r="AS36" s="54"/>
      <c r="AT36" s="55" t="s">
        <v>249</v>
      </c>
      <c r="AU36" s="55"/>
      <c r="AV36" s="55"/>
      <c r="AW36" s="64">
        <v>0</v>
      </c>
      <c r="AX36" s="4"/>
      <c r="AY36" s="47" t="s">
        <v>206</v>
      </c>
      <c r="AZ36" s="48"/>
      <c r="BA36" s="20" t="s">
        <v>73</v>
      </c>
      <c r="BB36" s="53" t="s">
        <v>248</v>
      </c>
      <c r="BC36" s="54"/>
      <c r="BD36" s="55" t="s">
        <v>249</v>
      </c>
      <c r="BE36" s="55"/>
      <c r="BF36" s="55"/>
      <c r="BG36" s="64">
        <v>0</v>
      </c>
      <c r="BH36" s="4"/>
      <c r="BI36" s="47" t="s">
        <v>206</v>
      </c>
      <c r="BJ36" s="48"/>
      <c r="BK36" s="20" t="s">
        <v>73</v>
      </c>
      <c r="BL36" s="53" t="s">
        <v>248</v>
      </c>
      <c r="BM36" s="54"/>
      <c r="BN36" s="55" t="s">
        <v>249</v>
      </c>
      <c r="BO36" s="55"/>
      <c r="BP36" s="55"/>
      <c r="BQ36" s="64">
        <v>0</v>
      </c>
    </row>
    <row r="37" spans="1:69" s="4" customFormat="1" ht="82.5" customHeight="1" x14ac:dyDescent="0.2">
      <c r="A37" s="49"/>
      <c r="B37" s="50"/>
      <c r="C37" s="19" t="s">
        <v>74</v>
      </c>
      <c r="D37" s="55" t="s">
        <v>240</v>
      </c>
      <c r="E37" s="55"/>
      <c r="F37" s="55" t="s">
        <v>241</v>
      </c>
      <c r="G37" s="55"/>
      <c r="H37" s="55"/>
      <c r="I37" s="65"/>
      <c r="K37" s="49"/>
      <c r="L37" s="50"/>
      <c r="M37" s="19" t="s">
        <v>74</v>
      </c>
      <c r="N37" s="53" t="s">
        <v>247</v>
      </c>
      <c r="O37" s="54"/>
      <c r="P37" s="55" t="s">
        <v>250</v>
      </c>
      <c r="Q37" s="55"/>
      <c r="R37" s="55"/>
      <c r="S37" s="65"/>
      <c r="U37" s="49"/>
      <c r="V37" s="50"/>
      <c r="W37" s="19" t="s">
        <v>74</v>
      </c>
      <c r="X37" s="53" t="s">
        <v>247</v>
      </c>
      <c r="Y37" s="54"/>
      <c r="Z37" s="55" t="s">
        <v>250</v>
      </c>
      <c r="AA37" s="55"/>
      <c r="AB37" s="55"/>
      <c r="AC37" s="65"/>
      <c r="AE37" s="49"/>
      <c r="AF37" s="50"/>
      <c r="AG37" s="19" t="s">
        <v>74</v>
      </c>
      <c r="AH37" s="53" t="s">
        <v>247</v>
      </c>
      <c r="AI37" s="54"/>
      <c r="AJ37" s="55" t="s">
        <v>250</v>
      </c>
      <c r="AK37" s="55"/>
      <c r="AL37" s="55"/>
      <c r="AM37" s="65"/>
      <c r="AO37" s="49"/>
      <c r="AP37" s="50"/>
      <c r="AQ37" s="19" t="s">
        <v>74</v>
      </c>
      <c r="AR37" s="53" t="s">
        <v>247</v>
      </c>
      <c r="AS37" s="54"/>
      <c r="AT37" s="55" t="s">
        <v>250</v>
      </c>
      <c r="AU37" s="55"/>
      <c r="AV37" s="55"/>
      <c r="AW37" s="65"/>
      <c r="AY37" s="49"/>
      <c r="AZ37" s="50"/>
      <c r="BA37" s="19" t="s">
        <v>74</v>
      </c>
      <c r="BB37" s="53" t="s">
        <v>247</v>
      </c>
      <c r="BC37" s="54"/>
      <c r="BD37" s="55" t="s">
        <v>250</v>
      </c>
      <c r="BE37" s="55"/>
      <c r="BF37" s="55"/>
      <c r="BG37" s="65"/>
      <c r="BI37" s="49"/>
      <c r="BJ37" s="50"/>
      <c r="BK37" s="19" t="s">
        <v>74</v>
      </c>
      <c r="BL37" s="53" t="s">
        <v>247</v>
      </c>
      <c r="BM37" s="54"/>
      <c r="BN37" s="55" t="s">
        <v>250</v>
      </c>
      <c r="BO37" s="55"/>
      <c r="BP37" s="55"/>
      <c r="BQ37" s="65"/>
    </row>
    <row r="38" spans="1:69" s="4" customFormat="1" ht="82.5" customHeight="1" x14ac:dyDescent="0.2">
      <c r="A38" s="51"/>
      <c r="B38" s="52"/>
      <c r="C38" s="19" t="s">
        <v>75</v>
      </c>
      <c r="D38" s="55" t="s">
        <v>202</v>
      </c>
      <c r="E38" s="55"/>
      <c r="F38" s="55" t="s">
        <v>239</v>
      </c>
      <c r="G38" s="55"/>
      <c r="H38" s="55"/>
      <c r="I38" s="66"/>
      <c r="K38" s="51"/>
      <c r="L38" s="52"/>
      <c r="M38" s="19" t="s">
        <v>75</v>
      </c>
      <c r="N38" s="60" t="s">
        <v>242</v>
      </c>
      <c r="O38" s="61"/>
      <c r="P38" s="59" t="s">
        <v>243</v>
      </c>
      <c r="Q38" s="59"/>
      <c r="R38" s="59"/>
      <c r="S38" s="66"/>
      <c r="U38" s="51"/>
      <c r="V38" s="52"/>
      <c r="W38" s="19" t="s">
        <v>75</v>
      </c>
      <c r="X38" s="53" t="s">
        <v>242</v>
      </c>
      <c r="Y38" s="67"/>
      <c r="Z38" s="55" t="s">
        <v>243</v>
      </c>
      <c r="AA38" s="55"/>
      <c r="AB38" s="55"/>
      <c r="AC38" s="66"/>
      <c r="AE38" s="51"/>
      <c r="AF38" s="52"/>
      <c r="AG38" s="19" t="s">
        <v>75</v>
      </c>
      <c r="AH38" s="53" t="s">
        <v>242</v>
      </c>
      <c r="AI38" s="67"/>
      <c r="AJ38" s="55" t="s">
        <v>243</v>
      </c>
      <c r="AK38" s="55"/>
      <c r="AL38" s="55"/>
      <c r="AM38" s="66"/>
      <c r="AN38" s="2"/>
      <c r="AO38" s="51"/>
      <c r="AP38" s="52"/>
      <c r="AQ38" s="19" t="s">
        <v>75</v>
      </c>
      <c r="AR38" s="53" t="s">
        <v>242</v>
      </c>
      <c r="AS38" s="67"/>
      <c r="AT38" s="55" t="s">
        <v>243</v>
      </c>
      <c r="AU38" s="55"/>
      <c r="AV38" s="55"/>
      <c r="AW38" s="66"/>
      <c r="AX38" s="2"/>
      <c r="AY38" s="51"/>
      <c r="AZ38" s="52"/>
      <c r="BA38" s="19" t="s">
        <v>75</v>
      </c>
      <c r="BB38" s="53" t="s">
        <v>242</v>
      </c>
      <c r="BC38" s="67"/>
      <c r="BD38" s="55" t="s">
        <v>243</v>
      </c>
      <c r="BE38" s="55"/>
      <c r="BF38" s="55"/>
      <c r="BG38" s="66"/>
      <c r="BH38" s="2"/>
      <c r="BI38" s="51"/>
      <c r="BJ38" s="52"/>
      <c r="BK38" s="19" t="s">
        <v>75</v>
      </c>
      <c r="BL38" s="53" t="s">
        <v>242</v>
      </c>
      <c r="BM38" s="67"/>
      <c r="BN38" s="55" t="s">
        <v>243</v>
      </c>
      <c r="BO38" s="55"/>
      <c r="BP38" s="55"/>
      <c r="BQ38" s="66"/>
    </row>
    <row r="39" spans="1:69" s="4" customFormat="1" ht="82.5" customHeight="1" x14ac:dyDescent="0.2">
      <c r="A39" s="47" t="s">
        <v>199</v>
      </c>
      <c r="B39" s="48"/>
      <c r="C39" s="20" t="s">
        <v>73</v>
      </c>
      <c r="D39" s="59" t="s">
        <v>120</v>
      </c>
      <c r="E39" s="59"/>
      <c r="F39" s="59" t="s">
        <v>238</v>
      </c>
      <c r="G39" s="59"/>
      <c r="H39" s="59"/>
      <c r="I39" s="64">
        <v>52.266199999999998</v>
      </c>
      <c r="K39" s="47" t="s">
        <v>203</v>
      </c>
      <c r="L39" s="48"/>
      <c r="M39" s="20" t="s">
        <v>73</v>
      </c>
      <c r="N39" s="60" t="s">
        <v>76</v>
      </c>
      <c r="O39" s="62"/>
      <c r="P39" s="59" t="s">
        <v>249</v>
      </c>
      <c r="Q39" s="59"/>
      <c r="R39" s="59"/>
      <c r="S39" s="64">
        <v>71.983144800000005</v>
      </c>
      <c r="T39" s="2"/>
      <c r="U39" s="47" t="s">
        <v>203</v>
      </c>
      <c r="V39" s="48"/>
      <c r="W39" s="20" t="s">
        <v>73</v>
      </c>
      <c r="X39" s="60" t="s">
        <v>76</v>
      </c>
      <c r="Y39" s="62"/>
      <c r="Z39" s="59" t="s">
        <v>249</v>
      </c>
      <c r="AA39" s="59"/>
      <c r="AB39" s="59"/>
      <c r="AC39" s="64">
        <v>71.983144800000005</v>
      </c>
      <c r="AD39" s="2"/>
      <c r="AE39" s="47" t="s">
        <v>203</v>
      </c>
      <c r="AF39" s="48"/>
      <c r="AG39" s="20" t="s">
        <v>73</v>
      </c>
      <c r="AH39" s="53" t="s">
        <v>76</v>
      </c>
      <c r="AI39" s="54"/>
      <c r="AJ39" s="55" t="s">
        <v>249</v>
      </c>
      <c r="AK39" s="55"/>
      <c r="AL39" s="55"/>
      <c r="AM39" s="64">
        <v>71.983144800000005</v>
      </c>
      <c r="AN39" s="2"/>
      <c r="AO39" s="47" t="s">
        <v>203</v>
      </c>
      <c r="AP39" s="48"/>
      <c r="AQ39" s="20" t="s">
        <v>73</v>
      </c>
      <c r="AR39" s="53" t="s">
        <v>76</v>
      </c>
      <c r="AS39" s="54"/>
      <c r="AT39" s="55" t="s">
        <v>249</v>
      </c>
      <c r="AU39" s="55"/>
      <c r="AV39" s="55"/>
      <c r="AW39" s="64">
        <v>71.983144800000005</v>
      </c>
      <c r="AX39" s="2"/>
      <c r="AY39" s="47" t="s">
        <v>203</v>
      </c>
      <c r="AZ39" s="48"/>
      <c r="BA39" s="20" t="s">
        <v>73</v>
      </c>
      <c r="BB39" s="53" t="s">
        <v>76</v>
      </c>
      <c r="BC39" s="54"/>
      <c r="BD39" s="55" t="s">
        <v>249</v>
      </c>
      <c r="BE39" s="55"/>
      <c r="BF39" s="55"/>
      <c r="BG39" s="64">
        <v>71.983144800000005</v>
      </c>
      <c r="BH39" s="2"/>
      <c r="BI39" s="47" t="s">
        <v>203</v>
      </c>
      <c r="BJ39" s="48"/>
      <c r="BK39" s="20" t="s">
        <v>73</v>
      </c>
      <c r="BL39" s="53" t="s">
        <v>76</v>
      </c>
      <c r="BM39" s="54"/>
      <c r="BN39" s="55" t="s">
        <v>249</v>
      </c>
      <c r="BO39" s="55"/>
      <c r="BP39" s="55"/>
      <c r="BQ39" s="64">
        <v>71.983144800000005</v>
      </c>
    </row>
    <row r="40" spans="1:69" ht="82.5" customHeight="1" x14ac:dyDescent="0.2">
      <c r="A40" s="49"/>
      <c r="B40" s="50"/>
      <c r="C40" s="19" t="s">
        <v>74</v>
      </c>
      <c r="D40" s="60" t="s">
        <v>343</v>
      </c>
      <c r="E40" s="61"/>
      <c r="F40" s="59" t="s">
        <v>346</v>
      </c>
      <c r="G40" s="59"/>
      <c r="H40" s="59"/>
      <c r="I40" s="65"/>
      <c r="K40" s="49"/>
      <c r="L40" s="50"/>
      <c r="M40" s="19" t="s">
        <v>74</v>
      </c>
      <c r="N40" s="60" t="s">
        <v>344</v>
      </c>
      <c r="O40" s="62"/>
      <c r="P40" s="59" t="s">
        <v>345</v>
      </c>
      <c r="Q40" s="59"/>
      <c r="R40" s="59"/>
      <c r="S40" s="65"/>
      <c r="U40" s="49"/>
      <c r="V40" s="50"/>
      <c r="W40" s="19" t="s">
        <v>74</v>
      </c>
      <c r="X40" s="60" t="s">
        <v>344</v>
      </c>
      <c r="Y40" s="62"/>
      <c r="Z40" s="59" t="s">
        <v>345</v>
      </c>
      <c r="AA40" s="59"/>
      <c r="AB40" s="59"/>
      <c r="AC40" s="65"/>
      <c r="AE40" s="49"/>
      <c r="AF40" s="50"/>
      <c r="AG40" s="19" t="s">
        <v>74</v>
      </c>
      <c r="AH40" s="60" t="s">
        <v>344</v>
      </c>
      <c r="AI40" s="62"/>
      <c r="AJ40" s="59" t="s">
        <v>345</v>
      </c>
      <c r="AK40" s="59"/>
      <c r="AL40" s="59"/>
      <c r="AM40" s="65"/>
      <c r="AO40" s="49"/>
      <c r="AP40" s="50"/>
      <c r="AQ40" s="19" t="s">
        <v>74</v>
      </c>
      <c r="AR40" s="60" t="s">
        <v>344</v>
      </c>
      <c r="AS40" s="62"/>
      <c r="AT40" s="59" t="s">
        <v>345</v>
      </c>
      <c r="AU40" s="59"/>
      <c r="AV40" s="59"/>
      <c r="AW40" s="65"/>
      <c r="AY40" s="49"/>
      <c r="AZ40" s="50"/>
      <c r="BA40" s="19" t="s">
        <v>74</v>
      </c>
      <c r="BB40" s="60" t="s">
        <v>344</v>
      </c>
      <c r="BC40" s="62"/>
      <c r="BD40" s="59" t="s">
        <v>345</v>
      </c>
      <c r="BE40" s="59"/>
      <c r="BF40" s="59"/>
      <c r="BG40" s="65"/>
      <c r="BI40" s="49"/>
      <c r="BJ40" s="50"/>
      <c r="BK40" s="19" t="s">
        <v>74</v>
      </c>
      <c r="BL40" s="60" t="s">
        <v>344</v>
      </c>
      <c r="BM40" s="62"/>
      <c r="BN40" s="59" t="s">
        <v>345</v>
      </c>
      <c r="BO40" s="59"/>
      <c r="BP40" s="59"/>
      <c r="BQ40" s="65"/>
    </row>
    <row r="41" spans="1:69" ht="82.5" customHeight="1" x14ac:dyDescent="0.2">
      <c r="A41" s="51"/>
      <c r="B41" s="52"/>
      <c r="C41" s="19" t="s">
        <v>75</v>
      </c>
      <c r="D41" s="60" t="s">
        <v>242</v>
      </c>
      <c r="E41" s="61"/>
      <c r="F41" s="59" t="s">
        <v>243</v>
      </c>
      <c r="G41" s="59"/>
      <c r="H41" s="59"/>
      <c r="I41" s="66"/>
      <c r="K41" s="51"/>
      <c r="L41" s="52"/>
      <c r="M41" s="19" t="s">
        <v>75</v>
      </c>
      <c r="N41" s="60" t="s">
        <v>202</v>
      </c>
      <c r="O41" s="62"/>
      <c r="P41" s="59" t="s">
        <v>239</v>
      </c>
      <c r="Q41" s="59"/>
      <c r="R41" s="59"/>
      <c r="S41" s="66"/>
      <c r="U41" s="51"/>
      <c r="V41" s="52"/>
      <c r="W41" s="19" t="s">
        <v>75</v>
      </c>
      <c r="X41" s="60" t="s">
        <v>202</v>
      </c>
      <c r="Y41" s="62"/>
      <c r="Z41" s="59" t="s">
        <v>239</v>
      </c>
      <c r="AA41" s="59"/>
      <c r="AB41" s="59"/>
      <c r="AC41" s="66"/>
      <c r="AE41" s="51"/>
      <c r="AF41" s="52"/>
      <c r="AG41" s="19" t="s">
        <v>75</v>
      </c>
      <c r="AH41" s="53" t="s">
        <v>202</v>
      </c>
      <c r="AI41" s="54"/>
      <c r="AJ41" s="55" t="s">
        <v>239</v>
      </c>
      <c r="AK41" s="55"/>
      <c r="AL41" s="55"/>
      <c r="AM41" s="66"/>
      <c r="AO41" s="51"/>
      <c r="AP41" s="52"/>
      <c r="AQ41" s="19" t="s">
        <v>75</v>
      </c>
      <c r="AR41" s="53" t="s">
        <v>202</v>
      </c>
      <c r="AS41" s="54"/>
      <c r="AT41" s="55" t="s">
        <v>239</v>
      </c>
      <c r="AU41" s="55"/>
      <c r="AV41" s="55"/>
      <c r="AW41" s="66"/>
      <c r="AY41" s="51"/>
      <c r="AZ41" s="52"/>
      <c r="BA41" s="19" t="s">
        <v>75</v>
      </c>
      <c r="BB41" s="53" t="s">
        <v>202</v>
      </c>
      <c r="BC41" s="54"/>
      <c r="BD41" s="55" t="s">
        <v>239</v>
      </c>
      <c r="BE41" s="55"/>
      <c r="BF41" s="55"/>
      <c r="BG41" s="66"/>
      <c r="BI41" s="51"/>
      <c r="BJ41" s="52"/>
      <c r="BK41" s="19" t="s">
        <v>75</v>
      </c>
      <c r="BL41" s="53" t="s">
        <v>202</v>
      </c>
      <c r="BM41" s="54"/>
      <c r="BN41" s="55" t="s">
        <v>239</v>
      </c>
      <c r="BO41" s="55"/>
      <c r="BP41" s="55"/>
      <c r="BQ41" s="66"/>
    </row>
    <row r="42" spans="1:69" ht="82.5" customHeight="1" x14ac:dyDescent="0.2">
      <c r="A42" s="47" t="s">
        <v>200</v>
      </c>
      <c r="B42" s="48"/>
      <c r="C42" s="20" t="s">
        <v>73</v>
      </c>
      <c r="D42" s="55" t="s">
        <v>120</v>
      </c>
      <c r="E42" s="55"/>
      <c r="F42" s="55" t="s">
        <v>238</v>
      </c>
      <c r="G42" s="55"/>
      <c r="H42" s="55"/>
      <c r="I42" s="64">
        <v>58.741199999999999</v>
      </c>
      <c r="K42" s="47" t="s">
        <v>205</v>
      </c>
      <c r="L42" s="48"/>
      <c r="M42" s="20" t="s">
        <v>73</v>
      </c>
      <c r="N42" s="53" t="s">
        <v>76</v>
      </c>
      <c r="O42" s="54"/>
      <c r="P42" s="55" t="s">
        <v>249</v>
      </c>
      <c r="Q42" s="55"/>
      <c r="R42" s="55"/>
      <c r="S42" s="64">
        <v>78.458144799999999</v>
      </c>
      <c r="U42" s="47" t="s">
        <v>205</v>
      </c>
      <c r="V42" s="48"/>
      <c r="W42" s="20" t="s">
        <v>73</v>
      </c>
      <c r="X42" s="53" t="s">
        <v>76</v>
      </c>
      <c r="Y42" s="54"/>
      <c r="Z42" s="55" t="s">
        <v>249</v>
      </c>
      <c r="AA42" s="55"/>
      <c r="AB42" s="55"/>
      <c r="AC42" s="64">
        <v>78.458144799999999</v>
      </c>
      <c r="AE42" s="47" t="s">
        <v>205</v>
      </c>
      <c r="AF42" s="48"/>
      <c r="AG42" s="20" t="s">
        <v>73</v>
      </c>
      <c r="AH42" s="53" t="s">
        <v>76</v>
      </c>
      <c r="AI42" s="54"/>
      <c r="AJ42" s="55" t="s">
        <v>249</v>
      </c>
      <c r="AK42" s="55"/>
      <c r="AL42" s="55"/>
      <c r="AM42" s="64">
        <v>78.458144799999999</v>
      </c>
      <c r="AO42" s="47" t="s">
        <v>205</v>
      </c>
      <c r="AP42" s="48"/>
      <c r="AQ42" s="20" t="s">
        <v>73</v>
      </c>
      <c r="AR42" s="53" t="s">
        <v>76</v>
      </c>
      <c r="AS42" s="54"/>
      <c r="AT42" s="55" t="s">
        <v>249</v>
      </c>
      <c r="AU42" s="55"/>
      <c r="AV42" s="55"/>
      <c r="AW42" s="64">
        <v>78.458144799999999</v>
      </c>
      <c r="AY42" s="47" t="s">
        <v>205</v>
      </c>
      <c r="AZ42" s="48"/>
      <c r="BA42" s="20" t="s">
        <v>73</v>
      </c>
      <c r="BB42" s="53" t="s">
        <v>76</v>
      </c>
      <c r="BC42" s="54"/>
      <c r="BD42" s="55" t="s">
        <v>249</v>
      </c>
      <c r="BE42" s="55"/>
      <c r="BF42" s="55"/>
      <c r="BG42" s="64">
        <v>78.458144799999999</v>
      </c>
      <c r="BI42" s="47" t="s">
        <v>205</v>
      </c>
      <c r="BJ42" s="48"/>
      <c r="BK42" s="20" t="s">
        <v>73</v>
      </c>
      <c r="BL42" s="53" t="s">
        <v>76</v>
      </c>
      <c r="BM42" s="54"/>
      <c r="BN42" s="55" t="s">
        <v>249</v>
      </c>
      <c r="BO42" s="55"/>
      <c r="BP42" s="55"/>
      <c r="BQ42" s="64">
        <v>78.458144799999999</v>
      </c>
    </row>
    <row r="43" spans="1:69" ht="82.5" customHeight="1" x14ac:dyDescent="0.2">
      <c r="A43" s="49"/>
      <c r="B43" s="50"/>
      <c r="C43" s="19" t="s">
        <v>74</v>
      </c>
      <c r="D43" s="53" t="s">
        <v>212</v>
      </c>
      <c r="E43" s="54"/>
      <c r="F43" s="55" t="s">
        <v>244</v>
      </c>
      <c r="G43" s="55"/>
      <c r="H43" s="55"/>
      <c r="I43" s="65"/>
      <c r="K43" s="49"/>
      <c r="L43" s="50"/>
      <c r="M43" s="19" t="s">
        <v>74</v>
      </c>
      <c r="N43" s="53" t="s">
        <v>91</v>
      </c>
      <c r="O43" s="54"/>
      <c r="P43" s="55" t="s">
        <v>251</v>
      </c>
      <c r="Q43" s="55"/>
      <c r="R43" s="55"/>
      <c r="S43" s="65"/>
      <c r="U43" s="49"/>
      <c r="V43" s="50"/>
      <c r="W43" s="19" t="s">
        <v>74</v>
      </c>
      <c r="X43" s="53" t="s">
        <v>91</v>
      </c>
      <c r="Y43" s="54"/>
      <c r="Z43" s="55" t="s">
        <v>251</v>
      </c>
      <c r="AA43" s="55"/>
      <c r="AB43" s="55"/>
      <c r="AC43" s="65"/>
      <c r="AE43" s="49"/>
      <c r="AF43" s="50"/>
      <c r="AG43" s="19" t="s">
        <v>74</v>
      </c>
      <c r="AH43" s="53" t="s">
        <v>91</v>
      </c>
      <c r="AI43" s="54"/>
      <c r="AJ43" s="55" t="s">
        <v>251</v>
      </c>
      <c r="AK43" s="55"/>
      <c r="AL43" s="55"/>
      <c r="AM43" s="65"/>
      <c r="AO43" s="49"/>
      <c r="AP43" s="50"/>
      <c r="AQ43" s="19" t="s">
        <v>74</v>
      </c>
      <c r="AR43" s="53" t="s">
        <v>91</v>
      </c>
      <c r="AS43" s="54"/>
      <c r="AT43" s="55" t="s">
        <v>251</v>
      </c>
      <c r="AU43" s="55"/>
      <c r="AV43" s="55"/>
      <c r="AW43" s="65"/>
      <c r="AY43" s="49"/>
      <c r="AZ43" s="50"/>
      <c r="BA43" s="19" t="s">
        <v>74</v>
      </c>
      <c r="BB43" s="53" t="s">
        <v>91</v>
      </c>
      <c r="BC43" s="54"/>
      <c r="BD43" s="55" t="s">
        <v>251</v>
      </c>
      <c r="BE43" s="55"/>
      <c r="BF43" s="55"/>
      <c r="BG43" s="65"/>
      <c r="BI43" s="49"/>
      <c r="BJ43" s="50"/>
      <c r="BK43" s="19" t="s">
        <v>74</v>
      </c>
      <c r="BL43" s="53" t="s">
        <v>91</v>
      </c>
      <c r="BM43" s="54"/>
      <c r="BN43" s="55" t="s">
        <v>251</v>
      </c>
      <c r="BO43" s="55"/>
      <c r="BP43" s="55"/>
      <c r="BQ43" s="65"/>
    </row>
    <row r="44" spans="1:69" ht="82.5" customHeight="1" x14ac:dyDescent="0.2">
      <c r="A44" s="51"/>
      <c r="B44" s="52"/>
      <c r="C44" s="19" t="s">
        <v>75</v>
      </c>
      <c r="D44" s="53" t="s">
        <v>242</v>
      </c>
      <c r="E44" s="67"/>
      <c r="F44" s="55" t="s">
        <v>243</v>
      </c>
      <c r="G44" s="55"/>
      <c r="H44" s="55"/>
      <c r="I44" s="66"/>
      <c r="K44" s="51"/>
      <c r="L44" s="52"/>
      <c r="M44" s="19" t="s">
        <v>75</v>
      </c>
      <c r="N44" s="53" t="s">
        <v>242</v>
      </c>
      <c r="O44" s="67"/>
      <c r="P44" s="55" t="s">
        <v>243</v>
      </c>
      <c r="Q44" s="55"/>
      <c r="R44" s="55"/>
      <c r="S44" s="66"/>
      <c r="U44" s="51"/>
      <c r="V44" s="52"/>
      <c r="W44" s="19" t="s">
        <v>75</v>
      </c>
      <c r="X44" s="53" t="s">
        <v>242</v>
      </c>
      <c r="Y44" s="67"/>
      <c r="Z44" s="55" t="s">
        <v>243</v>
      </c>
      <c r="AA44" s="55"/>
      <c r="AB44" s="55"/>
      <c r="AC44" s="66"/>
      <c r="AE44" s="51"/>
      <c r="AF44" s="52"/>
      <c r="AG44" s="19" t="s">
        <v>75</v>
      </c>
      <c r="AH44" s="53" t="s">
        <v>242</v>
      </c>
      <c r="AI44" s="67"/>
      <c r="AJ44" s="55" t="s">
        <v>243</v>
      </c>
      <c r="AK44" s="55"/>
      <c r="AL44" s="55"/>
      <c r="AM44" s="66"/>
      <c r="AO44" s="51"/>
      <c r="AP44" s="52"/>
      <c r="AQ44" s="19" t="s">
        <v>75</v>
      </c>
      <c r="AR44" s="53" t="s">
        <v>242</v>
      </c>
      <c r="AS44" s="67"/>
      <c r="AT44" s="55" t="s">
        <v>243</v>
      </c>
      <c r="AU44" s="55"/>
      <c r="AV44" s="55"/>
      <c r="AW44" s="66"/>
      <c r="AY44" s="51"/>
      <c r="AZ44" s="52"/>
      <c r="BA44" s="19" t="s">
        <v>75</v>
      </c>
      <c r="BB44" s="53" t="s">
        <v>242</v>
      </c>
      <c r="BC44" s="67"/>
      <c r="BD44" s="55" t="s">
        <v>243</v>
      </c>
      <c r="BE44" s="55"/>
      <c r="BF44" s="55"/>
      <c r="BG44" s="66"/>
      <c r="BI44" s="51"/>
      <c r="BJ44" s="52"/>
      <c r="BK44" s="19" t="s">
        <v>75</v>
      </c>
      <c r="BL44" s="53" t="s">
        <v>242</v>
      </c>
      <c r="BM44" s="67"/>
      <c r="BN44" s="55" t="s">
        <v>243</v>
      </c>
      <c r="BO44" s="55"/>
      <c r="BP44" s="55"/>
      <c r="BQ44" s="66"/>
    </row>
    <row r="45" spans="1:69" ht="82.5" customHeight="1" x14ac:dyDescent="0.2">
      <c r="A45" s="44" t="s">
        <v>201</v>
      </c>
      <c r="B45" s="44"/>
      <c r="C45" s="19" t="s">
        <v>73</v>
      </c>
      <c r="D45" s="55" t="s">
        <v>120</v>
      </c>
      <c r="E45" s="55"/>
      <c r="F45" s="55" t="s">
        <v>238</v>
      </c>
      <c r="G45" s="55"/>
      <c r="H45" s="55"/>
      <c r="I45" s="77">
        <v>65.216200000000001</v>
      </c>
      <c r="K45" s="47" t="s">
        <v>207</v>
      </c>
      <c r="L45" s="48"/>
      <c r="M45" s="20" t="s">
        <v>73</v>
      </c>
      <c r="N45" s="53" t="s">
        <v>76</v>
      </c>
      <c r="O45" s="54"/>
      <c r="P45" s="55" t="s">
        <v>249</v>
      </c>
      <c r="Q45" s="55"/>
      <c r="R45" s="55"/>
      <c r="S45" s="64">
        <v>84.933144799999994</v>
      </c>
      <c r="U45" s="47" t="s">
        <v>207</v>
      </c>
      <c r="V45" s="48"/>
      <c r="W45" s="20" t="s">
        <v>73</v>
      </c>
      <c r="X45" s="53" t="s">
        <v>76</v>
      </c>
      <c r="Y45" s="54"/>
      <c r="Z45" s="55" t="s">
        <v>249</v>
      </c>
      <c r="AA45" s="55"/>
      <c r="AB45" s="55"/>
      <c r="AC45" s="64">
        <v>84.933144799999994</v>
      </c>
      <c r="AE45" s="47" t="s">
        <v>207</v>
      </c>
      <c r="AF45" s="48"/>
      <c r="AG45" s="20" t="s">
        <v>73</v>
      </c>
      <c r="AH45" s="53" t="s">
        <v>76</v>
      </c>
      <c r="AI45" s="54"/>
      <c r="AJ45" s="55" t="s">
        <v>249</v>
      </c>
      <c r="AK45" s="55"/>
      <c r="AL45" s="55"/>
      <c r="AM45" s="64">
        <v>84.933144799999994</v>
      </c>
      <c r="AN45" s="4"/>
      <c r="AO45" s="47" t="s">
        <v>207</v>
      </c>
      <c r="AP45" s="48"/>
      <c r="AQ45" s="20" t="s">
        <v>73</v>
      </c>
      <c r="AR45" s="53" t="s">
        <v>76</v>
      </c>
      <c r="AS45" s="54"/>
      <c r="AT45" s="55" t="s">
        <v>249</v>
      </c>
      <c r="AU45" s="55"/>
      <c r="AV45" s="55"/>
      <c r="AW45" s="64">
        <v>84.933144799999994</v>
      </c>
      <c r="AX45" s="4"/>
      <c r="AY45" s="47" t="s">
        <v>207</v>
      </c>
      <c r="AZ45" s="48"/>
      <c r="BA45" s="20" t="s">
        <v>73</v>
      </c>
      <c r="BB45" s="53" t="s">
        <v>76</v>
      </c>
      <c r="BC45" s="54"/>
      <c r="BD45" s="55" t="s">
        <v>249</v>
      </c>
      <c r="BE45" s="55"/>
      <c r="BF45" s="55"/>
      <c r="BG45" s="64">
        <v>84.933144799999994</v>
      </c>
      <c r="BH45" s="4"/>
      <c r="BI45" s="47" t="s">
        <v>207</v>
      </c>
      <c r="BJ45" s="48"/>
      <c r="BK45" s="20" t="s">
        <v>73</v>
      </c>
      <c r="BL45" s="53" t="s">
        <v>76</v>
      </c>
      <c r="BM45" s="54"/>
      <c r="BN45" s="55" t="s">
        <v>249</v>
      </c>
      <c r="BO45" s="55"/>
      <c r="BP45" s="55"/>
      <c r="BQ45" s="64">
        <v>84.933144799999994</v>
      </c>
    </row>
    <row r="46" spans="1:69" ht="82.5" customHeight="1" x14ac:dyDescent="0.2">
      <c r="A46" s="44"/>
      <c r="B46" s="44"/>
      <c r="C46" s="19" t="s">
        <v>74</v>
      </c>
      <c r="D46" s="55" t="s">
        <v>245</v>
      </c>
      <c r="E46" s="55"/>
      <c r="F46" s="55" t="s">
        <v>246</v>
      </c>
      <c r="G46" s="55"/>
      <c r="H46" s="55"/>
      <c r="I46" s="77"/>
      <c r="K46" s="49"/>
      <c r="L46" s="50"/>
      <c r="M46" s="19" t="s">
        <v>74</v>
      </c>
      <c r="N46" s="53" t="s">
        <v>92</v>
      </c>
      <c r="O46" s="54"/>
      <c r="P46" s="55" t="s">
        <v>252</v>
      </c>
      <c r="Q46" s="55"/>
      <c r="R46" s="55"/>
      <c r="S46" s="65"/>
      <c r="T46" s="4"/>
      <c r="U46" s="49"/>
      <c r="V46" s="50"/>
      <c r="W46" s="19" t="s">
        <v>74</v>
      </c>
      <c r="X46" s="53" t="s">
        <v>92</v>
      </c>
      <c r="Y46" s="54"/>
      <c r="Z46" s="55" t="s">
        <v>252</v>
      </c>
      <c r="AA46" s="55"/>
      <c r="AB46" s="55"/>
      <c r="AC46" s="65"/>
      <c r="AE46" s="49"/>
      <c r="AF46" s="50"/>
      <c r="AG46" s="19" t="s">
        <v>74</v>
      </c>
      <c r="AH46" s="53" t="s">
        <v>92</v>
      </c>
      <c r="AI46" s="54"/>
      <c r="AJ46" s="55" t="s">
        <v>252</v>
      </c>
      <c r="AK46" s="55"/>
      <c r="AL46" s="55"/>
      <c r="AM46" s="65"/>
      <c r="AN46" s="4"/>
      <c r="AO46" s="49"/>
      <c r="AP46" s="50"/>
      <c r="AQ46" s="19" t="s">
        <v>74</v>
      </c>
      <c r="AR46" s="53" t="s">
        <v>92</v>
      </c>
      <c r="AS46" s="54"/>
      <c r="AT46" s="55" t="s">
        <v>252</v>
      </c>
      <c r="AU46" s="55"/>
      <c r="AV46" s="55"/>
      <c r="AW46" s="65"/>
      <c r="AX46" s="4"/>
      <c r="AY46" s="49"/>
      <c r="AZ46" s="50"/>
      <c r="BA46" s="19" t="s">
        <v>74</v>
      </c>
      <c r="BB46" s="53" t="s">
        <v>92</v>
      </c>
      <c r="BC46" s="54"/>
      <c r="BD46" s="55" t="s">
        <v>252</v>
      </c>
      <c r="BE46" s="55"/>
      <c r="BF46" s="55"/>
      <c r="BG46" s="65"/>
      <c r="BH46" s="4"/>
      <c r="BI46" s="49"/>
      <c r="BJ46" s="50"/>
      <c r="BK46" s="19" t="s">
        <v>74</v>
      </c>
      <c r="BL46" s="53" t="s">
        <v>92</v>
      </c>
      <c r="BM46" s="54"/>
      <c r="BN46" s="55" t="s">
        <v>252</v>
      </c>
      <c r="BO46" s="55"/>
      <c r="BP46" s="55"/>
      <c r="BQ46" s="65"/>
    </row>
    <row r="47" spans="1:69" s="4" customFormat="1" ht="82.5" customHeight="1" x14ac:dyDescent="0.2">
      <c r="A47" s="44"/>
      <c r="B47" s="44"/>
      <c r="C47" s="19" t="s">
        <v>75</v>
      </c>
      <c r="D47" s="53" t="s">
        <v>242</v>
      </c>
      <c r="E47" s="67"/>
      <c r="F47" s="55" t="s">
        <v>243</v>
      </c>
      <c r="G47" s="55"/>
      <c r="H47" s="55"/>
      <c r="I47" s="77"/>
      <c r="K47" s="51"/>
      <c r="L47" s="52"/>
      <c r="M47" s="19" t="s">
        <v>75</v>
      </c>
      <c r="N47" s="53" t="s">
        <v>242</v>
      </c>
      <c r="O47" s="67"/>
      <c r="P47" s="55" t="s">
        <v>243</v>
      </c>
      <c r="Q47" s="55"/>
      <c r="R47" s="55"/>
      <c r="S47" s="66"/>
      <c r="T47" s="2"/>
      <c r="U47" s="51"/>
      <c r="V47" s="52"/>
      <c r="W47" s="19" t="s">
        <v>75</v>
      </c>
      <c r="X47" s="53" t="s">
        <v>242</v>
      </c>
      <c r="Y47" s="67"/>
      <c r="Z47" s="55" t="s">
        <v>243</v>
      </c>
      <c r="AA47" s="55"/>
      <c r="AB47" s="55"/>
      <c r="AC47" s="66"/>
      <c r="AD47" s="2"/>
      <c r="AE47" s="51"/>
      <c r="AF47" s="52"/>
      <c r="AG47" s="19" t="s">
        <v>75</v>
      </c>
      <c r="AH47" s="53" t="s">
        <v>242</v>
      </c>
      <c r="AI47" s="67"/>
      <c r="AJ47" s="55" t="s">
        <v>243</v>
      </c>
      <c r="AK47" s="55"/>
      <c r="AL47" s="55"/>
      <c r="AM47" s="66"/>
      <c r="AO47" s="51"/>
      <c r="AP47" s="52"/>
      <c r="AQ47" s="19" t="s">
        <v>75</v>
      </c>
      <c r="AR47" s="53" t="s">
        <v>242</v>
      </c>
      <c r="AS47" s="67"/>
      <c r="AT47" s="55" t="s">
        <v>243</v>
      </c>
      <c r="AU47" s="55"/>
      <c r="AV47" s="55"/>
      <c r="AW47" s="66"/>
      <c r="AY47" s="51"/>
      <c r="AZ47" s="52"/>
      <c r="BA47" s="19" t="s">
        <v>75</v>
      </c>
      <c r="BB47" s="53" t="s">
        <v>242</v>
      </c>
      <c r="BC47" s="67"/>
      <c r="BD47" s="55" t="s">
        <v>243</v>
      </c>
      <c r="BE47" s="55"/>
      <c r="BF47" s="55"/>
      <c r="BG47" s="66"/>
      <c r="BI47" s="51"/>
      <c r="BJ47" s="52"/>
      <c r="BK47" s="19" t="s">
        <v>75</v>
      </c>
      <c r="BL47" s="53" t="s">
        <v>242</v>
      </c>
      <c r="BM47" s="67"/>
      <c r="BN47" s="55" t="s">
        <v>243</v>
      </c>
      <c r="BO47" s="55"/>
      <c r="BP47" s="55"/>
      <c r="BQ47" s="66"/>
    </row>
    <row r="48" spans="1:69" ht="82.5" customHeight="1" x14ac:dyDescent="0.2">
      <c r="K48" s="47" t="s">
        <v>208</v>
      </c>
      <c r="L48" s="48"/>
      <c r="M48" s="20" t="s">
        <v>73</v>
      </c>
      <c r="N48" s="53" t="s">
        <v>89</v>
      </c>
      <c r="O48" s="54"/>
      <c r="P48" s="55" t="s">
        <v>253</v>
      </c>
      <c r="Q48" s="55"/>
      <c r="R48" s="55"/>
      <c r="S48" s="64">
        <v>0</v>
      </c>
      <c r="U48" s="47" t="s">
        <v>208</v>
      </c>
      <c r="V48" s="48"/>
      <c r="W48" s="20" t="s">
        <v>73</v>
      </c>
      <c r="X48" s="53" t="s">
        <v>89</v>
      </c>
      <c r="Y48" s="54"/>
      <c r="Z48" s="55" t="s">
        <v>253</v>
      </c>
      <c r="AA48" s="55"/>
      <c r="AB48" s="55"/>
      <c r="AC48" s="64">
        <v>0</v>
      </c>
      <c r="AD48" s="4"/>
      <c r="AE48" s="47" t="s">
        <v>208</v>
      </c>
      <c r="AF48" s="48"/>
      <c r="AG48" s="20" t="s">
        <v>73</v>
      </c>
      <c r="AH48" s="53" t="s">
        <v>89</v>
      </c>
      <c r="AI48" s="54"/>
      <c r="AJ48" s="55" t="s">
        <v>253</v>
      </c>
      <c r="AK48" s="55"/>
      <c r="AL48" s="55"/>
      <c r="AM48" s="64">
        <v>0</v>
      </c>
      <c r="AO48" s="47" t="s">
        <v>208</v>
      </c>
      <c r="AP48" s="48"/>
      <c r="AQ48" s="20" t="s">
        <v>73</v>
      </c>
      <c r="AR48" s="53" t="s">
        <v>89</v>
      </c>
      <c r="AS48" s="54"/>
      <c r="AT48" s="55" t="s">
        <v>253</v>
      </c>
      <c r="AU48" s="55"/>
      <c r="AV48" s="55"/>
      <c r="AW48" s="64">
        <v>0</v>
      </c>
      <c r="AY48" s="47" t="s">
        <v>208</v>
      </c>
      <c r="AZ48" s="48"/>
      <c r="BA48" s="20" t="s">
        <v>73</v>
      </c>
      <c r="BB48" s="53" t="s">
        <v>89</v>
      </c>
      <c r="BC48" s="54"/>
      <c r="BD48" s="55" t="s">
        <v>253</v>
      </c>
      <c r="BE48" s="55"/>
      <c r="BF48" s="55"/>
      <c r="BG48" s="64">
        <v>0</v>
      </c>
      <c r="BI48" s="47" t="s">
        <v>208</v>
      </c>
      <c r="BJ48" s="48"/>
      <c r="BK48" s="20" t="s">
        <v>73</v>
      </c>
      <c r="BL48" s="53" t="s">
        <v>89</v>
      </c>
      <c r="BM48" s="54"/>
      <c r="BN48" s="55" t="s">
        <v>253</v>
      </c>
      <c r="BO48" s="55"/>
      <c r="BP48" s="55"/>
      <c r="BQ48" s="64">
        <v>0</v>
      </c>
    </row>
    <row r="49" spans="1:69" ht="82.5" customHeight="1" x14ac:dyDescent="0.2">
      <c r="K49" s="49"/>
      <c r="L49" s="50"/>
      <c r="M49" s="19" t="s">
        <v>74</v>
      </c>
      <c r="N49" s="53" t="s">
        <v>247</v>
      </c>
      <c r="O49" s="54"/>
      <c r="P49" s="55" t="s">
        <v>250</v>
      </c>
      <c r="Q49" s="55"/>
      <c r="R49" s="55"/>
      <c r="S49" s="65"/>
      <c r="U49" s="49"/>
      <c r="V49" s="50"/>
      <c r="W49" s="19" t="s">
        <v>74</v>
      </c>
      <c r="X49" s="53" t="s">
        <v>247</v>
      </c>
      <c r="Y49" s="54"/>
      <c r="Z49" s="55" t="s">
        <v>250</v>
      </c>
      <c r="AA49" s="55"/>
      <c r="AB49" s="55"/>
      <c r="AC49" s="65"/>
      <c r="AD49" s="4"/>
      <c r="AE49" s="49"/>
      <c r="AF49" s="50"/>
      <c r="AG49" s="19" t="s">
        <v>74</v>
      </c>
      <c r="AH49" s="53" t="s">
        <v>247</v>
      </c>
      <c r="AI49" s="54"/>
      <c r="AJ49" s="55" t="s">
        <v>250</v>
      </c>
      <c r="AK49" s="55"/>
      <c r="AL49" s="55"/>
      <c r="AM49" s="65"/>
      <c r="AO49" s="49"/>
      <c r="AP49" s="50"/>
      <c r="AQ49" s="19" t="s">
        <v>74</v>
      </c>
      <c r="AR49" s="53" t="s">
        <v>247</v>
      </c>
      <c r="AS49" s="54"/>
      <c r="AT49" s="55" t="s">
        <v>250</v>
      </c>
      <c r="AU49" s="55"/>
      <c r="AV49" s="55"/>
      <c r="AW49" s="65"/>
      <c r="AY49" s="49"/>
      <c r="AZ49" s="50"/>
      <c r="BA49" s="19" t="s">
        <v>74</v>
      </c>
      <c r="BB49" s="53" t="s">
        <v>247</v>
      </c>
      <c r="BC49" s="54"/>
      <c r="BD49" s="55" t="s">
        <v>250</v>
      </c>
      <c r="BE49" s="55"/>
      <c r="BF49" s="55"/>
      <c r="BG49" s="65"/>
      <c r="BI49" s="49"/>
      <c r="BJ49" s="50"/>
      <c r="BK49" s="19" t="s">
        <v>74</v>
      </c>
      <c r="BL49" s="53" t="s">
        <v>247</v>
      </c>
      <c r="BM49" s="54"/>
      <c r="BN49" s="55" t="s">
        <v>250</v>
      </c>
      <c r="BO49" s="55"/>
      <c r="BP49" s="55"/>
      <c r="BQ49" s="65"/>
    </row>
    <row r="50" spans="1:69" ht="82.5" customHeight="1" x14ac:dyDescent="0.2">
      <c r="K50" s="51"/>
      <c r="L50" s="52"/>
      <c r="M50" s="19" t="s">
        <v>75</v>
      </c>
      <c r="N50" s="53" t="s">
        <v>242</v>
      </c>
      <c r="O50" s="67"/>
      <c r="P50" s="55" t="s">
        <v>243</v>
      </c>
      <c r="Q50" s="55"/>
      <c r="R50" s="55"/>
      <c r="S50" s="66"/>
      <c r="U50" s="51"/>
      <c r="V50" s="52"/>
      <c r="W50" s="19" t="s">
        <v>75</v>
      </c>
      <c r="X50" s="53" t="s">
        <v>242</v>
      </c>
      <c r="Y50" s="67"/>
      <c r="Z50" s="55" t="s">
        <v>243</v>
      </c>
      <c r="AA50" s="55"/>
      <c r="AB50" s="55"/>
      <c r="AC50" s="66"/>
      <c r="AD50" s="4"/>
      <c r="AE50" s="51"/>
      <c r="AF50" s="52"/>
      <c r="AG50" s="19" t="s">
        <v>75</v>
      </c>
      <c r="AH50" s="53" t="s">
        <v>242</v>
      </c>
      <c r="AI50" s="67"/>
      <c r="AJ50" s="55" t="s">
        <v>243</v>
      </c>
      <c r="AK50" s="55"/>
      <c r="AL50" s="55"/>
      <c r="AM50" s="66"/>
      <c r="AO50" s="51"/>
      <c r="AP50" s="52"/>
      <c r="AQ50" s="19" t="s">
        <v>75</v>
      </c>
      <c r="AR50" s="53" t="s">
        <v>242</v>
      </c>
      <c r="AS50" s="67"/>
      <c r="AT50" s="55" t="s">
        <v>243</v>
      </c>
      <c r="AU50" s="55"/>
      <c r="AV50" s="55"/>
      <c r="AW50" s="66"/>
      <c r="AY50" s="51"/>
      <c r="AZ50" s="52"/>
      <c r="BA50" s="19" t="s">
        <v>75</v>
      </c>
      <c r="BB50" s="53" t="s">
        <v>242</v>
      </c>
      <c r="BC50" s="67"/>
      <c r="BD50" s="55" t="s">
        <v>243</v>
      </c>
      <c r="BE50" s="55"/>
      <c r="BF50" s="55"/>
      <c r="BG50" s="66"/>
      <c r="BI50" s="51"/>
      <c r="BJ50" s="52"/>
      <c r="BK50" s="19" t="s">
        <v>75</v>
      </c>
      <c r="BL50" s="53" t="s">
        <v>242</v>
      </c>
      <c r="BM50" s="67"/>
      <c r="BN50" s="55" t="s">
        <v>243</v>
      </c>
      <c r="BO50" s="55"/>
      <c r="BP50" s="55"/>
      <c r="BQ50" s="66"/>
    </row>
    <row r="51" spans="1:69" ht="82.5" customHeight="1" x14ac:dyDescent="0.2">
      <c r="K51" s="47" t="s">
        <v>204</v>
      </c>
      <c r="L51" s="48"/>
      <c r="M51" s="20" t="s">
        <v>73</v>
      </c>
      <c r="N51" s="53" t="s">
        <v>89</v>
      </c>
      <c r="O51" s="54"/>
      <c r="P51" s="55" t="s">
        <v>253</v>
      </c>
      <c r="Q51" s="55"/>
      <c r="R51" s="55"/>
      <c r="S51" s="64">
        <v>71.983144800000005</v>
      </c>
      <c r="U51" s="47" t="s">
        <v>204</v>
      </c>
      <c r="V51" s="48"/>
      <c r="W51" s="20" t="s">
        <v>73</v>
      </c>
      <c r="X51" s="53" t="s">
        <v>89</v>
      </c>
      <c r="Y51" s="54"/>
      <c r="Z51" s="55" t="s">
        <v>253</v>
      </c>
      <c r="AA51" s="55"/>
      <c r="AB51" s="55"/>
      <c r="AC51" s="64">
        <v>71.983144800000005</v>
      </c>
      <c r="AE51" s="47" t="s">
        <v>204</v>
      </c>
      <c r="AF51" s="48"/>
      <c r="AG51" s="20" t="s">
        <v>73</v>
      </c>
      <c r="AH51" s="53" t="s">
        <v>89</v>
      </c>
      <c r="AI51" s="54"/>
      <c r="AJ51" s="55" t="s">
        <v>253</v>
      </c>
      <c r="AK51" s="55"/>
      <c r="AL51" s="55"/>
      <c r="AM51" s="64">
        <v>71.983144800000005</v>
      </c>
      <c r="AO51" s="47" t="s">
        <v>204</v>
      </c>
      <c r="AP51" s="48"/>
      <c r="AQ51" s="20" t="s">
        <v>73</v>
      </c>
      <c r="AR51" s="53" t="s">
        <v>89</v>
      </c>
      <c r="AS51" s="54"/>
      <c r="AT51" s="55" t="s">
        <v>253</v>
      </c>
      <c r="AU51" s="55"/>
      <c r="AV51" s="55"/>
      <c r="AW51" s="64">
        <v>71.983144800000005</v>
      </c>
      <c r="AY51" s="47" t="s">
        <v>204</v>
      </c>
      <c r="AZ51" s="48"/>
      <c r="BA51" s="20" t="s">
        <v>73</v>
      </c>
      <c r="BB51" s="53" t="s">
        <v>89</v>
      </c>
      <c r="BC51" s="54"/>
      <c r="BD51" s="55" t="s">
        <v>253</v>
      </c>
      <c r="BE51" s="55"/>
      <c r="BF51" s="55"/>
      <c r="BG51" s="64">
        <v>71.983144800000005</v>
      </c>
      <c r="BI51" s="47" t="s">
        <v>204</v>
      </c>
      <c r="BJ51" s="48"/>
      <c r="BK51" s="20" t="s">
        <v>73</v>
      </c>
      <c r="BL51" s="53" t="s">
        <v>89</v>
      </c>
      <c r="BM51" s="54"/>
      <c r="BN51" s="55" t="s">
        <v>253</v>
      </c>
      <c r="BO51" s="55"/>
      <c r="BP51" s="55"/>
      <c r="BQ51" s="64">
        <v>71.983144800000005</v>
      </c>
    </row>
    <row r="52" spans="1:69" ht="82.5" customHeight="1" x14ac:dyDescent="0.2">
      <c r="K52" s="49"/>
      <c r="L52" s="50"/>
      <c r="M52" s="19" t="s">
        <v>74</v>
      </c>
      <c r="N52" s="60" t="s">
        <v>344</v>
      </c>
      <c r="O52" s="62"/>
      <c r="P52" s="59" t="s">
        <v>345</v>
      </c>
      <c r="Q52" s="59"/>
      <c r="R52" s="59"/>
      <c r="S52" s="65"/>
      <c r="U52" s="49"/>
      <c r="V52" s="50"/>
      <c r="W52" s="19" t="s">
        <v>74</v>
      </c>
      <c r="X52" s="60" t="s">
        <v>344</v>
      </c>
      <c r="Y52" s="62"/>
      <c r="Z52" s="59" t="s">
        <v>345</v>
      </c>
      <c r="AA52" s="59"/>
      <c r="AB52" s="59"/>
      <c r="AC52" s="65"/>
      <c r="AE52" s="49"/>
      <c r="AF52" s="50"/>
      <c r="AG52" s="19" t="s">
        <v>74</v>
      </c>
      <c r="AH52" s="60" t="s">
        <v>344</v>
      </c>
      <c r="AI52" s="62"/>
      <c r="AJ52" s="59" t="s">
        <v>345</v>
      </c>
      <c r="AK52" s="59"/>
      <c r="AL52" s="59"/>
      <c r="AM52" s="65"/>
      <c r="AO52" s="49"/>
      <c r="AP52" s="50"/>
      <c r="AQ52" s="19" t="s">
        <v>74</v>
      </c>
      <c r="AR52" s="60" t="s">
        <v>344</v>
      </c>
      <c r="AS52" s="62"/>
      <c r="AT52" s="59" t="s">
        <v>345</v>
      </c>
      <c r="AU52" s="59"/>
      <c r="AV52" s="59"/>
      <c r="AW52" s="65"/>
      <c r="AY52" s="49"/>
      <c r="AZ52" s="50"/>
      <c r="BA52" s="19" t="s">
        <v>74</v>
      </c>
      <c r="BB52" s="60" t="s">
        <v>344</v>
      </c>
      <c r="BC52" s="62"/>
      <c r="BD52" s="59" t="s">
        <v>345</v>
      </c>
      <c r="BE52" s="59"/>
      <c r="BF52" s="59"/>
      <c r="BG52" s="65"/>
      <c r="BI52" s="49"/>
      <c r="BJ52" s="50"/>
      <c r="BK52" s="19" t="s">
        <v>74</v>
      </c>
      <c r="BL52" s="60" t="s">
        <v>344</v>
      </c>
      <c r="BM52" s="62"/>
      <c r="BN52" s="59" t="s">
        <v>345</v>
      </c>
      <c r="BO52" s="59"/>
      <c r="BP52" s="59"/>
      <c r="BQ52" s="65"/>
    </row>
    <row r="53" spans="1:69" ht="82.5" customHeight="1" x14ac:dyDescent="0.2">
      <c r="K53" s="51"/>
      <c r="L53" s="52"/>
      <c r="M53" s="19" t="s">
        <v>75</v>
      </c>
      <c r="N53" s="53" t="s">
        <v>202</v>
      </c>
      <c r="O53" s="54"/>
      <c r="P53" s="55" t="s">
        <v>239</v>
      </c>
      <c r="Q53" s="55"/>
      <c r="R53" s="55"/>
      <c r="S53" s="66"/>
      <c r="U53" s="51"/>
      <c r="V53" s="52"/>
      <c r="W53" s="19" t="s">
        <v>75</v>
      </c>
      <c r="X53" s="53" t="s">
        <v>202</v>
      </c>
      <c r="Y53" s="54"/>
      <c r="Z53" s="55" t="s">
        <v>239</v>
      </c>
      <c r="AA53" s="55"/>
      <c r="AB53" s="55"/>
      <c r="AC53" s="66"/>
      <c r="AE53" s="51"/>
      <c r="AF53" s="52"/>
      <c r="AG53" s="19" t="s">
        <v>75</v>
      </c>
      <c r="AH53" s="53" t="s">
        <v>202</v>
      </c>
      <c r="AI53" s="54"/>
      <c r="AJ53" s="55" t="s">
        <v>239</v>
      </c>
      <c r="AK53" s="55"/>
      <c r="AL53" s="55"/>
      <c r="AM53" s="66"/>
      <c r="AO53" s="51"/>
      <c r="AP53" s="52"/>
      <c r="AQ53" s="19" t="s">
        <v>75</v>
      </c>
      <c r="AR53" s="53" t="s">
        <v>202</v>
      </c>
      <c r="AS53" s="54"/>
      <c r="AT53" s="55" t="s">
        <v>239</v>
      </c>
      <c r="AU53" s="55"/>
      <c r="AV53" s="55"/>
      <c r="AW53" s="66"/>
      <c r="AY53" s="51"/>
      <c r="AZ53" s="52"/>
      <c r="BA53" s="19" t="s">
        <v>75</v>
      </c>
      <c r="BB53" s="53" t="s">
        <v>202</v>
      </c>
      <c r="BC53" s="54"/>
      <c r="BD53" s="55" t="s">
        <v>239</v>
      </c>
      <c r="BE53" s="55"/>
      <c r="BF53" s="55"/>
      <c r="BG53" s="66"/>
      <c r="BI53" s="51"/>
      <c r="BJ53" s="52"/>
      <c r="BK53" s="19" t="s">
        <v>75</v>
      </c>
      <c r="BL53" s="53" t="s">
        <v>202</v>
      </c>
      <c r="BM53" s="54"/>
      <c r="BN53" s="55" t="s">
        <v>239</v>
      </c>
      <c r="BO53" s="55"/>
      <c r="BP53" s="55"/>
      <c r="BQ53" s="66"/>
    </row>
    <row r="54" spans="1:69" ht="82.5" customHeight="1" x14ac:dyDescent="0.2">
      <c r="K54" s="47" t="s">
        <v>209</v>
      </c>
      <c r="L54" s="48"/>
      <c r="M54" s="20" t="s">
        <v>73</v>
      </c>
      <c r="N54" s="53" t="s">
        <v>89</v>
      </c>
      <c r="O54" s="54"/>
      <c r="P54" s="55" t="s">
        <v>253</v>
      </c>
      <c r="Q54" s="55"/>
      <c r="R54" s="55"/>
      <c r="S54" s="64">
        <v>78.458144799999999</v>
      </c>
      <c r="U54" s="47" t="s">
        <v>209</v>
      </c>
      <c r="V54" s="48"/>
      <c r="W54" s="20" t="s">
        <v>73</v>
      </c>
      <c r="X54" s="53" t="s">
        <v>89</v>
      </c>
      <c r="Y54" s="54"/>
      <c r="Z54" s="55" t="s">
        <v>253</v>
      </c>
      <c r="AA54" s="55"/>
      <c r="AB54" s="55"/>
      <c r="AC54" s="64">
        <v>78.458144799999999</v>
      </c>
      <c r="AE54" s="47" t="s">
        <v>209</v>
      </c>
      <c r="AF54" s="48"/>
      <c r="AG54" s="20" t="s">
        <v>73</v>
      </c>
      <c r="AH54" s="53" t="s">
        <v>89</v>
      </c>
      <c r="AI54" s="54"/>
      <c r="AJ54" s="55" t="s">
        <v>253</v>
      </c>
      <c r="AK54" s="55"/>
      <c r="AL54" s="55"/>
      <c r="AM54" s="64">
        <v>78.458144799999999</v>
      </c>
      <c r="AO54" s="47" t="s">
        <v>209</v>
      </c>
      <c r="AP54" s="48"/>
      <c r="AQ54" s="20" t="s">
        <v>73</v>
      </c>
      <c r="AR54" s="53" t="s">
        <v>89</v>
      </c>
      <c r="AS54" s="54"/>
      <c r="AT54" s="55" t="s">
        <v>253</v>
      </c>
      <c r="AU54" s="55"/>
      <c r="AV54" s="55"/>
      <c r="AW54" s="64">
        <v>78.458144799999999</v>
      </c>
      <c r="AY54" s="47" t="s">
        <v>209</v>
      </c>
      <c r="AZ54" s="48"/>
      <c r="BA54" s="20" t="s">
        <v>73</v>
      </c>
      <c r="BB54" s="53" t="s">
        <v>89</v>
      </c>
      <c r="BC54" s="54"/>
      <c r="BD54" s="55" t="s">
        <v>253</v>
      </c>
      <c r="BE54" s="55"/>
      <c r="BF54" s="55"/>
      <c r="BG54" s="64">
        <v>78.458144799999999</v>
      </c>
      <c r="BI54" s="47" t="s">
        <v>209</v>
      </c>
      <c r="BJ54" s="48"/>
      <c r="BK54" s="20" t="s">
        <v>73</v>
      </c>
      <c r="BL54" s="53" t="s">
        <v>89</v>
      </c>
      <c r="BM54" s="54"/>
      <c r="BN54" s="55" t="s">
        <v>253</v>
      </c>
      <c r="BO54" s="55"/>
      <c r="BP54" s="55"/>
      <c r="BQ54" s="64">
        <v>78.458144799999999</v>
      </c>
    </row>
    <row r="55" spans="1:69" ht="82.5" customHeight="1" x14ac:dyDescent="0.2">
      <c r="K55" s="49"/>
      <c r="L55" s="50"/>
      <c r="M55" s="19" t="s">
        <v>74</v>
      </c>
      <c r="N55" s="53" t="s">
        <v>91</v>
      </c>
      <c r="O55" s="54"/>
      <c r="P55" s="55" t="s">
        <v>251</v>
      </c>
      <c r="Q55" s="55"/>
      <c r="R55" s="55"/>
      <c r="S55" s="65"/>
      <c r="T55" s="4"/>
      <c r="U55" s="49"/>
      <c r="V55" s="50"/>
      <c r="W55" s="19" t="s">
        <v>74</v>
      </c>
      <c r="X55" s="53" t="s">
        <v>91</v>
      </c>
      <c r="Y55" s="54"/>
      <c r="Z55" s="55" t="s">
        <v>251</v>
      </c>
      <c r="AA55" s="55"/>
      <c r="AB55" s="55"/>
      <c r="AC55" s="65"/>
      <c r="AE55" s="49"/>
      <c r="AF55" s="50"/>
      <c r="AG55" s="19" t="s">
        <v>74</v>
      </c>
      <c r="AH55" s="53" t="s">
        <v>91</v>
      </c>
      <c r="AI55" s="54"/>
      <c r="AJ55" s="55" t="s">
        <v>251</v>
      </c>
      <c r="AK55" s="55"/>
      <c r="AL55" s="55"/>
      <c r="AM55" s="65"/>
      <c r="AO55" s="49"/>
      <c r="AP55" s="50"/>
      <c r="AQ55" s="19" t="s">
        <v>74</v>
      </c>
      <c r="AR55" s="53" t="s">
        <v>91</v>
      </c>
      <c r="AS55" s="54"/>
      <c r="AT55" s="55" t="s">
        <v>251</v>
      </c>
      <c r="AU55" s="55"/>
      <c r="AV55" s="55"/>
      <c r="AW55" s="65"/>
      <c r="AY55" s="49"/>
      <c r="AZ55" s="50"/>
      <c r="BA55" s="19" t="s">
        <v>74</v>
      </c>
      <c r="BB55" s="53" t="s">
        <v>91</v>
      </c>
      <c r="BC55" s="54"/>
      <c r="BD55" s="55" t="s">
        <v>251</v>
      </c>
      <c r="BE55" s="55"/>
      <c r="BF55" s="55"/>
      <c r="BG55" s="65"/>
      <c r="BI55" s="49"/>
      <c r="BJ55" s="50"/>
      <c r="BK55" s="19" t="s">
        <v>74</v>
      </c>
      <c r="BL55" s="53" t="s">
        <v>91</v>
      </c>
      <c r="BM55" s="54"/>
      <c r="BN55" s="55" t="s">
        <v>251</v>
      </c>
      <c r="BO55" s="55"/>
      <c r="BP55" s="55"/>
      <c r="BQ55" s="65"/>
    </row>
    <row r="56" spans="1:69" s="4" customFormat="1" ht="82.5" customHeight="1" x14ac:dyDescent="0.2">
      <c r="A56" s="2"/>
      <c r="B56" s="1"/>
      <c r="C56" s="1"/>
      <c r="D56" s="1"/>
      <c r="E56" s="1"/>
      <c r="F56" s="1"/>
      <c r="G56" s="1"/>
      <c r="H56" s="1"/>
      <c r="I56" s="1"/>
      <c r="K56" s="51"/>
      <c r="L56" s="52"/>
      <c r="M56" s="19" t="s">
        <v>75</v>
      </c>
      <c r="N56" s="53" t="s">
        <v>242</v>
      </c>
      <c r="O56" s="67"/>
      <c r="P56" s="55" t="s">
        <v>243</v>
      </c>
      <c r="Q56" s="55"/>
      <c r="R56" s="55"/>
      <c r="S56" s="66"/>
      <c r="U56" s="51"/>
      <c r="V56" s="52"/>
      <c r="W56" s="19" t="s">
        <v>75</v>
      </c>
      <c r="X56" s="53" t="s">
        <v>242</v>
      </c>
      <c r="Y56" s="67"/>
      <c r="Z56" s="55" t="s">
        <v>243</v>
      </c>
      <c r="AA56" s="55"/>
      <c r="AB56" s="55"/>
      <c r="AC56" s="66"/>
      <c r="AD56" s="2"/>
      <c r="AE56" s="51"/>
      <c r="AF56" s="52"/>
      <c r="AG56" s="19" t="s">
        <v>75</v>
      </c>
      <c r="AH56" s="53" t="s">
        <v>242</v>
      </c>
      <c r="AI56" s="67"/>
      <c r="AJ56" s="55" t="s">
        <v>243</v>
      </c>
      <c r="AK56" s="55"/>
      <c r="AL56" s="55"/>
      <c r="AM56" s="66"/>
      <c r="AN56" s="2"/>
      <c r="AO56" s="51"/>
      <c r="AP56" s="52"/>
      <c r="AQ56" s="19" t="s">
        <v>75</v>
      </c>
      <c r="AR56" s="53" t="s">
        <v>242</v>
      </c>
      <c r="AS56" s="67"/>
      <c r="AT56" s="55" t="s">
        <v>243</v>
      </c>
      <c r="AU56" s="55"/>
      <c r="AV56" s="55"/>
      <c r="AW56" s="66"/>
      <c r="AX56" s="2"/>
      <c r="AY56" s="51"/>
      <c r="AZ56" s="52"/>
      <c r="BA56" s="19" t="s">
        <v>75</v>
      </c>
      <c r="BB56" s="53" t="s">
        <v>242</v>
      </c>
      <c r="BC56" s="67"/>
      <c r="BD56" s="55" t="s">
        <v>243</v>
      </c>
      <c r="BE56" s="55"/>
      <c r="BF56" s="55"/>
      <c r="BG56" s="66"/>
      <c r="BH56" s="2"/>
      <c r="BI56" s="51"/>
      <c r="BJ56" s="52"/>
      <c r="BK56" s="19" t="s">
        <v>75</v>
      </c>
      <c r="BL56" s="53" t="s">
        <v>242</v>
      </c>
      <c r="BM56" s="67"/>
      <c r="BN56" s="55" t="s">
        <v>243</v>
      </c>
      <c r="BO56" s="55"/>
      <c r="BP56" s="55"/>
      <c r="BQ56" s="66"/>
    </row>
    <row r="57" spans="1:69" s="4" customFormat="1" ht="82.5" customHeight="1" x14ac:dyDescent="0.2">
      <c r="A57" s="2"/>
      <c r="B57" s="1"/>
      <c r="C57" s="1"/>
      <c r="D57" s="1"/>
      <c r="E57" s="1"/>
      <c r="F57" s="1"/>
      <c r="G57" s="1"/>
      <c r="H57" s="1"/>
      <c r="I57" s="1"/>
      <c r="K57" s="47" t="s">
        <v>210</v>
      </c>
      <c r="L57" s="48"/>
      <c r="M57" s="20" t="s">
        <v>73</v>
      </c>
      <c r="N57" s="53" t="s">
        <v>89</v>
      </c>
      <c r="O57" s="54"/>
      <c r="P57" s="55" t="s">
        <v>253</v>
      </c>
      <c r="Q57" s="55"/>
      <c r="R57" s="55"/>
      <c r="S57" s="64">
        <v>84.933144799999994</v>
      </c>
      <c r="U57" s="47" t="s">
        <v>210</v>
      </c>
      <c r="V57" s="48"/>
      <c r="W57" s="20" t="s">
        <v>73</v>
      </c>
      <c r="X57" s="53" t="s">
        <v>89</v>
      </c>
      <c r="Y57" s="54"/>
      <c r="Z57" s="55" t="s">
        <v>253</v>
      </c>
      <c r="AA57" s="55"/>
      <c r="AB57" s="55"/>
      <c r="AC57" s="64">
        <v>84.933144799999994</v>
      </c>
      <c r="AD57" s="2"/>
      <c r="AE57" s="47" t="s">
        <v>210</v>
      </c>
      <c r="AF57" s="48"/>
      <c r="AG57" s="20" t="s">
        <v>73</v>
      </c>
      <c r="AH57" s="53" t="s">
        <v>89</v>
      </c>
      <c r="AI57" s="54"/>
      <c r="AJ57" s="55" t="s">
        <v>253</v>
      </c>
      <c r="AK57" s="55"/>
      <c r="AL57" s="55"/>
      <c r="AM57" s="64">
        <v>84.933144799999994</v>
      </c>
      <c r="AN57" s="2"/>
      <c r="AO57" s="47" t="s">
        <v>210</v>
      </c>
      <c r="AP57" s="48"/>
      <c r="AQ57" s="20" t="s">
        <v>73</v>
      </c>
      <c r="AR57" s="53" t="s">
        <v>89</v>
      </c>
      <c r="AS57" s="54"/>
      <c r="AT57" s="55" t="s">
        <v>253</v>
      </c>
      <c r="AU57" s="55"/>
      <c r="AV57" s="55"/>
      <c r="AW57" s="64">
        <v>84.933144799999994</v>
      </c>
      <c r="AX57" s="2"/>
      <c r="AY57" s="47" t="s">
        <v>210</v>
      </c>
      <c r="AZ57" s="48"/>
      <c r="BA57" s="20" t="s">
        <v>73</v>
      </c>
      <c r="BB57" s="53" t="s">
        <v>89</v>
      </c>
      <c r="BC57" s="54"/>
      <c r="BD57" s="55" t="s">
        <v>253</v>
      </c>
      <c r="BE57" s="55"/>
      <c r="BF57" s="55"/>
      <c r="BG57" s="64">
        <v>84.933144799999994</v>
      </c>
      <c r="BH57" s="2"/>
      <c r="BI57" s="47" t="s">
        <v>210</v>
      </c>
      <c r="BJ57" s="48"/>
      <c r="BK57" s="20" t="s">
        <v>73</v>
      </c>
      <c r="BL57" s="53" t="s">
        <v>89</v>
      </c>
      <c r="BM57" s="54"/>
      <c r="BN57" s="55" t="s">
        <v>253</v>
      </c>
      <c r="BO57" s="55"/>
      <c r="BP57" s="55"/>
      <c r="BQ57" s="64">
        <v>84.933144799999994</v>
      </c>
    </row>
    <row r="58" spans="1:69" s="4" customFormat="1" ht="82.5" customHeight="1" x14ac:dyDescent="0.2">
      <c r="A58" s="2"/>
      <c r="B58" s="1"/>
      <c r="C58" s="1"/>
      <c r="D58" s="1"/>
      <c r="E58" s="1"/>
      <c r="F58" s="1"/>
      <c r="G58" s="1"/>
      <c r="H58" s="1"/>
      <c r="I58" s="1"/>
      <c r="K58" s="49"/>
      <c r="L58" s="50"/>
      <c r="M58" s="19" t="s">
        <v>74</v>
      </c>
      <c r="N58" s="53" t="s">
        <v>92</v>
      </c>
      <c r="O58" s="54"/>
      <c r="P58" s="55" t="s">
        <v>252</v>
      </c>
      <c r="Q58" s="55"/>
      <c r="R58" s="55"/>
      <c r="S58" s="65"/>
      <c r="U58" s="49"/>
      <c r="V58" s="50"/>
      <c r="W58" s="19" t="s">
        <v>74</v>
      </c>
      <c r="X58" s="53" t="s">
        <v>92</v>
      </c>
      <c r="Y58" s="54"/>
      <c r="Z58" s="55" t="s">
        <v>252</v>
      </c>
      <c r="AA58" s="55"/>
      <c r="AB58" s="55"/>
      <c r="AC58" s="65"/>
      <c r="AD58" s="2"/>
      <c r="AE58" s="49"/>
      <c r="AF58" s="50"/>
      <c r="AG58" s="19" t="s">
        <v>74</v>
      </c>
      <c r="AH58" s="53" t="s">
        <v>92</v>
      </c>
      <c r="AI58" s="54"/>
      <c r="AJ58" s="55" t="s">
        <v>252</v>
      </c>
      <c r="AK58" s="55"/>
      <c r="AL58" s="55"/>
      <c r="AM58" s="65"/>
      <c r="AN58" s="2"/>
      <c r="AO58" s="49"/>
      <c r="AP58" s="50"/>
      <c r="AQ58" s="19" t="s">
        <v>74</v>
      </c>
      <c r="AR58" s="53" t="s">
        <v>92</v>
      </c>
      <c r="AS58" s="54"/>
      <c r="AT58" s="55" t="s">
        <v>252</v>
      </c>
      <c r="AU58" s="55"/>
      <c r="AV58" s="55"/>
      <c r="AW58" s="65"/>
      <c r="AX58" s="2"/>
      <c r="AY58" s="49"/>
      <c r="AZ58" s="50"/>
      <c r="BA58" s="19" t="s">
        <v>74</v>
      </c>
      <c r="BB58" s="53" t="s">
        <v>92</v>
      </c>
      <c r="BC58" s="54"/>
      <c r="BD58" s="55" t="s">
        <v>252</v>
      </c>
      <c r="BE58" s="55"/>
      <c r="BF58" s="55"/>
      <c r="BG58" s="65"/>
      <c r="BH58" s="2"/>
      <c r="BI58" s="49"/>
      <c r="BJ58" s="50"/>
      <c r="BK58" s="19" t="s">
        <v>74</v>
      </c>
      <c r="BL58" s="53" t="s">
        <v>92</v>
      </c>
      <c r="BM58" s="54"/>
      <c r="BN58" s="55" t="s">
        <v>252</v>
      </c>
      <c r="BO58" s="55"/>
      <c r="BP58" s="55"/>
      <c r="BQ58" s="65"/>
    </row>
    <row r="59" spans="1:69" s="4" customFormat="1" ht="82.5" customHeight="1" x14ac:dyDescent="0.2">
      <c r="A59" s="2"/>
      <c r="B59" s="1"/>
      <c r="C59" s="1"/>
      <c r="D59" s="1"/>
      <c r="E59" s="1"/>
      <c r="F59" s="1"/>
      <c r="G59" s="1"/>
      <c r="H59" s="1"/>
      <c r="I59" s="1"/>
      <c r="K59" s="51"/>
      <c r="L59" s="52"/>
      <c r="M59" s="19" t="s">
        <v>75</v>
      </c>
      <c r="N59" s="53" t="s">
        <v>242</v>
      </c>
      <c r="O59" s="67"/>
      <c r="P59" s="55" t="s">
        <v>243</v>
      </c>
      <c r="Q59" s="55"/>
      <c r="R59" s="55"/>
      <c r="S59" s="66"/>
      <c r="U59" s="51"/>
      <c r="V59" s="52"/>
      <c r="W59" s="19" t="s">
        <v>75</v>
      </c>
      <c r="X59" s="53" t="s">
        <v>242</v>
      </c>
      <c r="Y59" s="67"/>
      <c r="Z59" s="55" t="s">
        <v>243</v>
      </c>
      <c r="AA59" s="55"/>
      <c r="AB59" s="55"/>
      <c r="AC59" s="66"/>
      <c r="AD59" s="2"/>
      <c r="AE59" s="51"/>
      <c r="AF59" s="52"/>
      <c r="AG59" s="19" t="s">
        <v>75</v>
      </c>
      <c r="AH59" s="53" t="s">
        <v>242</v>
      </c>
      <c r="AI59" s="67"/>
      <c r="AJ59" s="55" t="s">
        <v>243</v>
      </c>
      <c r="AK59" s="55"/>
      <c r="AL59" s="55"/>
      <c r="AM59" s="66"/>
      <c r="AN59" s="2"/>
      <c r="AO59" s="51"/>
      <c r="AP59" s="52"/>
      <c r="AQ59" s="19" t="s">
        <v>75</v>
      </c>
      <c r="AR59" s="53" t="s">
        <v>242</v>
      </c>
      <c r="AS59" s="67"/>
      <c r="AT59" s="55" t="s">
        <v>243</v>
      </c>
      <c r="AU59" s="55"/>
      <c r="AV59" s="55"/>
      <c r="AW59" s="66"/>
      <c r="AX59" s="2"/>
      <c r="AY59" s="51"/>
      <c r="AZ59" s="52"/>
      <c r="BA59" s="19" t="s">
        <v>75</v>
      </c>
      <c r="BB59" s="53" t="s">
        <v>242</v>
      </c>
      <c r="BC59" s="67"/>
      <c r="BD59" s="55" t="s">
        <v>243</v>
      </c>
      <c r="BE59" s="55"/>
      <c r="BF59" s="55"/>
      <c r="BG59" s="66"/>
      <c r="BH59" s="2"/>
      <c r="BI59" s="51"/>
      <c r="BJ59" s="52"/>
      <c r="BK59" s="19" t="s">
        <v>75</v>
      </c>
      <c r="BL59" s="53" t="s">
        <v>242</v>
      </c>
      <c r="BM59" s="67"/>
      <c r="BN59" s="55" t="s">
        <v>243</v>
      </c>
      <c r="BO59" s="55"/>
      <c r="BP59" s="55"/>
      <c r="BQ59" s="66"/>
    </row>
    <row r="60" spans="1:69" s="4" customFormat="1" ht="82.5" customHeight="1" x14ac:dyDescent="0.2">
      <c r="A60" s="2"/>
      <c r="B60" s="1"/>
      <c r="C60" s="1"/>
      <c r="D60" s="1"/>
      <c r="E60" s="1"/>
      <c r="F60" s="1"/>
      <c r="G60" s="1"/>
      <c r="H60" s="1"/>
      <c r="I60" s="1"/>
      <c r="K60" s="47" t="s">
        <v>45</v>
      </c>
      <c r="L60" s="48"/>
      <c r="M60" s="20" t="s">
        <v>73</v>
      </c>
      <c r="N60" s="53" t="s">
        <v>211</v>
      </c>
      <c r="O60" s="54"/>
      <c r="P60" s="55" t="s">
        <v>254</v>
      </c>
      <c r="Q60" s="55"/>
      <c r="R60" s="55"/>
      <c r="S60" s="64">
        <v>45.591562799999998</v>
      </c>
      <c r="U60" s="47" t="s">
        <v>45</v>
      </c>
      <c r="V60" s="48"/>
      <c r="W60" s="20" t="s">
        <v>73</v>
      </c>
      <c r="X60" s="53" t="s">
        <v>211</v>
      </c>
      <c r="Y60" s="54"/>
      <c r="Z60" s="55" t="s">
        <v>254</v>
      </c>
      <c r="AA60" s="55"/>
      <c r="AB60" s="55"/>
      <c r="AC60" s="64">
        <v>45.591562799999998</v>
      </c>
      <c r="AD60" s="2"/>
      <c r="AE60" s="47" t="s">
        <v>45</v>
      </c>
      <c r="AF60" s="48"/>
      <c r="AG60" s="20" t="s">
        <v>73</v>
      </c>
      <c r="AH60" s="53" t="s">
        <v>211</v>
      </c>
      <c r="AI60" s="54"/>
      <c r="AJ60" s="55" t="s">
        <v>254</v>
      </c>
      <c r="AK60" s="55"/>
      <c r="AL60" s="55"/>
      <c r="AM60" s="64">
        <v>45.591562799999998</v>
      </c>
      <c r="AN60" s="2"/>
      <c r="AO60" s="47" t="s">
        <v>45</v>
      </c>
      <c r="AP60" s="48"/>
      <c r="AQ60" s="20" t="s">
        <v>73</v>
      </c>
      <c r="AR60" s="53" t="s">
        <v>211</v>
      </c>
      <c r="AS60" s="54"/>
      <c r="AT60" s="55" t="s">
        <v>254</v>
      </c>
      <c r="AU60" s="55"/>
      <c r="AV60" s="55"/>
      <c r="AW60" s="64">
        <v>45.591562799999998</v>
      </c>
      <c r="AX60" s="2"/>
      <c r="AY60" s="47" t="s">
        <v>45</v>
      </c>
      <c r="AZ60" s="48"/>
      <c r="BA60" s="20" t="s">
        <v>73</v>
      </c>
      <c r="BB60" s="53" t="s">
        <v>211</v>
      </c>
      <c r="BC60" s="54"/>
      <c r="BD60" s="55" t="s">
        <v>254</v>
      </c>
      <c r="BE60" s="55"/>
      <c r="BF60" s="55"/>
      <c r="BG60" s="64">
        <v>45.591562799999998</v>
      </c>
      <c r="BH60" s="2"/>
      <c r="BI60" s="47" t="s">
        <v>45</v>
      </c>
      <c r="BJ60" s="48"/>
      <c r="BK60" s="20" t="s">
        <v>73</v>
      </c>
      <c r="BL60" s="53" t="s">
        <v>211</v>
      </c>
      <c r="BM60" s="54"/>
      <c r="BN60" s="55" t="s">
        <v>254</v>
      </c>
      <c r="BO60" s="55"/>
      <c r="BP60" s="55"/>
      <c r="BQ60" s="64">
        <v>45.591562799999998</v>
      </c>
    </row>
    <row r="61" spans="1:69" s="4" customFormat="1" ht="82.5" customHeight="1" x14ac:dyDescent="0.2">
      <c r="A61" s="2"/>
      <c r="B61" s="1"/>
      <c r="C61" s="1"/>
      <c r="D61" s="1"/>
      <c r="E61" s="1"/>
      <c r="F61" s="1"/>
      <c r="G61" s="1"/>
      <c r="H61" s="1"/>
      <c r="I61" s="1"/>
      <c r="K61" s="49"/>
      <c r="L61" s="50"/>
      <c r="M61" s="19" t="s">
        <v>74</v>
      </c>
      <c r="N61" s="53" t="s">
        <v>93</v>
      </c>
      <c r="O61" s="54"/>
      <c r="P61" s="55" t="s">
        <v>241</v>
      </c>
      <c r="Q61" s="55"/>
      <c r="R61" s="55"/>
      <c r="S61" s="65"/>
      <c r="U61" s="49"/>
      <c r="V61" s="50"/>
      <c r="W61" s="19" t="s">
        <v>74</v>
      </c>
      <c r="X61" s="53" t="s">
        <v>93</v>
      </c>
      <c r="Y61" s="54"/>
      <c r="Z61" s="55" t="s">
        <v>241</v>
      </c>
      <c r="AA61" s="55"/>
      <c r="AB61" s="55"/>
      <c r="AC61" s="65"/>
      <c r="AD61" s="2"/>
      <c r="AE61" s="49"/>
      <c r="AF61" s="50"/>
      <c r="AG61" s="19" t="s">
        <v>74</v>
      </c>
      <c r="AH61" s="53" t="s">
        <v>93</v>
      </c>
      <c r="AI61" s="54"/>
      <c r="AJ61" s="55" t="s">
        <v>241</v>
      </c>
      <c r="AK61" s="55"/>
      <c r="AL61" s="55"/>
      <c r="AM61" s="65"/>
      <c r="AN61" s="2"/>
      <c r="AO61" s="49"/>
      <c r="AP61" s="50"/>
      <c r="AQ61" s="19" t="s">
        <v>74</v>
      </c>
      <c r="AR61" s="53" t="s">
        <v>93</v>
      </c>
      <c r="AS61" s="54"/>
      <c r="AT61" s="55" t="s">
        <v>241</v>
      </c>
      <c r="AU61" s="55"/>
      <c r="AV61" s="55"/>
      <c r="AW61" s="65"/>
      <c r="AX61" s="2"/>
      <c r="AY61" s="49"/>
      <c r="AZ61" s="50"/>
      <c r="BA61" s="19" t="s">
        <v>74</v>
      </c>
      <c r="BB61" s="53" t="s">
        <v>93</v>
      </c>
      <c r="BC61" s="54"/>
      <c r="BD61" s="55" t="s">
        <v>241</v>
      </c>
      <c r="BE61" s="55"/>
      <c r="BF61" s="55"/>
      <c r="BG61" s="65"/>
      <c r="BH61" s="2"/>
      <c r="BI61" s="49"/>
      <c r="BJ61" s="50"/>
      <c r="BK61" s="19" t="s">
        <v>74</v>
      </c>
      <c r="BL61" s="53" t="s">
        <v>93</v>
      </c>
      <c r="BM61" s="54"/>
      <c r="BN61" s="55" t="s">
        <v>241</v>
      </c>
      <c r="BO61" s="55"/>
      <c r="BP61" s="55"/>
      <c r="BQ61" s="65"/>
    </row>
    <row r="62" spans="1:69" s="4" customFormat="1" ht="82.5" customHeight="1" x14ac:dyDescent="0.2">
      <c r="A62" s="2"/>
      <c r="B62" s="1"/>
      <c r="C62" s="1"/>
      <c r="D62" s="1"/>
      <c r="E62" s="1"/>
      <c r="F62" s="1"/>
      <c r="G62" s="1"/>
      <c r="H62" s="1"/>
      <c r="I62" s="1"/>
      <c r="K62" s="51"/>
      <c r="L62" s="52"/>
      <c r="M62" s="19" t="s">
        <v>75</v>
      </c>
      <c r="N62" s="53" t="s">
        <v>202</v>
      </c>
      <c r="O62" s="54"/>
      <c r="P62" s="55" t="s">
        <v>239</v>
      </c>
      <c r="Q62" s="55"/>
      <c r="R62" s="55"/>
      <c r="S62" s="66"/>
      <c r="T62" s="2"/>
      <c r="U62" s="51"/>
      <c r="V62" s="52"/>
      <c r="W62" s="19" t="s">
        <v>75</v>
      </c>
      <c r="X62" s="53" t="s">
        <v>202</v>
      </c>
      <c r="Y62" s="54"/>
      <c r="Z62" s="55" t="s">
        <v>239</v>
      </c>
      <c r="AA62" s="55"/>
      <c r="AB62" s="55"/>
      <c r="AC62" s="66"/>
      <c r="AD62" s="2"/>
      <c r="AE62" s="51"/>
      <c r="AF62" s="52"/>
      <c r="AG62" s="19" t="s">
        <v>75</v>
      </c>
      <c r="AH62" s="53" t="s">
        <v>202</v>
      </c>
      <c r="AI62" s="54"/>
      <c r="AJ62" s="55" t="s">
        <v>239</v>
      </c>
      <c r="AK62" s="55"/>
      <c r="AL62" s="55"/>
      <c r="AM62" s="66"/>
      <c r="AN62" s="2"/>
      <c r="AO62" s="51"/>
      <c r="AP62" s="52"/>
      <c r="AQ62" s="19" t="s">
        <v>75</v>
      </c>
      <c r="AR62" s="53" t="s">
        <v>202</v>
      </c>
      <c r="AS62" s="54"/>
      <c r="AT62" s="55" t="s">
        <v>239</v>
      </c>
      <c r="AU62" s="55"/>
      <c r="AV62" s="55"/>
      <c r="AW62" s="66"/>
      <c r="AX62" s="2"/>
      <c r="AY62" s="51"/>
      <c r="AZ62" s="52"/>
      <c r="BA62" s="19" t="s">
        <v>75</v>
      </c>
      <c r="BB62" s="53" t="s">
        <v>202</v>
      </c>
      <c r="BC62" s="54"/>
      <c r="BD62" s="55" t="s">
        <v>239</v>
      </c>
      <c r="BE62" s="55"/>
      <c r="BF62" s="55"/>
      <c r="BG62" s="66"/>
      <c r="BH62" s="2"/>
      <c r="BI62" s="51"/>
      <c r="BJ62" s="52"/>
      <c r="BK62" s="19" t="s">
        <v>75</v>
      </c>
      <c r="BL62" s="53" t="s">
        <v>202</v>
      </c>
      <c r="BM62" s="54"/>
      <c r="BN62" s="55" t="s">
        <v>239</v>
      </c>
      <c r="BO62" s="55"/>
      <c r="BP62" s="55"/>
      <c r="BQ62" s="66"/>
    </row>
    <row r="63" spans="1:69" ht="82.5" customHeight="1" x14ac:dyDescent="0.2">
      <c r="K63" s="47" t="s">
        <v>46</v>
      </c>
      <c r="L63" s="48"/>
      <c r="M63" s="20" t="s">
        <v>73</v>
      </c>
      <c r="N63" s="53" t="s">
        <v>211</v>
      </c>
      <c r="O63" s="54"/>
      <c r="P63" s="55" t="s">
        <v>254</v>
      </c>
      <c r="Q63" s="55"/>
      <c r="R63" s="55"/>
      <c r="S63" s="64">
        <v>60.788750400000005</v>
      </c>
      <c r="T63" s="4"/>
      <c r="U63" s="47" t="s">
        <v>46</v>
      </c>
      <c r="V63" s="48"/>
      <c r="W63" s="20" t="s">
        <v>73</v>
      </c>
      <c r="X63" s="53" t="s">
        <v>211</v>
      </c>
      <c r="Y63" s="54"/>
      <c r="Z63" s="55" t="s">
        <v>254</v>
      </c>
      <c r="AA63" s="55"/>
      <c r="AB63" s="55"/>
      <c r="AC63" s="64">
        <v>60.788750400000005</v>
      </c>
      <c r="AE63" s="47" t="s">
        <v>46</v>
      </c>
      <c r="AF63" s="48"/>
      <c r="AG63" s="20" t="s">
        <v>73</v>
      </c>
      <c r="AH63" s="53" t="s">
        <v>211</v>
      </c>
      <c r="AI63" s="54"/>
      <c r="AJ63" s="55" t="s">
        <v>254</v>
      </c>
      <c r="AK63" s="55"/>
      <c r="AL63" s="55"/>
      <c r="AM63" s="64">
        <v>60.788750400000005</v>
      </c>
      <c r="AO63" s="47" t="s">
        <v>46</v>
      </c>
      <c r="AP63" s="48"/>
      <c r="AQ63" s="20" t="s">
        <v>73</v>
      </c>
      <c r="AR63" s="53" t="s">
        <v>211</v>
      </c>
      <c r="AS63" s="54"/>
      <c r="AT63" s="55" t="s">
        <v>254</v>
      </c>
      <c r="AU63" s="55"/>
      <c r="AV63" s="55"/>
      <c r="AW63" s="64">
        <v>60.788750400000005</v>
      </c>
      <c r="AY63" s="47" t="s">
        <v>46</v>
      </c>
      <c r="AZ63" s="48"/>
      <c r="BA63" s="20" t="s">
        <v>73</v>
      </c>
      <c r="BB63" s="53" t="s">
        <v>211</v>
      </c>
      <c r="BC63" s="54"/>
      <c r="BD63" s="55" t="s">
        <v>254</v>
      </c>
      <c r="BE63" s="55"/>
      <c r="BF63" s="55"/>
      <c r="BG63" s="64">
        <v>60.788750400000005</v>
      </c>
      <c r="BI63" s="47" t="s">
        <v>46</v>
      </c>
      <c r="BJ63" s="48"/>
      <c r="BK63" s="20" t="s">
        <v>73</v>
      </c>
      <c r="BL63" s="53" t="s">
        <v>211</v>
      </c>
      <c r="BM63" s="54"/>
      <c r="BN63" s="55" t="s">
        <v>254</v>
      </c>
      <c r="BO63" s="55"/>
      <c r="BP63" s="55"/>
      <c r="BQ63" s="64">
        <v>60.788750400000005</v>
      </c>
    </row>
    <row r="64" spans="1:69" s="4" customFormat="1" ht="82.5" customHeight="1" x14ac:dyDescent="0.2">
      <c r="A64" s="2"/>
      <c r="B64" s="1"/>
      <c r="C64" s="1"/>
      <c r="D64" s="1"/>
      <c r="E64" s="1"/>
      <c r="F64" s="1"/>
      <c r="G64" s="1"/>
      <c r="H64" s="1"/>
      <c r="I64" s="1"/>
      <c r="K64" s="49"/>
      <c r="L64" s="50"/>
      <c r="M64" s="19" t="s">
        <v>74</v>
      </c>
      <c r="N64" s="60" t="s">
        <v>343</v>
      </c>
      <c r="O64" s="61"/>
      <c r="P64" s="59" t="s">
        <v>346</v>
      </c>
      <c r="Q64" s="59"/>
      <c r="R64" s="59"/>
      <c r="S64" s="65"/>
      <c r="U64" s="49"/>
      <c r="V64" s="50"/>
      <c r="W64" s="19" t="s">
        <v>74</v>
      </c>
      <c r="X64" s="60" t="s">
        <v>343</v>
      </c>
      <c r="Y64" s="61"/>
      <c r="Z64" s="59" t="s">
        <v>346</v>
      </c>
      <c r="AA64" s="59"/>
      <c r="AB64" s="59"/>
      <c r="AC64" s="65"/>
      <c r="AD64" s="2"/>
      <c r="AE64" s="49"/>
      <c r="AF64" s="50"/>
      <c r="AG64" s="19" t="s">
        <v>74</v>
      </c>
      <c r="AH64" s="60" t="s">
        <v>343</v>
      </c>
      <c r="AI64" s="61"/>
      <c r="AJ64" s="59" t="s">
        <v>346</v>
      </c>
      <c r="AK64" s="59"/>
      <c r="AL64" s="59"/>
      <c r="AM64" s="65"/>
      <c r="AN64" s="2"/>
      <c r="AO64" s="49"/>
      <c r="AP64" s="50"/>
      <c r="AQ64" s="19" t="s">
        <v>74</v>
      </c>
      <c r="AR64" s="60" t="s">
        <v>343</v>
      </c>
      <c r="AS64" s="61"/>
      <c r="AT64" s="59" t="s">
        <v>346</v>
      </c>
      <c r="AU64" s="59"/>
      <c r="AV64" s="59"/>
      <c r="AW64" s="65"/>
      <c r="AX64" s="2"/>
      <c r="AY64" s="49"/>
      <c r="AZ64" s="50"/>
      <c r="BA64" s="19" t="s">
        <v>74</v>
      </c>
      <c r="BB64" s="60" t="s">
        <v>343</v>
      </c>
      <c r="BC64" s="61"/>
      <c r="BD64" s="59" t="s">
        <v>346</v>
      </c>
      <c r="BE64" s="59"/>
      <c r="BF64" s="59"/>
      <c r="BG64" s="65"/>
      <c r="BH64" s="2"/>
      <c r="BI64" s="49"/>
      <c r="BJ64" s="50"/>
      <c r="BK64" s="19" t="s">
        <v>74</v>
      </c>
      <c r="BL64" s="60" t="s">
        <v>343</v>
      </c>
      <c r="BM64" s="61"/>
      <c r="BN64" s="59" t="s">
        <v>346</v>
      </c>
      <c r="BO64" s="59"/>
      <c r="BP64" s="59"/>
      <c r="BQ64" s="65"/>
    </row>
    <row r="65" spans="1:69" s="4" customFormat="1" ht="82.5" customHeight="1" x14ac:dyDescent="0.2">
      <c r="A65" s="2"/>
      <c r="B65" s="1"/>
      <c r="C65" s="1"/>
      <c r="D65" s="1"/>
      <c r="E65" s="1"/>
      <c r="F65" s="1"/>
      <c r="G65" s="1"/>
      <c r="H65" s="1"/>
      <c r="I65" s="1"/>
      <c r="K65" s="51"/>
      <c r="L65" s="52"/>
      <c r="M65" s="19" t="s">
        <v>75</v>
      </c>
      <c r="N65" s="53" t="s">
        <v>95</v>
      </c>
      <c r="O65" s="54"/>
      <c r="P65" s="55" t="s">
        <v>256</v>
      </c>
      <c r="Q65" s="55"/>
      <c r="R65" s="55"/>
      <c r="S65" s="66"/>
      <c r="U65" s="51"/>
      <c r="V65" s="52"/>
      <c r="W65" s="19" t="s">
        <v>75</v>
      </c>
      <c r="X65" s="53" t="s">
        <v>95</v>
      </c>
      <c r="Y65" s="54"/>
      <c r="Z65" s="55" t="s">
        <v>256</v>
      </c>
      <c r="AA65" s="55"/>
      <c r="AB65" s="55"/>
      <c r="AC65" s="66"/>
      <c r="AD65" s="2"/>
      <c r="AE65" s="51"/>
      <c r="AF65" s="52"/>
      <c r="AG65" s="19" t="s">
        <v>75</v>
      </c>
      <c r="AH65" s="53" t="s">
        <v>95</v>
      </c>
      <c r="AI65" s="54"/>
      <c r="AJ65" s="55" t="s">
        <v>256</v>
      </c>
      <c r="AK65" s="55"/>
      <c r="AL65" s="55"/>
      <c r="AM65" s="66"/>
      <c r="AN65" s="2"/>
      <c r="AO65" s="51"/>
      <c r="AP65" s="52"/>
      <c r="AQ65" s="19" t="s">
        <v>75</v>
      </c>
      <c r="AR65" s="53" t="s">
        <v>95</v>
      </c>
      <c r="AS65" s="54"/>
      <c r="AT65" s="55" t="s">
        <v>256</v>
      </c>
      <c r="AU65" s="55"/>
      <c r="AV65" s="55"/>
      <c r="AW65" s="66"/>
      <c r="AX65" s="2"/>
      <c r="AY65" s="51"/>
      <c r="AZ65" s="52"/>
      <c r="BA65" s="19" t="s">
        <v>75</v>
      </c>
      <c r="BB65" s="53" t="s">
        <v>95</v>
      </c>
      <c r="BC65" s="54"/>
      <c r="BD65" s="55" t="s">
        <v>256</v>
      </c>
      <c r="BE65" s="55"/>
      <c r="BF65" s="55"/>
      <c r="BG65" s="66"/>
      <c r="BH65" s="2"/>
      <c r="BI65" s="51"/>
      <c r="BJ65" s="52"/>
      <c r="BK65" s="19" t="s">
        <v>75</v>
      </c>
      <c r="BL65" s="53" t="s">
        <v>95</v>
      </c>
      <c r="BM65" s="54"/>
      <c r="BN65" s="55" t="s">
        <v>256</v>
      </c>
      <c r="BO65" s="55"/>
      <c r="BP65" s="55"/>
      <c r="BQ65" s="66"/>
    </row>
    <row r="66" spans="1:69" s="4" customFormat="1" ht="82.5" customHeight="1" x14ac:dyDescent="0.2">
      <c r="A66" s="2"/>
      <c r="B66" s="1"/>
      <c r="C66" s="1"/>
      <c r="D66" s="1"/>
      <c r="E66" s="1"/>
      <c r="F66" s="1"/>
      <c r="G66" s="1"/>
      <c r="H66" s="1"/>
      <c r="I66" s="1"/>
      <c r="K66" s="47" t="s">
        <v>47</v>
      </c>
      <c r="L66" s="48"/>
      <c r="M66" s="20" t="s">
        <v>73</v>
      </c>
      <c r="N66" s="53" t="s">
        <v>211</v>
      </c>
      <c r="O66" s="54"/>
      <c r="P66" s="55" t="s">
        <v>254</v>
      </c>
      <c r="Q66" s="55"/>
      <c r="R66" s="55"/>
      <c r="S66" s="64">
        <v>67.263750399999992</v>
      </c>
      <c r="U66" s="47" t="s">
        <v>47</v>
      </c>
      <c r="V66" s="48"/>
      <c r="W66" s="20" t="s">
        <v>73</v>
      </c>
      <c r="X66" s="53" t="s">
        <v>211</v>
      </c>
      <c r="Y66" s="54"/>
      <c r="Z66" s="55" t="s">
        <v>254</v>
      </c>
      <c r="AA66" s="55"/>
      <c r="AB66" s="55"/>
      <c r="AC66" s="64">
        <v>67.263750399999992</v>
      </c>
      <c r="AD66" s="2"/>
      <c r="AE66" s="47" t="s">
        <v>47</v>
      </c>
      <c r="AF66" s="48"/>
      <c r="AG66" s="20" t="s">
        <v>73</v>
      </c>
      <c r="AH66" s="53" t="s">
        <v>211</v>
      </c>
      <c r="AI66" s="54"/>
      <c r="AJ66" s="55" t="s">
        <v>254</v>
      </c>
      <c r="AK66" s="55"/>
      <c r="AL66" s="55"/>
      <c r="AM66" s="64">
        <v>67.263750399999992</v>
      </c>
      <c r="AN66" s="2"/>
      <c r="AO66" s="47" t="s">
        <v>47</v>
      </c>
      <c r="AP66" s="48"/>
      <c r="AQ66" s="20" t="s">
        <v>73</v>
      </c>
      <c r="AR66" s="53" t="s">
        <v>211</v>
      </c>
      <c r="AS66" s="54"/>
      <c r="AT66" s="55" t="s">
        <v>254</v>
      </c>
      <c r="AU66" s="55"/>
      <c r="AV66" s="55"/>
      <c r="AW66" s="64">
        <v>67.263750399999992</v>
      </c>
      <c r="AX66" s="2"/>
      <c r="AY66" s="47" t="s">
        <v>47</v>
      </c>
      <c r="AZ66" s="48"/>
      <c r="BA66" s="20" t="s">
        <v>73</v>
      </c>
      <c r="BB66" s="53" t="s">
        <v>211</v>
      </c>
      <c r="BC66" s="54"/>
      <c r="BD66" s="55" t="s">
        <v>254</v>
      </c>
      <c r="BE66" s="55"/>
      <c r="BF66" s="55"/>
      <c r="BG66" s="64">
        <v>67.263750399999992</v>
      </c>
      <c r="BH66" s="2"/>
      <c r="BI66" s="47" t="s">
        <v>47</v>
      </c>
      <c r="BJ66" s="48"/>
      <c r="BK66" s="20" t="s">
        <v>73</v>
      </c>
      <c r="BL66" s="53" t="s">
        <v>211</v>
      </c>
      <c r="BM66" s="54"/>
      <c r="BN66" s="55" t="s">
        <v>254</v>
      </c>
      <c r="BO66" s="55"/>
      <c r="BP66" s="55"/>
      <c r="BQ66" s="64">
        <v>67.263750399999992</v>
      </c>
    </row>
    <row r="67" spans="1:69" s="4" customFormat="1" ht="82.5" customHeight="1" x14ac:dyDescent="0.2">
      <c r="A67" s="2"/>
      <c r="B67" s="1"/>
      <c r="C67" s="1"/>
      <c r="D67" s="1"/>
      <c r="E67" s="1"/>
      <c r="F67" s="1"/>
      <c r="G67" s="1"/>
      <c r="H67" s="1"/>
      <c r="I67" s="1"/>
      <c r="K67" s="49"/>
      <c r="L67" s="50"/>
      <c r="M67" s="19" t="s">
        <v>74</v>
      </c>
      <c r="N67" s="53" t="s">
        <v>212</v>
      </c>
      <c r="O67" s="54"/>
      <c r="P67" s="55" t="s">
        <v>262</v>
      </c>
      <c r="Q67" s="55"/>
      <c r="R67" s="55"/>
      <c r="S67" s="65"/>
      <c r="U67" s="49"/>
      <c r="V67" s="50"/>
      <c r="W67" s="19" t="s">
        <v>74</v>
      </c>
      <c r="X67" s="53" t="s">
        <v>212</v>
      </c>
      <c r="Y67" s="54"/>
      <c r="Z67" s="55" t="s">
        <v>262</v>
      </c>
      <c r="AA67" s="55"/>
      <c r="AB67" s="55"/>
      <c r="AC67" s="65"/>
      <c r="AD67" s="2"/>
      <c r="AE67" s="49"/>
      <c r="AF67" s="50"/>
      <c r="AG67" s="19" t="s">
        <v>74</v>
      </c>
      <c r="AH67" s="53" t="s">
        <v>212</v>
      </c>
      <c r="AI67" s="54"/>
      <c r="AJ67" s="55" t="s">
        <v>262</v>
      </c>
      <c r="AK67" s="55"/>
      <c r="AL67" s="55"/>
      <c r="AM67" s="65"/>
      <c r="AN67" s="2"/>
      <c r="AO67" s="49"/>
      <c r="AP67" s="50"/>
      <c r="AQ67" s="19" t="s">
        <v>74</v>
      </c>
      <c r="AR67" s="53" t="s">
        <v>212</v>
      </c>
      <c r="AS67" s="54"/>
      <c r="AT67" s="55" t="s">
        <v>262</v>
      </c>
      <c r="AU67" s="55"/>
      <c r="AV67" s="55"/>
      <c r="AW67" s="65"/>
      <c r="AX67" s="2"/>
      <c r="AY67" s="49"/>
      <c r="AZ67" s="50"/>
      <c r="BA67" s="19" t="s">
        <v>74</v>
      </c>
      <c r="BB67" s="53" t="s">
        <v>212</v>
      </c>
      <c r="BC67" s="54"/>
      <c r="BD67" s="55" t="s">
        <v>262</v>
      </c>
      <c r="BE67" s="55"/>
      <c r="BF67" s="55"/>
      <c r="BG67" s="65"/>
      <c r="BH67" s="2"/>
      <c r="BI67" s="49"/>
      <c r="BJ67" s="50"/>
      <c r="BK67" s="19" t="s">
        <v>74</v>
      </c>
      <c r="BL67" s="53" t="s">
        <v>212</v>
      </c>
      <c r="BM67" s="54"/>
      <c r="BN67" s="55" t="s">
        <v>262</v>
      </c>
      <c r="BO67" s="55"/>
      <c r="BP67" s="55"/>
      <c r="BQ67" s="65"/>
    </row>
    <row r="68" spans="1:69" s="4" customFormat="1" ht="82.5" customHeight="1" x14ac:dyDescent="0.2">
      <c r="A68" s="2"/>
      <c r="B68" s="1"/>
      <c r="C68" s="1"/>
      <c r="D68" s="1"/>
      <c r="E68" s="1"/>
      <c r="F68" s="1"/>
      <c r="G68" s="1"/>
      <c r="H68" s="1"/>
      <c r="I68" s="1"/>
      <c r="K68" s="51"/>
      <c r="L68" s="52"/>
      <c r="M68" s="19" t="s">
        <v>75</v>
      </c>
      <c r="N68" s="53" t="s">
        <v>95</v>
      </c>
      <c r="O68" s="54"/>
      <c r="P68" s="55" t="s">
        <v>256</v>
      </c>
      <c r="Q68" s="55"/>
      <c r="R68" s="55"/>
      <c r="S68" s="66"/>
      <c r="U68" s="51"/>
      <c r="V68" s="52"/>
      <c r="W68" s="19" t="s">
        <v>75</v>
      </c>
      <c r="X68" s="53" t="s">
        <v>95</v>
      </c>
      <c r="Y68" s="54"/>
      <c r="Z68" s="55" t="s">
        <v>256</v>
      </c>
      <c r="AA68" s="55"/>
      <c r="AB68" s="55"/>
      <c r="AC68" s="66"/>
      <c r="AD68" s="2"/>
      <c r="AE68" s="51"/>
      <c r="AF68" s="52"/>
      <c r="AG68" s="19" t="s">
        <v>75</v>
      </c>
      <c r="AH68" s="53" t="s">
        <v>95</v>
      </c>
      <c r="AI68" s="54"/>
      <c r="AJ68" s="55" t="s">
        <v>256</v>
      </c>
      <c r="AK68" s="55"/>
      <c r="AL68" s="55"/>
      <c r="AM68" s="66"/>
      <c r="AN68" s="2"/>
      <c r="AO68" s="51"/>
      <c r="AP68" s="52"/>
      <c r="AQ68" s="19" t="s">
        <v>75</v>
      </c>
      <c r="AR68" s="53" t="s">
        <v>95</v>
      </c>
      <c r="AS68" s="54"/>
      <c r="AT68" s="55" t="s">
        <v>256</v>
      </c>
      <c r="AU68" s="55"/>
      <c r="AV68" s="55"/>
      <c r="AW68" s="66"/>
      <c r="AX68" s="2"/>
      <c r="AY68" s="51"/>
      <c r="AZ68" s="52"/>
      <c r="BA68" s="19" t="s">
        <v>75</v>
      </c>
      <c r="BB68" s="53" t="s">
        <v>95</v>
      </c>
      <c r="BC68" s="54"/>
      <c r="BD68" s="55" t="s">
        <v>256</v>
      </c>
      <c r="BE68" s="55"/>
      <c r="BF68" s="55"/>
      <c r="BG68" s="66"/>
      <c r="BH68" s="2"/>
      <c r="BI68" s="51"/>
      <c r="BJ68" s="52"/>
      <c r="BK68" s="19" t="s">
        <v>75</v>
      </c>
      <c r="BL68" s="53" t="s">
        <v>95</v>
      </c>
      <c r="BM68" s="54"/>
      <c r="BN68" s="55" t="s">
        <v>256</v>
      </c>
      <c r="BO68" s="55"/>
      <c r="BP68" s="55"/>
      <c r="BQ68" s="66"/>
    </row>
    <row r="69" spans="1:69" s="4" customFormat="1" ht="82.5" customHeight="1" x14ac:dyDescent="0.2">
      <c r="A69" s="2"/>
      <c r="B69" s="1"/>
      <c r="C69" s="1"/>
      <c r="D69" s="1"/>
      <c r="E69" s="1"/>
      <c r="F69" s="1"/>
      <c r="G69" s="1"/>
      <c r="H69" s="1"/>
      <c r="I69" s="1"/>
      <c r="K69" s="47" t="s">
        <v>48</v>
      </c>
      <c r="L69" s="48"/>
      <c r="M69" s="20" t="s">
        <v>73</v>
      </c>
      <c r="N69" s="53" t="s">
        <v>211</v>
      </c>
      <c r="O69" s="54"/>
      <c r="P69" s="55" t="s">
        <v>254</v>
      </c>
      <c r="Q69" s="55"/>
      <c r="R69" s="55"/>
      <c r="S69" s="64">
        <v>73.738750399999986</v>
      </c>
      <c r="U69" s="47" t="s">
        <v>48</v>
      </c>
      <c r="V69" s="48"/>
      <c r="W69" s="20" t="s">
        <v>73</v>
      </c>
      <c r="X69" s="53" t="s">
        <v>211</v>
      </c>
      <c r="Y69" s="54"/>
      <c r="Z69" s="55" t="s">
        <v>254</v>
      </c>
      <c r="AA69" s="55"/>
      <c r="AB69" s="55"/>
      <c r="AC69" s="64">
        <v>73.738750399999986</v>
      </c>
      <c r="AD69" s="2"/>
      <c r="AE69" s="47" t="s">
        <v>48</v>
      </c>
      <c r="AF69" s="48"/>
      <c r="AG69" s="20" t="s">
        <v>73</v>
      </c>
      <c r="AH69" s="53" t="s">
        <v>211</v>
      </c>
      <c r="AI69" s="54"/>
      <c r="AJ69" s="55" t="s">
        <v>254</v>
      </c>
      <c r="AK69" s="55"/>
      <c r="AL69" s="55"/>
      <c r="AM69" s="64">
        <v>73.738750399999986</v>
      </c>
      <c r="AN69" s="2"/>
      <c r="AO69" s="47" t="s">
        <v>48</v>
      </c>
      <c r="AP69" s="48"/>
      <c r="AQ69" s="20" t="s">
        <v>73</v>
      </c>
      <c r="AR69" s="53" t="s">
        <v>211</v>
      </c>
      <c r="AS69" s="54"/>
      <c r="AT69" s="55" t="s">
        <v>254</v>
      </c>
      <c r="AU69" s="55"/>
      <c r="AV69" s="55"/>
      <c r="AW69" s="64">
        <v>73.738750399999986</v>
      </c>
      <c r="AX69" s="2"/>
      <c r="AY69" s="47" t="s">
        <v>48</v>
      </c>
      <c r="AZ69" s="48"/>
      <c r="BA69" s="20" t="s">
        <v>73</v>
      </c>
      <c r="BB69" s="53" t="s">
        <v>211</v>
      </c>
      <c r="BC69" s="54"/>
      <c r="BD69" s="55" t="s">
        <v>254</v>
      </c>
      <c r="BE69" s="55"/>
      <c r="BF69" s="55"/>
      <c r="BG69" s="64">
        <v>73.738750399999986</v>
      </c>
      <c r="BH69" s="2"/>
      <c r="BI69" s="47" t="s">
        <v>48</v>
      </c>
      <c r="BJ69" s="48"/>
      <c r="BK69" s="20" t="s">
        <v>73</v>
      </c>
      <c r="BL69" s="53" t="s">
        <v>211</v>
      </c>
      <c r="BM69" s="54"/>
      <c r="BN69" s="55" t="s">
        <v>254</v>
      </c>
      <c r="BO69" s="55"/>
      <c r="BP69" s="55"/>
      <c r="BQ69" s="64">
        <v>73.738750399999986</v>
      </c>
    </row>
    <row r="70" spans="1:69" s="4" customFormat="1" ht="82.5" customHeight="1" x14ac:dyDescent="0.2">
      <c r="A70" s="2"/>
      <c r="B70" s="1"/>
      <c r="C70" s="1"/>
      <c r="D70" s="1"/>
      <c r="E70" s="1"/>
      <c r="F70" s="1"/>
      <c r="G70" s="1"/>
      <c r="H70" s="1"/>
      <c r="I70" s="1"/>
      <c r="K70" s="49"/>
      <c r="L70" s="50"/>
      <c r="M70" s="19" t="s">
        <v>74</v>
      </c>
      <c r="N70" s="53" t="s">
        <v>97</v>
      </c>
      <c r="O70" s="54"/>
      <c r="P70" s="55" t="s">
        <v>257</v>
      </c>
      <c r="Q70" s="55"/>
      <c r="R70" s="55"/>
      <c r="S70" s="65"/>
      <c r="U70" s="49"/>
      <c r="V70" s="50"/>
      <c r="W70" s="19" t="s">
        <v>74</v>
      </c>
      <c r="X70" s="53" t="s">
        <v>97</v>
      </c>
      <c r="Y70" s="54"/>
      <c r="Z70" s="55" t="s">
        <v>257</v>
      </c>
      <c r="AA70" s="55"/>
      <c r="AB70" s="55"/>
      <c r="AC70" s="65"/>
      <c r="AD70" s="2"/>
      <c r="AE70" s="49"/>
      <c r="AF70" s="50"/>
      <c r="AG70" s="19" t="s">
        <v>74</v>
      </c>
      <c r="AH70" s="53" t="s">
        <v>97</v>
      </c>
      <c r="AI70" s="54"/>
      <c r="AJ70" s="55" t="s">
        <v>257</v>
      </c>
      <c r="AK70" s="55"/>
      <c r="AL70" s="55"/>
      <c r="AM70" s="65"/>
      <c r="AN70" s="2"/>
      <c r="AO70" s="49"/>
      <c r="AP70" s="50"/>
      <c r="AQ70" s="19" t="s">
        <v>74</v>
      </c>
      <c r="AR70" s="53" t="s">
        <v>97</v>
      </c>
      <c r="AS70" s="54"/>
      <c r="AT70" s="55" t="s">
        <v>257</v>
      </c>
      <c r="AU70" s="55"/>
      <c r="AV70" s="55"/>
      <c r="AW70" s="65"/>
      <c r="AX70" s="2"/>
      <c r="AY70" s="49"/>
      <c r="AZ70" s="50"/>
      <c r="BA70" s="19" t="s">
        <v>74</v>
      </c>
      <c r="BB70" s="53" t="s">
        <v>97</v>
      </c>
      <c r="BC70" s="54"/>
      <c r="BD70" s="55" t="s">
        <v>257</v>
      </c>
      <c r="BE70" s="55"/>
      <c r="BF70" s="55"/>
      <c r="BG70" s="65"/>
      <c r="BH70" s="2"/>
      <c r="BI70" s="49"/>
      <c r="BJ70" s="50"/>
      <c r="BK70" s="19" t="s">
        <v>74</v>
      </c>
      <c r="BL70" s="53" t="s">
        <v>97</v>
      </c>
      <c r="BM70" s="54"/>
      <c r="BN70" s="55" t="s">
        <v>257</v>
      </c>
      <c r="BO70" s="55"/>
      <c r="BP70" s="55"/>
      <c r="BQ70" s="65"/>
    </row>
    <row r="71" spans="1:69" s="4" customFormat="1" ht="82.5" customHeight="1" x14ac:dyDescent="0.2">
      <c r="A71" s="2"/>
      <c r="B71" s="1"/>
      <c r="C71" s="1"/>
      <c r="D71" s="1"/>
      <c r="E71" s="1"/>
      <c r="F71" s="1"/>
      <c r="G71" s="1"/>
      <c r="H71" s="1"/>
      <c r="I71" s="1"/>
      <c r="K71" s="51"/>
      <c r="L71" s="52"/>
      <c r="M71" s="19" t="s">
        <v>75</v>
      </c>
      <c r="N71" s="53" t="s">
        <v>95</v>
      </c>
      <c r="O71" s="54"/>
      <c r="P71" s="55" t="s">
        <v>256</v>
      </c>
      <c r="Q71" s="55"/>
      <c r="R71" s="55"/>
      <c r="S71" s="66"/>
      <c r="U71" s="51"/>
      <c r="V71" s="52"/>
      <c r="W71" s="19" t="s">
        <v>75</v>
      </c>
      <c r="X71" s="53" t="s">
        <v>95</v>
      </c>
      <c r="Y71" s="54"/>
      <c r="Z71" s="55" t="s">
        <v>256</v>
      </c>
      <c r="AA71" s="55"/>
      <c r="AB71" s="55"/>
      <c r="AC71" s="66"/>
      <c r="AD71" s="2"/>
      <c r="AE71" s="51"/>
      <c r="AF71" s="52"/>
      <c r="AG71" s="19" t="s">
        <v>75</v>
      </c>
      <c r="AH71" s="53" t="s">
        <v>95</v>
      </c>
      <c r="AI71" s="54"/>
      <c r="AJ71" s="55" t="s">
        <v>256</v>
      </c>
      <c r="AK71" s="55"/>
      <c r="AL71" s="55"/>
      <c r="AM71" s="66"/>
      <c r="AN71" s="2"/>
      <c r="AO71" s="51"/>
      <c r="AP71" s="52"/>
      <c r="AQ71" s="19" t="s">
        <v>75</v>
      </c>
      <c r="AR71" s="53" t="s">
        <v>95</v>
      </c>
      <c r="AS71" s="54"/>
      <c r="AT71" s="55" t="s">
        <v>256</v>
      </c>
      <c r="AU71" s="55"/>
      <c r="AV71" s="55"/>
      <c r="AW71" s="66"/>
      <c r="AX71" s="2"/>
      <c r="AY71" s="51"/>
      <c r="AZ71" s="52"/>
      <c r="BA71" s="19" t="s">
        <v>75</v>
      </c>
      <c r="BB71" s="53" t="s">
        <v>95</v>
      </c>
      <c r="BC71" s="54"/>
      <c r="BD71" s="55" t="s">
        <v>256</v>
      </c>
      <c r="BE71" s="55"/>
      <c r="BF71" s="55"/>
      <c r="BG71" s="66"/>
      <c r="BH71" s="2"/>
      <c r="BI71" s="51"/>
      <c r="BJ71" s="52"/>
      <c r="BK71" s="19" t="s">
        <v>75</v>
      </c>
      <c r="BL71" s="53" t="s">
        <v>95</v>
      </c>
      <c r="BM71" s="54"/>
      <c r="BN71" s="55" t="s">
        <v>256</v>
      </c>
      <c r="BO71" s="55"/>
      <c r="BP71" s="55"/>
      <c r="BQ71" s="66"/>
    </row>
    <row r="72" spans="1:69" s="4" customFormat="1" ht="82.5" customHeight="1" x14ac:dyDescent="0.2">
      <c r="A72" s="2"/>
      <c r="B72" s="1"/>
      <c r="C72" s="1"/>
      <c r="D72" s="1"/>
      <c r="E72" s="1"/>
      <c r="F72" s="1"/>
      <c r="G72" s="1"/>
      <c r="H72" s="1"/>
      <c r="I72" s="1"/>
      <c r="K72" s="47" t="s">
        <v>52</v>
      </c>
      <c r="L72" s="48"/>
      <c r="M72" s="20" t="s">
        <v>73</v>
      </c>
      <c r="N72" s="53" t="s">
        <v>98</v>
      </c>
      <c r="O72" s="54"/>
      <c r="P72" s="55" t="s">
        <v>255</v>
      </c>
      <c r="Q72" s="55"/>
      <c r="R72" s="55"/>
      <c r="S72" s="64">
        <v>45.591562799999998</v>
      </c>
      <c r="U72" s="47" t="s">
        <v>52</v>
      </c>
      <c r="V72" s="48"/>
      <c r="W72" s="20" t="s">
        <v>73</v>
      </c>
      <c r="X72" s="53" t="s">
        <v>98</v>
      </c>
      <c r="Y72" s="54"/>
      <c r="Z72" s="55" t="s">
        <v>255</v>
      </c>
      <c r="AA72" s="55"/>
      <c r="AB72" s="55"/>
      <c r="AC72" s="64">
        <v>45.591562799999998</v>
      </c>
      <c r="AD72" s="2"/>
      <c r="AE72" s="47" t="s">
        <v>52</v>
      </c>
      <c r="AF72" s="48"/>
      <c r="AG72" s="20" t="s">
        <v>73</v>
      </c>
      <c r="AH72" s="53" t="s">
        <v>98</v>
      </c>
      <c r="AI72" s="54"/>
      <c r="AJ72" s="55" t="s">
        <v>255</v>
      </c>
      <c r="AK72" s="55"/>
      <c r="AL72" s="55"/>
      <c r="AM72" s="64">
        <v>45.591562799999998</v>
      </c>
      <c r="AO72" s="47" t="s">
        <v>52</v>
      </c>
      <c r="AP72" s="48"/>
      <c r="AQ72" s="20" t="s">
        <v>73</v>
      </c>
      <c r="AR72" s="53" t="s">
        <v>98</v>
      </c>
      <c r="AS72" s="54"/>
      <c r="AT72" s="55" t="s">
        <v>255</v>
      </c>
      <c r="AU72" s="55"/>
      <c r="AV72" s="55"/>
      <c r="AW72" s="64">
        <v>45.591562799999998</v>
      </c>
      <c r="AY72" s="47" t="s">
        <v>52</v>
      </c>
      <c r="AZ72" s="48"/>
      <c r="BA72" s="20" t="s">
        <v>73</v>
      </c>
      <c r="BB72" s="53" t="s">
        <v>98</v>
      </c>
      <c r="BC72" s="54"/>
      <c r="BD72" s="55" t="s">
        <v>255</v>
      </c>
      <c r="BE72" s="55"/>
      <c r="BF72" s="55"/>
      <c r="BG72" s="64">
        <v>45.591562799999998</v>
      </c>
      <c r="BI72" s="47" t="s">
        <v>52</v>
      </c>
      <c r="BJ72" s="48"/>
      <c r="BK72" s="20" t="s">
        <v>73</v>
      </c>
      <c r="BL72" s="53" t="s">
        <v>98</v>
      </c>
      <c r="BM72" s="54"/>
      <c r="BN72" s="55" t="s">
        <v>255</v>
      </c>
      <c r="BO72" s="55"/>
      <c r="BP72" s="55"/>
      <c r="BQ72" s="64">
        <v>45.591562799999998</v>
      </c>
    </row>
    <row r="73" spans="1:69" s="4" customFormat="1" ht="82.5" customHeight="1" x14ac:dyDescent="0.2">
      <c r="A73" s="2"/>
      <c r="B73" s="1"/>
      <c r="C73" s="1"/>
      <c r="D73" s="1"/>
      <c r="E73" s="1"/>
      <c r="F73" s="1"/>
      <c r="G73" s="1"/>
      <c r="H73" s="1"/>
      <c r="I73" s="1"/>
      <c r="K73" s="49"/>
      <c r="L73" s="50"/>
      <c r="M73" s="19" t="s">
        <v>74</v>
      </c>
      <c r="N73" s="53" t="s">
        <v>93</v>
      </c>
      <c r="O73" s="54"/>
      <c r="P73" s="55" t="s">
        <v>241</v>
      </c>
      <c r="Q73" s="55"/>
      <c r="R73" s="55"/>
      <c r="S73" s="65"/>
      <c r="U73" s="49"/>
      <c r="V73" s="50"/>
      <c r="W73" s="19" t="s">
        <v>74</v>
      </c>
      <c r="X73" s="53" t="s">
        <v>93</v>
      </c>
      <c r="Y73" s="54"/>
      <c r="Z73" s="55" t="s">
        <v>241</v>
      </c>
      <c r="AA73" s="55"/>
      <c r="AB73" s="55"/>
      <c r="AC73" s="65"/>
      <c r="AD73" s="2"/>
      <c r="AE73" s="49"/>
      <c r="AF73" s="50"/>
      <c r="AG73" s="19" t="s">
        <v>74</v>
      </c>
      <c r="AH73" s="53" t="s">
        <v>93</v>
      </c>
      <c r="AI73" s="54"/>
      <c r="AJ73" s="55" t="s">
        <v>241</v>
      </c>
      <c r="AK73" s="55"/>
      <c r="AL73" s="55"/>
      <c r="AM73" s="65"/>
      <c r="AO73" s="49"/>
      <c r="AP73" s="50"/>
      <c r="AQ73" s="19" t="s">
        <v>74</v>
      </c>
      <c r="AR73" s="53" t="s">
        <v>93</v>
      </c>
      <c r="AS73" s="54"/>
      <c r="AT73" s="55" t="s">
        <v>241</v>
      </c>
      <c r="AU73" s="55"/>
      <c r="AV73" s="55"/>
      <c r="AW73" s="65"/>
      <c r="AY73" s="49"/>
      <c r="AZ73" s="50"/>
      <c r="BA73" s="19" t="s">
        <v>74</v>
      </c>
      <c r="BB73" s="53" t="s">
        <v>93</v>
      </c>
      <c r="BC73" s="54"/>
      <c r="BD73" s="55" t="s">
        <v>241</v>
      </c>
      <c r="BE73" s="55"/>
      <c r="BF73" s="55"/>
      <c r="BG73" s="65"/>
      <c r="BI73" s="49"/>
      <c r="BJ73" s="50"/>
      <c r="BK73" s="19" t="s">
        <v>74</v>
      </c>
      <c r="BL73" s="53" t="s">
        <v>93</v>
      </c>
      <c r="BM73" s="54"/>
      <c r="BN73" s="55" t="s">
        <v>241</v>
      </c>
      <c r="BO73" s="55"/>
      <c r="BP73" s="55"/>
      <c r="BQ73" s="65"/>
    </row>
    <row r="74" spans="1:69" s="4" customFormat="1" ht="82.5" customHeight="1" x14ac:dyDescent="0.2">
      <c r="A74" s="2"/>
      <c r="B74" s="1"/>
      <c r="C74" s="1"/>
      <c r="D74" s="1"/>
      <c r="E74" s="1"/>
      <c r="F74" s="1"/>
      <c r="G74" s="1"/>
      <c r="H74" s="1"/>
      <c r="I74" s="1"/>
      <c r="K74" s="51"/>
      <c r="L74" s="52"/>
      <c r="M74" s="19" t="s">
        <v>75</v>
      </c>
      <c r="N74" s="53" t="s">
        <v>202</v>
      </c>
      <c r="O74" s="54"/>
      <c r="P74" s="55" t="s">
        <v>239</v>
      </c>
      <c r="Q74" s="55"/>
      <c r="R74" s="55"/>
      <c r="S74" s="66"/>
      <c r="U74" s="51"/>
      <c r="V74" s="52"/>
      <c r="W74" s="19" t="s">
        <v>75</v>
      </c>
      <c r="X74" s="53" t="s">
        <v>202</v>
      </c>
      <c r="Y74" s="54"/>
      <c r="Z74" s="55" t="s">
        <v>239</v>
      </c>
      <c r="AA74" s="55"/>
      <c r="AB74" s="55"/>
      <c r="AC74" s="66"/>
      <c r="AD74" s="2"/>
      <c r="AE74" s="51"/>
      <c r="AF74" s="52"/>
      <c r="AG74" s="19" t="s">
        <v>75</v>
      </c>
      <c r="AH74" s="53" t="s">
        <v>202</v>
      </c>
      <c r="AI74" s="54"/>
      <c r="AJ74" s="55" t="s">
        <v>239</v>
      </c>
      <c r="AK74" s="55"/>
      <c r="AL74" s="55"/>
      <c r="AM74" s="66"/>
      <c r="AO74" s="51"/>
      <c r="AP74" s="52"/>
      <c r="AQ74" s="19" t="s">
        <v>75</v>
      </c>
      <c r="AR74" s="53" t="s">
        <v>202</v>
      </c>
      <c r="AS74" s="54"/>
      <c r="AT74" s="55" t="s">
        <v>239</v>
      </c>
      <c r="AU74" s="55"/>
      <c r="AV74" s="55"/>
      <c r="AW74" s="66"/>
      <c r="AY74" s="51"/>
      <c r="AZ74" s="52"/>
      <c r="BA74" s="19" t="s">
        <v>75</v>
      </c>
      <c r="BB74" s="53" t="s">
        <v>202</v>
      </c>
      <c r="BC74" s="54"/>
      <c r="BD74" s="55" t="s">
        <v>239</v>
      </c>
      <c r="BE74" s="55"/>
      <c r="BF74" s="55"/>
      <c r="BG74" s="66"/>
      <c r="BI74" s="51"/>
      <c r="BJ74" s="52"/>
      <c r="BK74" s="19" t="s">
        <v>75</v>
      </c>
      <c r="BL74" s="53" t="s">
        <v>202</v>
      </c>
      <c r="BM74" s="54"/>
      <c r="BN74" s="55" t="s">
        <v>239</v>
      </c>
      <c r="BO74" s="55"/>
      <c r="BP74" s="55"/>
      <c r="BQ74" s="66"/>
    </row>
    <row r="75" spans="1:69" s="4" customFormat="1" ht="82.5" customHeight="1" x14ac:dyDescent="0.2">
      <c r="A75" s="2"/>
      <c r="B75" s="1"/>
      <c r="C75" s="1"/>
      <c r="D75" s="1"/>
      <c r="E75" s="1"/>
      <c r="F75" s="1"/>
      <c r="G75" s="1"/>
      <c r="H75" s="1"/>
      <c r="I75" s="1"/>
      <c r="K75" s="47" t="s">
        <v>49</v>
      </c>
      <c r="L75" s="48"/>
      <c r="M75" s="20" t="s">
        <v>73</v>
      </c>
      <c r="N75" s="53" t="s">
        <v>98</v>
      </c>
      <c r="O75" s="54"/>
      <c r="P75" s="55" t="s">
        <v>255</v>
      </c>
      <c r="Q75" s="55"/>
      <c r="R75" s="55"/>
      <c r="S75" s="64">
        <v>60.788750400000005</v>
      </c>
      <c r="U75" s="47" t="s">
        <v>49</v>
      </c>
      <c r="V75" s="48"/>
      <c r="W75" s="20" t="s">
        <v>73</v>
      </c>
      <c r="X75" s="53" t="s">
        <v>98</v>
      </c>
      <c r="Y75" s="54"/>
      <c r="Z75" s="55" t="s">
        <v>255</v>
      </c>
      <c r="AA75" s="55"/>
      <c r="AB75" s="55"/>
      <c r="AC75" s="64">
        <v>60.788750400000005</v>
      </c>
      <c r="AE75" s="47" t="s">
        <v>49</v>
      </c>
      <c r="AF75" s="48"/>
      <c r="AG75" s="20" t="s">
        <v>73</v>
      </c>
      <c r="AH75" s="53" t="s">
        <v>98</v>
      </c>
      <c r="AI75" s="54"/>
      <c r="AJ75" s="55" t="s">
        <v>255</v>
      </c>
      <c r="AK75" s="55"/>
      <c r="AL75" s="55"/>
      <c r="AM75" s="64">
        <v>60.788750400000005</v>
      </c>
      <c r="AO75" s="47" t="s">
        <v>49</v>
      </c>
      <c r="AP75" s="48"/>
      <c r="AQ75" s="20" t="s">
        <v>73</v>
      </c>
      <c r="AR75" s="53" t="s">
        <v>98</v>
      </c>
      <c r="AS75" s="54"/>
      <c r="AT75" s="55" t="s">
        <v>255</v>
      </c>
      <c r="AU75" s="55"/>
      <c r="AV75" s="55"/>
      <c r="AW75" s="64">
        <v>60.788750400000005</v>
      </c>
      <c r="AY75" s="47" t="s">
        <v>49</v>
      </c>
      <c r="AZ75" s="48"/>
      <c r="BA75" s="20" t="s">
        <v>73</v>
      </c>
      <c r="BB75" s="53" t="s">
        <v>98</v>
      </c>
      <c r="BC75" s="54"/>
      <c r="BD75" s="55" t="s">
        <v>255</v>
      </c>
      <c r="BE75" s="55"/>
      <c r="BF75" s="55"/>
      <c r="BG75" s="64">
        <v>60.788750400000005</v>
      </c>
      <c r="BI75" s="47" t="s">
        <v>49</v>
      </c>
      <c r="BJ75" s="48"/>
      <c r="BK75" s="20" t="s">
        <v>73</v>
      </c>
      <c r="BL75" s="53" t="s">
        <v>98</v>
      </c>
      <c r="BM75" s="54"/>
      <c r="BN75" s="55" t="s">
        <v>255</v>
      </c>
      <c r="BO75" s="55"/>
      <c r="BP75" s="55"/>
      <c r="BQ75" s="64">
        <v>60.788750400000005</v>
      </c>
    </row>
    <row r="76" spans="1:69" s="4" customFormat="1" ht="82.5" customHeight="1" x14ac:dyDescent="0.2">
      <c r="A76" s="2"/>
      <c r="B76" s="1"/>
      <c r="C76" s="1"/>
      <c r="D76" s="1"/>
      <c r="E76" s="1"/>
      <c r="F76" s="1"/>
      <c r="G76" s="1"/>
      <c r="H76" s="1"/>
      <c r="I76" s="1"/>
      <c r="K76" s="49"/>
      <c r="L76" s="50"/>
      <c r="M76" s="19" t="s">
        <v>74</v>
      </c>
      <c r="N76" s="60" t="s">
        <v>343</v>
      </c>
      <c r="O76" s="61"/>
      <c r="P76" s="59" t="s">
        <v>346</v>
      </c>
      <c r="Q76" s="59"/>
      <c r="R76" s="59"/>
      <c r="S76" s="65"/>
      <c r="U76" s="49"/>
      <c r="V76" s="50"/>
      <c r="W76" s="19" t="s">
        <v>74</v>
      </c>
      <c r="X76" s="60" t="s">
        <v>343</v>
      </c>
      <c r="Y76" s="61"/>
      <c r="Z76" s="59" t="s">
        <v>346</v>
      </c>
      <c r="AA76" s="59"/>
      <c r="AB76" s="59"/>
      <c r="AC76" s="65"/>
      <c r="AE76" s="49"/>
      <c r="AF76" s="50"/>
      <c r="AG76" s="19" t="s">
        <v>74</v>
      </c>
      <c r="AH76" s="60" t="s">
        <v>343</v>
      </c>
      <c r="AI76" s="61"/>
      <c r="AJ76" s="59" t="s">
        <v>346</v>
      </c>
      <c r="AK76" s="59"/>
      <c r="AL76" s="59"/>
      <c r="AM76" s="65"/>
      <c r="AO76" s="49"/>
      <c r="AP76" s="50"/>
      <c r="AQ76" s="19" t="s">
        <v>74</v>
      </c>
      <c r="AR76" s="60" t="s">
        <v>343</v>
      </c>
      <c r="AS76" s="61"/>
      <c r="AT76" s="59" t="s">
        <v>346</v>
      </c>
      <c r="AU76" s="59"/>
      <c r="AV76" s="59"/>
      <c r="AW76" s="65"/>
      <c r="AY76" s="49"/>
      <c r="AZ76" s="50"/>
      <c r="BA76" s="19" t="s">
        <v>74</v>
      </c>
      <c r="BB76" s="60" t="s">
        <v>343</v>
      </c>
      <c r="BC76" s="61"/>
      <c r="BD76" s="59" t="s">
        <v>346</v>
      </c>
      <c r="BE76" s="59"/>
      <c r="BF76" s="59"/>
      <c r="BG76" s="65"/>
      <c r="BI76" s="49"/>
      <c r="BJ76" s="50"/>
      <c r="BK76" s="19" t="s">
        <v>74</v>
      </c>
      <c r="BL76" s="60" t="s">
        <v>343</v>
      </c>
      <c r="BM76" s="61"/>
      <c r="BN76" s="59" t="s">
        <v>346</v>
      </c>
      <c r="BO76" s="59"/>
      <c r="BP76" s="59"/>
      <c r="BQ76" s="65"/>
    </row>
    <row r="77" spans="1:69" s="4" customFormat="1" ht="82.5" customHeight="1" x14ac:dyDescent="0.2">
      <c r="A77" s="2"/>
      <c r="B77" s="1"/>
      <c r="C77" s="1"/>
      <c r="D77" s="1"/>
      <c r="E77" s="1"/>
      <c r="F77" s="1"/>
      <c r="G77" s="1"/>
      <c r="H77" s="1"/>
      <c r="I77" s="1"/>
      <c r="K77" s="51"/>
      <c r="L77" s="52"/>
      <c r="M77" s="19" t="s">
        <v>75</v>
      </c>
      <c r="N77" s="53" t="s">
        <v>95</v>
      </c>
      <c r="O77" s="54"/>
      <c r="P77" s="55" t="s">
        <v>256</v>
      </c>
      <c r="Q77" s="55"/>
      <c r="R77" s="55"/>
      <c r="S77" s="66"/>
      <c r="U77" s="51"/>
      <c r="V77" s="52"/>
      <c r="W77" s="19" t="s">
        <v>75</v>
      </c>
      <c r="X77" s="53" t="s">
        <v>95</v>
      </c>
      <c r="Y77" s="54"/>
      <c r="Z77" s="55" t="s">
        <v>256</v>
      </c>
      <c r="AA77" s="55"/>
      <c r="AB77" s="55"/>
      <c r="AC77" s="66"/>
      <c r="AE77" s="51"/>
      <c r="AF77" s="52"/>
      <c r="AG77" s="19" t="s">
        <v>75</v>
      </c>
      <c r="AH77" s="53" t="s">
        <v>95</v>
      </c>
      <c r="AI77" s="54"/>
      <c r="AJ77" s="55" t="s">
        <v>256</v>
      </c>
      <c r="AK77" s="55"/>
      <c r="AL77" s="55"/>
      <c r="AM77" s="66"/>
      <c r="AO77" s="51"/>
      <c r="AP77" s="52"/>
      <c r="AQ77" s="19" t="s">
        <v>75</v>
      </c>
      <c r="AR77" s="53" t="s">
        <v>95</v>
      </c>
      <c r="AS77" s="54"/>
      <c r="AT77" s="55" t="s">
        <v>256</v>
      </c>
      <c r="AU77" s="55"/>
      <c r="AV77" s="55"/>
      <c r="AW77" s="66"/>
      <c r="AY77" s="51"/>
      <c r="AZ77" s="52"/>
      <c r="BA77" s="19" t="s">
        <v>75</v>
      </c>
      <c r="BB77" s="53" t="s">
        <v>95</v>
      </c>
      <c r="BC77" s="54"/>
      <c r="BD77" s="55" t="s">
        <v>256</v>
      </c>
      <c r="BE77" s="55"/>
      <c r="BF77" s="55"/>
      <c r="BG77" s="66"/>
      <c r="BI77" s="51"/>
      <c r="BJ77" s="52"/>
      <c r="BK77" s="19" t="s">
        <v>75</v>
      </c>
      <c r="BL77" s="53" t="s">
        <v>95</v>
      </c>
      <c r="BM77" s="54"/>
      <c r="BN77" s="55" t="s">
        <v>256</v>
      </c>
      <c r="BO77" s="55"/>
      <c r="BP77" s="55"/>
      <c r="BQ77" s="66"/>
    </row>
    <row r="78" spans="1:69" s="4" customFormat="1" ht="82.5" customHeight="1" x14ac:dyDescent="0.2">
      <c r="A78" s="2"/>
      <c r="B78" s="1"/>
      <c r="C78" s="1"/>
      <c r="D78" s="1"/>
      <c r="E78" s="1"/>
      <c r="F78" s="1"/>
      <c r="G78" s="1"/>
      <c r="H78" s="1"/>
      <c r="I78" s="1"/>
      <c r="K78" s="47" t="s">
        <v>50</v>
      </c>
      <c r="L78" s="48"/>
      <c r="M78" s="20" t="s">
        <v>73</v>
      </c>
      <c r="N78" s="53" t="s">
        <v>98</v>
      </c>
      <c r="O78" s="54"/>
      <c r="P78" s="55" t="s">
        <v>255</v>
      </c>
      <c r="Q78" s="55"/>
      <c r="R78" s="55"/>
      <c r="S78" s="64">
        <v>67.263750399999992</v>
      </c>
      <c r="U78" s="47" t="s">
        <v>50</v>
      </c>
      <c r="V78" s="48"/>
      <c r="W78" s="20" t="s">
        <v>73</v>
      </c>
      <c r="X78" s="53" t="s">
        <v>98</v>
      </c>
      <c r="Y78" s="54"/>
      <c r="Z78" s="55" t="s">
        <v>255</v>
      </c>
      <c r="AA78" s="55"/>
      <c r="AB78" s="55"/>
      <c r="AC78" s="64">
        <v>67.263750399999992</v>
      </c>
      <c r="AE78" s="47" t="s">
        <v>50</v>
      </c>
      <c r="AF78" s="48"/>
      <c r="AG78" s="20" t="s">
        <v>73</v>
      </c>
      <c r="AH78" s="53" t="s">
        <v>98</v>
      </c>
      <c r="AI78" s="54"/>
      <c r="AJ78" s="55" t="s">
        <v>255</v>
      </c>
      <c r="AK78" s="55"/>
      <c r="AL78" s="55"/>
      <c r="AM78" s="64">
        <v>67.263750399999992</v>
      </c>
      <c r="AO78" s="47" t="s">
        <v>50</v>
      </c>
      <c r="AP78" s="48"/>
      <c r="AQ78" s="20" t="s">
        <v>73</v>
      </c>
      <c r="AR78" s="53" t="s">
        <v>98</v>
      </c>
      <c r="AS78" s="54"/>
      <c r="AT78" s="55" t="s">
        <v>255</v>
      </c>
      <c r="AU78" s="55"/>
      <c r="AV78" s="55"/>
      <c r="AW78" s="64">
        <v>67.263750399999992</v>
      </c>
      <c r="AY78" s="47" t="s">
        <v>50</v>
      </c>
      <c r="AZ78" s="48"/>
      <c r="BA78" s="20" t="s">
        <v>73</v>
      </c>
      <c r="BB78" s="53" t="s">
        <v>98</v>
      </c>
      <c r="BC78" s="54"/>
      <c r="BD78" s="55" t="s">
        <v>255</v>
      </c>
      <c r="BE78" s="55"/>
      <c r="BF78" s="55"/>
      <c r="BG78" s="64">
        <v>67.263750399999992</v>
      </c>
      <c r="BI78" s="47" t="s">
        <v>50</v>
      </c>
      <c r="BJ78" s="48"/>
      <c r="BK78" s="20" t="s">
        <v>73</v>
      </c>
      <c r="BL78" s="53" t="s">
        <v>98</v>
      </c>
      <c r="BM78" s="54"/>
      <c r="BN78" s="55" t="s">
        <v>255</v>
      </c>
      <c r="BO78" s="55"/>
      <c r="BP78" s="55"/>
      <c r="BQ78" s="64">
        <v>67.263750399999992</v>
      </c>
    </row>
    <row r="79" spans="1:69" s="4" customFormat="1" ht="82.5" customHeight="1" x14ac:dyDescent="0.2">
      <c r="A79" s="2"/>
      <c r="B79" s="1"/>
      <c r="C79" s="1"/>
      <c r="D79" s="1"/>
      <c r="E79" s="1"/>
      <c r="F79" s="1"/>
      <c r="G79" s="1"/>
      <c r="H79" s="1"/>
      <c r="I79" s="1"/>
      <c r="K79" s="49"/>
      <c r="L79" s="50"/>
      <c r="M79" s="19" t="s">
        <v>74</v>
      </c>
      <c r="N79" s="53" t="s">
        <v>212</v>
      </c>
      <c r="O79" s="54"/>
      <c r="P79" s="55" t="s">
        <v>262</v>
      </c>
      <c r="Q79" s="55"/>
      <c r="R79" s="55"/>
      <c r="S79" s="65"/>
      <c r="T79" s="2"/>
      <c r="U79" s="49"/>
      <c r="V79" s="50"/>
      <c r="W79" s="19" t="s">
        <v>74</v>
      </c>
      <c r="X79" s="53" t="s">
        <v>212</v>
      </c>
      <c r="Y79" s="54"/>
      <c r="Z79" s="55" t="s">
        <v>262</v>
      </c>
      <c r="AA79" s="55"/>
      <c r="AB79" s="55"/>
      <c r="AC79" s="65"/>
      <c r="AE79" s="49"/>
      <c r="AF79" s="50"/>
      <c r="AG79" s="19" t="s">
        <v>74</v>
      </c>
      <c r="AH79" s="53" t="s">
        <v>212</v>
      </c>
      <c r="AI79" s="54"/>
      <c r="AJ79" s="55" t="s">
        <v>262</v>
      </c>
      <c r="AK79" s="55"/>
      <c r="AL79" s="55"/>
      <c r="AM79" s="65"/>
      <c r="AO79" s="49"/>
      <c r="AP79" s="50"/>
      <c r="AQ79" s="19" t="s">
        <v>74</v>
      </c>
      <c r="AR79" s="53" t="s">
        <v>212</v>
      </c>
      <c r="AS79" s="54"/>
      <c r="AT79" s="55" t="s">
        <v>262</v>
      </c>
      <c r="AU79" s="55"/>
      <c r="AV79" s="55"/>
      <c r="AW79" s="65"/>
      <c r="AY79" s="49"/>
      <c r="AZ79" s="50"/>
      <c r="BA79" s="19" t="s">
        <v>74</v>
      </c>
      <c r="BB79" s="53" t="s">
        <v>212</v>
      </c>
      <c r="BC79" s="54"/>
      <c r="BD79" s="55" t="s">
        <v>262</v>
      </c>
      <c r="BE79" s="55"/>
      <c r="BF79" s="55"/>
      <c r="BG79" s="65"/>
      <c r="BI79" s="49"/>
      <c r="BJ79" s="50"/>
      <c r="BK79" s="19" t="s">
        <v>74</v>
      </c>
      <c r="BL79" s="53" t="s">
        <v>212</v>
      </c>
      <c r="BM79" s="54"/>
      <c r="BN79" s="55" t="s">
        <v>262</v>
      </c>
      <c r="BO79" s="55"/>
      <c r="BP79" s="55"/>
      <c r="BQ79" s="65"/>
    </row>
    <row r="80" spans="1:69" ht="82.5" customHeight="1" x14ac:dyDescent="0.2">
      <c r="K80" s="51"/>
      <c r="L80" s="52"/>
      <c r="M80" s="19" t="s">
        <v>75</v>
      </c>
      <c r="N80" s="53" t="s">
        <v>95</v>
      </c>
      <c r="O80" s="54"/>
      <c r="P80" s="55" t="s">
        <v>256</v>
      </c>
      <c r="Q80" s="55"/>
      <c r="R80" s="55"/>
      <c r="S80" s="66"/>
      <c r="U80" s="51"/>
      <c r="V80" s="52"/>
      <c r="W80" s="19" t="s">
        <v>75</v>
      </c>
      <c r="X80" s="53" t="s">
        <v>95</v>
      </c>
      <c r="Y80" s="54"/>
      <c r="Z80" s="55" t="s">
        <v>256</v>
      </c>
      <c r="AA80" s="55"/>
      <c r="AB80" s="55"/>
      <c r="AC80" s="66"/>
      <c r="AD80" s="4"/>
      <c r="AE80" s="51"/>
      <c r="AF80" s="52"/>
      <c r="AG80" s="19" t="s">
        <v>75</v>
      </c>
      <c r="AH80" s="53" t="s">
        <v>95</v>
      </c>
      <c r="AI80" s="54"/>
      <c r="AJ80" s="55" t="s">
        <v>256</v>
      </c>
      <c r="AK80" s="55"/>
      <c r="AL80" s="55"/>
      <c r="AM80" s="66"/>
      <c r="AN80" s="4"/>
      <c r="AO80" s="51"/>
      <c r="AP80" s="52"/>
      <c r="AQ80" s="19" t="s">
        <v>75</v>
      </c>
      <c r="AR80" s="53" t="s">
        <v>95</v>
      </c>
      <c r="AS80" s="54"/>
      <c r="AT80" s="55" t="s">
        <v>256</v>
      </c>
      <c r="AU80" s="55"/>
      <c r="AV80" s="55"/>
      <c r="AW80" s="66"/>
      <c r="AX80" s="4"/>
      <c r="AY80" s="51"/>
      <c r="AZ80" s="52"/>
      <c r="BA80" s="19" t="s">
        <v>75</v>
      </c>
      <c r="BB80" s="53" t="s">
        <v>95</v>
      </c>
      <c r="BC80" s="54"/>
      <c r="BD80" s="55" t="s">
        <v>256</v>
      </c>
      <c r="BE80" s="55"/>
      <c r="BF80" s="55"/>
      <c r="BG80" s="66"/>
      <c r="BH80" s="4"/>
      <c r="BI80" s="51"/>
      <c r="BJ80" s="52"/>
      <c r="BK80" s="19" t="s">
        <v>75</v>
      </c>
      <c r="BL80" s="53" t="s">
        <v>95</v>
      </c>
      <c r="BM80" s="54"/>
      <c r="BN80" s="55" t="s">
        <v>256</v>
      </c>
      <c r="BO80" s="55"/>
      <c r="BP80" s="55"/>
      <c r="BQ80" s="66"/>
    </row>
    <row r="81" spans="1:69" ht="82.5" customHeight="1" x14ac:dyDescent="0.2">
      <c r="K81" s="47" t="s">
        <v>51</v>
      </c>
      <c r="L81" s="48"/>
      <c r="M81" s="20" t="s">
        <v>73</v>
      </c>
      <c r="N81" s="53" t="s">
        <v>98</v>
      </c>
      <c r="O81" s="54"/>
      <c r="P81" s="55" t="s">
        <v>255</v>
      </c>
      <c r="Q81" s="55"/>
      <c r="R81" s="55"/>
      <c r="S81" s="64">
        <v>73.738750399999986</v>
      </c>
      <c r="U81" s="47" t="s">
        <v>51</v>
      </c>
      <c r="V81" s="48"/>
      <c r="W81" s="20" t="s">
        <v>73</v>
      </c>
      <c r="X81" s="53" t="s">
        <v>98</v>
      </c>
      <c r="Y81" s="54"/>
      <c r="Z81" s="55" t="s">
        <v>255</v>
      </c>
      <c r="AA81" s="55"/>
      <c r="AB81" s="55"/>
      <c r="AC81" s="64">
        <v>73.738750399999986</v>
      </c>
      <c r="AD81" s="4"/>
      <c r="AE81" s="47" t="s">
        <v>51</v>
      </c>
      <c r="AF81" s="48"/>
      <c r="AG81" s="20" t="s">
        <v>73</v>
      </c>
      <c r="AH81" s="53" t="s">
        <v>98</v>
      </c>
      <c r="AI81" s="54"/>
      <c r="AJ81" s="55" t="s">
        <v>255</v>
      </c>
      <c r="AK81" s="55"/>
      <c r="AL81" s="55"/>
      <c r="AM81" s="64">
        <v>73.738750399999986</v>
      </c>
      <c r="AN81" s="4"/>
      <c r="AO81" s="47" t="s">
        <v>51</v>
      </c>
      <c r="AP81" s="48"/>
      <c r="AQ81" s="20" t="s">
        <v>73</v>
      </c>
      <c r="AR81" s="53" t="s">
        <v>98</v>
      </c>
      <c r="AS81" s="54"/>
      <c r="AT81" s="55" t="s">
        <v>255</v>
      </c>
      <c r="AU81" s="55"/>
      <c r="AV81" s="55"/>
      <c r="AW81" s="64">
        <v>73.738750399999986</v>
      </c>
      <c r="AX81" s="4"/>
      <c r="AY81" s="47" t="s">
        <v>51</v>
      </c>
      <c r="AZ81" s="48"/>
      <c r="BA81" s="20" t="s">
        <v>73</v>
      </c>
      <c r="BB81" s="53" t="s">
        <v>98</v>
      </c>
      <c r="BC81" s="54"/>
      <c r="BD81" s="55" t="s">
        <v>255</v>
      </c>
      <c r="BE81" s="55"/>
      <c r="BF81" s="55"/>
      <c r="BG81" s="64">
        <v>73.738750399999986</v>
      </c>
      <c r="BH81" s="4"/>
      <c r="BI81" s="47" t="s">
        <v>51</v>
      </c>
      <c r="BJ81" s="48"/>
      <c r="BK81" s="20" t="s">
        <v>73</v>
      </c>
      <c r="BL81" s="53" t="s">
        <v>98</v>
      </c>
      <c r="BM81" s="54"/>
      <c r="BN81" s="55" t="s">
        <v>255</v>
      </c>
      <c r="BO81" s="55"/>
      <c r="BP81" s="55"/>
      <c r="BQ81" s="64">
        <v>73.738750399999986</v>
      </c>
    </row>
    <row r="82" spans="1:69" ht="82.5" customHeight="1" x14ac:dyDescent="0.2">
      <c r="K82" s="49"/>
      <c r="L82" s="50"/>
      <c r="M82" s="19" t="s">
        <v>74</v>
      </c>
      <c r="N82" s="53" t="s">
        <v>97</v>
      </c>
      <c r="O82" s="54"/>
      <c r="P82" s="55" t="s">
        <v>257</v>
      </c>
      <c r="Q82" s="55"/>
      <c r="R82" s="55"/>
      <c r="S82" s="65"/>
      <c r="U82" s="49"/>
      <c r="V82" s="50"/>
      <c r="W82" s="19" t="s">
        <v>74</v>
      </c>
      <c r="X82" s="53" t="s">
        <v>97</v>
      </c>
      <c r="Y82" s="54"/>
      <c r="Z82" s="55" t="s">
        <v>257</v>
      </c>
      <c r="AA82" s="55"/>
      <c r="AB82" s="55"/>
      <c r="AC82" s="65"/>
      <c r="AD82" s="4"/>
      <c r="AE82" s="49"/>
      <c r="AF82" s="50"/>
      <c r="AG82" s="19" t="s">
        <v>74</v>
      </c>
      <c r="AH82" s="53" t="s">
        <v>97</v>
      </c>
      <c r="AI82" s="54"/>
      <c r="AJ82" s="55" t="s">
        <v>257</v>
      </c>
      <c r="AK82" s="55"/>
      <c r="AL82" s="55"/>
      <c r="AM82" s="65"/>
      <c r="AN82" s="4"/>
      <c r="AO82" s="49"/>
      <c r="AP82" s="50"/>
      <c r="AQ82" s="19" t="s">
        <v>74</v>
      </c>
      <c r="AR82" s="53" t="s">
        <v>97</v>
      </c>
      <c r="AS82" s="54"/>
      <c r="AT82" s="55" t="s">
        <v>257</v>
      </c>
      <c r="AU82" s="55"/>
      <c r="AV82" s="55"/>
      <c r="AW82" s="65"/>
      <c r="AX82" s="4"/>
      <c r="AY82" s="49"/>
      <c r="AZ82" s="50"/>
      <c r="BA82" s="19" t="s">
        <v>74</v>
      </c>
      <c r="BB82" s="53" t="s">
        <v>97</v>
      </c>
      <c r="BC82" s="54"/>
      <c r="BD82" s="55" t="s">
        <v>257</v>
      </c>
      <c r="BE82" s="55"/>
      <c r="BF82" s="55"/>
      <c r="BG82" s="65"/>
      <c r="BH82" s="4"/>
      <c r="BI82" s="49"/>
      <c r="BJ82" s="50"/>
      <c r="BK82" s="19" t="s">
        <v>74</v>
      </c>
      <c r="BL82" s="53" t="s">
        <v>97</v>
      </c>
      <c r="BM82" s="54"/>
      <c r="BN82" s="55" t="s">
        <v>257</v>
      </c>
      <c r="BO82" s="55"/>
      <c r="BP82" s="55"/>
      <c r="BQ82" s="65"/>
    </row>
    <row r="83" spans="1:69" ht="82.5" customHeight="1" x14ac:dyDescent="0.2">
      <c r="K83" s="51"/>
      <c r="L83" s="52"/>
      <c r="M83" s="19" t="s">
        <v>75</v>
      </c>
      <c r="N83" s="53" t="s">
        <v>95</v>
      </c>
      <c r="O83" s="54"/>
      <c r="P83" s="55" t="s">
        <v>256</v>
      </c>
      <c r="Q83" s="55"/>
      <c r="R83" s="55"/>
      <c r="S83" s="66"/>
      <c r="U83" s="51"/>
      <c r="V83" s="52"/>
      <c r="W83" s="19" t="s">
        <v>75</v>
      </c>
      <c r="X83" s="53" t="s">
        <v>95</v>
      </c>
      <c r="Y83" s="54"/>
      <c r="Z83" s="55" t="s">
        <v>256</v>
      </c>
      <c r="AA83" s="55"/>
      <c r="AB83" s="55"/>
      <c r="AC83" s="66"/>
      <c r="AD83" s="4"/>
      <c r="AE83" s="51"/>
      <c r="AF83" s="52"/>
      <c r="AG83" s="19" t="s">
        <v>75</v>
      </c>
      <c r="AH83" s="53" t="s">
        <v>95</v>
      </c>
      <c r="AI83" s="54"/>
      <c r="AJ83" s="55" t="s">
        <v>256</v>
      </c>
      <c r="AK83" s="55"/>
      <c r="AL83" s="55"/>
      <c r="AM83" s="66"/>
      <c r="AO83" s="51"/>
      <c r="AP83" s="52"/>
      <c r="AQ83" s="19" t="s">
        <v>75</v>
      </c>
      <c r="AR83" s="53" t="s">
        <v>95</v>
      </c>
      <c r="AS83" s="54"/>
      <c r="AT83" s="55" t="s">
        <v>256</v>
      </c>
      <c r="AU83" s="55"/>
      <c r="AV83" s="55"/>
      <c r="AW83" s="66"/>
      <c r="AY83" s="51"/>
      <c r="AZ83" s="52"/>
      <c r="BA83" s="19" t="s">
        <v>75</v>
      </c>
      <c r="BB83" s="53" t="s">
        <v>95</v>
      </c>
      <c r="BC83" s="54"/>
      <c r="BD83" s="55" t="s">
        <v>256</v>
      </c>
      <c r="BE83" s="55"/>
      <c r="BF83" s="55"/>
      <c r="BG83" s="66"/>
      <c r="BI83" s="51"/>
      <c r="BJ83" s="52"/>
      <c r="BK83" s="19" t="s">
        <v>75</v>
      </c>
      <c r="BL83" s="53" t="s">
        <v>95</v>
      </c>
      <c r="BM83" s="54"/>
      <c r="BN83" s="55" t="s">
        <v>256</v>
      </c>
      <c r="BO83" s="55"/>
      <c r="BP83" s="55"/>
      <c r="BQ83" s="66"/>
    </row>
    <row r="84" spans="1:69" ht="82.5" customHeight="1" x14ac:dyDescent="0.2">
      <c r="K84" s="47" t="s">
        <v>215</v>
      </c>
      <c r="L84" s="48"/>
      <c r="M84" s="20" t="s">
        <v>73</v>
      </c>
      <c r="N84" s="53" t="s">
        <v>99</v>
      </c>
      <c r="O84" s="54"/>
      <c r="P84" s="55" t="s">
        <v>259</v>
      </c>
      <c r="Q84" s="55"/>
      <c r="R84" s="55"/>
      <c r="S84" s="56" t="s">
        <v>59</v>
      </c>
      <c r="U84" s="47" t="s">
        <v>215</v>
      </c>
      <c r="V84" s="48"/>
      <c r="W84" s="20" t="s">
        <v>73</v>
      </c>
      <c r="X84" s="53" t="s">
        <v>99</v>
      </c>
      <c r="Y84" s="54"/>
      <c r="Z84" s="55" t="s">
        <v>259</v>
      </c>
      <c r="AA84" s="55"/>
      <c r="AB84" s="55"/>
      <c r="AC84" s="56" t="s">
        <v>59</v>
      </c>
      <c r="AE84" s="47" t="s">
        <v>215</v>
      </c>
      <c r="AF84" s="48"/>
      <c r="AG84" s="20" t="s">
        <v>73</v>
      </c>
      <c r="AH84" s="53" t="s">
        <v>99</v>
      </c>
      <c r="AI84" s="54"/>
      <c r="AJ84" s="55" t="s">
        <v>259</v>
      </c>
      <c r="AK84" s="55"/>
      <c r="AL84" s="55"/>
      <c r="AM84" s="56" t="s">
        <v>59</v>
      </c>
      <c r="AN84" s="4"/>
      <c r="AO84" s="47" t="s">
        <v>215</v>
      </c>
      <c r="AP84" s="48"/>
      <c r="AQ84" s="20" t="s">
        <v>73</v>
      </c>
      <c r="AR84" s="53" t="s">
        <v>99</v>
      </c>
      <c r="AS84" s="54"/>
      <c r="AT84" s="55" t="s">
        <v>259</v>
      </c>
      <c r="AU84" s="55"/>
      <c r="AV84" s="55"/>
      <c r="AW84" s="56" t="s">
        <v>59</v>
      </c>
      <c r="AX84" s="4"/>
      <c r="AY84" s="47" t="s">
        <v>215</v>
      </c>
      <c r="AZ84" s="48"/>
      <c r="BA84" s="20" t="s">
        <v>73</v>
      </c>
      <c r="BB84" s="53" t="s">
        <v>99</v>
      </c>
      <c r="BC84" s="54"/>
      <c r="BD84" s="55" t="s">
        <v>259</v>
      </c>
      <c r="BE84" s="55"/>
      <c r="BF84" s="55"/>
      <c r="BG84" s="56" t="s">
        <v>59</v>
      </c>
      <c r="BH84" s="4"/>
      <c r="BI84" s="47" t="s">
        <v>215</v>
      </c>
      <c r="BJ84" s="48"/>
      <c r="BK84" s="20" t="s">
        <v>73</v>
      </c>
      <c r="BL84" s="53" t="s">
        <v>99</v>
      </c>
      <c r="BM84" s="54"/>
      <c r="BN84" s="55" t="s">
        <v>259</v>
      </c>
      <c r="BO84" s="55"/>
      <c r="BP84" s="55"/>
      <c r="BQ84" s="56" t="s">
        <v>59</v>
      </c>
    </row>
    <row r="85" spans="1:69" ht="82.5" customHeight="1" x14ac:dyDescent="0.2">
      <c r="K85" s="49"/>
      <c r="L85" s="50"/>
      <c r="M85" s="19" t="s">
        <v>74</v>
      </c>
      <c r="N85" s="53" t="s">
        <v>90</v>
      </c>
      <c r="O85" s="54"/>
      <c r="P85" s="55" t="s">
        <v>250</v>
      </c>
      <c r="Q85" s="55"/>
      <c r="R85" s="55"/>
      <c r="S85" s="57"/>
      <c r="U85" s="49"/>
      <c r="V85" s="50"/>
      <c r="W85" s="19" t="s">
        <v>74</v>
      </c>
      <c r="X85" s="53" t="s">
        <v>90</v>
      </c>
      <c r="Y85" s="54"/>
      <c r="Z85" s="55" t="s">
        <v>250</v>
      </c>
      <c r="AA85" s="55"/>
      <c r="AB85" s="55"/>
      <c r="AC85" s="57"/>
      <c r="AD85" s="4"/>
      <c r="AE85" s="49"/>
      <c r="AF85" s="50"/>
      <c r="AG85" s="19" t="s">
        <v>74</v>
      </c>
      <c r="AH85" s="53" t="s">
        <v>90</v>
      </c>
      <c r="AI85" s="54"/>
      <c r="AJ85" s="55" t="s">
        <v>250</v>
      </c>
      <c r="AK85" s="55"/>
      <c r="AL85" s="55"/>
      <c r="AM85" s="57"/>
      <c r="AN85" s="4"/>
      <c r="AO85" s="49"/>
      <c r="AP85" s="50"/>
      <c r="AQ85" s="19" t="s">
        <v>74</v>
      </c>
      <c r="AR85" s="53" t="s">
        <v>90</v>
      </c>
      <c r="AS85" s="54"/>
      <c r="AT85" s="55" t="s">
        <v>250</v>
      </c>
      <c r="AU85" s="55"/>
      <c r="AV85" s="55"/>
      <c r="AW85" s="57"/>
      <c r="AX85" s="4"/>
      <c r="AY85" s="49"/>
      <c r="AZ85" s="50"/>
      <c r="BA85" s="19" t="s">
        <v>74</v>
      </c>
      <c r="BB85" s="53" t="s">
        <v>90</v>
      </c>
      <c r="BC85" s="54"/>
      <c r="BD85" s="55" t="s">
        <v>250</v>
      </c>
      <c r="BE85" s="55"/>
      <c r="BF85" s="55"/>
      <c r="BG85" s="57"/>
      <c r="BH85" s="4"/>
      <c r="BI85" s="49"/>
      <c r="BJ85" s="50"/>
      <c r="BK85" s="19" t="s">
        <v>74</v>
      </c>
      <c r="BL85" s="53" t="s">
        <v>90</v>
      </c>
      <c r="BM85" s="54"/>
      <c r="BN85" s="55" t="s">
        <v>250</v>
      </c>
      <c r="BO85" s="55"/>
      <c r="BP85" s="55"/>
      <c r="BQ85" s="57"/>
    </row>
    <row r="86" spans="1:69" ht="82.5" customHeight="1" x14ac:dyDescent="0.2">
      <c r="K86" s="51"/>
      <c r="L86" s="52"/>
      <c r="M86" s="19" t="s">
        <v>75</v>
      </c>
      <c r="N86" s="53" t="s">
        <v>242</v>
      </c>
      <c r="O86" s="67"/>
      <c r="P86" s="55" t="s">
        <v>243</v>
      </c>
      <c r="Q86" s="55"/>
      <c r="R86" s="55"/>
      <c r="S86" s="58"/>
      <c r="U86" s="51"/>
      <c r="V86" s="52"/>
      <c r="W86" s="19" t="s">
        <v>75</v>
      </c>
      <c r="X86" s="53" t="s">
        <v>242</v>
      </c>
      <c r="Y86" s="67"/>
      <c r="Z86" s="55" t="s">
        <v>243</v>
      </c>
      <c r="AA86" s="55"/>
      <c r="AB86" s="55"/>
      <c r="AC86" s="58"/>
      <c r="AD86" s="4"/>
      <c r="AE86" s="51"/>
      <c r="AF86" s="52"/>
      <c r="AG86" s="19" t="s">
        <v>75</v>
      </c>
      <c r="AH86" s="53" t="s">
        <v>242</v>
      </c>
      <c r="AI86" s="67"/>
      <c r="AJ86" s="55" t="s">
        <v>243</v>
      </c>
      <c r="AK86" s="55"/>
      <c r="AL86" s="55"/>
      <c r="AM86" s="58"/>
      <c r="AN86" s="4"/>
      <c r="AO86" s="51"/>
      <c r="AP86" s="52"/>
      <c r="AQ86" s="19" t="s">
        <v>75</v>
      </c>
      <c r="AR86" s="53" t="s">
        <v>242</v>
      </c>
      <c r="AS86" s="67"/>
      <c r="AT86" s="55" t="s">
        <v>243</v>
      </c>
      <c r="AU86" s="55"/>
      <c r="AV86" s="55"/>
      <c r="AW86" s="58"/>
      <c r="AX86" s="4"/>
      <c r="AY86" s="51"/>
      <c r="AZ86" s="52"/>
      <c r="BA86" s="19" t="s">
        <v>75</v>
      </c>
      <c r="BB86" s="53" t="s">
        <v>242</v>
      </c>
      <c r="BC86" s="67"/>
      <c r="BD86" s="55" t="s">
        <v>243</v>
      </c>
      <c r="BE86" s="55"/>
      <c r="BF86" s="55"/>
      <c r="BG86" s="58"/>
      <c r="BH86" s="4"/>
      <c r="BI86" s="51"/>
      <c r="BJ86" s="52"/>
      <c r="BK86" s="19" t="s">
        <v>75</v>
      </c>
      <c r="BL86" s="53" t="s">
        <v>242</v>
      </c>
      <c r="BM86" s="67"/>
      <c r="BN86" s="55" t="s">
        <v>243</v>
      </c>
      <c r="BO86" s="55"/>
      <c r="BP86" s="55"/>
      <c r="BQ86" s="58"/>
    </row>
    <row r="87" spans="1:69" ht="82.5" customHeight="1" x14ac:dyDescent="0.2">
      <c r="K87" s="47" t="s">
        <v>214</v>
      </c>
      <c r="L87" s="48"/>
      <c r="M87" s="19" t="s">
        <v>73</v>
      </c>
      <c r="N87" s="53" t="s">
        <v>100</v>
      </c>
      <c r="O87" s="54"/>
      <c r="P87" s="55" t="s">
        <v>259</v>
      </c>
      <c r="Q87" s="55"/>
      <c r="R87" s="55"/>
      <c r="S87" s="68" t="s">
        <v>59</v>
      </c>
      <c r="U87" s="47" t="s">
        <v>214</v>
      </c>
      <c r="V87" s="48"/>
      <c r="W87" s="19" t="s">
        <v>73</v>
      </c>
      <c r="X87" s="53" t="s">
        <v>100</v>
      </c>
      <c r="Y87" s="54"/>
      <c r="Z87" s="55" t="s">
        <v>259</v>
      </c>
      <c r="AA87" s="55"/>
      <c r="AB87" s="55"/>
      <c r="AC87" s="68" t="s">
        <v>59</v>
      </c>
      <c r="AD87" s="4"/>
      <c r="AE87" s="47" t="s">
        <v>214</v>
      </c>
      <c r="AF87" s="48"/>
      <c r="AG87" s="19" t="s">
        <v>73</v>
      </c>
      <c r="AH87" s="53" t="s">
        <v>100</v>
      </c>
      <c r="AI87" s="54"/>
      <c r="AJ87" s="55" t="s">
        <v>259</v>
      </c>
      <c r="AK87" s="55"/>
      <c r="AL87" s="55"/>
      <c r="AM87" s="68" t="s">
        <v>59</v>
      </c>
      <c r="AN87" s="4"/>
      <c r="AO87" s="47" t="s">
        <v>214</v>
      </c>
      <c r="AP87" s="48"/>
      <c r="AQ87" s="19" t="s">
        <v>73</v>
      </c>
      <c r="AR87" s="53" t="s">
        <v>100</v>
      </c>
      <c r="AS87" s="54"/>
      <c r="AT87" s="55" t="s">
        <v>259</v>
      </c>
      <c r="AU87" s="55"/>
      <c r="AV87" s="55"/>
      <c r="AW87" s="68" t="s">
        <v>59</v>
      </c>
      <c r="AX87" s="4"/>
      <c r="AY87" s="47" t="s">
        <v>214</v>
      </c>
      <c r="AZ87" s="48"/>
      <c r="BA87" s="19" t="s">
        <v>73</v>
      </c>
      <c r="BB87" s="53" t="s">
        <v>100</v>
      </c>
      <c r="BC87" s="54"/>
      <c r="BD87" s="55" t="s">
        <v>259</v>
      </c>
      <c r="BE87" s="55"/>
      <c r="BF87" s="55"/>
      <c r="BG87" s="68" t="s">
        <v>59</v>
      </c>
      <c r="BH87" s="4"/>
      <c r="BI87" s="47" t="s">
        <v>214</v>
      </c>
      <c r="BJ87" s="48"/>
      <c r="BK87" s="19" t="s">
        <v>73</v>
      </c>
      <c r="BL87" s="53" t="s">
        <v>100</v>
      </c>
      <c r="BM87" s="54"/>
      <c r="BN87" s="55" t="s">
        <v>259</v>
      </c>
      <c r="BO87" s="55"/>
      <c r="BP87" s="55"/>
      <c r="BQ87" s="68" t="s">
        <v>59</v>
      </c>
    </row>
    <row r="88" spans="1:69" ht="82.5" customHeight="1" x14ac:dyDescent="0.2">
      <c r="K88" s="49"/>
      <c r="L88" s="50"/>
      <c r="M88" s="19" t="s">
        <v>74</v>
      </c>
      <c r="N88" s="53" t="s">
        <v>92</v>
      </c>
      <c r="O88" s="54"/>
      <c r="P88" s="55" t="s">
        <v>252</v>
      </c>
      <c r="Q88" s="55"/>
      <c r="R88" s="55"/>
      <c r="S88" s="68"/>
      <c r="U88" s="49"/>
      <c r="V88" s="50"/>
      <c r="W88" s="19" t="s">
        <v>74</v>
      </c>
      <c r="X88" s="53" t="s">
        <v>92</v>
      </c>
      <c r="Y88" s="54"/>
      <c r="Z88" s="55" t="s">
        <v>252</v>
      </c>
      <c r="AA88" s="55"/>
      <c r="AB88" s="55"/>
      <c r="AC88" s="68"/>
      <c r="AD88" s="4"/>
      <c r="AE88" s="49"/>
      <c r="AF88" s="50"/>
      <c r="AG88" s="19" t="s">
        <v>74</v>
      </c>
      <c r="AH88" s="53" t="s">
        <v>92</v>
      </c>
      <c r="AI88" s="54"/>
      <c r="AJ88" s="55" t="s">
        <v>252</v>
      </c>
      <c r="AK88" s="55"/>
      <c r="AL88" s="55"/>
      <c r="AM88" s="68"/>
      <c r="AN88" s="4"/>
      <c r="AO88" s="49"/>
      <c r="AP88" s="50"/>
      <c r="AQ88" s="19" t="s">
        <v>74</v>
      </c>
      <c r="AR88" s="53" t="s">
        <v>92</v>
      </c>
      <c r="AS88" s="54"/>
      <c r="AT88" s="55" t="s">
        <v>252</v>
      </c>
      <c r="AU88" s="55"/>
      <c r="AV88" s="55"/>
      <c r="AW88" s="68"/>
      <c r="AX88" s="4"/>
      <c r="AY88" s="49"/>
      <c r="AZ88" s="50"/>
      <c r="BA88" s="19" t="s">
        <v>74</v>
      </c>
      <c r="BB88" s="53" t="s">
        <v>92</v>
      </c>
      <c r="BC88" s="54"/>
      <c r="BD88" s="55" t="s">
        <v>252</v>
      </c>
      <c r="BE88" s="55"/>
      <c r="BF88" s="55"/>
      <c r="BG88" s="68"/>
      <c r="BH88" s="4"/>
      <c r="BI88" s="49"/>
      <c r="BJ88" s="50"/>
      <c r="BK88" s="19" t="s">
        <v>74</v>
      </c>
      <c r="BL88" s="53" t="s">
        <v>92</v>
      </c>
      <c r="BM88" s="54"/>
      <c r="BN88" s="55" t="s">
        <v>252</v>
      </c>
      <c r="BO88" s="55"/>
      <c r="BP88" s="55"/>
      <c r="BQ88" s="68"/>
    </row>
    <row r="89" spans="1:69" ht="82.5" customHeight="1" x14ac:dyDescent="0.2">
      <c r="K89" s="51"/>
      <c r="L89" s="52"/>
      <c r="M89" s="19" t="s">
        <v>75</v>
      </c>
      <c r="N89" s="53" t="s">
        <v>242</v>
      </c>
      <c r="O89" s="67"/>
      <c r="P89" s="55" t="s">
        <v>243</v>
      </c>
      <c r="Q89" s="55"/>
      <c r="R89" s="55"/>
      <c r="S89" s="68"/>
      <c r="U89" s="51"/>
      <c r="V89" s="52"/>
      <c r="W89" s="19" t="s">
        <v>75</v>
      </c>
      <c r="X89" s="53" t="s">
        <v>242</v>
      </c>
      <c r="Y89" s="67"/>
      <c r="Z89" s="55" t="s">
        <v>243</v>
      </c>
      <c r="AA89" s="55"/>
      <c r="AB89" s="55"/>
      <c r="AC89" s="68"/>
      <c r="AD89" s="4"/>
      <c r="AE89" s="51"/>
      <c r="AF89" s="52"/>
      <c r="AG89" s="19" t="s">
        <v>75</v>
      </c>
      <c r="AH89" s="53" t="s">
        <v>242</v>
      </c>
      <c r="AI89" s="67"/>
      <c r="AJ89" s="55" t="s">
        <v>243</v>
      </c>
      <c r="AK89" s="55"/>
      <c r="AL89" s="55"/>
      <c r="AM89" s="68"/>
      <c r="AN89" s="4"/>
      <c r="AO89" s="51"/>
      <c r="AP89" s="52"/>
      <c r="AQ89" s="19" t="s">
        <v>75</v>
      </c>
      <c r="AR89" s="53" t="s">
        <v>242</v>
      </c>
      <c r="AS89" s="67"/>
      <c r="AT89" s="55" t="s">
        <v>243</v>
      </c>
      <c r="AU89" s="55"/>
      <c r="AV89" s="55"/>
      <c r="AW89" s="68"/>
      <c r="AX89" s="4"/>
      <c r="AY89" s="51"/>
      <c r="AZ89" s="52"/>
      <c r="BA89" s="19" t="s">
        <v>75</v>
      </c>
      <c r="BB89" s="53" t="s">
        <v>242</v>
      </c>
      <c r="BC89" s="67"/>
      <c r="BD89" s="55" t="s">
        <v>243</v>
      </c>
      <c r="BE89" s="55"/>
      <c r="BF89" s="55"/>
      <c r="BG89" s="68"/>
      <c r="BH89" s="4"/>
      <c r="BI89" s="51"/>
      <c r="BJ89" s="52"/>
      <c r="BK89" s="19" t="s">
        <v>75</v>
      </c>
      <c r="BL89" s="53" t="s">
        <v>242</v>
      </c>
      <c r="BM89" s="67"/>
      <c r="BN89" s="55" t="s">
        <v>243</v>
      </c>
      <c r="BO89" s="55"/>
      <c r="BP89" s="55"/>
      <c r="BQ89" s="68"/>
    </row>
    <row r="90" spans="1:69" x14ac:dyDescent="0.2">
      <c r="AD90" s="4"/>
      <c r="AN90" s="4"/>
      <c r="AX90" s="4"/>
      <c r="BH90" s="4"/>
    </row>
    <row r="91" spans="1:69" ht="16" x14ac:dyDescent="0.2">
      <c r="A91" s="46" t="str">
        <f>"Door Frame System, Fittings and Handles must be selected separately, see pages … ."</f>
        <v>Door Frame System, Fittings and Handles must be selected separately, see pages … .</v>
      </c>
      <c r="B91" s="46"/>
      <c r="C91" s="46"/>
      <c r="D91" s="46"/>
      <c r="E91" s="46"/>
      <c r="F91" s="46"/>
      <c r="G91" s="46"/>
      <c r="H91" s="46"/>
      <c r="I91" s="46"/>
      <c r="K91" s="46" t="str">
        <f t="shared" ref="K91" si="23">"Door Frame System, Fittings and Handles must be selected separately, see pages … ."</f>
        <v>Door Frame System, Fittings and Handles must be selected separately, see pages … .</v>
      </c>
      <c r="L91" s="46"/>
      <c r="M91" s="46"/>
      <c r="N91" s="46"/>
      <c r="O91" s="46"/>
      <c r="P91" s="46"/>
      <c r="Q91" s="46"/>
      <c r="R91" s="46"/>
      <c r="S91" s="46"/>
      <c r="U91" s="46" t="str">
        <f t="shared" ref="U91" si="24">"Door Frame System, Fittings and Handles must be selected separately, see pages … ."</f>
        <v>Door Frame System, Fittings and Handles must be selected separately, see pages … .</v>
      </c>
      <c r="V91" s="46"/>
      <c r="W91" s="46"/>
      <c r="X91" s="46"/>
      <c r="Y91" s="46"/>
      <c r="Z91" s="46"/>
      <c r="AA91" s="46"/>
      <c r="AB91" s="46"/>
      <c r="AC91" s="46"/>
      <c r="AE91" s="46" t="str">
        <f t="shared" ref="AE91" si="25">"Door Frame System, Fittings and Handles must be selected separately, see pages … ."</f>
        <v>Door Frame System, Fittings and Handles must be selected separately, see pages … .</v>
      </c>
      <c r="AF91" s="46"/>
      <c r="AG91" s="46"/>
      <c r="AH91" s="46"/>
      <c r="AI91" s="46"/>
      <c r="AJ91" s="46"/>
      <c r="AK91" s="46"/>
      <c r="AL91" s="46"/>
      <c r="AM91" s="46"/>
      <c r="AO91" s="46" t="str">
        <f t="shared" ref="AO91" si="26">"Door Frame System, Fittings and Handles must be selected separately, see pages … ."</f>
        <v>Door Frame System, Fittings and Handles must be selected separately, see pages … .</v>
      </c>
      <c r="AP91" s="46"/>
      <c r="AQ91" s="46"/>
      <c r="AR91" s="46"/>
      <c r="AS91" s="46"/>
      <c r="AT91" s="46"/>
      <c r="AU91" s="46"/>
      <c r="AV91" s="46"/>
      <c r="AW91" s="46"/>
      <c r="AY91" s="46" t="str">
        <f t="shared" ref="AY91" si="27">"Door Frame System, Fittings and Handles must be selected separately, see pages … ."</f>
        <v>Door Frame System, Fittings and Handles must be selected separately, see pages … .</v>
      </c>
      <c r="AZ91" s="46"/>
      <c r="BA91" s="46"/>
      <c r="BB91" s="46"/>
      <c r="BC91" s="46"/>
      <c r="BD91" s="46"/>
      <c r="BE91" s="46"/>
      <c r="BF91" s="46"/>
      <c r="BG91" s="46"/>
      <c r="BI91" s="46" t="str">
        <f t="shared" ref="BI91" si="28">"Door Frame System, Fittings and Handles must be selected separately, see pages … ."</f>
        <v>Door Frame System, Fittings and Handles must be selected separately, see pages … .</v>
      </c>
      <c r="BJ91" s="46"/>
      <c r="BK91" s="46"/>
      <c r="BL91" s="46"/>
      <c r="BM91" s="46"/>
      <c r="BN91" s="46"/>
      <c r="BO91" s="46"/>
      <c r="BP91" s="46"/>
      <c r="BQ91" s="46"/>
    </row>
    <row r="92" spans="1:69" x14ac:dyDescent="0.2">
      <c r="AD92" s="4"/>
      <c r="AN92" s="4"/>
      <c r="AX92" s="4"/>
      <c r="BH92" s="4"/>
    </row>
    <row r="93" spans="1:69" x14ac:dyDescent="0.2">
      <c r="AD93" s="4"/>
      <c r="AN93" s="4"/>
      <c r="AX93" s="4"/>
      <c r="BH93" s="4"/>
    </row>
    <row r="94" spans="1:69" x14ac:dyDescent="0.2">
      <c r="AD94" s="4"/>
      <c r="AN94" s="4"/>
      <c r="AX94" s="4"/>
      <c r="BH94" s="4"/>
    </row>
    <row r="95" spans="1:69" x14ac:dyDescent="0.2">
      <c r="AD95" s="4"/>
      <c r="AN95" s="4"/>
      <c r="AX95" s="4"/>
      <c r="BH95" s="4"/>
    </row>
    <row r="96" spans="1:69" x14ac:dyDescent="0.2">
      <c r="AD96" s="4"/>
      <c r="AN96" s="4"/>
      <c r="AX96" s="4"/>
      <c r="BH96" s="4"/>
    </row>
    <row r="97" spans="30:60" x14ac:dyDescent="0.2">
      <c r="AD97" s="4"/>
      <c r="AN97" s="4"/>
      <c r="AX97" s="4"/>
      <c r="BH97" s="4"/>
    </row>
    <row r="98" spans="30:60" x14ac:dyDescent="0.2">
      <c r="AD98" s="4"/>
      <c r="AN98" s="4"/>
      <c r="AX98" s="4"/>
      <c r="BH98" s="4"/>
    </row>
    <row r="99" spans="30:60" x14ac:dyDescent="0.2">
      <c r="AD99" s="4"/>
      <c r="AN99" s="4"/>
      <c r="AX99" s="4"/>
      <c r="BH99" s="4"/>
    </row>
    <row r="100" spans="30:60" x14ac:dyDescent="0.2">
      <c r="AD100" s="4"/>
    </row>
  </sheetData>
  <mergeCells count="1414">
    <mergeCell ref="K87:L89"/>
    <mergeCell ref="K84:L86"/>
    <mergeCell ref="K81:L83"/>
    <mergeCell ref="K78:L80"/>
    <mergeCell ref="S87:S89"/>
    <mergeCell ref="S84:S86"/>
    <mergeCell ref="S81:S83"/>
    <mergeCell ref="AP22:AQ22"/>
    <mergeCell ref="AU22:AW22"/>
    <mergeCell ref="AO24:AW24"/>
    <mergeCell ref="AO25:AP25"/>
    <mergeCell ref="AO26:AP26"/>
    <mergeCell ref="AE39:AF41"/>
    <mergeCell ref="AY35:AZ35"/>
    <mergeCell ref="BI35:BJ35"/>
    <mergeCell ref="A35:B35"/>
    <mergeCell ref="AE78:AF80"/>
    <mergeCell ref="AH78:AI78"/>
    <mergeCell ref="AJ78:AL78"/>
    <mergeCell ref="AM78:AM80"/>
    <mergeCell ref="AH79:AI79"/>
    <mergeCell ref="AJ79:AL79"/>
    <mergeCell ref="AH80:AI80"/>
    <mergeCell ref="AJ80:AL80"/>
    <mergeCell ref="AO78:AP80"/>
    <mergeCell ref="A34:I34"/>
    <mergeCell ref="K34:S34"/>
    <mergeCell ref="U34:AC34"/>
    <mergeCell ref="AE34:AM34"/>
    <mergeCell ref="AO34:AW34"/>
    <mergeCell ref="AY34:BG34"/>
    <mergeCell ref="BI34:BQ34"/>
    <mergeCell ref="S78:S80"/>
    <mergeCell ref="S75:S77"/>
    <mergeCell ref="S72:S74"/>
    <mergeCell ref="S69:S71"/>
    <mergeCell ref="S66:S68"/>
    <mergeCell ref="S63:S65"/>
    <mergeCell ref="P63:R63"/>
    <mergeCell ref="P64:R64"/>
    <mergeCell ref="A28:B28"/>
    <mergeCell ref="A26:B26"/>
    <mergeCell ref="A30:B30"/>
    <mergeCell ref="A31:B31"/>
    <mergeCell ref="A32:B32"/>
    <mergeCell ref="L20:M20"/>
    <mergeCell ref="L21:M21"/>
    <mergeCell ref="A18:C19"/>
    <mergeCell ref="G18:I18"/>
    <mergeCell ref="G19:I19"/>
    <mergeCell ref="B20:C20"/>
    <mergeCell ref="G20:I20"/>
    <mergeCell ref="B21:C21"/>
    <mergeCell ref="G21:I21"/>
    <mergeCell ref="L22:M22"/>
    <mergeCell ref="Q22:S22"/>
    <mergeCell ref="K24:S24"/>
    <mergeCell ref="K25:L25"/>
    <mergeCell ref="K26:L26"/>
    <mergeCell ref="K28:L28"/>
    <mergeCell ref="K30:L30"/>
    <mergeCell ref="F45:H45"/>
    <mergeCell ref="F42:H42"/>
    <mergeCell ref="F39:H39"/>
    <mergeCell ref="F38:H38"/>
    <mergeCell ref="F37:H37"/>
    <mergeCell ref="F36:H36"/>
    <mergeCell ref="A36:B38"/>
    <mergeCell ref="B22:C22"/>
    <mergeCell ref="G22:I22"/>
    <mergeCell ref="A24:I24"/>
    <mergeCell ref="A25:B25"/>
    <mergeCell ref="K75:L77"/>
    <mergeCell ref="K72:L74"/>
    <mergeCell ref="K69:L71"/>
    <mergeCell ref="K66:L68"/>
    <mergeCell ref="K63:L65"/>
    <mergeCell ref="K51:L53"/>
    <mergeCell ref="K48:L50"/>
    <mergeCell ref="K60:L62"/>
    <mergeCell ref="K57:L59"/>
    <mergeCell ref="K54:L56"/>
    <mergeCell ref="D37:E37"/>
    <mergeCell ref="D36:E36"/>
    <mergeCell ref="I36:I38"/>
    <mergeCell ref="D41:E41"/>
    <mergeCell ref="D40:E40"/>
    <mergeCell ref="D39:E39"/>
    <mergeCell ref="F40:H40"/>
    <mergeCell ref="F41:H41"/>
    <mergeCell ref="I39:I41"/>
    <mergeCell ref="C32:E32"/>
    <mergeCell ref="C31:E31"/>
    <mergeCell ref="C30:E30"/>
    <mergeCell ref="C28:E28"/>
    <mergeCell ref="C26:E26"/>
    <mergeCell ref="N57:O57"/>
    <mergeCell ref="N62:O62"/>
    <mergeCell ref="N61:O61"/>
    <mergeCell ref="N60:O60"/>
    <mergeCell ref="K31:L31"/>
    <mergeCell ref="K32:L32"/>
    <mergeCell ref="K35:L35"/>
    <mergeCell ref="K36:L38"/>
    <mergeCell ref="N38:O38"/>
    <mergeCell ref="N37:O37"/>
    <mergeCell ref="N36:O36"/>
    <mergeCell ref="K18:M19"/>
    <mergeCell ref="Q18:S18"/>
    <mergeCell ref="AF21:AG21"/>
    <mergeCell ref="AK21:AM21"/>
    <mergeCell ref="AF22:AG22"/>
    <mergeCell ref="AK22:AM22"/>
    <mergeCell ref="AE24:AM24"/>
    <mergeCell ref="AE25:AF25"/>
    <mergeCell ref="W25:AB25"/>
    <mergeCell ref="AG25:AL25"/>
    <mergeCell ref="Q21:S21"/>
    <mergeCell ref="AH39:AI39"/>
    <mergeCell ref="AJ39:AL39"/>
    <mergeCell ref="AH40:AI40"/>
    <mergeCell ref="AJ40:AL40"/>
    <mergeCell ref="AH41:AI41"/>
    <mergeCell ref="AJ41:AL41"/>
    <mergeCell ref="AE42:AF44"/>
    <mergeCell ref="AE26:AF26"/>
    <mergeCell ref="AE18:AG19"/>
    <mergeCell ref="AK18:AM18"/>
    <mergeCell ref="AA20:AC20"/>
    <mergeCell ref="K4:S4"/>
    <mergeCell ref="Q19:S19"/>
    <mergeCell ref="Q20:S20"/>
    <mergeCell ref="U17:AC17"/>
    <mergeCell ref="AE17:AM17"/>
    <mergeCell ref="K6:L6"/>
    <mergeCell ref="K7:L7"/>
    <mergeCell ref="AE5:AF5"/>
    <mergeCell ref="AE6:AF6"/>
    <mergeCell ref="AE7:AF7"/>
    <mergeCell ref="AE8:AF8"/>
    <mergeCell ref="AE9:AF9"/>
    <mergeCell ref="AE10:AF10"/>
    <mergeCell ref="AE11:AF11"/>
    <mergeCell ref="AE12:AF12"/>
    <mergeCell ref="AE13:AF13"/>
    <mergeCell ref="AE14:AF14"/>
    <mergeCell ref="M13:O13"/>
    <mergeCell ref="P13:R13"/>
    <mergeCell ref="M14:O14"/>
    <mergeCell ref="P14:R14"/>
    <mergeCell ref="M15:O15"/>
    <mergeCell ref="P15:R15"/>
    <mergeCell ref="W8:Y8"/>
    <mergeCell ref="Z8:AB8"/>
    <mergeCell ref="W9:Y9"/>
    <mergeCell ref="Z9:AB9"/>
    <mergeCell ref="AE35:AF35"/>
    <mergeCell ref="AQ35:AV35"/>
    <mergeCell ref="AO36:AP38"/>
    <mergeCell ref="AR36:AS36"/>
    <mergeCell ref="AT36:AV36"/>
    <mergeCell ref="AO42:AP44"/>
    <mergeCell ref="AR42:AS42"/>
    <mergeCell ref="AT42:AV42"/>
    <mergeCell ref="AG26:AI26"/>
    <mergeCell ref="AJ26:AL26"/>
    <mergeCell ref="AG28:AI28"/>
    <mergeCell ref="AJ28:AL28"/>
    <mergeCell ref="AG30:AI30"/>
    <mergeCell ref="AJ30:AL30"/>
    <mergeCell ref="AG31:AI31"/>
    <mergeCell ref="AJ31:AL31"/>
    <mergeCell ref="AG32:AI32"/>
    <mergeCell ref="AJ32:AL32"/>
    <mergeCell ref="AR39:AS39"/>
    <mergeCell ref="AT39:AV39"/>
    <mergeCell ref="AG35:AL35"/>
    <mergeCell ref="AE36:AF38"/>
    <mergeCell ref="AH36:AI36"/>
    <mergeCell ref="AJ36:AL36"/>
    <mergeCell ref="AM36:AM38"/>
    <mergeCell ref="AH37:AI37"/>
    <mergeCell ref="AJ37:AL37"/>
    <mergeCell ref="AH38:AI38"/>
    <mergeCell ref="AJ38:AL38"/>
    <mergeCell ref="AM39:AM41"/>
    <mergeCell ref="AH42:AI42"/>
    <mergeCell ref="AJ42:AL42"/>
    <mergeCell ref="AO48:AP50"/>
    <mergeCell ref="AR48:AS48"/>
    <mergeCell ref="AT48:AV48"/>
    <mergeCell ref="AO28:AP28"/>
    <mergeCell ref="AO30:AP30"/>
    <mergeCell ref="AO31:AP31"/>
    <mergeCell ref="AO32:AP32"/>
    <mergeCell ref="AO35:AP35"/>
    <mergeCell ref="AO1:AW1"/>
    <mergeCell ref="AO4:AW4"/>
    <mergeCell ref="AO18:AQ19"/>
    <mergeCell ref="AU18:AW18"/>
    <mergeCell ref="AU19:AW19"/>
    <mergeCell ref="AP20:AQ20"/>
    <mergeCell ref="AU20:AW20"/>
    <mergeCell ref="AP21:AQ21"/>
    <mergeCell ref="AU21:AW21"/>
    <mergeCell ref="AO5:AP5"/>
    <mergeCell ref="AO6:AP6"/>
    <mergeCell ref="AO7:AP7"/>
    <mergeCell ref="AO8:AP8"/>
    <mergeCell ref="AO9:AP9"/>
    <mergeCell ref="AO17:AW17"/>
    <mergeCell ref="AW36:AW38"/>
    <mergeCell ref="AR37:AS37"/>
    <mergeCell ref="AT37:AV37"/>
    <mergeCell ref="AR38:AS38"/>
    <mergeCell ref="AT38:AV38"/>
    <mergeCell ref="AO39:AP41"/>
    <mergeCell ref="AO10:AP10"/>
    <mergeCell ref="AO11:AP11"/>
    <mergeCell ref="Z32:AB32"/>
    <mergeCell ref="BA31:BC31"/>
    <mergeCell ref="BD31:BF31"/>
    <mergeCell ref="AY1:BG1"/>
    <mergeCell ref="AY4:BG4"/>
    <mergeCell ref="AY18:BA19"/>
    <mergeCell ref="BE18:BG18"/>
    <mergeCell ref="BE19:BG19"/>
    <mergeCell ref="AZ20:BA20"/>
    <mergeCell ref="BE20:BG20"/>
    <mergeCell ref="AZ21:BA21"/>
    <mergeCell ref="BE21:BG21"/>
    <mergeCell ref="AY5:AZ5"/>
    <mergeCell ref="AY6:AZ6"/>
    <mergeCell ref="AY7:AZ7"/>
    <mergeCell ref="AY8:AZ8"/>
    <mergeCell ref="AY9:AZ9"/>
    <mergeCell ref="AY10:AZ10"/>
    <mergeCell ref="AY11:AZ11"/>
    <mergeCell ref="AE28:AF28"/>
    <mergeCell ref="AE30:AF30"/>
    <mergeCell ref="AE31:AF31"/>
    <mergeCell ref="AE32:AF32"/>
    <mergeCell ref="AK19:AM19"/>
    <mergeCell ref="AF20:AG20"/>
    <mergeCell ref="AK20:AM20"/>
    <mergeCell ref="U1:AC1"/>
    <mergeCell ref="U4:AC4"/>
    <mergeCell ref="U18:W19"/>
    <mergeCell ref="AA18:AC18"/>
    <mergeCell ref="AA19:AC19"/>
    <mergeCell ref="V20:W20"/>
    <mergeCell ref="AO13:AP13"/>
    <mergeCell ref="U32:V32"/>
    <mergeCell ref="U35:V35"/>
    <mergeCell ref="U48:V50"/>
    <mergeCell ref="X48:Y48"/>
    <mergeCell ref="Z48:AB48"/>
    <mergeCell ref="X49:Y49"/>
    <mergeCell ref="Z49:AB49"/>
    <mergeCell ref="X50:Y50"/>
    <mergeCell ref="Z50:AB50"/>
    <mergeCell ref="AC39:AC41"/>
    <mergeCell ref="AC48:AC50"/>
    <mergeCell ref="V21:W21"/>
    <mergeCell ref="AA21:AC21"/>
    <mergeCell ref="U28:V28"/>
    <mergeCell ref="U30:V30"/>
    <mergeCell ref="V22:W22"/>
    <mergeCell ref="AA22:AC22"/>
    <mergeCell ref="U24:AC24"/>
    <mergeCell ref="U25:V25"/>
    <mergeCell ref="U26:V26"/>
    <mergeCell ref="U31:V31"/>
    <mergeCell ref="W26:Y26"/>
    <mergeCell ref="Z26:AB26"/>
    <mergeCell ref="W28:Y28"/>
    <mergeCell ref="Z28:AB28"/>
    <mergeCell ref="W30:Y30"/>
    <mergeCell ref="Z30:AB30"/>
    <mergeCell ref="W31:Y31"/>
    <mergeCell ref="AE45:AF47"/>
    <mergeCell ref="AH45:AI45"/>
    <mergeCell ref="W32:Y32"/>
    <mergeCell ref="BO22:BQ22"/>
    <mergeCell ref="BI24:BQ24"/>
    <mergeCell ref="BI25:BJ25"/>
    <mergeCell ref="BI26:BJ26"/>
    <mergeCell ref="BI4:BQ4"/>
    <mergeCell ref="BI18:BK19"/>
    <mergeCell ref="BO18:BQ18"/>
    <mergeCell ref="BO19:BQ19"/>
    <mergeCell ref="BJ20:BK20"/>
    <mergeCell ref="BO20:BQ20"/>
    <mergeCell ref="BJ21:BK21"/>
    <mergeCell ref="BO21:BQ21"/>
    <mergeCell ref="BI5:BJ5"/>
    <mergeCell ref="BI6:BJ6"/>
    <mergeCell ref="BI7:BJ7"/>
    <mergeCell ref="BK26:BM26"/>
    <mergeCell ref="BN26:BP26"/>
    <mergeCell ref="BI17:BQ17"/>
    <mergeCell ref="BI14:BJ14"/>
    <mergeCell ref="BI15:BJ15"/>
    <mergeCell ref="BJ22:BK22"/>
    <mergeCell ref="BK5:BM5"/>
    <mergeCell ref="BN5:BP5"/>
    <mergeCell ref="BK6:BM6"/>
    <mergeCell ref="BN6:BP6"/>
    <mergeCell ref="BK7:BM7"/>
    <mergeCell ref="BN7:BP7"/>
    <mergeCell ref="BK8:BM8"/>
    <mergeCell ref="BN8:BP8"/>
    <mergeCell ref="BK9:BM9"/>
    <mergeCell ref="BN9:BP9"/>
    <mergeCell ref="F32:H32"/>
    <mergeCell ref="F31:H31"/>
    <mergeCell ref="F30:H30"/>
    <mergeCell ref="F28:H28"/>
    <mergeCell ref="F26:H26"/>
    <mergeCell ref="P62:R62"/>
    <mergeCell ref="C35:H35"/>
    <mergeCell ref="C25:H25"/>
    <mergeCell ref="K17:S17"/>
    <mergeCell ref="M32:O32"/>
    <mergeCell ref="M31:O31"/>
    <mergeCell ref="M30:O30"/>
    <mergeCell ref="M28:O28"/>
    <mergeCell ref="M26:O26"/>
    <mergeCell ref="P26:R26"/>
    <mergeCell ref="P28:R28"/>
    <mergeCell ref="P30:R30"/>
    <mergeCell ref="P31:R31"/>
    <mergeCell ref="P32:R32"/>
    <mergeCell ref="M25:R25"/>
    <mergeCell ref="M35:R35"/>
    <mergeCell ref="S39:S41"/>
    <mergeCell ref="S42:S44"/>
    <mergeCell ref="P45:R45"/>
    <mergeCell ref="S45:S47"/>
    <mergeCell ref="N46:O46"/>
    <mergeCell ref="P46:R46"/>
    <mergeCell ref="N47:O47"/>
    <mergeCell ref="P47:R47"/>
    <mergeCell ref="A17:I17"/>
    <mergeCell ref="N59:O59"/>
    <mergeCell ref="N58:O58"/>
    <mergeCell ref="A39:B41"/>
    <mergeCell ref="I42:I44"/>
    <mergeCell ref="A42:B44"/>
    <mergeCell ref="F43:H43"/>
    <mergeCell ref="F44:H44"/>
    <mergeCell ref="D44:E44"/>
    <mergeCell ref="D43:E43"/>
    <mergeCell ref="D42:E42"/>
    <mergeCell ref="I45:I47"/>
    <mergeCell ref="A45:B47"/>
    <mergeCell ref="F46:H46"/>
    <mergeCell ref="F47:H47"/>
    <mergeCell ref="D47:E47"/>
    <mergeCell ref="D46:E46"/>
    <mergeCell ref="D45:E45"/>
    <mergeCell ref="D38:E38"/>
    <mergeCell ref="P65:R65"/>
    <mergeCell ref="K39:L41"/>
    <mergeCell ref="N39:O39"/>
    <mergeCell ref="N40:O40"/>
    <mergeCell ref="P40:R40"/>
    <mergeCell ref="N41:O41"/>
    <mergeCell ref="P41:R41"/>
    <mergeCell ref="K42:L44"/>
    <mergeCell ref="N42:O42"/>
    <mergeCell ref="P42:R42"/>
    <mergeCell ref="N43:O43"/>
    <mergeCell ref="P43:R43"/>
    <mergeCell ref="N44:O44"/>
    <mergeCell ref="P44:R44"/>
    <mergeCell ref="K45:L47"/>
    <mergeCell ref="N45:O45"/>
    <mergeCell ref="P69:R69"/>
    <mergeCell ref="P70:R70"/>
    <mergeCell ref="P71:R71"/>
    <mergeCell ref="P72:R72"/>
    <mergeCell ref="P73:R73"/>
    <mergeCell ref="S60:S62"/>
    <mergeCell ref="S57:S59"/>
    <mergeCell ref="S54:S56"/>
    <mergeCell ref="S51:S53"/>
    <mergeCell ref="S48:S50"/>
    <mergeCell ref="S36:S38"/>
    <mergeCell ref="P36:R36"/>
    <mergeCell ref="P37:R37"/>
    <mergeCell ref="P38:R38"/>
    <mergeCell ref="P48:R48"/>
    <mergeCell ref="P49:R49"/>
    <mergeCell ref="P50:R50"/>
    <mergeCell ref="P51:R51"/>
    <mergeCell ref="P52:R52"/>
    <mergeCell ref="P53:R53"/>
    <mergeCell ref="P54:R54"/>
    <mergeCell ref="P55:R55"/>
    <mergeCell ref="P56:R56"/>
    <mergeCell ref="P57:R57"/>
    <mergeCell ref="P58:R58"/>
    <mergeCell ref="P59:R59"/>
    <mergeCell ref="P60:R60"/>
    <mergeCell ref="P61:R61"/>
    <mergeCell ref="P39:R39"/>
    <mergeCell ref="P83:R83"/>
    <mergeCell ref="P84:R84"/>
    <mergeCell ref="P85:R85"/>
    <mergeCell ref="P86:R86"/>
    <mergeCell ref="P87:R87"/>
    <mergeCell ref="P88:R88"/>
    <mergeCell ref="P89:R89"/>
    <mergeCell ref="N89:O89"/>
    <mergeCell ref="N88:O88"/>
    <mergeCell ref="N87:O87"/>
    <mergeCell ref="P74:R74"/>
    <mergeCell ref="P75:R75"/>
    <mergeCell ref="P76:R76"/>
    <mergeCell ref="P77:R77"/>
    <mergeCell ref="P78:R78"/>
    <mergeCell ref="P79:R79"/>
    <mergeCell ref="P80:R80"/>
    <mergeCell ref="P81:R81"/>
    <mergeCell ref="P82:R82"/>
    <mergeCell ref="BK28:BM28"/>
    <mergeCell ref="BN28:BP28"/>
    <mergeCell ref="BK30:BM30"/>
    <mergeCell ref="BN30:BP30"/>
    <mergeCell ref="BK31:BM31"/>
    <mergeCell ref="BN31:BP31"/>
    <mergeCell ref="BK32:BM32"/>
    <mergeCell ref="BN32:BP32"/>
    <mergeCell ref="AQ26:AS26"/>
    <mergeCell ref="AT26:AV26"/>
    <mergeCell ref="AQ28:AS28"/>
    <mergeCell ref="AT28:AV28"/>
    <mergeCell ref="AQ30:AS30"/>
    <mergeCell ref="AT30:AV30"/>
    <mergeCell ref="AQ31:AS31"/>
    <mergeCell ref="AT31:AV31"/>
    <mergeCell ref="AQ32:AS32"/>
    <mergeCell ref="AT32:AV32"/>
    <mergeCell ref="BI28:BJ28"/>
    <mergeCell ref="BI30:BJ30"/>
    <mergeCell ref="BI31:BJ31"/>
    <mergeCell ref="BI32:BJ32"/>
    <mergeCell ref="AY28:AZ28"/>
    <mergeCell ref="AY30:AZ30"/>
    <mergeCell ref="AY31:AZ31"/>
    <mergeCell ref="AY32:AZ32"/>
    <mergeCell ref="BA28:BC28"/>
    <mergeCell ref="BD28:BF28"/>
    <mergeCell ref="BA30:BC30"/>
    <mergeCell ref="BD30:BF30"/>
    <mergeCell ref="AY26:AZ26"/>
    <mergeCell ref="BA26:BC26"/>
    <mergeCell ref="AY17:BG17"/>
    <mergeCell ref="N68:O68"/>
    <mergeCell ref="N67:O67"/>
    <mergeCell ref="N66:O66"/>
    <mergeCell ref="X37:Y37"/>
    <mergeCell ref="Z37:AB37"/>
    <mergeCell ref="X38:Y38"/>
    <mergeCell ref="Z38:AB38"/>
    <mergeCell ref="U39:V41"/>
    <mergeCell ref="X39:Y39"/>
    <mergeCell ref="Z39:AB39"/>
    <mergeCell ref="X40:Y40"/>
    <mergeCell ref="Z40:AB40"/>
    <mergeCell ref="X41:Y41"/>
    <mergeCell ref="Z41:AB41"/>
    <mergeCell ref="U42:V44"/>
    <mergeCell ref="X42:Y42"/>
    <mergeCell ref="Z42:AB42"/>
    <mergeCell ref="X43:Y43"/>
    <mergeCell ref="P66:R66"/>
    <mergeCell ref="P67:R67"/>
    <mergeCell ref="P68:R68"/>
    <mergeCell ref="AZ22:BA22"/>
    <mergeCell ref="BE22:BG22"/>
    <mergeCell ref="AY24:BG24"/>
    <mergeCell ref="U51:V53"/>
    <mergeCell ref="X51:Y51"/>
    <mergeCell ref="Z51:AB51"/>
    <mergeCell ref="AY25:AZ25"/>
    <mergeCell ref="BD26:BF26"/>
    <mergeCell ref="AQ25:AV25"/>
    <mergeCell ref="Z31:AB31"/>
    <mergeCell ref="N71:O71"/>
    <mergeCell ref="N70:O70"/>
    <mergeCell ref="N69:O69"/>
    <mergeCell ref="BA25:BF25"/>
    <mergeCell ref="BK25:BP25"/>
    <mergeCell ref="N48:O48"/>
    <mergeCell ref="N49:O49"/>
    <mergeCell ref="N50:O50"/>
    <mergeCell ref="N53:O53"/>
    <mergeCell ref="N52:O52"/>
    <mergeCell ref="N51:O51"/>
    <mergeCell ref="N56:O56"/>
    <mergeCell ref="N55:O55"/>
    <mergeCell ref="N54:O54"/>
    <mergeCell ref="Z43:AB43"/>
    <mergeCell ref="X44:Y44"/>
    <mergeCell ref="Z44:AB44"/>
    <mergeCell ref="U45:V47"/>
    <mergeCell ref="X45:Y45"/>
    <mergeCell ref="Z45:AB45"/>
    <mergeCell ref="X46:Y46"/>
    <mergeCell ref="Z46:AB46"/>
    <mergeCell ref="X47:Y47"/>
    <mergeCell ref="Z47:AB47"/>
    <mergeCell ref="AC36:AC38"/>
    <mergeCell ref="AC45:AC47"/>
    <mergeCell ref="AC42:AC44"/>
    <mergeCell ref="BA32:BC32"/>
    <mergeCell ref="BD32:BF32"/>
    <mergeCell ref="U36:V38"/>
    <mergeCell ref="X36:Y36"/>
    <mergeCell ref="Z36:AB36"/>
    <mergeCell ref="X52:Y52"/>
    <mergeCell ref="Z52:AB52"/>
    <mergeCell ref="X53:Y53"/>
    <mergeCell ref="Z53:AB53"/>
    <mergeCell ref="U54:V56"/>
    <mergeCell ref="X54:Y54"/>
    <mergeCell ref="Z54:AB54"/>
    <mergeCell ref="X55:Y55"/>
    <mergeCell ref="Z55:AB55"/>
    <mergeCell ref="X56:Y56"/>
    <mergeCell ref="Z56:AB56"/>
    <mergeCell ref="N72:O72"/>
    <mergeCell ref="N86:O86"/>
    <mergeCell ref="N85:O85"/>
    <mergeCell ref="N84:O84"/>
    <mergeCell ref="N83:O83"/>
    <mergeCell ref="N82:O82"/>
    <mergeCell ref="N81:O81"/>
    <mergeCell ref="N80:O80"/>
    <mergeCell ref="N79:O79"/>
    <mergeCell ref="N78:O78"/>
    <mergeCell ref="N77:O77"/>
    <mergeCell ref="N76:O76"/>
    <mergeCell ref="N75:O75"/>
    <mergeCell ref="N74:O74"/>
    <mergeCell ref="N73:O73"/>
    <mergeCell ref="N65:O65"/>
    <mergeCell ref="N64:O64"/>
    <mergeCell ref="N63:O63"/>
    <mergeCell ref="U63:V65"/>
    <mergeCell ref="X63:Y63"/>
    <mergeCell ref="Z63:AB63"/>
    <mergeCell ref="X64:Y64"/>
    <mergeCell ref="Z64:AB64"/>
    <mergeCell ref="X65:Y65"/>
    <mergeCell ref="Z65:AB65"/>
    <mergeCell ref="U66:V68"/>
    <mergeCell ref="X66:Y66"/>
    <mergeCell ref="Z66:AB66"/>
    <mergeCell ref="X67:Y67"/>
    <mergeCell ref="Z67:AB67"/>
    <mergeCell ref="X68:Y68"/>
    <mergeCell ref="Z68:AB68"/>
    <mergeCell ref="U57:V59"/>
    <mergeCell ref="X57:Y57"/>
    <mergeCell ref="Z57:AB57"/>
    <mergeCell ref="X58:Y58"/>
    <mergeCell ref="Z58:AB58"/>
    <mergeCell ref="X59:Y59"/>
    <mergeCell ref="Z59:AB59"/>
    <mergeCell ref="U60:V62"/>
    <mergeCell ref="X60:Y60"/>
    <mergeCell ref="Z60:AB60"/>
    <mergeCell ref="X61:Y61"/>
    <mergeCell ref="Z61:AB61"/>
    <mergeCell ref="X62:Y62"/>
    <mergeCell ref="Z62:AB62"/>
    <mergeCell ref="Z79:AB79"/>
    <mergeCell ref="X80:Y80"/>
    <mergeCell ref="Z80:AB80"/>
    <mergeCell ref="U69:V71"/>
    <mergeCell ref="X69:Y69"/>
    <mergeCell ref="Z69:AB69"/>
    <mergeCell ref="X70:Y70"/>
    <mergeCell ref="Z70:AB70"/>
    <mergeCell ref="X71:Y71"/>
    <mergeCell ref="Z71:AB71"/>
    <mergeCell ref="U72:V74"/>
    <mergeCell ref="X72:Y72"/>
    <mergeCell ref="Z72:AB72"/>
    <mergeCell ref="X73:Y73"/>
    <mergeCell ref="Z73:AB73"/>
    <mergeCell ref="X74:Y74"/>
    <mergeCell ref="Z74:AB74"/>
    <mergeCell ref="AE48:AF50"/>
    <mergeCell ref="AH48:AI48"/>
    <mergeCell ref="AJ48:AL48"/>
    <mergeCell ref="AM48:AM50"/>
    <mergeCell ref="AH49:AI49"/>
    <mergeCell ref="AJ49:AL49"/>
    <mergeCell ref="AH50:AI50"/>
    <mergeCell ref="AJ50:AL50"/>
    <mergeCell ref="AE51:AF53"/>
    <mergeCell ref="AH51:AI51"/>
    <mergeCell ref="AJ51:AL51"/>
    <mergeCell ref="AM51:AM53"/>
    <mergeCell ref="AH52:AI52"/>
    <mergeCell ref="AJ52:AL52"/>
    <mergeCell ref="AC51:AC53"/>
    <mergeCell ref="AH53:AI53"/>
    <mergeCell ref="AJ53:AL53"/>
    <mergeCell ref="AM42:AM44"/>
    <mergeCell ref="AH43:AI43"/>
    <mergeCell ref="AJ43:AL43"/>
    <mergeCell ref="AH44:AI44"/>
    <mergeCell ref="AJ44:AL44"/>
    <mergeCell ref="AJ45:AL45"/>
    <mergeCell ref="AM45:AM47"/>
    <mergeCell ref="AH46:AI46"/>
    <mergeCell ref="AJ46:AL46"/>
    <mergeCell ref="AH47:AI47"/>
    <mergeCell ref="AJ47:AL47"/>
    <mergeCell ref="AM63:AM65"/>
    <mergeCell ref="AH64:AI64"/>
    <mergeCell ref="AJ64:AL64"/>
    <mergeCell ref="AH65:AI65"/>
    <mergeCell ref="AJ65:AL65"/>
    <mergeCell ref="AE54:AF56"/>
    <mergeCell ref="AH54:AI54"/>
    <mergeCell ref="AJ54:AL54"/>
    <mergeCell ref="AM54:AM56"/>
    <mergeCell ref="AH55:AI55"/>
    <mergeCell ref="AJ55:AL55"/>
    <mergeCell ref="AH56:AI56"/>
    <mergeCell ref="AJ56:AL56"/>
    <mergeCell ref="AE57:AF59"/>
    <mergeCell ref="AH57:AI57"/>
    <mergeCell ref="AJ57:AL57"/>
    <mergeCell ref="AM57:AM59"/>
    <mergeCell ref="AH58:AI58"/>
    <mergeCell ref="AJ58:AL58"/>
    <mergeCell ref="AH59:AI59"/>
    <mergeCell ref="AJ59:AL59"/>
    <mergeCell ref="AE75:AF77"/>
    <mergeCell ref="AH75:AI75"/>
    <mergeCell ref="AJ75:AL75"/>
    <mergeCell ref="AM75:AM77"/>
    <mergeCell ref="AH76:AI76"/>
    <mergeCell ref="AJ76:AL76"/>
    <mergeCell ref="AH77:AI77"/>
    <mergeCell ref="AJ77:AL77"/>
    <mergeCell ref="AE66:AF68"/>
    <mergeCell ref="AH66:AI66"/>
    <mergeCell ref="AJ66:AL66"/>
    <mergeCell ref="AM66:AM68"/>
    <mergeCell ref="AH67:AI67"/>
    <mergeCell ref="AJ67:AL67"/>
    <mergeCell ref="AH68:AI68"/>
    <mergeCell ref="AJ68:AL68"/>
    <mergeCell ref="AE69:AF71"/>
    <mergeCell ref="AH69:AI69"/>
    <mergeCell ref="AJ69:AL69"/>
    <mergeCell ref="AM69:AM71"/>
    <mergeCell ref="AH70:AI70"/>
    <mergeCell ref="AJ70:AL70"/>
    <mergeCell ref="AH71:AI71"/>
    <mergeCell ref="AJ71:AL71"/>
    <mergeCell ref="AW39:AW41"/>
    <mergeCell ref="AR40:AS40"/>
    <mergeCell ref="AT40:AV40"/>
    <mergeCell ref="AR41:AS41"/>
    <mergeCell ref="AT41:AV41"/>
    <mergeCell ref="AE72:AF74"/>
    <mergeCell ref="AH72:AI72"/>
    <mergeCell ref="AJ72:AL72"/>
    <mergeCell ref="AM72:AM74"/>
    <mergeCell ref="AH73:AI73"/>
    <mergeCell ref="AJ73:AL73"/>
    <mergeCell ref="AH74:AI74"/>
    <mergeCell ref="AJ74:AL74"/>
    <mergeCell ref="AE60:AF62"/>
    <mergeCell ref="AH60:AI60"/>
    <mergeCell ref="AJ60:AL60"/>
    <mergeCell ref="AM60:AM62"/>
    <mergeCell ref="AH61:AI61"/>
    <mergeCell ref="AJ61:AL61"/>
    <mergeCell ref="AH62:AI62"/>
    <mergeCell ref="AJ62:AL62"/>
    <mergeCell ref="AE63:AF65"/>
    <mergeCell ref="AH63:AI63"/>
    <mergeCell ref="AJ63:AL63"/>
    <mergeCell ref="AR50:AS50"/>
    <mergeCell ref="AT50:AV50"/>
    <mergeCell ref="AO51:AP53"/>
    <mergeCell ref="AR51:AS51"/>
    <mergeCell ref="AT51:AV51"/>
    <mergeCell ref="AW51:AW53"/>
    <mergeCell ref="AR52:AS52"/>
    <mergeCell ref="AT52:AV52"/>
    <mergeCell ref="AR53:AS53"/>
    <mergeCell ref="AT53:AV53"/>
    <mergeCell ref="AW42:AW44"/>
    <mergeCell ref="AR43:AS43"/>
    <mergeCell ref="AT43:AV43"/>
    <mergeCell ref="AR44:AS44"/>
    <mergeCell ref="AT44:AV44"/>
    <mergeCell ref="AO45:AP47"/>
    <mergeCell ref="AR45:AS45"/>
    <mergeCell ref="AT45:AV45"/>
    <mergeCell ref="AW45:AW47"/>
    <mergeCell ref="AR46:AS46"/>
    <mergeCell ref="AT46:AV46"/>
    <mergeCell ref="AR47:AS47"/>
    <mergeCell ref="AT47:AV47"/>
    <mergeCell ref="AO63:AP65"/>
    <mergeCell ref="AR63:AS63"/>
    <mergeCell ref="AT63:AV63"/>
    <mergeCell ref="AW63:AW65"/>
    <mergeCell ref="AR64:AS64"/>
    <mergeCell ref="AT64:AV64"/>
    <mergeCell ref="AR65:AS65"/>
    <mergeCell ref="AT65:AV65"/>
    <mergeCell ref="AW54:AW56"/>
    <mergeCell ref="AR55:AS55"/>
    <mergeCell ref="AT55:AV55"/>
    <mergeCell ref="AR56:AS56"/>
    <mergeCell ref="AT56:AV56"/>
    <mergeCell ref="AO57:AP59"/>
    <mergeCell ref="AR57:AS57"/>
    <mergeCell ref="AT57:AV57"/>
    <mergeCell ref="AW57:AW59"/>
    <mergeCell ref="AR58:AS58"/>
    <mergeCell ref="AT58:AV58"/>
    <mergeCell ref="AR59:AS59"/>
    <mergeCell ref="AT59:AV59"/>
    <mergeCell ref="AO54:AP56"/>
    <mergeCell ref="AR54:AS54"/>
    <mergeCell ref="AT54:AV54"/>
    <mergeCell ref="AO60:AP62"/>
    <mergeCell ref="AR60:AS60"/>
    <mergeCell ref="AT60:AV60"/>
    <mergeCell ref="AO72:AP74"/>
    <mergeCell ref="AR72:AS72"/>
    <mergeCell ref="AT72:AV72"/>
    <mergeCell ref="AW72:AW74"/>
    <mergeCell ref="AR73:AS73"/>
    <mergeCell ref="AT73:AV73"/>
    <mergeCell ref="AR74:AS74"/>
    <mergeCell ref="AT74:AV74"/>
    <mergeCell ref="AO75:AP77"/>
    <mergeCell ref="AR75:AS75"/>
    <mergeCell ref="AT75:AV75"/>
    <mergeCell ref="AW75:AW77"/>
    <mergeCell ref="AR76:AS76"/>
    <mergeCell ref="AT76:AV76"/>
    <mergeCell ref="AR77:AS77"/>
    <mergeCell ref="AT77:AV77"/>
    <mergeCell ref="AT66:AV66"/>
    <mergeCell ref="AW66:AW68"/>
    <mergeCell ref="AR67:AS67"/>
    <mergeCell ref="AT67:AV67"/>
    <mergeCell ref="AR68:AS68"/>
    <mergeCell ref="AT68:AV68"/>
    <mergeCell ref="AO69:AP71"/>
    <mergeCell ref="AR69:AS69"/>
    <mergeCell ref="AT69:AV69"/>
    <mergeCell ref="AW69:AW71"/>
    <mergeCell ref="AR70:AS70"/>
    <mergeCell ref="AT70:AV70"/>
    <mergeCell ref="AR71:AS71"/>
    <mergeCell ref="AT71:AV71"/>
    <mergeCell ref="AO66:AP68"/>
    <mergeCell ref="AR66:AS66"/>
    <mergeCell ref="AR78:AS78"/>
    <mergeCell ref="AT78:AV78"/>
    <mergeCell ref="AW78:AW80"/>
    <mergeCell ref="AR79:AS79"/>
    <mergeCell ref="AT79:AV79"/>
    <mergeCell ref="AR80:AS80"/>
    <mergeCell ref="AT80:AV80"/>
    <mergeCell ref="BA35:BF35"/>
    <mergeCell ref="AY36:AZ38"/>
    <mergeCell ref="BB36:BC36"/>
    <mergeCell ref="BD36:BF36"/>
    <mergeCell ref="AY42:AZ44"/>
    <mergeCell ref="BB42:BC42"/>
    <mergeCell ref="BD42:BF42"/>
    <mergeCell ref="AY48:AZ50"/>
    <mergeCell ref="BB48:BC48"/>
    <mergeCell ref="BD48:BF48"/>
    <mergeCell ref="AY54:AZ56"/>
    <mergeCell ref="BB54:BC54"/>
    <mergeCell ref="BD54:BF54"/>
    <mergeCell ref="AY60:AZ62"/>
    <mergeCell ref="BB60:BC60"/>
    <mergeCell ref="BD60:BF60"/>
    <mergeCell ref="AY66:AZ68"/>
    <mergeCell ref="AW60:AW62"/>
    <mergeCell ref="AR61:AS61"/>
    <mergeCell ref="AT61:AV61"/>
    <mergeCell ref="AR62:AS62"/>
    <mergeCell ref="AT62:AV62"/>
    <mergeCell ref="AW48:AW50"/>
    <mergeCell ref="AR49:AS49"/>
    <mergeCell ref="AT49:AV49"/>
    <mergeCell ref="BB43:BC43"/>
    <mergeCell ref="BD43:BF43"/>
    <mergeCell ref="BB44:BC44"/>
    <mergeCell ref="BD44:BF44"/>
    <mergeCell ref="AY45:AZ47"/>
    <mergeCell ref="BB45:BC45"/>
    <mergeCell ref="BD45:BF45"/>
    <mergeCell ref="BG45:BG47"/>
    <mergeCell ref="BB46:BC46"/>
    <mergeCell ref="BD46:BF46"/>
    <mergeCell ref="BB47:BC47"/>
    <mergeCell ref="BD47:BF47"/>
    <mergeCell ref="BG36:BG38"/>
    <mergeCell ref="BB37:BC37"/>
    <mergeCell ref="BD37:BF37"/>
    <mergeCell ref="BB38:BC38"/>
    <mergeCell ref="BD38:BF38"/>
    <mergeCell ref="AY39:AZ41"/>
    <mergeCell ref="BB39:BC39"/>
    <mergeCell ref="BD39:BF39"/>
    <mergeCell ref="BG39:BG41"/>
    <mergeCell ref="BB40:BC40"/>
    <mergeCell ref="BD40:BF40"/>
    <mergeCell ref="BB41:BC41"/>
    <mergeCell ref="BD41:BF41"/>
    <mergeCell ref="BB55:BC55"/>
    <mergeCell ref="BD55:BF55"/>
    <mergeCell ref="BB56:BC56"/>
    <mergeCell ref="BD56:BF56"/>
    <mergeCell ref="AY57:AZ59"/>
    <mergeCell ref="BB57:BC57"/>
    <mergeCell ref="BD57:BF57"/>
    <mergeCell ref="BG57:BG59"/>
    <mergeCell ref="BB58:BC58"/>
    <mergeCell ref="BD58:BF58"/>
    <mergeCell ref="BB59:BC59"/>
    <mergeCell ref="BD59:BF59"/>
    <mergeCell ref="BG48:BG50"/>
    <mergeCell ref="BB49:BC49"/>
    <mergeCell ref="BD49:BF49"/>
    <mergeCell ref="BB50:BC50"/>
    <mergeCell ref="BD50:BF50"/>
    <mergeCell ref="AY51:AZ53"/>
    <mergeCell ref="BB51:BC51"/>
    <mergeCell ref="BD51:BF51"/>
    <mergeCell ref="BG51:BG53"/>
    <mergeCell ref="BB52:BC52"/>
    <mergeCell ref="BD52:BF52"/>
    <mergeCell ref="BB53:BC53"/>
    <mergeCell ref="BD53:BF53"/>
    <mergeCell ref="BB67:BC67"/>
    <mergeCell ref="BD67:BF67"/>
    <mergeCell ref="BB68:BC68"/>
    <mergeCell ref="BD68:BF68"/>
    <mergeCell ref="AY69:AZ71"/>
    <mergeCell ref="BB69:BC69"/>
    <mergeCell ref="BD69:BF69"/>
    <mergeCell ref="BG69:BG71"/>
    <mergeCell ref="BB70:BC70"/>
    <mergeCell ref="BD70:BF70"/>
    <mergeCell ref="BB71:BC71"/>
    <mergeCell ref="BD71:BF71"/>
    <mergeCell ref="BG60:BG62"/>
    <mergeCell ref="BB61:BC61"/>
    <mergeCell ref="BD61:BF61"/>
    <mergeCell ref="BB62:BC62"/>
    <mergeCell ref="BD62:BF62"/>
    <mergeCell ref="AY63:AZ65"/>
    <mergeCell ref="BB63:BC63"/>
    <mergeCell ref="BD63:BF63"/>
    <mergeCell ref="BG63:BG65"/>
    <mergeCell ref="BB64:BC64"/>
    <mergeCell ref="BD64:BF64"/>
    <mergeCell ref="BB65:BC65"/>
    <mergeCell ref="BD65:BF65"/>
    <mergeCell ref="BB66:BC66"/>
    <mergeCell ref="BD66:BF66"/>
    <mergeCell ref="BK35:BP35"/>
    <mergeCell ref="BI36:BJ38"/>
    <mergeCell ref="BL36:BM36"/>
    <mergeCell ref="BN36:BP36"/>
    <mergeCell ref="BI42:BJ44"/>
    <mergeCell ref="BL42:BM42"/>
    <mergeCell ref="BN42:BP42"/>
    <mergeCell ref="BI48:BJ50"/>
    <mergeCell ref="BL48:BM48"/>
    <mergeCell ref="BN48:BP48"/>
    <mergeCell ref="BI54:BJ56"/>
    <mergeCell ref="BL54:BM54"/>
    <mergeCell ref="BN54:BP54"/>
    <mergeCell ref="BI60:BJ62"/>
    <mergeCell ref="BL60:BM60"/>
    <mergeCell ref="BN60:BP60"/>
    <mergeCell ref="BG72:BG74"/>
    <mergeCell ref="BG54:BG56"/>
    <mergeCell ref="BG42:BG44"/>
    <mergeCell ref="BI66:BJ68"/>
    <mergeCell ref="BL66:BM66"/>
    <mergeCell ref="BN66:BP66"/>
    <mergeCell ref="BI72:BJ74"/>
    <mergeCell ref="BL72:BM72"/>
    <mergeCell ref="BN72:BP72"/>
    <mergeCell ref="BG66:BG68"/>
    <mergeCell ref="BN67:BP67"/>
    <mergeCell ref="BL68:BM68"/>
    <mergeCell ref="BN68:BP68"/>
    <mergeCell ref="BI69:BJ71"/>
    <mergeCell ref="BL69:BM69"/>
    <mergeCell ref="BN69:BP69"/>
    <mergeCell ref="AY78:AZ80"/>
    <mergeCell ref="BB78:BC78"/>
    <mergeCell ref="BD78:BF78"/>
    <mergeCell ref="BG78:BG80"/>
    <mergeCell ref="BB79:BC79"/>
    <mergeCell ref="BD79:BF79"/>
    <mergeCell ref="BB80:BC80"/>
    <mergeCell ref="BD80:BF80"/>
    <mergeCell ref="BB73:BC73"/>
    <mergeCell ref="BD73:BF73"/>
    <mergeCell ref="BB74:BC74"/>
    <mergeCell ref="BD74:BF74"/>
    <mergeCell ref="AY75:AZ77"/>
    <mergeCell ref="BB75:BC75"/>
    <mergeCell ref="BD75:BF75"/>
    <mergeCell ref="BG75:BG77"/>
    <mergeCell ref="BB76:BC76"/>
    <mergeCell ref="BD76:BF76"/>
    <mergeCell ref="BB77:BC77"/>
    <mergeCell ref="BD77:BF77"/>
    <mergeCell ref="AY72:AZ74"/>
    <mergeCell ref="BB72:BC72"/>
    <mergeCell ref="BD72:BF72"/>
    <mergeCell ref="BQ42:BQ44"/>
    <mergeCell ref="BL43:BM43"/>
    <mergeCell ref="BN43:BP43"/>
    <mergeCell ref="BL44:BM44"/>
    <mergeCell ref="BN44:BP44"/>
    <mergeCell ref="BI45:BJ47"/>
    <mergeCell ref="BL45:BM45"/>
    <mergeCell ref="BN45:BP45"/>
    <mergeCell ref="BQ45:BQ47"/>
    <mergeCell ref="BL46:BM46"/>
    <mergeCell ref="BN46:BP46"/>
    <mergeCell ref="BL47:BM47"/>
    <mergeCell ref="BN47:BP47"/>
    <mergeCell ref="BQ36:BQ38"/>
    <mergeCell ref="BL37:BM37"/>
    <mergeCell ref="BN37:BP37"/>
    <mergeCell ref="BL38:BM38"/>
    <mergeCell ref="BN38:BP38"/>
    <mergeCell ref="BI39:BJ41"/>
    <mergeCell ref="BL39:BM39"/>
    <mergeCell ref="BN39:BP39"/>
    <mergeCell ref="BQ39:BQ41"/>
    <mergeCell ref="BL40:BM40"/>
    <mergeCell ref="BN40:BP40"/>
    <mergeCell ref="BL41:BM41"/>
    <mergeCell ref="BN41:BP41"/>
    <mergeCell ref="BQ54:BQ56"/>
    <mergeCell ref="BL55:BM55"/>
    <mergeCell ref="BN55:BP55"/>
    <mergeCell ref="BL56:BM56"/>
    <mergeCell ref="BN56:BP56"/>
    <mergeCell ref="BI57:BJ59"/>
    <mergeCell ref="BL57:BM57"/>
    <mergeCell ref="BN57:BP57"/>
    <mergeCell ref="BQ57:BQ59"/>
    <mergeCell ref="BL58:BM58"/>
    <mergeCell ref="BN58:BP58"/>
    <mergeCell ref="BL59:BM59"/>
    <mergeCell ref="BN59:BP59"/>
    <mergeCell ref="BQ48:BQ50"/>
    <mergeCell ref="BL49:BM49"/>
    <mergeCell ref="BN49:BP49"/>
    <mergeCell ref="BL50:BM50"/>
    <mergeCell ref="BN50:BP50"/>
    <mergeCell ref="BI51:BJ53"/>
    <mergeCell ref="BL51:BM51"/>
    <mergeCell ref="BN51:BP51"/>
    <mergeCell ref="BQ51:BQ53"/>
    <mergeCell ref="BL52:BM52"/>
    <mergeCell ref="BN52:BP52"/>
    <mergeCell ref="BL53:BM53"/>
    <mergeCell ref="BN53:BP53"/>
    <mergeCell ref="BL70:BM70"/>
    <mergeCell ref="BN70:BP70"/>
    <mergeCell ref="BL71:BM71"/>
    <mergeCell ref="BN71:BP71"/>
    <mergeCell ref="BQ60:BQ62"/>
    <mergeCell ref="BL61:BM61"/>
    <mergeCell ref="BN61:BP61"/>
    <mergeCell ref="BL62:BM62"/>
    <mergeCell ref="BN62:BP62"/>
    <mergeCell ref="BI63:BJ65"/>
    <mergeCell ref="BL63:BM63"/>
    <mergeCell ref="BN63:BP63"/>
    <mergeCell ref="BQ63:BQ65"/>
    <mergeCell ref="BL64:BM64"/>
    <mergeCell ref="BN64:BP64"/>
    <mergeCell ref="BL65:BM65"/>
    <mergeCell ref="BN65:BP65"/>
    <mergeCell ref="BL80:BM80"/>
    <mergeCell ref="BN80:BP80"/>
    <mergeCell ref="A5:B5"/>
    <mergeCell ref="A6:B6"/>
    <mergeCell ref="A7:B7"/>
    <mergeCell ref="A8:B8"/>
    <mergeCell ref="A9:B9"/>
    <mergeCell ref="A10:B10"/>
    <mergeCell ref="A11:B11"/>
    <mergeCell ref="A12:B12"/>
    <mergeCell ref="A13:B13"/>
    <mergeCell ref="A14:B14"/>
    <mergeCell ref="A15:B15"/>
    <mergeCell ref="K5:L5"/>
    <mergeCell ref="BQ72:BQ74"/>
    <mergeCell ref="BL73:BM73"/>
    <mergeCell ref="BN73:BP73"/>
    <mergeCell ref="BL74:BM74"/>
    <mergeCell ref="BN74:BP74"/>
    <mergeCell ref="BI8:BJ8"/>
    <mergeCell ref="BI9:BJ9"/>
    <mergeCell ref="BI75:BJ77"/>
    <mergeCell ref="BL75:BM75"/>
    <mergeCell ref="BN75:BP75"/>
    <mergeCell ref="BQ75:BQ77"/>
    <mergeCell ref="BL76:BM76"/>
    <mergeCell ref="BN76:BP76"/>
    <mergeCell ref="BL77:BM77"/>
    <mergeCell ref="BN77:BP77"/>
    <mergeCell ref="BQ66:BQ68"/>
    <mergeCell ref="BL67:BM67"/>
    <mergeCell ref="BQ69:BQ71"/>
    <mergeCell ref="BI1:BQ1"/>
    <mergeCell ref="U5:V5"/>
    <mergeCell ref="U6:V6"/>
    <mergeCell ref="U7:V7"/>
    <mergeCell ref="U8:V8"/>
    <mergeCell ref="U9:V9"/>
    <mergeCell ref="U10:V10"/>
    <mergeCell ref="U11:V11"/>
    <mergeCell ref="U12:V12"/>
    <mergeCell ref="U13:V13"/>
    <mergeCell ref="U14:V14"/>
    <mergeCell ref="U15:V15"/>
    <mergeCell ref="K9:L9"/>
    <mergeCell ref="K10:L10"/>
    <mergeCell ref="K11:L11"/>
    <mergeCell ref="K12:L12"/>
    <mergeCell ref="K13:L13"/>
    <mergeCell ref="K14:L14"/>
    <mergeCell ref="K15:L15"/>
    <mergeCell ref="K8:L8"/>
    <mergeCell ref="AE1:AM1"/>
    <mergeCell ref="AE4:AM4"/>
    <mergeCell ref="AE15:AF15"/>
    <mergeCell ref="AO14:AP14"/>
    <mergeCell ref="AO15:AP15"/>
    <mergeCell ref="BI10:BJ10"/>
    <mergeCell ref="BI11:BJ11"/>
    <mergeCell ref="BI12:BJ12"/>
    <mergeCell ref="BI13:BJ13"/>
    <mergeCell ref="AY12:AZ12"/>
    <mergeCell ref="AY13:AZ13"/>
    <mergeCell ref="AO12:AP12"/>
    <mergeCell ref="U84:V86"/>
    <mergeCell ref="X84:Y84"/>
    <mergeCell ref="Z84:AB84"/>
    <mergeCell ref="AC84:AC86"/>
    <mergeCell ref="X85:Y85"/>
    <mergeCell ref="Z85:AB85"/>
    <mergeCell ref="X86:Y86"/>
    <mergeCell ref="Z86:AB86"/>
    <mergeCell ref="A1:I1"/>
    <mergeCell ref="K1:S1"/>
    <mergeCell ref="A4:I4"/>
    <mergeCell ref="W35:AB35"/>
    <mergeCell ref="AC78:AC80"/>
    <mergeCell ref="AC75:AC77"/>
    <mergeCell ref="U75:V77"/>
    <mergeCell ref="X75:Y75"/>
    <mergeCell ref="Z75:AB75"/>
    <mergeCell ref="X76:Y76"/>
    <mergeCell ref="Z76:AB76"/>
    <mergeCell ref="X77:Y77"/>
    <mergeCell ref="Z77:AB77"/>
    <mergeCell ref="U78:V80"/>
    <mergeCell ref="X78:Y78"/>
    <mergeCell ref="Z78:AB78"/>
    <mergeCell ref="AC54:AC56"/>
    <mergeCell ref="AC57:AC59"/>
    <mergeCell ref="AC60:AC62"/>
    <mergeCell ref="AC63:AC65"/>
    <mergeCell ref="AC66:AC68"/>
    <mergeCell ref="AC69:AC71"/>
    <mergeCell ref="AC72:AC74"/>
    <mergeCell ref="X79:Y79"/>
    <mergeCell ref="U87:V89"/>
    <mergeCell ref="X87:Y87"/>
    <mergeCell ref="Z87:AB87"/>
    <mergeCell ref="AC87:AC89"/>
    <mergeCell ref="X88:Y88"/>
    <mergeCell ref="Z88:AB88"/>
    <mergeCell ref="X89:Y89"/>
    <mergeCell ref="Z89:AB89"/>
    <mergeCell ref="AE81:AF83"/>
    <mergeCell ref="AH81:AI81"/>
    <mergeCell ref="AJ81:AL81"/>
    <mergeCell ref="AM81:AM83"/>
    <mergeCell ref="AH82:AI82"/>
    <mergeCell ref="AJ82:AL82"/>
    <mergeCell ref="AH83:AI83"/>
    <mergeCell ref="AJ83:AL83"/>
    <mergeCell ref="AE84:AF86"/>
    <mergeCell ref="AH84:AI84"/>
    <mergeCell ref="AJ84:AL84"/>
    <mergeCell ref="AM84:AM86"/>
    <mergeCell ref="AH85:AI85"/>
    <mergeCell ref="AJ85:AL85"/>
    <mergeCell ref="AH86:AI86"/>
    <mergeCell ref="AJ86:AL86"/>
    <mergeCell ref="AE87:AF89"/>
    <mergeCell ref="AH87:AI87"/>
    <mergeCell ref="AJ87:AL87"/>
    <mergeCell ref="AM87:AM89"/>
    <mergeCell ref="AH88:AI88"/>
    <mergeCell ref="AJ88:AL88"/>
    <mergeCell ref="AH89:AI89"/>
    <mergeCell ref="AJ89:AL89"/>
    <mergeCell ref="BB88:BC88"/>
    <mergeCell ref="BD88:BF88"/>
    <mergeCell ref="BB89:BC89"/>
    <mergeCell ref="BD89:BF89"/>
    <mergeCell ref="AO81:AP83"/>
    <mergeCell ref="AR81:AS81"/>
    <mergeCell ref="AT81:AV81"/>
    <mergeCell ref="AW81:AW83"/>
    <mergeCell ref="AR82:AS82"/>
    <mergeCell ref="AT82:AV82"/>
    <mergeCell ref="AR83:AS83"/>
    <mergeCell ref="AT83:AV83"/>
    <mergeCell ref="AO84:AP86"/>
    <mergeCell ref="AR84:AS84"/>
    <mergeCell ref="AT84:AV84"/>
    <mergeCell ref="AW84:AW86"/>
    <mergeCell ref="AR85:AS85"/>
    <mergeCell ref="AT85:AV85"/>
    <mergeCell ref="AR86:AS86"/>
    <mergeCell ref="AT86:AV86"/>
    <mergeCell ref="AO87:AP89"/>
    <mergeCell ref="AR87:AS87"/>
    <mergeCell ref="AT87:AV87"/>
    <mergeCell ref="AW87:AW89"/>
    <mergeCell ref="AR88:AS88"/>
    <mergeCell ref="AT88:AV88"/>
    <mergeCell ref="AR89:AS89"/>
    <mergeCell ref="AT89:AV89"/>
    <mergeCell ref="BL85:BM85"/>
    <mergeCell ref="BN85:BP85"/>
    <mergeCell ref="BL86:BM86"/>
    <mergeCell ref="BN86:BP86"/>
    <mergeCell ref="BI87:BJ89"/>
    <mergeCell ref="BL87:BM87"/>
    <mergeCell ref="BN87:BP87"/>
    <mergeCell ref="BQ87:BQ89"/>
    <mergeCell ref="BL88:BM88"/>
    <mergeCell ref="BN88:BP88"/>
    <mergeCell ref="BL89:BM89"/>
    <mergeCell ref="BN89:BP89"/>
    <mergeCell ref="AY81:AZ83"/>
    <mergeCell ref="BB81:BC81"/>
    <mergeCell ref="BD81:BF81"/>
    <mergeCell ref="BG81:BG83"/>
    <mergeCell ref="BB82:BC82"/>
    <mergeCell ref="BD82:BF82"/>
    <mergeCell ref="BB83:BC83"/>
    <mergeCell ref="BD83:BF83"/>
    <mergeCell ref="AY84:AZ86"/>
    <mergeCell ref="BB84:BC84"/>
    <mergeCell ref="BD84:BF84"/>
    <mergeCell ref="BG84:BG86"/>
    <mergeCell ref="BB85:BC85"/>
    <mergeCell ref="BD85:BF85"/>
    <mergeCell ref="BB86:BC86"/>
    <mergeCell ref="BD86:BF86"/>
    <mergeCell ref="AY87:AZ89"/>
    <mergeCell ref="BB87:BC87"/>
    <mergeCell ref="BD87:BF87"/>
    <mergeCell ref="BG87:BG89"/>
    <mergeCell ref="C14:E14"/>
    <mergeCell ref="F14:H14"/>
    <mergeCell ref="C15:E15"/>
    <mergeCell ref="F15:H15"/>
    <mergeCell ref="M5:O5"/>
    <mergeCell ref="P5:R5"/>
    <mergeCell ref="M6:O6"/>
    <mergeCell ref="P6:R6"/>
    <mergeCell ref="M7:O7"/>
    <mergeCell ref="P7:R7"/>
    <mergeCell ref="BI81:BJ83"/>
    <mergeCell ref="BL81:BM81"/>
    <mergeCell ref="BN81:BP81"/>
    <mergeCell ref="BQ81:BQ83"/>
    <mergeCell ref="BL82:BM82"/>
    <mergeCell ref="BN82:BP82"/>
    <mergeCell ref="BL83:BM83"/>
    <mergeCell ref="BN83:BP83"/>
    <mergeCell ref="U81:V83"/>
    <mergeCell ref="X81:Y81"/>
    <mergeCell ref="Z81:AB81"/>
    <mergeCell ref="AC81:AC83"/>
    <mergeCell ref="X82:Y82"/>
    <mergeCell ref="Z82:AB82"/>
    <mergeCell ref="X83:Y83"/>
    <mergeCell ref="Z83:AB83"/>
    <mergeCell ref="BI78:BJ80"/>
    <mergeCell ref="BL78:BM78"/>
    <mergeCell ref="BN78:BP78"/>
    <mergeCell ref="BQ78:BQ80"/>
    <mergeCell ref="BL79:BM79"/>
    <mergeCell ref="BN79:BP79"/>
    <mergeCell ref="F5:H5"/>
    <mergeCell ref="C5:E5"/>
    <mergeCell ref="C6:E6"/>
    <mergeCell ref="F6:H6"/>
    <mergeCell ref="C7:E7"/>
    <mergeCell ref="F7:H7"/>
    <mergeCell ref="C8:E8"/>
    <mergeCell ref="F8:H8"/>
    <mergeCell ref="C9:E9"/>
    <mergeCell ref="F9:H9"/>
    <mergeCell ref="C10:E10"/>
    <mergeCell ref="F10:H10"/>
    <mergeCell ref="C11:E11"/>
    <mergeCell ref="F11:H11"/>
    <mergeCell ref="C12:E12"/>
    <mergeCell ref="F12:H12"/>
    <mergeCell ref="C13:E13"/>
    <mergeCell ref="F13:H13"/>
    <mergeCell ref="M8:O8"/>
    <mergeCell ref="P8:R8"/>
    <mergeCell ref="M9:O9"/>
    <mergeCell ref="P9:R9"/>
    <mergeCell ref="M10:O10"/>
    <mergeCell ref="P10:R10"/>
    <mergeCell ref="M11:O11"/>
    <mergeCell ref="P11:R11"/>
    <mergeCell ref="M12:O12"/>
    <mergeCell ref="P12:R12"/>
    <mergeCell ref="AG7:AI7"/>
    <mergeCell ref="AJ7:AL7"/>
    <mergeCell ref="AG8:AI8"/>
    <mergeCell ref="AJ8:AL8"/>
    <mergeCell ref="AG9:AI9"/>
    <mergeCell ref="AJ9:AL9"/>
    <mergeCell ref="AG10:AI10"/>
    <mergeCell ref="AJ10:AL10"/>
    <mergeCell ref="AG11:AI11"/>
    <mergeCell ref="AJ11:AL11"/>
    <mergeCell ref="AG12:AI12"/>
    <mergeCell ref="AJ12:AL12"/>
    <mergeCell ref="AG13:AI13"/>
    <mergeCell ref="AJ13:AL13"/>
    <mergeCell ref="W10:Y10"/>
    <mergeCell ref="Z10:AB10"/>
    <mergeCell ref="W11:Y11"/>
    <mergeCell ref="Z11:AB11"/>
    <mergeCell ref="W12:Y12"/>
    <mergeCell ref="Z12:AB12"/>
    <mergeCell ref="W13:Y13"/>
    <mergeCell ref="Z13:AB13"/>
    <mergeCell ref="AG14:AI14"/>
    <mergeCell ref="AJ14:AL14"/>
    <mergeCell ref="AG15:AI15"/>
    <mergeCell ref="AJ15:AL15"/>
    <mergeCell ref="W5:Y5"/>
    <mergeCell ref="Z5:AB5"/>
    <mergeCell ref="W6:Y6"/>
    <mergeCell ref="Z6:AB6"/>
    <mergeCell ref="W7:Y7"/>
    <mergeCell ref="Z7:AB7"/>
    <mergeCell ref="AG5:AI5"/>
    <mergeCell ref="AJ5:AL5"/>
    <mergeCell ref="AG6:AI6"/>
    <mergeCell ref="AJ6:AL6"/>
    <mergeCell ref="W14:Y14"/>
    <mergeCell ref="Z14:AB14"/>
    <mergeCell ref="W15:Y15"/>
    <mergeCell ref="Z15:AB15"/>
    <mergeCell ref="AQ5:AS5"/>
    <mergeCell ref="AT5:AV5"/>
    <mergeCell ref="AQ6:AS6"/>
    <mergeCell ref="AT6:AV6"/>
    <mergeCell ref="AQ7:AS7"/>
    <mergeCell ref="AT7:AV7"/>
    <mergeCell ref="AQ8:AS8"/>
    <mergeCell ref="AT8:AV8"/>
    <mergeCell ref="AQ9:AS9"/>
    <mergeCell ref="AT9:AV9"/>
    <mergeCell ref="AQ10:AS10"/>
    <mergeCell ref="AT10:AV10"/>
    <mergeCell ref="AQ11:AS11"/>
    <mergeCell ref="AT11:AV11"/>
    <mergeCell ref="AQ12:AS12"/>
    <mergeCell ref="AT12:AV12"/>
    <mergeCell ref="AQ13:AS13"/>
    <mergeCell ref="AT13:AV13"/>
    <mergeCell ref="BA5:BC5"/>
    <mergeCell ref="BD5:BF5"/>
    <mergeCell ref="BA6:BC6"/>
    <mergeCell ref="BD6:BF6"/>
    <mergeCell ref="BA7:BC7"/>
    <mergeCell ref="BD7:BF7"/>
    <mergeCell ref="BA8:BC8"/>
    <mergeCell ref="BD8:BF8"/>
    <mergeCell ref="BA9:BC9"/>
    <mergeCell ref="BD9:BF9"/>
    <mergeCell ref="BA10:BC10"/>
    <mergeCell ref="BD10:BF10"/>
    <mergeCell ref="BA11:BC11"/>
    <mergeCell ref="BD11:BF11"/>
    <mergeCell ref="BA12:BC12"/>
    <mergeCell ref="BD12:BF12"/>
    <mergeCell ref="BA13:BC13"/>
    <mergeCell ref="BD13:BF13"/>
    <mergeCell ref="BK12:BM12"/>
    <mergeCell ref="BN12:BP12"/>
    <mergeCell ref="BK13:BM13"/>
    <mergeCell ref="BN13:BP13"/>
    <mergeCell ref="BK14:BM14"/>
    <mergeCell ref="BN14:BP14"/>
    <mergeCell ref="BK15:BM15"/>
    <mergeCell ref="BN15:BP15"/>
    <mergeCell ref="AQ14:AS14"/>
    <mergeCell ref="AT14:AV14"/>
    <mergeCell ref="AQ15:AS15"/>
    <mergeCell ref="AT15:AV15"/>
    <mergeCell ref="BA14:BC14"/>
    <mergeCell ref="BD14:BF14"/>
    <mergeCell ref="BA15:BC15"/>
    <mergeCell ref="BD15:BF15"/>
    <mergeCell ref="AY14:AZ14"/>
    <mergeCell ref="AY15:AZ15"/>
    <mergeCell ref="A91:I91"/>
    <mergeCell ref="K91:S91"/>
    <mergeCell ref="U91:AC91"/>
    <mergeCell ref="AE91:AM91"/>
    <mergeCell ref="AO91:AW91"/>
    <mergeCell ref="AY91:BG91"/>
    <mergeCell ref="BI91:BQ91"/>
    <mergeCell ref="A27:B27"/>
    <mergeCell ref="C27:E27"/>
    <mergeCell ref="F27:H27"/>
    <mergeCell ref="K27:L27"/>
    <mergeCell ref="M27:O27"/>
    <mergeCell ref="P27:R27"/>
    <mergeCell ref="U27:V27"/>
    <mergeCell ref="W27:Y27"/>
    <mergeCell ref="Z27:AB27"/>
    <mergeCell ref="AE27:AF27"/>
    <mergeCell ref="AG27:AI27"/>
    <mergeCell ref="AJ27:AL27"/>
    <mergeCell ref="AO27:AP27"/>
    <mergeCell ref="AQ27:AS27"/>
    <mergeCell ref="AT27:AV27"/>
    <mergeCell ref="AY27:AZ27"/>
    <mergeCell ref="BA27:BC27"/>
    <mergeCell ref="BD27:BF27"/>
    <mergeCell ref="BI27:BJ27"/>
    <mergeCell ref="BK27:BM27"/>
    <mergeCell ref="BN27:BP27"/>
    <mergeCell ref="BI84:BJ86"/>
    <mergeCell ref="BL84:BM84"/>
    <mergeCell ref="BN84:BP84"/>
    <mergeCell ref="BQ84:BQ86"/>
    <mergeCell ref="A2:I2"/>
    <mergeCell ref="K2:S2"/>
    <mergeCell ref="U2:AC2"/>
    <mergeCell ref="AE2:AM2"/>
    <mergeCell ref="AO2:AW2"/>
    <mergeCell ref="AY2:BG2"/>
    <mergeCell ref="BI2:BQ2"/>
    <mergeCell ref="A29:B29"/>
    <mergeCell ref="C29:E29"/>
    <mergeCell ref="F29:H29"/>
    <mergeCell ref="K29:L29"/>
    <mergeCell ref="M29:O29"/>
    <mergeCell ref="P29:R29"/>
    <mergeCell ref="U29:V29"/>
    <mergeCell ref="W29:Y29"/>
    <mergeCell ref="Z29:AB29"/>
    <mergeCell ref="AE29:AF29"/>
    <mergeCell ref="AG29:AI29"/>
    <mergeCell ref="AJ29:AL29"/>
    <mergeCell ref="AO29:AP29"/>
    <mergeCell ref="AQ29:AS29"/>
    <mergeCell ref="AT29:AV29"/>
    <mergeCell ref="AY29:AZ29"/>
    <mergeCell ref="BA29:BC29"/>
    <mergeCell ref="BD29:BF29"/>
    <mergeCell ref="BI29:BJ29"/>
    <mergeCell ref="BK29:BM29"/>
    <mergeCell ref="BN29:BP29"/>
    <mergeCell ref="BK10:BM10"/>
    <mergeCell ref="BN10:BP10"/>
    <mergeCell ref="BK11:BM11"/>
    <mergeCell ref="BN11:BP11"/>
  </mergeCells>
  <pageMargins left="0.70866141732283472" right="0.70866141732283472" top="0.94488188976377963" bottom="0.74803149606299213" header="0.31496062992125984" footer="0.31496062992125984"/>
  <pageSetup paperSize="9" scale="10" fitToHeight="0" orientation="portrait" r:id="rId1"/>
  <headerFooter>
    <oddHeader>&amp;L&amp;12&amp;P&amp;R&amp;G</oddHeader>
    <oddFooter xml:space="preserve">&amp;L&amp;G&amp;R&amp;K01+033ArchiProd UAB | Lithuania | Vilnius | Linkmenu str. 5 | LT-09300
 VAT no LT100016506913| Company no. 306179050
</oddFooter>
  </headerFooter>
  <colBreaks count="1" manualBreakCount="1">
    <brk id="9" max="76" man="1"/>
  </col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1ED55-692A-40B7-B005-1D8BEA76FE53}">
  <sheetPr>
    <tabColor rgb="FF92D050"/>
    <pageSetUpPr fitToPage="1"/>
  </sheetPr>
  <dimension ref="A1:CX203"/>
  <sheetViews>
    <sheetView topLeftCell="CF30" zoomScale="70" zoomScaleNormal="70" zoomScaleSheetLayoutView="55" workbookViewId="0">
      <selection activeCell="A26" sqref="A26:XFD32"/>
    </sheetView>
  </sheetViews>
  <sheetFormatPr baseColWidth="10" defaultColWidth="8.6640625" defaultRowHeight="14" x14ac:dyDescent="0.2"/>
  <cols>
    <col min="1" max="1" width="9.5" style="2" customWidth="1"/>
    <col min="2" max="2" width="9.5" style="1" customWidth="1"/>
    <col min="3" max="3" width="19" style="1" customWidth="1"/>
    <col min="4" max="6" width="18.6640625" style="1" customWidth="1"/>
    <col min="7" max="9" width="9.5" style="1" customWidth="1"/>
    <col min="10" max="10" width="8.6640625" style="2"/>
    <col min="11" max="11" width="9.5" style="2" customWidth="1"/>
    <col min="12" max="12" width="9.5" style="1" customWidth="1"/>
    <col min="13" max="13" width="19" style="1" customWidth="1"/>
    <col min="14" max="16" width="18.6640625" style="1" customWidth="1"/>
    <col min="17" max="19" width="9.5" style="1" customWidth="1"/>
    <col min="20" max="20" width="8.6640625" style="2"/>
    <col min="21" max="21" width="9.5" style="2" customWidth="1"/>
    <col min="22" max="22" width="9.5" style="1" customWidth="1"/>
    <col min="23" max="23" width="19" style="1" customWidth="1"/>
    <col min="24" max="26" width="18.6640625" style="1" customWidth="1"/>
    <col min="27" max="29" width="9.5" style="1" customWidth="1"/>
    <col min="30" max="30" width="8.6640625" style="2"/>
    <col min="31" max="31" width="9.5" style="2" customWidth="1"/>
    <col min="32" max="32" width="9.5" style="1" customWidth="1"/>
    <col min="33" max="33" width="19" style="1" customWidth="1"/>
    <col min="34" max="36" width="18.6640625" style="1" customWidth="1"/>
    <col min="37" max="39" width="9.5" style="1" customWidth="1"/>
    <col min="40" max="40" width="8.6640625" style="2"/>
    <col min="41" max="41" width="9.5" style="2" customWidth="1"/>
    <col min="42" max="42" width="9.5" style="1" customWidth="1"/>
    <col min="43" max="43" width="19" style="1" customWidth="1"/>
    <col min="44" max="46" width="18.6640625" style="1" customWidth="1"/>
    <col min="47" max="49" width="9.5" style="1" customWidth="1"/>
    <col min="50" max="50" width="8.6640625" style="2"/>
    <col min="51" max="51" width="9.5" style="2" customWidth="1"/>
    <col min="52" max="52" width="9.5" style="1" customWidth="1"/>
    <col min="53" max="53" width="19" style="1" customWidth="1"/>
    <col min="54" max="56" width="18.6640625" style="1" customWidth="1"/>
    <col min="57" max="59" width="9.5" style="1" customWidth="1"/>
    <col min="60" max="60" width="8.6640625" style="2"/>
    <col min="61" max="61" width="9.5" style="2" customWidth="1"/>
    <col min="62" max="62" width="9.5" style="1" customWidth="1"/>
    <col min="63" max="63" width="19" style="1" customWidth="1"/>
    <col min="64" max="66" width="18.6640625" style="1" customWidth="1"/>
    <col min="67" max="69" width="9.5" style="1" customWidth="1"/>
    <col min="70" max="70" width="8.6640625" style="2"/>
    <col min="71" max="71" width="9.5" style="2" customWidth="1"/>
    <col min="72" max="72" width="9.5" style="1" customWidth="1"/>
    <col min="73" max="73" width="19" style="1" customWidth="1"/>
    <col min="74" max="76" width="18.6640625" style="1" customWidth="1"/>
    <col min="77" max="79" width="9.5" style="1" customWidth="1"/>
    <col min="80" max="80" width="8.6640625" style="2"/>
    <col min="81" max="81" width="9.5" style="2" customWidth="1"/>
    <col min="82" max="82" width="9.5" style="1" customWidth="1"/>
    <col min="83" max="83" width="19" style="1" customWidth="1"/>
    <col min="84" max="86" width="18.6640625" style="1" customWidth="1"/>
    <col min="87" max="89" width="9.5" style="1" customWidth="1"/>
    <col min="90" max="90" width="8.6640625" style="2"/>
    <col min="91" max="91" width="9.5" style="2" customWidth="1"/>
    <col min="92" max="92" width="9.5" style="1" customWidth="1"/>
    <col min="93" max="93" width="19" style="1" customWidth="1"/>
    <col min="94" max="96" width="18.6640625" style="1" customWidth="1"/>
    <col min="97" max="99" width="9.5" style="1" customWidth="1"/>
    <col min="100" max="16384" width="8.6640625" style="2"/>
  </cols>
  <sheetData>
    <row r="1" spans="1:100" s="40" customFormat="1" ht="50.5" customHeight="1" x14ac:dyDescent="0.35">
      <c r="A1" s="69" t="s">
        <v>465</v>
      </c>
      <c r="B1" s="69"/>
      <c r="C1" s="69"/>
      <c r="D1" s="69"/>
      <c r="E1" s="69"/>
      <c r="F1" s="69"/>
      <c r="G1" s="69"/>
      <c r="H1" s="69"/>
      <c r="I1" s="69"/>
      <c r="K1" s="69" t="s">
        <v>466</v>
      </c>
      <c r="L1" s="69"/>
      <c r="M1" s="69"/>
      <c r="N1" s="69"/>
      <c r="O1" s="69"/>
      <c r="P1" s="69"/>
      <c r="Q1" s="69"/>
      <c r="R1" s="69"/>
      <c r="S1" s="69"/>
      <c r="U1" s="69" t="s">
        <v>467</v>
      </c>
      <c r="V1" s="69"/>
      <c r="W1" s="69"/>
      <c r="X1" s="69"/>
      <c r="Y1" s="69"/>
      <c r="Z1" s="69"/>
      <c r="AA1" s="69"/>
      <c r="AB1" s="69"/>
      <c r="AC1" s="69"/>
      <c r="AE1" s="69" t="s">
        <v>468</v>
      </c>
      <c r="AF1" s="69"/>
      <c r="AG1" s="69"/>
      <c r="AH1" s="69"/>
      <c r="AI1" s="69"/>
      <c r="AJ1" s="69"/>
      <c r="AK1" s="69"/>
      <c r="AL1" s="69"/>
      <c r="AM1" s="69"/>
      <c r="AO1" s="69" t="s">
        <v>469</v>
      </c>
      <c r="AP1" s="69"/>
      <c r="AQ1" s="69"/>
      <c r="AR1" s="69"/>
      <c r="AS1" s="69"/>
      <c r="AT1" s="69"/>
      <c r="AU1" s="69"/>
      <c r="AV1" s="69"/>
      <c r="AW1" s="69"/>
      <c r="AY1" s="69" t="s">
        <v>470</v>
      </c>
      <c r="AZ1" s="69"/>
      <c r="BA1" s="69"/>
      <c r="BB1" s="69"/>
      <c r="BC1" s="69"/>
      <c r="BD1" s="69"/>
      <c r="BE1" s="69"/>
      <c r="BF1" s="69"/>
      <c r="BG1" s="69"/>
      <c r="BI1" s="69" t="s">
        <v>471</v>
      </c>
      <c r="BJ1" s="69"/>
      <c r="BK1" s="69"/>
      <c r="BL1" s="69"/>
      <c r="BM1" s="69"/>
      <c r="BN1" s="69"/>
      <c r="BO1" s="69"/>
      <c r="BP1" s="69"/>
      <c r="BQ1" s="69"/>
      <c r="BS1" s="69" t="s">
        <v>472</v>
      </c>
      <c r="BT1" s="69"/>
      <c r="BU1" s="69"/>
      <c r="BV1" s="69"/>
      <c r="BW1" s="69"/>
      <c r="BX1" s="69"/>
      <c r="BY1" s="69"/>
      <c r="BZ1" s="69"/>
      <c r="CA1" s="69"/>
      <c r="CC1" s="69" t="s">
        <v>473</v>
      </c>
      <c r="CD1" s="69"/>
      <c r="CE1" s="69"/>
      <c r="CF1" s="69"/>
      <c r="CG1" s="69"/>
      <c r="CH1" s="69"/>
      <c r="CI1" s="69"/>
      <c r="CJ1" s="69"/>
      <c r="CK1" s="69"/>
      <c r="CM1" s="69" t="s">
        <v>474</v>
      </c>
      <c r="CN1" s="69"/>
      <c r="CO1" s="69"/>
      <c r="CP1" s="69"/>
      <c r="CQ1" s="69"/>
      <c r="CR1" s="69"/>
      <c r="CS1" s="69"/>
      <c r="CT1" s="69"/>
      <c r="CU1" s="69"/>
    </row>
    <row r="2" spans="1:100" ht="229.5" customHeight="1" x14ac:dyDescent="0.2">
      <c r="A2" s="43" t="s">
        <v>452</v>
      </c>
      <c r="B2" s="43"/>
      <c r="C2" s="43"/>
      <c r="D2" s="43"/>
      <c r="E2" s="43"/>
      <c r="F2" s="43"/>
      <c r="G2" s="43"/>
      <c r="H2" s="43"/>
      <c r="I2" s="43"/>
      <c r="K2" s="43" t="s">
        <v>452</v>
      </c>
      <c r="L2" s="43"/>
      <c r="M2" s="43"/>
      <c r="N2" s="43"/>
      <c r="O2" s="43"/>
      <c r="P2" s="43"/>
      <c r="Q2" s="43"/>
      <c r="R2" s="43"/>
      <c r="S2" s="43"/>
      <c r="U2" s="43" t="s">
        <v>452</v>
      </c>
      <c r="V2" s="43"/>
      <c r="W2" s="43"/>
      <c r="X2" s="43"/>
      <c r="Y2" s="43"/>
      <c r="Z2" s="43"/>
      <c r="AA2" s="43"/>
      <c r="AB2" s="43"/>
      <c r="AC2" s="43"/>
      <c r="AE2" s="43" t="s">
        <v>452</v>
      </c>
      <c r="AF2" s="43"/>
      <c r="AG2" s="43"/>
      <c r="AH2" s="43"/>
      <c r="AI2" s="43"/>
      <c r="AJ2" s="43"/>
      <c r="AK2" s="43"/>
      <c r="AL2" s="43"/>
      <c r="AM2" s="43"/>
      <c r="AO2" s="43" t="s">
        <v>452</v>
      </c>
      <c r="AP2" s="43"/>
      <c r="AQ2" s="43"/>
      <c r="AR2" s="43"/>
      <c r="AS2" s="43"/>
      <c r="AT2" s="43"/>
      <c r="AU2" s="43"/>
      <c r="AV2" s="43"/>
      <c r="AW2" s="43"/>
      <c r="AY2" s="43" t="s">
        <v>452</v>
      </c>
      <c r="AZ2" s="43"/>
      <c r="BA2" s="43"/>
      <c r="BB2" s="43"/>
      <c r="BC2" s="43"/>
      <c r="BD2" s="43"/>
      <c r="BE2" s="43"/>
      <c r="BF2" s="43"/>
      <c r="BG2" s="43"/>
      <c r="BI2" s="43" t="s">
        <v>452</v>
      </c>
      <c r="BJ2" s="43"/>
      <c r="BK2" s="43"/>
      <c r="BL2" s="43"/>
      <c r="BM2" s="43"/>
      <c r="BN2" s="43"/>
      <c r="BO2" s="43"/>
      <c r="BP2" s="43"/>
      <c r="BQ2" s="43"/>
      <c r="BS2" s="43" t="s">
        <v>452</v>
      </c>
      <c r="BT2" s="43"/>
      <c r="BU2" s="43"/>
      <c r="BV2" s="43"/>
      <c r="BW2" s="43"/>
      <c r="BX2" s="43"/>
      <c r="BY2" s="43"/>
      <c r="BZ2" s="43"/>
      <c r="CA2" s="43"/>
      <c r="CC2" s="43" t="s">
        <v>452</v>
      </c>
      <c r="CD2" s="43"/>
      <c r="CE2" s="43"/>
      <c r="CF2" s="43"/>
      <c r="CG2" s="43"/>
      <c r="CH2" s="43"/>
      <c r="CI2" s="43"/>
      <c r="CJ2" s="43"/>
      <c r="CK2" s="43"/>
      <c r="CM2" s="43" t="s">
        <v>452</v>
      </c>
      <c r="CN2" s="43"/>
      <c r="CO2" s="43"/>
      <c r="CP2" s="43"/>
      <c r="CQ2" s="43"/>
      <c r="CR2" s="43"/>
      <c r="CS2" s="43"/>
      <c r="CT2" s="43"/>
      <c r="CU2" s="43"/>
    </row>
    <row r="3" spans="1:100" x14ac:dyDescent="0.2">
      <c r="A3" s="6"/>
      <c r="B3" s="6"/>
      <c r="C3" s="6"/>
      <c r="D3" s="6"/>
      <c r="E3" s="6"/>
      <c r="F3" s="6"/>
      <c r="G3" s="7"/>
      <c r="H3" s="7"/>
      <c r="I3" s="7"/>
      <c r="K3" s="6"/>
      <c r="L3" s="6"/>
      <c r="M3" s="6"/>
      <c r="N3" s="6"/>
      <c r="O3" s="6"/>
      <c r="P3" s="6"/>
      <c r="Q3" s="7"/>
      <c r="R3" s="7"/>
      <c r="S3" s="7"/>
      <c r="U3" s="6"/>
      <c r="V3" s="6"/>
      <c r="W3" s="6"/>
      <c r="X3" s="6"/>
      <c r="Y3" s="6"/>
      <c r="Z3" s="6"/>
      <c r="AA3" s="7"/>
      <c r="AB3" s="7"/>
      <c r="AC3" s="7"/>
      <c r="AE3" s="6"/>
      <c r="AF3" s="6"/>
      <c r="AG3" s="6"/>
      <c r="AH3" s="6"/>
      <c r="AI3" s="6"/>
      <c r="AJ3" s="6"/>
      <c r="AK3" s="7"/>
      <c r="AL3" s="7"/>
      <c r="AM3" s="7"/>
      <c r="AO3" s="6"/>
      <c r="AP3" s="6"/>
      <c r="AQ3" s="6"/>
      <c r="AR3" s="6"/>
      <c r="AS3" s="6"/>
      <c r="AT3" s="6"/>
      <c r="AU3" s="7"/>
      <c r="AV3" s="7"/>
      <c r="AW3" s="7"/>
      <c r="AY3" s="6"/>
      <c r="AZ3" s="6"/>
      <c r="BA3" s="6"/>
      <c r="BB3" s="6"/>
      <c r="BC3" s="6"/>
      <c r="BD3" s="6"/>
      <c r="BE3" s="7"/>
      <c r="BF3" s="7"/>
      <c r="BG3" s="7"/>
      <c r="BI3" s="6"/>
      <c r="BJ3" s="6"/>
      <c r="BK3" s="6"/>
      <c r="BL3" s="6"/>
      <c r="BM3" s="6"/>
      <c r="BN3" s="6"/>
      <c r="BO3" s="7"/>
      <c r="BP3" s="7"/>
      <c r="BQ3" s="7"/>
      <c r="BT3" s="2"/>
      <c r="BU3" s="2"/>
      <c r="BV3" s="2"/>
      <c r="BW3" s="2"/>
      <c r="BX3" s="2"/>
      <c r="BY3" s="2"/>
      <c r="BZ3" s="2"/>
      <c r="CA3" s="2"/>
      <c r="CD3" s="2"/>
      <c r="CE3" s="2"/>
      <c r="CF3" s="2"/>
      <c r="CG3" s="2"/>
      <c r="CH3" s="2"/>
      <c r="CI3" s="2"/>
      <c r="CJ3" s="2"/>
      <c r="CK3" s="2"/>
      <c r="CN3" s="2"/>
      <c r="CO3" s="2"/>
      <c r="CP3" s="2"/>
      <c r="CQ3" s="2"/>
      <c r="CR3" s="2"/>
      <c r="CS3" s="2"/>
      <c r="CT3" s="2"/>
      <c r="CU3" s="2"/>
    </row>
    <row r="4" spans="1:100" ht="16" x14ac:dyDescent="0.2">
      <c r="A4" s="70" t="str">
        <f>"1. MODEL. To build door sash SKU. Code, state door sash model, eg. "&amp;A5</f>
        <v>1. MODEL. To build door sash SKU. Code, state door sash model, eg. G100</v>
      </c>
      <c r="B4" s="70"/>
      <c r="C4" s="70"/>
      <c r="D4" s="70"/>
      <c r="E4" s="70"/>
      <c r="F4" s="70"/>
      <c r="G4" s="70"/>
      <c r="H4" s="70"/>
      <c r="I4" s="70"/>
      <c r="J4" s="21"/>
      <c r="K4" s="70" t="str">
        <f>"1. MODEL. To build door sash SKU. Code, state door sash model, eg. "&amp;K5</f>
        <v>1. MODEL. To build door sash SKU. Code, state door sash model, eg. G101</v>
      </c>
      <c r="L4" s="70"/>
      <c r="M4" s="70"/>
      <c r="N4" s="70"/>
      <c r="O4" s="70"/>
      <c r="P4" s="70"/>
      <c r="Q4" s="70"/>
      <c r="R4" s="70"/>
      <c r="S4" s="70"/>
      <c r="T4" s="21"/>
      <c r="U4" s="70" t="str">
        <f>"1. MODEL. To build door sash SKU. Code, state door sash model, eg. "&amp;U5</f>
        <v>1. MODEL. To build door sash SKU. Code, state door sash model, eg. G103</v>
      </c>
      <c r="V4" s="70"/>
      <c r="W4" s="70"/>
      <c r="X4" s="70"/>
      <c r="Y4" s="70"/>
      <c r="Z4" s="70"/>
      <c r="AA4" s="70"/>
      <c r="AB4" s="70"/>
      <c r="AC4" s="70"/>
      <c r="AD4" s="21"/>
      <c r="AE4" s="70" t="str">
        <f>"1. MODEL. To build door sash SKU. Code, state door sash model, eg. "&amp;AE5</f>
        <v>1. MODEL. To build door sash SKU. Code, state door sash model, eg. G104</v>
      </c>
      <c r="AF4" s="70"/>
      <c r="AG4" s="70"/>
      <c r="AH4" s="70"/>
      <c r="AI4" s="70"/>
      <c r="AJ4" s="70"/>
      <c r="AK4" s="70"/>
      <c r="AL4" s="70"/>
      <c r="AM4" s="70"/>
      <c r="AN4" s="21"/>
      <c r="AO4" s="70" t="str">
        <f>"1. MODEL. To build door sash SKU. Code, state door sash model, eg. "&amp;AO5</f>
        <v>1. MODEL. To build door sash SKU. Code, state door sash model, eg. IN102</v>
      </c>
      <c r="AP4" s="70"/>
      <c r="AQ4" s="70"/>
      <c r="AR4" s="70"/>
      <c r="AS4" s="70"/>
      <c r="AT4" s="70"/>
      <c r="AU4" s="70"/>
      <c r="AV4" s="70"/>
      <c r="AW4" s="70"/>
      <c r="AX4" s="21"/>
      <c r="AY4" s="70" t="str">
        <f>"1. MODEL. To build door sash SKU. Code, state door sash model, eg. "&amp;AY5</f>
        <v>1. MODEL. To build door sash SKU. Code, state door sash model, eg. IN100</v>
      </c>
      <c r="AZ4" s="70"/>
      <c r="BA4" s="70"/>
      <c r="BB4" s="70"/>
      <c r="BC4" s="70"/>
      <c r="BD4" s="70"/>
      <c r="BE4" s="70"/>
      <c r="BF4" s="70"/>
      <c r="BG4" s="70"/>
      <c r="BH4" s="21"/>
      <c r="BI4" s="70" t="str">
        <f>"1. MODEL. To build door sash SKU. Code, state door sash model, eg. "&amp;BI5</f>
        <v>1. MODEL. To build door sash SKU. Code, state door sash model, eg. IN103</v>
      </c>
      <c r="BJ4" s="70"/>
      <c r="BK4" s="70"/>
      <c r="BL4" s="70"/>
      <c r="BM4" s="70"/>
      <c r="BN4" s="70"/>
      <c r="BO4" s="70"/>
      <c r="BP4" s="70"/>
      <c r="BQ4" s="70"/>
      <c r="BR4" s="21"/>
      <c r="BS4" s="70" t="str">
        <f>"1. MODEL. To build door sash SKU. Code, state door sash model, eg. "&amp;BS5</f>
        <v>1. MODEL. To build door sash SKU. Code, state door sash model, eg. IN104</v>
      </c>
      <c r="BT4" s="70"/>
      <c r="BU4" s="70"/>
      <c r="BV4" s="70"/>
      <c r="BW4" s="70"/>
      <c r="BX4" s="70"/>
      <c r="BY4" s="70"/>
      <c r="BZ4" s="70"/>
      <c r="CA4" s="70"/>
      <c r="CB4" s="21"/>
      <c r="CC4" s="70" t="str">
        <f>"1. MODEL. To build door sash SKU. Code, state door sash model, eg. "&amp;CC5</f>
        <v>1. MODEL. To build door sash SKU. Code, state door sash model, eg. IN105</v>
      </c>
      <c r="CD4" s="70"/>
      <c r="CE4" s="70"/>
      <c r="CF4" s="70"/>
      <c r="CG4" s="70"/>
      <c r="CH4" s="70"/>
      <c r="CI4" s="70"/>
      <c r="CJ4" s="70"/>
      <c r="CK4" s="70"/>
      <c r="CL4" s="21"/>
      <c r="CM4" s="70" t="str">
        <f>"1. MODEL. To build door sash SKU. Code, state door sash model, eg. "&amp;CM5</f>
        <v>1. MODEL. To build door sash SKU. Code, state door sash model, eg. IN110</v>
      </c>
      <c r="CN4" s="70"/>
      <c r="CO4" s="70"/>
      <c r="CP4" s="70"/>
      <c r="CQ4" s="70"/>
      <c r="CR4" s="70"/>
      <c r="CS4" s="70"/>
      <c r="CT4" s="70"/>
      <c r="CU4" s="70"/>
      <c r="CV4" s="21"/>
    </row>
    <row r="5" spans="1:100" ht="31.5" customHeight="1" x14ac:dyDescent="0.2">
      <c r="A5" s="63" t="s">
        <v>101</v>
      </c>
      <c r="B5" s="63"/>
      <c r="C5" s="53" t="s">
        <v>480</v>
      </c>
      <c r="D5" s="67"/>
      <c r="E5" s="54"/>
      <c r="F5" s="53" t="s">
        <v>482</v>
      </c>
      <c r="G5" s="67"/>
      <c r="H5" s="54"/>
      <c r="I5" s="38">
        <v>0</v>
      </c>
      <c r="K5" s="63" t="s">
        <v>105</v>
      </c>
      <c r="L5" s="63"/>
      <c r="M5" s="53" t="s">
        <v>486</v>
      </c>
      <c r="N5" s="67"/>
      <c r="O5" s="54"/>
      <c r="P5" s="53" t="s">
        <v>487</v>
      </c>
      <c r="Q5" s="67"/>
      <c r="R5" s="54"/>
      <c r="S5" s="38">
        <v>0</v>
      </c>
      <c r="T5" s="18"/>
      <c r="U5" s="63" t="s">
        <v>112</v>
      </c>
      <c r="V5" s="63"/>
      <c r="W5" s="53" t="s">
        <v>481</v>
      </c>
      <c r="X5" s="67"/>
      <c r="Y5" s="54"/>
      <c r="Z5" s="53" t="s">
        <v>483</v>
      </c>
      <c r="AA5" s="67"/>
      <c r="AB5" s="54"/>
      <c r="AC5" s="38">
        <v>0</v>
      </c>
      <c r="AD5" s="18"/>
      <c r="AE5" s="63" t="s">
        <v>4</v>
      </c>
      <c r="AF5" s="63"/>
      <c r="AG5" s="53" t="s">
        <v>484</v>
      </c>
      <c r="AH5" s="67"/>
      <c r="AI5" s="54"/>
      <c r="AJ5" s="53" t="s">
        <v>485</v>
      </c>
      <c r="AK5" s="67"/>
      <c r="AL5" s="54"/>
      <c r="AM5" s="38">
        <v>0</v>
      </c>
      <c r="AN5" s="18"/>
      <c r="AO5" s="63" t="s">
        <v>114</v>
      </c>
      <c r="AP5" s="63"/>
      <c r="AQ5" s="53" t="s">
        <v>359</v>
      </c>
      <c r="AR5" s="67"/>
      <c r="AS5" s="54"/>
      <c r="AT5" s="53" t="s">
        <v>272</v>
      </c>
      <c r="AU5" s="67"/>
      <c r="AV5" s="54"/>
      <c r="AW5" s="38">
        <v>0</v>
      </c>
      <c r="AX5" s="18"/>
      <c r="AY5" s="63" t="s">
        <v>115</v>
      </c>
      <c r="AZ5" s="63"/>
      <c r="BA5" s="53" t="s">
        <v>359</v>
      </c>
      <c r="BB5" s="67"/>
      <c r="BC5" s="54"/>
      <c r="BD5" s="53" t="s">
        <v>272</v>
      </c>
      <c r="BE5" s="67"/>
      <c r="BF5" s="54"/>
      <c r="BG5" s="38">
        <v>0</v>
      </c>
      <c r="BH5" s="18"/>
      <c r="BI5" s="63" t="s">
        <v>7</v>
      </c>
      <c r="BJ5" s="63"/>
      <c r="BK5" s="53" t="s">
        <v>359</v>
      </c>
      <c r="BL5" s="67"/>
      <c r="BM5" s="54"/>
      <c r="BN5" s="53" t="s">
        <v>272</v>
      </c>
      <c r="BO5" s="67"/>
      <c r="BP5" s="54"/>
      <c r="BQ5" s="38">
        <v>0</v>
      </c>
      <c r="BR5" s="18"/>
      <c r="BS5" s="63" t="s">
        <v>6</v>
      </c>
      <c r="BT5" s="63"/>
      <c r="BU5" s="53" t="s">
        <v>359</v>
      </c>
      <c r="BV5" s="67"/>
      <c r="BW5" s="54"/>
      <c r="BX5" s="53" t="s">
        <v>272</v>
      </c>
      <c r="BY5" s="67"/>
      <c r="BZ5" s="54"/>
      <c r="CA5" s="38">
        <v>0</v>
      </c>
      <c r="CB5" s="18"/>
      <c r="CC5" s="63" t="s">
        <v>119</v>
      </c>
      <c r="CD5" s="63"/>
      <c r="CE5" s="53" t="s">
        <v>359</v>
      </c>
      <c r="CF5" s="67"/>
      <c r="CG5" s="54"/>
      <c r="CH5" s="53" t="s">
        <v>272</v>
      </c>
      <c r="CI5" s="67"/>
      <c r="CJ5" s="54"/>
      <c r="CK5" s="38">
        <v>0</v>
      </c>
      <c r="CL5" s="18"/>
      <c r="CM5" s="63" t="s">
        <v>8</v>
      </c>
      <c r="CN5" s="63"/>
      <c r="CO5" s="53" t="s">
        <v>359</v>
      </c>
      <c r="CP5" s="67"/>
      <c r="CQ5" s="54"/>
      <c r="CR5" s="53" t="s">
        <v>272</v>
      </c>
      <c r="CS5" s="67"/>
      <c r="CT5" s="54"/>
      <c r="CU5" s="38">
        <v>0</v>
      </c>
      <c r="CV5" s="18"/>
    </row>
    <row r="6" spans="1:100" ht="31.5" customHeight="1" x14ac:dyDescent="0.2">
      <c r="A6" s="63" t="s">
        <v>102</v>
      </c>
      <c r="B6" s="63"/>
      <c r="C6" s="53" t="s">
        <v>480</v>
      </c>
      <c r="D6" s="67"/>
      <c r="E6" s="54"/>
      <c r="F6" s="53" t="s">
        <v>482</v>
      </c>
      <c r="G6" s="67"/>
      <c r="H6" s="54"/>
      <c r="I6" s="38">
        <v>0</v>
      </c>
      <c r="K6" s="63" t="s">
        <v>106</v>
      </c>
      <c r="L6" s="63"/>
      <c r="M6" s="53" t="s">
        <v>480</v>
      </c>
      <c r="N6" s="67"/>
      <c r="O6" s="54"/>
      <c r="P6" s="53" t="s">
        <v>482</v>
      </c>
      <c r="Q6" s="67"/>
      <c r="R6" s="54"/>
      <c r="S6" s="38">
        <v>0</v>
      </c>
      <c r="U6" s="63" t="s">
        <v>110</v>
      </c>
      <c r="V6" s="63"/>
      <c r="W6" s="53" t="s">
        <v>481</v>
      </c>
      <c r="X6" s="67"/>
      <c r="Y6" s="54"/>
      <c r="Z6" s="53" t="s">
        <v>483</v>
      </c>
      <c r="AA6" s="67"/>
      <c r="AB6" s="54"/>
      <c r="AC6" s="38">
        <v>0</v>
      </c>
      <c r="AE6" s="63"/>
      <c r="AF6" s="63"/>
      <c r="AG6" s="60"/>
      <c r="AH6" s="61"/>
      <c r="AI6" s="62"/>
      <c r="AJ6" s="60"/>
      <c r="AK6" s="61"/>
      <c r="AL6" s="62"/>
      <c r="AM6" s="38"/>
      <c r="AO6" s="63" t="s">
        <v>113</v>
      </c>
      <c r="AP6" s="63"/>
      <c r="AQ6" s="53" t="s">
        <v>359</v>
      </c>
      <c r="AR6" s="67"/>
      <c r="AS6" s="54"/>
      <c r="AT6" s="53" t="s">
        <v>272</v>
      </c>
      <c r="AU6" s="67"/>
      <c r="AV6" s="54"/>
      <c r="AW6" s="38">
        <v>0</v>
      </c>
      <c r="AY6" s="63" t="s">
        <v>116</v>
      </c>
      <c r="AZ6" s="63"/>
      <c r="BA6" s="53" t="s">
        <v>359</v>
      </c>
      <c r="BB6" s="67"/>
      <c r="BC6" s="54"/>
      <c r="BD6" s="53" t="s">
        <v>272</v>
      </c>
      <c r="BE6" s="67"/>
      <c r="BF6" s="54"/>
      <c r="BG6" s="38">
        <v>0</v>
      </c>
      <c r="BI6" s="63"/>
      <c r="BJ6" s="63"/>
      <c r="BK6" s="53"/>
      <c r="BL6" s="67"/>
      <c r="BM6" s="54"/>
      <c r="BN6" s="53"/>
      <c r="BO6" s="67"/>
      <c r="BP6" s="54"/>
      <c r="BQ6" s="38"/>
      <c r="BS6" s="63"/>
      <c r="BT6" s="63"/>
      <c r="BU6" s="53"/>
      <c r="BV6" s="67"/>
      <c r="BW6" s="54"/>
      <c r="BX6" s="53"/>
      <c r="BY6" s="67"/>
      <c r="BZ6" s="54"/>
      <c r="CA6" s="38"/>
      <c r="CC6" s="63" t="s">
        <v>118</v>
      </c>
      <c r="CD6" s="63"/>
      <c r="CE6" s="60"/>
      <c r="CF6" s="61"/>
      <c r="CG6" s="62"/>
      <c r="CH6" s="60"/>
      <c r="CI6" s="61"/>
      <c r="CJ6" s="62"/>
      <c r="CK6" s="38"/>
      <c r="CM6" s="63"/>
      <c r="CN6" s="63"/>
      <c r="CO6" s="53"/>
      <c r="CP6" s="67"/>
      <c r="CQ6" s="54"/>
      <c r="CR6" s="53"/>
      <c r="CS6" s="67"/>
      <c r="CT6" s="54"/>
      <c r="CU6" s="38"/>
    </row>
    <row r="7" spans="1:100" ht="31.5" customHeight="1" x14ac:dyDescent="0.2">
      <c r="A7" s="63" t="s">
        <v>103</v>
      </c>
      <c r="B7" s="63"/>
      <c r="C7" s="53" t="s">
        <v>481</v>
      </c>
      <c r="D7" s="67"/>
      <c r="E7" s="54"/>
      <c r="F7" s="53" t="s">
        <v>483</v>
      </c>
      <c r="G7" s="67"/>
      <c r="H7" s="54"/>
      <c r="I7" s="38">
        <v>0</v>
      </c>
      <c r="K7" s="63" t="s">
        <v>107</v>
      </c>
      <c r="L7" s="63"/>
      <c r="M7" s="53" t="s">
        <v>481</v>
      </c>
      <c r="N7" s="67"/>
      <c r="O7" s="54"/>
      <c r="P7" s="53" t="s">
        <v>483</v>
      </c>
      <c r="Q7" s="67"/>
      <c r="R7" s="54"/>
      <c r="S7" s="38">
        <v>0</v>
      </c>
      <c r="U7" s="63" t="s">
        <v>111</v>
      </c>
      <c r="V7" s="63"/>
      <c r="W7" s="53" t="s">
        <v>481</v>
      </c>
      <c r="X7" s="67"/>
      <c r="Y7" s="54"/>
      <c r="Z7" s="53" t="s">
        <v>483</v>
      </c>
      <c r="AA7" s="67"/>
      <c r="AB7" s="54"/>
      <c r="AC7" s="38">
        <v>0</v>
      </c>
      <c r="AE7" s="63"/>
      <c r="AF7" s="63"/>
      <c r="AG7" s="60"/>
      <c r="AH7" s="61"/>
      <c r="AI7" s="62"/>
      <c r="AJ7" s="60"/>
      <c r="AK7" s="61"/>
      <c r="AL7" s="62"/>
      <c r="AM7" s="38"/>
      <c r="AO7" s="63"/>
      <c r="AP7" s="63"/>
      <c r="AQ7" s="53"/>
      <c r="AR7" s="67"/>
      <c r="AS7" s="54"/>
      <c r="AT7" s="53"/>
      <c r="AU7" s="67"/>
      <c r="AV7" s="54"/>
      <c r="AW7" s="38"/>
      <c r="AY7" s="63" t="s">
        <v>117</v>
      </c>
      <c r="AZ7" s="63"/>
      <c r="BA7" s="53" t="s">
        <v>359</v>
      </c>
      <c r="BB7" s="67"/>
      <c r="BC7" s="54"/>
      <c r="BD7" s="53" t="s">
        <v>272</v>
      </c>
      <c r="BE7" s="67"/>
      <c r="BF7" s="54"/>
      <c r="BG7" s="38">
        <v>0</v>
      </c>
      <c r="BI7" s="63"/>
      <c r="BJ7" s="63"/>
      <c r="BK7" s="60"/>
      <c r="BL7" s="61"/>
      <c r="BM7" s="62"/>
      <c r="BN7" s="60"/>
      <c r="BO7" s="61"/>
      <c r="BP7" s="62"/>
      <c r="BQ7" s="38"/>
      <c r="BS7" s="63"/>
      <c r="BT7" s="63"/>
      <c r="BU7" s="60"/>
      <c r="BV7" s="61"/>
      <c r="BW7" s="62"/>
      <c r="BX7" s="60"/>
      <c r="BY7" s="61"/>
      <c r="BZ7" s="62"/>
      <c r="CA7" s="38"/>
      <c r="CC7" s="63"/>
      <c r="CD7" s="63"/>
      <c r="CE7" s="60"/>
      <c r="CF7" s="61"/>
      <c r="CG7" s="62"/>
      <c r="CH7" s="60"/>
      <c r="CI7" s="61"/>
      <c r="CJ7" s="62"/>
      <c r="CK7" s="38"/>
      <c r="CM7" s="63"/>
      <c r="CN7" s="63"/>
      <c r="CO7" s="60"/>
      <c r="CP7" s="61"/>
      <c r="CQ7" s="62"/>
      <c r="CR7" s="60"/>
      <c r="CS7" s="61"/>
      <c r="CT7" s="62"/>
      <c r="CU7" s="38"/>
    </row>
    <row r="8" spans="1:100" ht="31.5" customHeight="1" x14ac:dyDescent="0.2">
      <c r="A8" s="63" t="s">
        <v>104</v>
      </c>
      <c r="B8" s="63"/>
      <c r="C8" s="53" t="s">
        <v>480</v>
      </c>
      <c r="D8" s="67"/>
      <c r="E8" s="54"/>
      <c r="F8" s="53" t="s">
        <v>482</v>
      </c>
      <c r="G8" s="67"/>
      <c r="H8" s="54"/>
      <c r="I8" s="38">
        <v>0</v>
      </c>
      <c r="K8" s="63" t="s">
        <v>108</v>
      </c>
      <c r="L8" s="63"/>
      <c r="M8" s="53" t="s">
        <v>481</v>
      </c>
      <c r="N8" s="67"/>
      <c r="O8" s="54"/>
      <c r="P8" s="53" t="s">
        <v>483</v>
      </c>
      <c r="Q8" s="67"/>
      <c r="R8" s="54"/>
      <c r="S8" s="38">
        <v>0</v>
      </c>
      <c r="U8" s="63"/>
      <c r="V8" s="63"/>
      <c r="W8" s="53"/>
      <c r="X8" s="67"/>
      <c r="Y8" s="54"/>
      <c r="Z8" s="53"/>
      <c r="AA8" s="67"/>
      <c r="AB8" s="54"/>
      <c r="AC8" s="38"/>
      <c r="AE8" s="63"/>
      <c r="AF8" s="63"/>
      <c r="AG8" s="60"/>
      <c r="AH8" s="61"/>
      <c r="AI8" s="62"/>
      <c r="AJ8" s="60"/>
      <c r="AK8" s="61"/>
      <c r="AL8" s="62"/>
      <c r="AM8" s="38"/>
      <c r="AO8" s="63"/>
      <c r="AP8" s="63"/>
      <c r="AQ8" s="60"/>
      <c r="AR8" s="61"/>
      <c r="AS8" s="62"/>
      <c r="AT8" s="60"/>
      <c r="AU8" s="61"/>
      <c r="AV8" s="62"/>
      <c r="AW8" s="38"/>
      <c r="AY8" s="63"/>
      <c r="AZ8" s="63"/>
      <c r="BA8" s="53"/>
      <c r="BB8" s="67"/>
      <c r="BC8" s="54"/>
      <c r="BD8" s="53"/>
      <c r="BE8" s="67"/>
      <c r="BF8" s="54"/>
      <c r="BG8" s="38"/>
      <c r="BI8" s="63"/>
      <c r="BJ8" s="63"/>
      <c r="BK8" s="60"/>
      <c r="BL8" s="61"/>
      <c r="BM8" s="62"/>
      <c r="BN8" s="60"/>
      <c r="BO8" s="61"/>
      <c r="BP8" s="62"/>
      <c r="BQ8" s="38"/>
      <c r="BS8" s="63"/>
      <c r="BT8" s="63"/>
      <c r="BU8" s="60"/>
      <c r="BV8" s="61"/>
      <c r="BW8" s="62"/>
      <c r="BX8" s="60"/>
      <c r="BY8" s="61"/>
      <c r="BZ8" s="62"/>
      <c r="CA8" s="38"/>
      <c r="CC8" s="63"/>
      <c r="CD8" s="63"/>
      <c r="CE8" s="60"/>
      <c r="CF8" s="61"/>
      <c r="CG8" s="62"/>
      <c r="CH8" s="60"/>
      <c r="CI8" s="61"/>
      <c r="CJ8" s="62"/>
      <c r="CK8" s="38"/>
      <c r="CM8" s="63"/>
      <c r="CN8" s="63"/>
      <c r="CO8" s="60"/>
      <c r="CP8" s="61"/>
      <c r="CQ8" s="62"/>
      <c r="CR8" s="60"/>
      <c r="CS8" s="61"/>
      <c r="CT8" s="62"/>
      <c r="CU8" s="38"/>
    </row>
    <row r="9" spans="1:100" ht="31" customHeight="1" x14ac:dyDescent="0.2">
      <c r="A9" s="63"/>
      <c r="B9" s="63"/>
      <c r="C9" s="53"/>
      <c r="D9" s="67"/>
      <c r="E9" s="54"/>
      <c r="F9" s="53"/>
      <c r="G9" s="67"/>
      <c r="H9" s="54"/>
      <c r="I9" s="38"/>
      <c r="K9" s="63" t="s">
        <v>109</v>
      </c>
      <c r="L9" s="63"/>
      <c r="M9" s="53" t="s">
        <v>480</v>
      </c>
      <c r="N9" s="67"/>
      <c r="O9" s="54"/>
      <c r="P9" s="53" t="s">
        <v>482</v>
      </c>
      <c r="Q9" s="67"/>
      <c r="R9" s="54"/>
      <c r="S9" s="38">
        <v>0</v>
      </c>
      <c r="U9" s="63"/>
      <c r="V9" s="63"/>
      <c r="W9" s="60"/>
      <c r="X9" s="61"/>
      <c r="Y9" s="62"/>
      <c r="Z9" s="60"/>
      <c r="AA9" s="61"/>
      <c r="AB9" s="62"/>
      <c r="AC9" s="38"/>
      <c r="AE9" s="63"/>
      <c r="AF9" s="63"/>
      <c r="AG9" s="60"/>
      <c r="AH9" s="61"/>
      <c r="AI9" s="62"/>
      <c r="AJ9" s="60"/>
      <c r="AK9" s="61"/>
      <c r="AL9" s="62"/>
      <c r="AM9" s="38"/>
      <c r="AO9" s="63"/>
      <c r="AP9" s="63"/>
      <c r="AQ9" s="60"/>
      <c r="AR9" s="61"/>
      <c r="AS9" s="62"/>
      <c r="AT9" s="60"/>
      <c r="AU9" s="61"/>
      <c r="AV9" s="62"/>
      <c r="AW9" s="38"/>
      <c r="AY9" s="63"/>
      <c r="AZ9" s="63"/>
      <c r="BA9" s="60"/>
      <c r="BB9" s="61"/>
      <c r="BC9" s="62"/>
      <c r="BD9" s="60"/>
      <c r="BE9" s="61"/>
      <c r="BF9" s="62"/>
      <c r="BG9" s="38"/>
      <c r="BI9" s="63"/>
      <c r="BJ9" s="63"/>
      <c r="BK9" s="60"/>
      <c r="BL9" s="61"/>
      <c r="BM9" s="62"/>
      <c r="BN9" s="60"/>
      <c r="BO9" s="61"/>
      <c r="BP9" s="62"/>
      <c r="BQ9" s="38"/>
      <c r="BS9" s="63"/>
      <c r="BT9" s="63"/>
      <c r="BU9" s="60"/>
      <c r="BV9" s="61"/>
      <c r="BW9" s="62"/>
      <c r="BX9" s="60"/>
      <c r="BY9" s="61"/>
      <c r="BZ9" s="62"/>
      <c r="CA9" s="38"/>
      <c r="CC9" s="63"/>
      <c r="CD9" s="63"/>
      <c r="CE9" s="60"/>
      <c r="CF9" s="61"/>
      <c r="CG9" s="62"/>
      <c r="CH9" s="60"/>
      <c r="CI9" s="61"/>
      <c r="CJ9" s="62"/>
      <c r="CK9" s="38"/>
      <c r="CM9" s="63"/>
      <c r="CN9" s="63"/>
      <c r="CO9" s="60"/>
      <c r="CP9" s="61"/>
      <c r="CQ9" s="62"/>
      <c r="CR9" s="60"/>
      <c r="CS9" s="61"/>
      <c r="CT9" s="62"/>
      <c r="CU9" s="38"/>
    </row>
    <row r="10" spans="1:100" ht="31.5" customHeight="1" x14ac:dyDescent="0.2">
      <c r="A10" s="63"/>
      <c r="B10" s="63"/>
      <c r="C10" s="60"/>
      <c r="D10" s="61"/>
      <c r="E10" s="62"/>
      <c r="F10" s="60"/>
      <c r="G10" s="61"/>
      <c r="H10" s="62"/>
      <c r="I10" s="38"/>
      <c r="K10" s="63"/>
      <c r="L10" s="63"/>
      <c r="M10" s="53"/>
      <c r="N10" s="67"/>
      <c r="O10" s="54"/>
      <c r="P10" s="53"/>
      <c r="Q10" s="67"/>
      <c r="R10" s="54"/>
      <c r="S10" s="38"/>
      <c r="U10" s="63"/>
      <c r="V10" s="63"/>
      <c r="W10" s="60"/>
      <c r="X10" s="61"/>
      <c r="Y10" s="62"/>
      <c r="Z10" s="60"/>
      <c r="AA10" s="61"/>
      <c r="AB10" s="62"/>
      <c r="AC10" s="38"/>
      <c r="AE10" s="63"/>
      <c r="AF10" s="63"/>
      <c r="AG10" s="60"/>
      <c r="AH10" s="61"/>
      <c r="AI10" s="62"/>
      <c r="AJ10" s="60"/>
      <c r="AK10" s="61"/>
      <c r="AL10" s="62"/>
      <c r="AM10" s="38"/>
      <c r="AO10" s="63"/>
      <c r="AP10" s="63"/>
      <c r="AQ10" s="60"/>
      <c r="AR10" s="61"/>
      <c r="AS10" s="62"/>
      <c r="AT10" s="60"/>
      <c r="AU10" s="61"/>
      <c r="AV10" s="62"/>
      <c r="AW10" s="38"/>
      <c r="AY10" s="63"/>
      <c r="AZ10" s="63"/>
      <c r="BA10" s="60"/>
      <c r="BB10" s="61"/>
      <c r="BC10" s="62"/>
      <c r="BD10" s="60"/>
      <c r="BE10" s="61"/>
      <c r="BF10" s="62"/>
      <c r="BG10" s="38"/>
      <c r="BI10" s="63"/>
      <c r="BJ10" s="63"/>
      <c r="BK10" s="60"/>
      <c r="BL10" s="61"/>
      <c r="BM10" s="62"/>
      <c r="BN10" s="60"/>
      <c r="BO10" s="61"/>
      <c r="BP10" s="62"/>
      <c r="BQ10" s="38"/>
      <c r="BS10" s="63"/>
      <c r="BT10" s="63"/>
      <c r="BU10" s="60"/>
      <c r="BV10" s="61"/>
      <c r="BW10" s="62"/>
      <c r="BX10" s="60"/>
      <c r="BY10" s="61"/>
      <c r="BZ10" s="62"/>
      <c r="CA10" s="38"/>
      <c r="CC10" s="63"/>
      <c r="CD10" s="63"/>
      <c r="CE10" s="60"/>
      <c r="CF10" s="61"/>
      <c r="CG10" s="62"/>
      <c r="CH10" s="60"/>
      <c r="CI10" s="61"/>
      <c r="CJ10" s="62"/>
      <c r="CK10" s="38"/>
      <c r="CM10" s="63"/>
      <c r="CN10" s="63"/>
      <c r="CO10" s="60"/>
      <c r="CP10" s="61"/>
      <c r="CQ10" s="62"/>
      <c r="CR10" s="60"/>
      <c r="CS10" s="61"/>
      <c r="CT10" s="62"/>
      <c r="CU10" s="38"/>
    </row>
    <row r="11" spans="1:100" ht="31.5" customHeight="1" x14ac:dyDescent="0.2">
      <c r="A11" s="63"/>
      <c r="B11" s="63"/>
      <c r="C11" s="60"/>
      <c r="D11" s="61"/>
      <c r="E11" s="62"/>
      <c r="F11" s="60"/>
      <c r="G11" s="61"/>
      <c r="H11" s="62"/>
      <c r="I11" s="38"/>
      <c r="K11" s="63"/>
      <c r="L11" s="63"/>
      <c r="M11" s="60"/>
      <c r="N11" s="61"/>
      <c r="O11" s="62"/>
      <c r="P11" s="60"/>
      <c r="Q11" s="61"/>
      <c r="R11" s="62"/>
      <c r="S11" s="38"/>
      <c r="U11" s="63"/>
      <c r="V11" s="63"/>
      <c r="W11" s="60"/>
      <c r="X11" s="61"/>
      <c r="Y11" s="62"/>
      <c r="Z11" s="60"/>
      <c r="AA11" s="61"/>
      <c r="AB11" s="62"/>
      <c r="AC11" s="38"/>
      <c r="AE11" s="63"/>
      <c r="AF11" s="63"/>
      <c r="AG11" s="60"/>
      <c r="AH11" s="61"/>
      <c r="AI11" s="62"/>
      <c r="AJ11" s="60"/>
      <c r="AK11" s="61"/>
      <c r="AL11" s="62"/>
      <c r="AM11" s="38"/>
      <c r="AO11" s="63"/>
      <c r="AP11" s="63"/>
      <c r="AQ11" s="60"/>
      <c r="AR11" s="61"/>
      <c r="AS11" s="62"/>
      <c r="AT11" s="60"/>
      <c r="AU11" s="61"/>
      <c r="AV11" s="62"/>
      <c r="AW11" s="38"/>
      <c r="AY11" s="63"/>
      <c r="AZ11" s="63"/>
      <c r="BA11" s="60"/>
      <c r="BB11" s="61"/>
      <c r="BC11" s="62"/>
      <c r="BD11" s="60"/>
      <c r="BE11" s="61"/>
      <c r="BF11" s="62"/>
      <c r="BG11" s="38"/>
      <c r="BI11" s="63"/>
      <c r="BJ11" s="63"/>
      <c r="BK11" s="60"/>
      <c r="BL11" s="61"/>
      <c r="BM11" s="62"/>
      <c r="BN11" s="60"/>
      <c r="BO11" s="61"/>
      <c r="BP11" s="62"/>
      <c r="BQ11" s="38"/>
      <c r="BS11" s="63"/>
      <c r="BT11" s="63"/>
      <c r="BU11" s="60"/>
      <c r="BV11" s="61"/>
      <c r="BW11" s="62"/>
      <c r="BX11" s="60"/>
      <c r="BY11" s="61"/>
      <c r="BZ11" s="62"/>
      <c r="CA11" s="38"/>
      <c r="CC11" s="63"/>
      <c r="CD11" s="63"/>
      <c r="CE11" s="60"/>
      <c r="CF11" s="61"/>
      <c r="CG11" s="62"/>
      <c r="CH11" s="60"/>
      <c r="CI11" s="61"/>
      <c r="CJ11" s="62"/>
      <c r="CK11" s="38"/>
      <c r="CM11" s="63"/>
      <c r="CN11" s="63"/>
      <c r="CO11" s="60"/>
      <c r="CP11" s="61"/>
      <c r="CQ11" s="62"/>
      <c r="CR11" s="60"/>
      <c r="CS11" s="61"/>
      <c r="CT11" s="62"/>
      <c r="CU11" s="38"/>
    </row>
    <row r="12" spans="1:100" ht="31.5" customHeight="1" x14ac:dyDescent="0.2">
      <c r="A12" s="63"/>
      <c r="B12" s="63"/>
      <c r="C12" s="60"/>
      <c r="D12" s="61"/>
      <c r="E12" s="62"/>
      <c r="F12" s="60"/>
      <c r="G12" s="61"/>
      <c r="H12" s="62"/>
      <c r="I12" s="38"/>
      <c r="K12" s="63"/>
      <c r="L12" s="63"/>
      <c r="M12" s="60"/>
      <c r="N12" s="61"/>
      <c r="O12" s="62"/>
      <c r="P12" s="60"/>
      <c r="Q12" s="61"/>
      <c r="R12" s="62"/>
      <c r="S12" s="38"/>
      <c r="U12" s="63"/>
      <c r="V12" s="63"/>
      <c r="W12" s="60"/>
      <c r="X12" s="61"/>
      <c r="Y12" s="62"/>
      <c r="Z12" s="60"/>
      <c r="AA12" s="61"/>
      <c r="AB12" s="62"/>
      <c r="AC12" s="38"/>
      <c r="AE12" s="63"/>
      <c r="AF12" s="63"/>
      <c r="AG12" s="60"/>
      <c r="AH12" s="61"/>
      <c r="AI12" s="62"/>
      <c r="AJ12" s="60"/>
      <c r="AK12" s="61"/>
      <c r="AL12" s="62"/>
      <c r="AM12" s="38"/>
      <c r="AO12" s="63"/>
      <c r="AP12" s="63"/>
      <c r="AQ12" s="60"/>
      <c r="AR12" s="61"/>
      <c r="AS12" s="62"/>
      <c r="AT12" s="60"/>
      <c r="AU12" s="61"/>
      <c r="AV12" s="62"/>
      <c r="AW12" s="38"/>
      <c r="AY12" s="63"/>
      <c r="AZ12" s="63"/>
      <c r="BA12" s="60"/>
      <c r="BB12" s="61"/>
      <c r="BC12" s="62"/>
      <c r="BD12" s="60"/>
      <c r="BE12" s="61"/>
      <c r="BF12" s="62"/>
      <c r="BG12" s="38"/>
      <c r="BI12" s="63"/>
      <c r="BJ12" s="63"/>
      <c r="BK12" s="60"/>
      <c r="BL12" s="61"/>
      <c r="BM12" s="62"/>
      <c r="BN12" s="60"/>
      <c r="BO12" s="61"/>
      <c r="BP12" s="62"/>
      <c r="BQ12" s="38"/>
      <c r="BS12" s="63"/>
      <c r="BT12" s="63"/>
      <c r="BU12" s="60"/>
      <c r="BV12" s="61"/>
      <c r="BW12" s="62"/>
      <c r="BX12" s="60"/>
      <c r="BY12" s="61"/>
      <c r="BZ12" s="62"/>
      <c r="CA12" s="38"/>
      <c r="CC12" s="63"/>
      <c r="CD12" s="63"/>
      <c r="CE12" s="60"/>
      <c r="CF12" s="61"/>
      <c r="CG12" s="62"/>
      <c r="CH12" s="60"/>
      <c r="CI12" s="61"/>
      <c r="CJ12" s="62"/>
      <c r="CK12" s="38"/>
      <c r="CM12" s="63"/>
      <c r="CN12" s="63"/>
      <c r="CO12" s="60"/>
      <c r="CP12" s="61"/>
      <c r="CQ12" s="62"/>
      <c r="CR12" s="60"/>
      <c r="CS12" s="61"/>
      <c r="CT12" s="62"/>
      <c r="CU12" s="38"/>
    </row>
    <row r="13" spans="1:100" ht="31.5" customHeight="1" x14ac:dyDescent="0.2">
      <c r="A13" s="63"/>
      <c r="B13" s="63"/>
      <c r="C13" s="60"/>
      <c r="D13" s="61"/>
      <c r="E13" s="62"/>
      <c r="F13" s="60"/>
      <c r="G13" s="61"/>
      <c r="H13" s="62"/>
      <c r="I13" s="38"/>
      <c r="K13" s="63"/>
      <c r="L13" s="63"/>
      <c r="M13" s="60"/>
      <c r="N13" s="61"/>
      <c r="O13" s="62"/>
      <c r="P13" s="60"/>
      <c r="Q13" s="61"/>
      <c r="R13" s="62"/>
      <c r="S13" s="38"/>
      <c r="U13" s="63"/>
      <c r="V13" s="63"/>
      <c r="W13" s="60"/>
      <c r="X13" s="61"/>
      <c r="Y13" s="62"/>
      <c r="Z13" s="60"/>
      <c r="AA13" s="61"/>
      <c r="AB13" s="62"/>
      <c r="AC13" s="38"/>
      <c r="AE13" s="63"/>
      <c r="AF13" s="63"/>
      <c r="AG13" s="60"/>
      <c r="AH13" s="61"/>
      <c r="AI13" s="62"/>
      <c r="AJ13" s="60"/>
      <c r="AK13" s="61"/>
      <c r="AL13" s="62"/>
      <c r="AM13" s="38"/>
      <c r="AO13" s="63"/>
      <c r="AP13" s="63"/>
      <c r="AQ13" s="60"/>
      <c r="AR13" s="61"/>
      <c r="AS13" s="62"/>
      <c r="AT13" s="60"/>
      <c r="AU13" s="61"/>
      <c r="AV13" s="62"/>
      <c r="AW13" s="38"/>
      <c r="AY13" s="63"/>
      <c r="AZ13" s="63"/>
      <c r="BA13" s="60"/>
      <c r="BB13" s="61"/>
      <c r="BC13" s="62"/>
      <c r="BD13" s="60"/>
      <c r="BE13" s="61"/>
      <c r="BF13" s="62"/>
      <c r="BG13" s="38"/>
      <c r="BI13" s="63"/>
      <c r="BJ13" s="63"/>
      <c r="BK13" s="60"/>
      <c r="BL13" s="61"/>
      <c r="BM13" s="62"/>
      <c r="BN13" s="60"/>
      <c r="BO13" s="61"/>
      <c r="BP13" s="62"/>
      <c r="BQ13" s="38"/>
      <c r="BS13" s="63"/>
      <c r="BT13" s="63"/>
      <c r="BU13" s="60"/>
      <c r="BV13" s="61"/>
      <c r="BW13" s="62"/>
      <c r="BX13" s="60"/>
      <c r="BY13" s="61"/>
      <c r="BZ13" s="62"/>
      <c r="CA13" s="38"/>
      <c r="CC13" s="63"/>
      <c r="CD13" s="63"/>
      <c r="CE13" s="60"/>
      <c r="CF13" s="61"/>
      <c r="CG13" s="62"/>
      <c r="CH13" s="60"/>
      <c r="CI13" s="61"/>
      <c r="CJ13" s="62"/>
      <c r="CK13" s="38"/>
      <c r="CM13" s="63"/>
      <c r="CN13" s="63"/>
      <c r="CO13" s="60"/>
      <c r="CP13" s="61"/>
      <c r="CQ13" s="62"/>
      <c r="CR13" s="60"/>
      <c r="CS13" s="61"/>
      <c r="CT13" s="62"/>
      <c r="CU13" s="38"/>
    </row>
    <row r="14" spans="1:100" ht="31.5" customHeight="1" x14ac:dyDescent="0.2">
      <c r="A14" s="63"/>
      <c r="B14" s="63"/>
      <c r="C14" s="60"/>
      <c r="D14" s="61"/>
      <c r="E14" s="62"/>
      <c r="F14" s="60"/>
      <c r="G14" s="61"/>
      <c r="H14" s="62"/>
      <c r="I14" s="38"/>
      <c r="K14" s="63"/>
      <c r="L14" s="63"/>
      <c r="M14" s="60"/>
      <c r="N14" s="61"/>
      <c r="O14" s="62"/>
      <c r="P14" s="60"/>
      <c r="Q14" s="61"/>
      <c r="R14" s="62"/>
      <c r="S14" s="38"/>
      <c r="U14" s="63"/>
      <c r="V14" s="63"/>
      <c r="W14" s="60"/>
      <c r="X14" s="61"/>
      <c r="Y14" s="62"/>
      <c r="Z14" s="60"/>
      <c r="AA14" s="61"/>
      <c r="AB14" s="62"/>
      <c r="AC14" s="38"/>
      <c r="AE14" s="63"/>
      <c r="AF14" s="63"/>
      <c r="AG14" s="60"/>
      <c r="AH14" s="61"/>
      <c r="AI14" s="62"/>
      <c r="AJ14" s="60"/>
      <c r="AK14" s="61"/>
      <c r="AL14" s="62"/>
      <c r="AM14" s="38"/>
      <c r="AO14" s="63"/>
      <c r="AP14" s="63"/>
      <c r="AQ14" s="60"/>
      <c r="AR14" s="61"/>
      <c r="AS14" s="62"/>
      <c r="AT14" s="60"/>
      <c r="AU14" s="61"/>
      <c r="AV14" s="62"/>
      <c r="AW14" s="38"/>
      <c r="AY14" s="63"/>
      <c r="AZ14" s="63"/>
      <c r="BA14" s="60"/>
      <c r="BB14" s="61"/>
      <c r="BC14" s="62"/>
      <c r="BD14" s="60"/>
      <c r="BE14" s="61"/>
      <c r="BF14" s="62"/>
      <c r="BG14" s="38"/>
      <c r="BI14" s="63"/>
      <c r="BJ14" s="63"/>
      <c r="BK14" s="60"/>
      <c r="BL14" s="61"/>
      <c r="BM14" s="62"/>
      <c r="BN14" s="60"/>
      <c r="BO14" s="61"/>
      <c r="BP14" s="62"/>
      <c r="BQ14" s="38"/>
      <c r="BS14" s="63"/>
      <c r="BT14" s="63"/>
      <c r="BU14" s="60"/>
      <c r="BV14" s="61"/>
      <c r="BW14" s="62"/>
      <c r="BX14" s="60"/>
      <c r="BY14" s="61"/>
      <c r="BZ14" s="62"/>
      <c r="CA14" s="38"/>
      <c r="CC14" s="63"/>
      <c r="CD14" s="63"/>
      <c r="CE14" s="60"/>
      <c r="CF14" s="61"/>
      <c r="CG14" s="62"/>
      <c r="CH14" s="60"/>
      <c r="CI14" s="61"/>
      <c r="CJ14" s="62"/>
      <c r="CK14" s="38"/>
      <c r="CM14" s="63"/>
      <c r="CN14" s="63"/>
      <c r="CO14" s="60"/>
      <c r="CP14" s="61"/>
      <c r="CQ14" s="62"/>
      <c r="CR14" s="60"/>
      <c r="CS14" s="61"/>
      <c r="CT14" s="62"/>
      <c r="CU14" s="38"/>
    </row>
    <row r="15" spans="1:100" ht="31.5" customHeight="1" x14ac:dyDescent="0.2">
      <c r="A15" s="63"/>
      <c r="B15" s="63"/>
      <c r="C15" s="60"/>
      <c r="D15" s="61"/>
      <c r="E15" s="62"/>
      <c r="F15" s="60"/>
      <c r="G15" s="61"/>
      <c r="H15" s="62"/>
      <c r="I15" s="38"/>
      <c r="K15" s="63"/>
      <c r="L15" s="63"/>
      <c r="M15" s="60"/>
      <c r="N15" s="61"/>
      <c r="O15" s="62"/>
      <c r="P15" s="60"/>
      <c r="Q15" s="61"/>
      <c r="R15" s="62"/>
      <c r="S15" s="38"/>
      <c r="U15" s="63"/>
      <c r="V15" s="63"/>
      <c r="W15" s="60"/>
      <c r="X15" s="61"/>
      <c r="Y15" s="62"/>
      <c r="Z15" s="60"/>
      <c r="AA15" s="61"/>
      <c r="AB15" s="62"/>
      <c r="AC15" s="38"/>
      <c r="AE15" s="63"/>
      <c r="AF15" s="63"/>
      <c r="AG15" s="60"/>
      <c r="AH15" s="61"/>
      <c r="AI15" s="62"/>
      <c r="AJ15" s="60"/>
      <c r="AK15" s="61"/>
      <c r="AL15" s="62"/>
      <c r="AM15" s="38"/>
      <c r="AO15" s="63"/>
      <c r="AP15" s="63"/>
      <c r="AQ15" s="60"/>
      <c r="AR15" s="61"/>
      <c r="AS15" s="62"/>
      <c r="AT15" s="60"/>
      <c r="AU15" s="61"/>
      <c r="AV15" s="62"/>
      <c r="AW15" s="38"/>
      <c r="AY15" s="63"/>
      <c r="AZ15" s="63"/>
      <c r="BA15" s="60"/>
      <c r="BB15" s="61"/>
      <c r="BC15" s="62"/>
      <c r="BD15" s="60"/>
      <c r="BE15" s="61"/>
      <c r="BF15" s="62"/>
      <c r="BG15" s="38"/>
      <c r="BI15" s="63"/>
      <c r="BJ15" s="63"/>
      <c r="BK15" s="60"/>
      <c r="BL15" s="61"/>
      <c r="BM15" s="62"/>
      <c r="BN15" s="60"/>
      <c r="BO15" s="61"/>
      <c r="BP15" s="62"/>
      <c r="BQ15" s="38"/>
      <c r="BS15" s="63"/>
      <c r="BT15" s="63"/>
      <c r="BU15" s="60"/>
      <c r="BV15" s="61"/>
      <c r="BW15" s="62"/>
      <c r="BX15" s="60"/>
      <c r="BY15" s="61"/>
      <c r="BZ15" s="62"/>
      <c r="CA15" s="38"/>
      <c r="CC15" s="63"/>
      <c r="CD15" s="63"/>
      <c r="CE15" s="60"/>
      <c r="CF15" s="61"/>
      <c r="CG15" s="62"/>
      <c r="CH15" s="60"/>
      <c r="CI15" s="61"/>
      <c r="CJ15" s="62"/>
      <c r="CK15" s="38"/>
      <c r="CM15" s="63"/>
      <c r="CN15" s="63"/>
      <c r="CO15" s="60"/>
      <c r="CP15" s="61"/>
      <c r="CQ15" s="62"/>
      <c r="CR15" s="60"/>
      <c r="CS15" s="61"/>
      <c r="CT15" s="62"/>
      <c r="CU15" s="38"/>
    </row>
    <row r="16" spans="1:100" x14ac:dyDescent="0.2">
      <c r="A16" s="6"/>
      <c r="B16" s="6"/>
      <c r="C16" s="6"/>
      <c r="D16" s="6"/>
      <c r="E16" s="6"/>
      <c r="F16" s="6"/>
      <c r="G16" s="7"/>
      <c r="H16" s="7"/>
      <c r="I16" s="7"/>
      <c r="K16" s="6"/>
      <c r="L16" s="6"/>
      <c r="M16" s="6"/>
      <c r="N16" s="6"/>
      <c r="O16" s="6"/>
      <c r="P16" s="6"/>
      <c r="Q16" s="7"/>
      <c r="R16" s="7"/>
      <c r="S16" s="7"/>
      <c r="U16" s="6"/>
      <c r="V16" s="6"/>
      <c r="W16" s="6"/>
      <c r="X16" s="6"/>
      <c r="Y16" s="6"/>
      <c r="Z16" s="6"/>
      <c r="AA16" s="7"/>
      <c r="AB16" s="7"/>
      <c r="AC16" s="7"/>
      <c r="AE16" s="6"/>
      <c r="AF16" s="6"/>
      <c r="AG16" s="6"/>
      <c r="AH16" s="6"/>
      <c r="AI16" s="6"/>
      <c r="AJ16" s="6"/>
      <c r="AK16" s="7"/>
      <c r="AL16" s="7"/>
      <c r="AM16" s="7"/>
      <c r="AO16" s="6"/>
      <c r="AP16" s="6"/>
      <c r="AQ16" s="6"/>
      <c r="AR16" s="6"/>
      <c r="AS16" s="6"/>
      <c r="AT16" s="6"/>
      <c r="AU16" s="7"/>
      <c r="AV16" s="7"/>
      <c r="AW16" s="7"/>
      <c r="AY16" s="6"/>
      <c r="AZ16" s="6"/>
      <c r="BA16" s="6"/>
      <c r="BB16" s="6"/>
      <c r="BC16" s="6"/>
      <c r="BD16" s="6"/>
      <c r="BE16" s="7"/>
      <c r="BF16" s="7"/>
      <c r="BG16" s="7"/>
      <c r="BI16" s="6"/>
      <c r="BJ16" s="6"/>
      <c r="BK16" s="6"/>
      <c r="BL16" s="6"/>
      <c r="BM16" s="6"/>
      <c r="BN16" s="6"/>
      <c r="BO16" s="7"/>
      <c r="BP16" s="7"/>
      <c r="BQ16" s="7"/>
      <c r="BS16" s="6"/>
      <c r="BT16" s="6"/>
      <c r="BU16" s="6"/>
      <c r="BV16" s="6"/>
      <c r="BW16" s="6"/>
      <c r="BX16" s="6"/>
      <c r="BY16" s="7"/>
      <c r="BZ16" s="7"/>
      <c r="CA16" s="7"/>
      <c r="CC16" s="6"/>
      <c r="CD16" s="6"/>
      <c r="CE16" s="6"/>
      <c r="CF16" s="6"/>
      <c r="CG16" s="6"/>
      <c r="CH16" s="6"/>
      <c r="CI16" s="7"/>
      <c r="CJ16" s="7"/>
      <c r="CK16" s="7"/>
      <c r="CM16" s="6"/>
      <c r="CN16" s="6"/>
      <c r="CO16" s="6"/>
      <c r="CP16" s="6"/>
      <c r="CQ16" s="6"/>
      <c r="CR16" s="6"/>
      <c r="CS16" s="7"/>
      <c r="CT16" s="7"/>
      <c r="CU16" s="7"/>
    </row>
    <row r="17" spans="1:100" ht="16" x14ac:dyDescent="0.2">
      <c r="A17" s="70" t="str">
        <f>"2. SIZE. Add the door sash size, eg. 2050mm height x 900mm width = "&amp;A5&amp;"."&amp;A21&amp;E18</f>
        <v>2. SIZE. Add the door sash size, eg. 2050mm height x 900mm width = G100.K2</v>
      </c>
      <c r="B17" s="70"/>
      <c r="C17" s="70"/>
      <c r="D17" s="70"/>
      <c r="E17" s="70"/>
      <c r="F17" s="70"/>
      <c r="G17" s="70"/>
      <c r="H17" s="70"/>
      <c r="I17" s="70"/>
      <c r="J17" s="22"/>
      <c r="K17" s="70" t="str">
        <f>"2. SIZE. Add the door sash size, eg. 2050mm height x 900mm width = "&amp;K5&amp;"."&amp;K21&amp;O18</f>
        <v>2. SIZE. Add the door sash size, eg. 2050mm height x 900mm width = G101.K2</v>
      </c>
      <c r="L17" s="70"/>
      <c r="M17" s="70"/>
      <c r="N17" s="70"/>
      <c r="O17" s="70"/>
      <c r="P17" s="70"/>
      <c r="Q17" s="70"/>
      <c r="R17" s="70"/>
      <c r="S17" s="70"/>
      <c r="T17" s="22"/>
      <c r="U17" s="70" t="str">
        <f>"2. SIZE. Add the door sash size, eg. 2050mm height x 900mm width = "&amp;U5&amp;"."&amp;U21&amp;Y18</f>
        <v>2. SIZE. Add the door sash size, eg. 2050mm height x 900mm width = G103.K2</v>
      </c>
      <c r="V17" s="70"/>
      <c r="W17" s="70"/>
      <c r="X17" s="70"/>
      <c r="Y17" s="70"/>
      <c r="Z17" s="70"/>
      <c r="AA17" s="70"/>
      <c r="AB17" s="70"/>
      <c r="AC17" s="70"/>
      <c r="AD17" s="22"/>
      <c r="AE17" s="70" t="str">
        <f>"2. SIZE. Add the door sash size, eg. 2050mm height x 900mm width = "&amp;AE5&amp;"."&amp;AE21&amp;AI18</f>
        <v>2. SIZE. Add the door sash size, eg. 2050mm height x 900mm width = G104.K2</v>
      </c>
      <c r="AF17" s="70"/>
      <c r="AG17" s="70"/>
      <c r="AH17" s="70"/>
      <c r="AI17" s="70"/>
      <c r="AJ17" s="70"/>
      <c r="AK17" s="70"/>
      <c r="AL17" s="70"/>
      <c r="AM17" s="70"/>
      <c r="AN17" s="22"/>
      <c r="AO17" s="70" t="str">
        <f>"2. SIZE. Add the door sash size, eg. 2050mm height x 900mm width = "&amp;AO5&amp;"."&amp;AO21&amp;AS18</f>
        <v>2. SIZE. Add the door sash size, eg. 2050mm height x 900mm width = IN102.K2</v>
      </c>
      <c r="AP17" s="70"/>
      <c r="AQ17" s="70"/>
      <c r="AR17" s="70"/>
      <c r="AS17" s="70"/>
      <c r="AT17" s="70"/>
      <c r="AU17" s="70"/>
      <c r="AV17" s="70"/>
      <c r="AW17" s="70"/>
      <c r="AX17" s="22"/>
      <c r="AY17" s="70" t="str">
        <f>"2. SIZE. Add the door sash size, eg. 2050mm height x 900mm width = "&amp;AY5&amp;"."&amp;AY21&amp;BC18</f>
        <v>2. SIZE. Add the door sash size, eg. 2050mm height x 900mm width = IN100.K2</v>
      </c>
      <c r="AZ17" s="70"/>
      <c r="BA17" s="70"/>
      <c r="BB17" s="70"/>
      <c r="BC17" s="70"/>
      <c r="BD17" s="70"/>
      <c r="BE17" s="70"/>
      <c r="BF17" s="70"/>
      <c r="BG17" s="70"/>
      <c r="BH17" s="22"/>
      <c r="BI17" s="70" t="str">
        <f>"2. SIZE. Add the door sash size, eg. 2050mm height x 900mm width = "&amp;BI5&amp;"."&amp;BI21&amp;BM18</f>
        <v>2. SIZE. Add the door sash size, eg. 2050mm height x 900mm width = IN103.K2</v>
      </c>
      <c r="BJ17" s="70"/>
      <c r="BK17" s="70"/>
      <c r="BL17" s="70"/>
      <c r="BM17" s="70"/>
      <c r="BN17" s="70"/>
      <c r="BO17" s="70"/>
      <c r="BP17" s="70"/>
      <c r="BQ17" s="70"/>
      <c r="BR17" s="22"/>
      <c r="BS17" s="70" t="str">
        <f>"2. SIZE. Add the door sash size, eg. 2050mm height x 900mm width = "&amp;BS5&amp;"."&amp;BS21&amp;BW18</f>
        <v>2. SIZE. Add the door sash size, eg. 2050mm height x 900mm width = IN104.K2</v>
      </c>
      <c r="BT17" s="70"/>
      <c r="BU17" s="70"/>
      <c r="BV17" s="70"/>
      <c r="BW17" s="70"/>
      <c r="BX17" s="70"/>
      <c r="BY17" s="70"/>
      <c r="BZ17" s="70"/>
      <c r="CA17" s="70"/>
      <c r="CB17" s="22"/>
      <c r="CC17" s="70" t="str">
        <f>"2. SIZE. Add the door sash size, eg. 2050mm height x 900mm width = "&amp;CC5&amp;"."&amp;CC21&amp;CG18</f>
        <v>2. SIZE. Add the door sash size, eg. 2050mm height x 900mm width = IN105.K2</v>
      </c>
      <c r="CD17" s="70"/>
      <c r="CE17" s="70"/>
      <c r="CF17" s="70"/>
      <c r="CG17" s="70"/>
      <c r="CH17" s="70"/>
      <c r="CI17" s="70"/>
      <c r="CJ17" s="70"/>
      <c r="CK17" s="70"/>
      <c r="CL17" s="22"/>
      <c r="CM17" s="70" t="str">
        <f>"2. SIZE. Add the door sash size, eg. 2050mm height x 900mm width = "&amp;CM5&amp;"."&amp;CM21&amp;CQ18</f>
        <v>2. SIZE. Add the door sash size, eg. 2050mm height x 900mm width = IN110.K2</v>
      </c>
      <c r="CN17" s="70"/>
      <c r="CO17" s="70"/>
      <c r="CP17" s="70"/>
      <c r="CQ17" s="70"/>
      <c r="CR17" s="70"/>
      <c r="CS17" s="70"/>
      <c r="CT17" s="70"/>
      <c r="CU17" s="70"/>
      <c r="CV17" s="22"/>
    </row>
    <row r="18" spans="1:100" s="4" customFormat="1" ht="15" customHeight="1" x14ac:dyDescent="0.2">
      <c r="A18" s="78"/>
      <c r="B18" s="79"/>
      <c r="C18" s="80"/>
      <c r="D18" s="3">
        <v>1</v>
      </c>
      <c r="E18" s="3">
        <v>2</v>
      </c>
      <c r="F18" s="3">
        <v>3</v>
      </c>
      <c r="G18" s="84">
        <v>4</v>
      </c>
      <c r="H18" s="85"/>
      <c r="I18" s="86"/>
      <c r="K18" s="78"/>
      <c r="L18" s="79"/>
      <c r="M18" s="80"/>
      <c r="N18" s="3">
        <v>1</v>
      </c>
      <c r="O18" s="3">
        <v>2</v>
      </c>
      <c r="P18" s="3">
        <v>3</v>
      </c>
      <c r="Q18" s="84">
        <v>4</v>
      </c>
      <c r="R18" s="85"/>
      <c r="S18" s="86"/>
      <c r="U18" s="78"/>
      <c r="V18" s="79"/>
      <c r="W18" s="80"/>
      <c r="X18" s="3">
        <v>1</v>
      </c>
      <c r="Y18" s="3">
        <v>2</v>
      </c>
      <c r="Z18" s="3">
        <v>3</v>
      </c>
      <c r="AA18" s="84">
        <v>4</v>
      </c>
      <c r="AB18" s="85"/>
      <c r="AC18" s="86"/>
      <c r="AE18" s="78"/>
      <c r="AF18" s="79"/>
      <c r="AG18" s="80"/>
      <c r="AH18" s="3">
        <v>1</v>
      </c>
      <c r="AI18" s="3">
        <v>2</v>
      </c>
      <c r="AJ18" s="3">
        <v>3</v>
      </c>
      <c r="AK18" s="84">
        <v>4</v>
      </c>
      <c r="AL18" s="85"/>
      <c r="AM18" s="86"/>
      <c r="AO18" s="78"/>
      <c r="AP18" s="79"/>
      <c r="AQ18" s="80"/>
      <c r="AR18" s="3">
        <v>1</v>
      </c>
      <c r="AS18" s="3">
        <v>2</v>
      </c>
      <c r="AT18" s="3">
        <v>3</v>
      </c>
      <c r="AU18" s="84">
        <v>4</v>
      </c>
      <c r="AV18" s="85"/>
      <c r="AW18" s="86"/>
      <c r="AY18" s="78"/>
      <c r="AZ18" s="79"/>
      <c r="BA18" s="80"/>
      <c r="BB18" s="3">
        <v>1</v>
      </c>
      <c r="BC18" s="3">
        <v>2</v>
      </c>
      <c r="BD18" s="3">
        <v>3</v>
      </c>
      <c r="BE18" s="84">
        <v>4</v>
      </c>
      <c r="BF18" s="85"/>
      <c r="BG18" s="86"/>
      <c r="BI18" s="78"/>
      <c r="BJ18" s="79"/>
      <c r="BK18" s="80"/>
      <c r="BL18" s="3">
        <v>1</v>
      </c>
      <c r="BM18" s="3">
        <v>2</v>
      </c>
      <c r="BN18" s="3">
        <v>3</v>
      </c>
      <c r="BO18" s="84">
        <v>4</v>
      </c>
      <c r="BP18" s="85"/>
      <c r="BQ18" s="86"/>
      <c r="BS18" s="78"/>
      <c r="BT18" s="79"/>
      <c r="BU18" s="80"/>
      <c r="BV18" s="3">
        <v>1</v>
      </c>
      <c r="BW18" s="3">
        <v>2</v>
      </c>
      <c r="BX18" s="3">
        <v>3</v>
      </c>
      <c r="BY18" s="84">
        <v>4</v>
      </c>
      <c r="BZ18" s="85"/>
      <c r="CA18" s="86"/>
      <c r="CC18" s="78"/>
      <c r="CD18" s="79"/>
      <c r="CE18" s="80"/>
      <c r="CF18" s="3">
        <v>1</v>
      </c>
      <c r="CG18" s="3">
        <v>2</v>
      </c>
      <c r="CH18" s="3">
        <v>3</v>
      </c>
      <c r="CI18" s="84">
        <v>4</v>
      </c>
      <c r="CJ18" s="85"/>
      <c r="CK18" s="86"/>
      <c r="CM18" s="78"/>
      <c r="CN18" s="79"/>
      <c r="CO18" s="80"/>
      <c r="CP18" s="3">
        <v>1</v>
      </c>
      <c r="CQ18" s="3">
        <v>2</v>
      </c>
      <c r="CR18" s="3">
        <v>3</v>
      </c>
      <c r="CS18" s="84">
        <v>4</v>
      </c>
      <c r="CT18" s="85"/>
      <c r="CU18" s="86"/>
    </row>
    <row r="19" spans="1:100" ht="36.75" customHeight="1" x14ac:dyDescent="0.2">
      <c r="A19" s="81"/>
      <c r="B19" s="82"/>
      <c r="C19" s="83"/>
      <c r="D19" s="23" t="s">
        <v>34</v>
      </c>
      <c r="E19" s="23" t="s">
        <v>54</v>
      </c>
      <c r="F19" s="23" t="s">
        <v>53</v>
      </c>
      <c r="G19" s="87" t="s">
        <v>55</v>
      </c>
      <c r="H19" s="88"/>
      <c r="I19" s="89"/>
      <c r="J19" s="25"/>
      <c r="K19" s="81"/>
      <c r="L19" s="82"/>
      <c r="M19" s="83"/>
      <c r="N19" s="23" t="s">
        <v>34</v>
      </c>
      <c r="O19" s="23" t="s">
        <v>54</v>
      </c>
      <c r="P19" s="23" t="s">
        <v>53</v>
      </c>
      <c r="Q19" s="87" t="s">
        <v>55</v>
      </c>
      <c r="R19" s="88"/>
      <c r="S19" s="89"/>
      <c r="U19" s="81"/>
      <c r="V19" s="82"/>
      <c r="W19" s="83"/>
      <c r="X19" s="23" t="s">
        <v>34</v>
      </c>
      <c r="Y19" s="23" t="s">
        <v>54</v>
      </c>
      <c r="Z19" s="23" t="s">
        <v>53</v>
      </c>
      <c r="AA19" s="87" t="s">
        <v>55</v>
      </c>
      <c r="AB19" s="88"/>
      <c r="AC19" s="89"/>
      <c r="AE19" s="81"/>
      <c r="AF19" s="82"/>
      <c r="AG19" s="83"/>
      <c r="AH19" s="23" t="s">
        <v>34</v>
      </c>
      <c r="AI19" s="23" t="s">
        <v>54</v>
      </c>
      <c r="AJ19" s="23" t="s">
        <v>53</v>
      </c>
      <c r="AK19" s="87" t="s">
        <v>55</v>
      </c>
      <c r="AL19" s="88"/>
      <c r="AM19" s="89"/>
      <c r="AO19" s="81"/>
      <c r="AP19" s="82"/>
      <c r="AQ19" s="83"/>
      <c r="AR19" s="23" t="s">
        <v>34</v>
      </c>
      <c r="AS19" s="23" t="s">
        <v>54</v>
      </c>
      <c r="AT19" s="23" t="s">
        <v>53</v>
      </c>
      <c r="AU19" s="87" t="s">
        <v>55</v>
      </c>
      <c r="AV19" s="88"/>
      <c r="AW19" s="89"/>
      <c r="AY19" s="81"/>
      <c r="AZ19" s="82"/>
      <c r="BA19" s="83"/>
      <c r="BB19" s="23" t="s">
        <v>34</v>
      </c>
      <c r="BC19" s="23" t="s">
        <v>54</v>
      </c>
      <c r="BD19" s="23" t="s">
        <v>53</v>
      </c>
      <c r="BE19" s="87" t="s">
        <v>55</v>
      </c>
      <c r="BF19" s="88"/>
      <c r="BG19" s="89"/>
      <c r="BI19" s="81"/>
      <c r="BJ19" s="82"/>
      <c r="BK19" s="83"/>
      <c r="BL19" s="23" t="s">
        <v>34</v>
      </c>
      <c r="BM19" s="23" t="s">
        <v>54</v>
      </c>
      <c r="BN19" s="23" t="s">
        <v>53</v>
      </c>
      <c r="BO19" s="87" t="s">
        <v>55</v>
      </c>
      <c r="BP19" s="88"/>
      <c r="BQ19" s="89"/>
      <c r="BS19" s="81"/>
      <c r="BT19" s="82"/>
      <c r="BU19" s="83"/>
      <c r="BV19" s="23" t="s">
        <v>34</v>
      </c>
      <c r="BW19" s="23" t="s">
        <v>54</v>
      </c>
      <c r="BX19" s="23" t="s">
        <v>53</v>
      </c>
      <c r="BY19" s="87" t="s">
        <v>55</v>
      </c>
      <c r="BZ19" s="88"/>
      <c r="CA19" s="89"/>
      <c r="CC19" s="81"/>
      <c r="CD19" s="82"/>
      <c r="CE19" s="83"/>
      <c r="CF19" s="23" t="s">
        <v>34</v>
      </c>
      <c r="CG19" s="23" t="s">
        <v>54</v>
      </c>
      <c r="CH19" s="23" t="s">
        <v>53</v>
      </c>
      <c r="CI19" s="87" t="s">
        <v>55</v>
      </c>
      <c r="CJ19" s="88"/>
      <c r="CK19" s="89"/>
      <c r="CM19" s="81"/>
      <c r="CN19" s="82"/>
      <c r="CO19" s="83"/>
      <c r="CP19" s="23" t="s">
        <v>34</v>
      </c>
      <c r="CQ19" s="23" t="s">
        <v>54</v>
      </c>
      <c r="CR19" s="23" t="s">
        <v>53</v>
      </c>
      <c r="CS19" s="87" t="s">
        <v>55</v>
      </c>
      <c r="CT19" s="88"/>
      <c r="CU19" s="89"/>
    </row>
    <row r="20" spans="1:100" ht="36" customHeight="1" x14ac:dyDescent="0.2">
      <c r="A20" s="9" t="s">
        <v>17</v>
      </c>
      <c r="B20" s="90" t="s">
        <v>35</v>
      </c>
      <c r="C20" s="91"/>
      <c r="D20" s="8">
        <v>438.51384719999999</v>
      </c>
      <c r="E20" s="10">
        <v>438.51384719999999</v>
      </c>
      <c r="F20" s="10">
        <v>726.22584720000009</v>
      </c>
      <c r="G20" s="92" t="s">
        <v>59</v>
      </c>
      <c r="H20" s="93"/>
      <c r="I20" s="94"/>
      <c r="K20" s="9" t="s">
        <v>17</v>
      </c>
      <c r="L20" s="90" t="s">
        <v>35</v>
      </c>
      <c r="M20" s="91"/>
      <c r="N20" s="8">
        <v>531.01384719999999</v>
      </c>
      <c r="O20" s="10">
        <v>531.01384719999999</v>
      </c>
      <c r="P20" s="10">
        <v>818.72584720000009</v>
      </c>
      <c r="Q20" s="92" t="s">
        <v>59</v>
      </c>
      <c r="R20" s="93"/>
      <c r="S20" s="94"/>
      <c r="U20" s="9" t="s">
        <v>17</v>
      </c>
      <c r="V20" s="90" t="s">
        <v>35</v>
      </c>
      <c r="W20" s="91"/>
      <c r="X20" s="8">
        <v>716.90184720000002</v>
      </c>
      <c r="Y20" s="10">
        <v>716.90184720000002</v>
      </c>
      <c r="Z20" s="10">
        <v>1004.6138472</v>
      </c>
      <c r="AA20" s="92" t="s">
        <v>59</v>
      </c>
      <c r="AB20" s="93"/>
      <c r="AC20" s="94"/>
      <c r="AE20" s="9" t="s">
        <v>17</v>
      </c>
      <c r="AF20" s="90" t="s">
        <v>35</v>
      </c>
      <c r="AG20" s="91"/>
      <c r="AH20" s="8">
        <v>865.08684720000008</v>
      </c>
      <c r="AI20" s="10">
        <v>865.08684720000008</v>
      </c>
      <c r="AJ20" s="10">
        <v>1152.7988472000002</v>
      </c>
      <c r="AK20" s="92" t="s">
        <v>59</v>
      </c>
      <c r="AL20" s="93"/>
      <c r="AM20" s="94"/>
      <c r="AO20" s="9" t="s">
        <v>17</v>
      </c>
      <c r="AP20" s="90" t="s">
        <v>35</v>
      </c>
      <c r="AQ20" s="91"/>
      <c r="AR20" s="8">
        <v>527.31384719999994</v>
      </c>
      <c r="AS20" s="10">
        <v>527.31384719999994</v>
      </c>
      <c r="AT20" s="10">
        <v>815.02584720000004</v>
      </c>
      <c r="AU20" s="92" t="s">
        <v>59</v>
      </c>
      <c r="AV20" s="93"/>
      <c r="AW20" s="94"/>
      <c r="AY20" s="9" t="s">
        <v>17</v>
      </c>
      <c r="AZ20" s="90" t="s">
        <v>35</v>
      </c>
      <c r="BA20" s="91"/>
      <c r="BB20" s="8">
        <v>527.31384719999994</v>
      </c>
      <c r="BC20" s="10">
        <v>527.31384719999994</v>
      </c>
      <c r="BD20" s="10">
        <v>815.02584720000004</v>
      </c>
      <c r="BE20" s="92" t="s">
        <v>59</v>
      </c>
      <c r="BF20" s="93"/>
      <c r="BG20" s="94"/>
      <c r="BI20" s="9" t="s">
        <v>17</v>
      </c>
      <c r="BJ20" s="90" t="s">
        <v>35</v>
      </c>
      <c r="BK20" s="91"/>
      <c r="BL20" s="8">
        <v>527.31384719999994</v>
      </c>
      <c r="BM20" s="10">
        <v>527.31384719999994</v>
      </c>
      <c r="BN20" s="10">
        <v>815.02584720000004</v>
      </c>
      <c r="BO20" s="92" t="s">
        <v>59</v>
      </c>
      <c r="BP20" s="93"/>
      <c r="BQ20" s="94"/>
      <c r="BS20" s="9" t="s">
        <v>17</v>
      </c>
      <c r="BT20" s="90" t="s">
        <v>35</v>
      </c>
      <c r="BU20" s="91"/>
      <c r="BV20" s="8">
        <v>805.70184719999997</v>
      </c>
      <c r="BW20" s="10">
        <v>805.70184719999997</v>
      </c>
      <c r="BX20" s="10">
        <v>1093.4138472</v>
      </c>
      <c r="BY20" s="92" t="s">
        <v>59</v>
      </c>
      <c r="BZ20" s="93"/>
      <c r="CA20" s="94"/>
      <c r="CC20" s="9" t="s">
        <v>17</v>
      </c>
      <c r="CD20" s="90" t="s">
        <v>35</v>
      </c>
      <c r="CE20" s="91"/>
      <c r="CF20" s="8">
        <v>527.31384719999994</v>
      </c>
      <c r="CG20" s="10">
        <v>527.31384719999994</v>
      </c>
      <c r="CH20" s="10">
        <v>815.02584720000004</v>
      </c>
      <c r="CI20" s="92" t="s">
        <v>59</v>
      </c>
      <c r="CJ20" s="93"/>
      <c r="CK20" s="94"/>
      <c r="CM20" s="9" t="s">
        <v>17</v>
      </c>
      <c r="CN20" s="90" t="s">
        <v>35</v>
      </c>
      <c r="CO20" s="91"/>
      <c r="CP20" s="8">
        <v>527.31384719999994</v>
      </c>
      <c r="CQ20" s="10">
        <v>527.31384719999994</v>
      </c>
      <c r="CR20" s="10">
        <v>815.02584720000004</v>
      </c>
      <c r="CS20" s="92" t="s">
        <v>59</v>
      </c>
      <c r="CT20" s="93"/>
      <c r="CU20" s="94"/>
    </row>
    <row r="21" spans="1:100" ht="36" customHeight="1" x14ac:dyDescent="0.2">
      <c r="A21" s="9" t="s">
        <v>18</v>
      </c>
      <c r="B21" s="90" t="s">
        <v>65</v>
      </c>
      <c r="C21" s="91"/>
      <c r="D21" s="8">
        <v>459.32261760000017</v>
      </c>
      <c r="E21" s="10">
        <v>459.32261760000017</v>
      </c>
      <c r="F21" s="10">
        <v>747.03461760000027</v>
      </c>
      <c r="G21" s="92" t="s">
        <v>59</v>
      </c>
      <c r="H21" s="93"/>
      <c r="I21" s="94"/>
      <c r="K21" s="9" t="s">
        <v>18</v>
      </c>
      <c r="L21" s="90" t="s">
        <v>65</v>
      </c>
      <c r="M21" s="91"/>
      <c r="N21" s="8">
        <v>551.82261760000006</v>
      </c>
      <c r="O21" s="10">
        <v>551.82261760000006</v>
      </c>
      <c r="P21" s="10">
        <v>839.53461760000005</v>
      </c>
      <c r="Q21" s="92" t="s">
        <v>59</v>
      </c>
      <c r="R21" s="93"/>
      <c r="S21" s="94"/>
      <c r="U21" s="9" t="s">
        <v>18</v>
      </c>
      <c r="V21" s="90" t="s">
        <v>65</v>
      </c>
      <c r="W21" s="91"/>
      <c r="X21" s="8">
        <v>750.3646176000002</v>
      </c>
      <c r="Y21" s="10">
        <v>750.3646176000002</v>
      </c>
      <c r="Z21" s="10">
        <v>1038.0766176000002</v>
      </c>
      <c r="AA21" s="92" t="s">
        <v>59</v>
      </c>
      <c r="AB21" s="93"/>
      <c r="AC21" s="94"/>
      <c r="AE21" s="9" t="s">
        <v>18</v>
      </c>
      <c r="AF21" s="90" t="s">
        <v>65</v>
      </c>
      <c r="AG21" s="91"/>
      <c r="AH21" s="8">
        <v>901.06561760000022</v>
      </c>
      <c r="AI21" s="10">
        <v>901.06561760000022</v>
      </c>
      <c r="AJ21" s="10">
        <v>1188.7776176000002</v>
      </c>
      <c r="AK21" s="92" t="s">
        <v>59</v>
      </c>
      <c r="AL21" s="93"/>
      <c r="AM21" s="94"/>
      <c r="AO21" s="9" t="s">
        <v>18</v>
      </c>
      <c r="AP21" s="90" t="s">
        <v>65</v>
      </c>
      <c r="AQ21" s="91"/>
      <c r="AR21" s="8">
        <v>574.0226176000001</v>
      </c>
      <c r="AS21" s="10">
        <v>574.0226176000001</v>
      </c>
      <c r="AT21" s="10">
        <v>861.73461760000009</v>
      </c>
      <c r="AU21" s="92" t="s">
        <v>59</v>
      </c>
      <c r="AV21" s="93"/>
      <c r="AW21" s="94"/>
      <c r="AY21" s="9" t="s">
        <v>18</v>
      </c>
      <c r="AZ21" s="90" t="s">
        <v>65</v>
      </c>
      <c r="BA21" s="91"/>
      <c r="BB21" s="8">
        <v>574.0226176000001</v>
      </c>
      <c r="BC21" s="10">
        <v>574.0226176000001</v>
      </c>
      <c r="BD21" s="10">
        <v>861.73461760000009</v>
      </c>
      <c r="BE21" s="92" t="s">
        <v>59</v>
      </c>
      <c r="BF21" s="93"/>
      <c r="BG21" s="94"/>
      <c r="BI21" s="9" t="s">
        <v>18</v>
      </c>
      <c r="BJ21" s="90" t="s">
        <v>65</v>
      </c>
      <c r="BK21" s="91"/>
      <c r="BL21" s="8">
        <v>574.0226176000001</v>
      </c>
      <c r="BM21" s="10">
        <v>574.0226176000001</v>
      </c>
      <c r="BN21" s="10">
        <v>861.73461760000009</v>
      </c>
      <c r="BO21" s="92" t="s">
        <v>59</v>
      </c>
      <c r="BP21" s="93"/>
      <c r="BQ21" s="94"/>
      <c r="BS21" s="9" t="s">
        <v>18</v>
      </c>
      <c r="BT21" s="90" t="s">
        <v>65</v>
      </c>
      <c r="BU21" s="91"/>
      <c r="BV21" s="8">
        <v>865.06461760000013</v>
      </c>
      <c r="BW21" s="10">
        <v>865.06461760000013</v>
      </c>
      <c r="BX21" s="10">
        <v>1152.7766176000002</v>
      </c>
      <c r="BY21" s="92" t="s">
        <v>59</v>
      </c>
      <c r="BZ21" s="93"/>
      <c r="CA21" s="94"/>
      <c r="CC21" s="9" t="s">
        <v>18</v>
      </c>
      <c r="CD21" s="90" t="s">
        <v>65</v>
      </c>
      <c r="CE21" s="91"/>
      <c r="CF21" s="8">
        <v>574.0226176000001</v>
      </c>
      <c r="CG21" s="10">
        <v>574.0226176000001</v>
      </c>
      <c r="CH21" s="10">
        <v>861.73461760000009</v>
      </c>
      <c r="CI21" s="92" t="s">
        <v>59</v>
      </c>
      <c r="CJ21" s="93"/>
      <c r="CK21" s="94"/>
      <c r="CM21" s="9" t="s">
        <v>18</v>
      </c>
      <c r="CN21" s="90" t="s">
        <v>65</v>
      </c>
      <c r="CO21" s="91"/>
      <c r="CP21" s="8">
        <v>574.0226176000001</v>
      </c>
      <c r="CQ21" s="10">
        <v>574.0226176000001</v>
      </c>
      <c r="CR21" s="10">
        <v>861.73461760000009</v>
      </c>
      <c r="CS21" s="92" t="s">
        <v>59</v>
      </c>
      <c r="CT21" s="93"/>
      <c r="CU21" s="94"/>
    </row>
    <row r="22" spans="1:100" ht="36" customHeight="1" x14ac:dyDescent="0.2">
      <c r="A22" s="9" t="s">
        <v>19</v>
      </c>
      <c r="B22" s="74" t="s">
        <v>36</v>
      </c>
      <c r="C22" s="74"/>
      <c r="D22" s="8">
        <v>557.69614560000002</v>
      </c>
      <c r="E22" s="11">
        <v>557.69614560000002</v>
      </c>
      <c r="F22" s="11">
        <v>845.40814560000013</v>
      </c>
      <c r="G22" s="75" t="s">
        <v>59</v>
      </c>
      <c r="H22" s="75"/>
      <c r="I22" s="75"/>
      <c r="K22" s="9" t="s">
        <v>19</v>
      </c>
      <c r="L22" s="74" t="s">
        <v>36</v>
      </c>
      <c r="M22" s="74"/>
      <c r="N22" s="8">
        <v>650.19614560000002</v>
      </c>
      <c r="O22" s="11">
        <v>650.19614560000002</v>
      </c>
      <c r="P22" s="11">
        <v>937.90814560000013</v>
      </c>
      <c r="Q22" s="75" t="s">
        <v>59</v>
      </c>
      <c r="R22" s="75"/>
      <c r="S22" s="75"/>
      <c r="U22" s="9" t="s">
        <v>19</v>
      </c>
      <c r="V22" s="74" t="s">
        <v>36</v>
      </c>
      <c r="W22" s="74"/>
      <c r="X22" s="8">
        <v>899.35414560000004</v>
      </c>
      <c r="Y22" s="11">
        <v>899.35414560000004</v>
      </c>
      <c r="Z22" s="11">
        <v>1187.0661456</v>
      </c>
      <c r="AA22" s="75" t="s">
        <v>59</v>
      </c>
      <c r="AB22" s="75"/>
      <c r="AC22" s="75"/>
      <c r="AE22" s="9" t="s">
        <v>19</v>
      </c>
      <c r="AF22" s="74" t="s">
        <v>36</v>
      </c>
      <c r="AG22" s="74"/>
      <c r="AH22" s="8">
        <v>1060.1931456</v>
      </c>
      <c r="AI22" s="11">
        <v>1060.1931456</v>
      </c>
      <c r="AJ22" s="11">
        <v>1347.9051456</v>
      </c>
      <c r="AK22" s="75" t="s">
        <v>59</v>
      </c>
      <c r="AL22" s="75"/>
      <c r="AM22" s="75"/>
      <c r="AO22" s="9" t="s">
        <v>19</v>
      </c>
      <c r="AP22" s="74" t="s">
        <v>36</v>
      </c>
      <c r="AQ22" s="74"/>
      <c r="AR22" s="8">
        <v>687.19614560000002</v>
      </c>
      <c r="AS22" s="11">
        <v>687.19614560000002</v>
      </c>
      <c r="AT22" s="11">
        <v>974.90814560000013</v>
      </c>
      <c r="AU22" s="75" t="s">
        <v>59</v>
      </c>
      <c r="AV22" s="75"/>
      <c r="AW22" s="75"/>
      <c r="AY22" s="9" t="s">
        <v>19</v>
      </c>
      <c r="AZ22" s="74" t="s">
        <v>36</v>
      </c>
      <c r="BA22" s="74"/>
      <c r="BB22" s="8">
        <v>687.19614560000002</v>
      </c>
      <c r="BC22" s="11">
        <v>687.19614560000002</v>
      </c>
      <c r="BD22" s="11">
        <v>974.90814560000013</v>
      </c>
      <c r="BE22" s="75" t="s">
        <v>59</v>
      </c>
      <c r="BF22" s="75"/>
      <c r="BG22" s="75"/>
      <c r="BI22" s="9" t="s">
        <v>19</v>
      </c>
      <c r="BJ22" s="74" t="s">
        <v>36</v>
      </c>
      <c r="BK22" s="74"/>
      <c r="BL22" s="8">
        <v>687.19614560000002</v>
      </c>
      <c r="BM22" s="11">
        <v>687.19614560000002</v>
      </c>
      <c r="BN22" s="11">
        <v>974.90814560000013</v>
      </c>
      <c r="BO22" s="75" t="s">
        <v>59</v>
      </c>
      <c r="BP22" s="75"/>
      <c r="BQ22" s="75"/>
      <c r="BS22" s="9" t="s">
        <v>19</v>
      </c>
      <c r="BT22" s="74" t="s">
        <v>36</v>
      </c>
      <c r="BU22" s="74"/>
      <c r="BV22" s="8">
        <v>1028.8541456</v>
      </c>
      <c r="BW22" s="11">
        <v>1028.8541456</v>
      </c>
      <c r="BX22" s="11">
        <v>1316.5661456</v>
      </c>
      <c r="BY22" s="75" t="s">
        <v>59</v>
      </c>
      <c r="BZ22" s="75"/>
      <c r="CA22" s="75"/>
      <c r="CC22" s="9" t="s">
        <v>19</v>
      </c>
      <c r="CD22" s="74" t="s">
        <v>36</v>
      </c>
      <c r="CE22" s="74"/>
      <c r="CF22" s="8">
        <v>687.19614560000002</v>
      </c>
      <c r="CG22" s="11">
        <v>687.19614560000002</v>
      </c>
      <c r="CH22" s="11">
        <v>974.90814560000013</v>
      </c>
      <c r="CI22" s="75" t="s">
        <v>59</v>
      </c>
      <c r="CJ22" s="75"/>
      <c r="CK22" s="75"/>
      <c r="CM22" s="9" t="s">
        <v>19</v>
      </c>
      <c r="CN22" s="74" t="s">
        <v>36</v>
      </c>
      <c r="CO22" s="74"/>
      <c r="CP22" s="8">
        <v>687.19614560000002</v>
      </c>
      <c r="CQ22" s="11">
        <v>687.19614560000002</v>
      </c>
      <c r="CR22" s="11">
        <v>974.90814560000013</v>
      </c>
      <c r="CS22" s="75" t="s">
        <v>59</v>
      </c>
      <c r="CT22" s="75"/>
      <c r="CU22" s="75"/>
    </row>
    <row r="23" spans="1:100" x14ac:dyDescent="0.2">
      <c r="A23" s="6"/>
      <c r="B23" s="6"/>
      <c r="C23" s="6"/>
      <c r="D23" s="6"/>
      <c r="E23" s="6"/>
      <c r="F23" s="6"/>
      <c r="G23" s="7"/>
      <c r="H23" s="7"/>
      <c r="I23" s="7"/>
      <c r="K23" s="6"/>
      <c r="L23" s="6"/>
      <c r="M23" s="6"/>
      <c r="N23" s="6"/>
      <c r="O23" s="6"/>
      <c r="P23" s="6"/>
      <c r="Q23" s="7"/>
      <c r="R23" s="7"/>
      <c r="S23" s="7"/>
      <c r="U23" s="6"/>
      <c r="V23" s="6"/>
      <c r="W23" s="6"/>
      <c r="X23" s="6"/>
      <c r="Y23" s="6"/>
      <c r="Z23" s="6"/>
      <c r="AA23" s="7"/>
      <c r="AB23" s="7"/>
      <c r="AC23" s="7"/>
      <c r="AE23" s="6"/>
      <c r="AF23" s="6"/>
      <c r="AG23" s="6"/>
      <c r="AH23" s="6"/>
      <c r="AI23" s="6"/>
      <c r="AJ23" s="6"/>
      <c r="AK23" s="7"/>
      <c r="AL23" s="7"/>
      <c r="AM23" s="7"/>
      <c r="AO23" s="6"/>
      <c r="AP23" s="6"/>
      <c r="AQ23" s="6"/>
      <c r="AR23" s="6"/>
      <c r="AS23" s="6"/>
      <c r="AT23" s="6"/>
      <c r="AU23" s="7"/>
      <c r="AV23" s="7"/>
      <c r="AW23" s="7"/>
      <c r="AY23" s="6"/>
      <c r="AZ23" s="6"/>
      <c r="BA23" s="6"/>
      <c r="BB23" s="6"/>
      <c r="BC23" s="6"/>
      <c r="BD23" s="6"/>
      <c r="BE23" s="7"/>
      <c r="BF23" s="7"/>
      <c r="BG23" s="7"/>
      <c r="BI23" s="6"/>
      <c r="BJ23" s="6"/>
      <c r="BK23" s="6"/>
      <c r="BL23" s="6"/>
      <c r="BM23" s="6"/>
      <c r="BN23" s="6"/>
      <c r="BO23" s="7"/>
      <c r="BP23" s="7"/>
      <c r="BQ23" s="7"/>
      <c r="BS23" s="6"/>
      <c r="BT23" s="6"/>
      <c r="BU23" s="6"/>
      <c r="BV23" s="6"/>
      <c r="BW23" s="6"/>
      <c r="BX23" s="6"/>
      <c r="BY23" s="7"/>
      <c r="BZ23" s="7"/>
      <c r="CA23" s="7"/>
      <c r="CC23" s="6"/>
      <c r="CD23" s="6"/>
      <c r="CE23" s="6"/>
      <c r="CF23" s="6"/>
      <c r="CG23" s="6"/>
      <c r="CH23" s="6"/>
      <c r="CI23" s="7"/>
      <c r="CJ23" s="7"/>
      <c r="CK23" s="7"/>
      <c r="CM23" s="6"/>
      <c r="CN23" s="6"/>
      <c r="CO23" s="6"/>
      <c r="CP23" s="6"/>
      <c r="CQ23" s="6"/>
      <c r="CR23" s="6"/>
      <c r="CS23" s="7"/>
      <c r="CT23" s="7"/>
      <c r="CU23" s="7"/>
    </row>
    <row r="24" spans="1:100" ht="16" x14ac:dyDescent="0.2">
      <c r="A24" s="70" t="str">
        <f>"3. SPECIFICATION. Add SKU. code to door sash code, eg. "&amp;A5&amp;"."&amp;A21&amp;E18&amp;"."&amp;A26</f>
        <v>3. SPECIFICATION. Add SKU. code to door sash code, eg. G100.K2.NFR</v>
      </c>
      <c r="B24" s="70"/>
      <c r="C24" s="70"/>
      <c r="D24" s="70"/>
      <c r="E24" s="70"/>
      <c r="F24" s="70"/>
      <c r="G24" s="70"/>
      <c r="H24" s="70"/>
      <c r="I24" s="70"/>
      <c r="J24" s="21"/>
      <c r="K24" s="70" t="str">
        <f>"3. SPECIFICATION. Add SKU. code to door sash code, eg. "&amp;K5&amp;"."&amp;K21&amp;O18&amp;"."&amp;K26</f>
        <v>3. SPECIFICATION. Add SKU. code to door sash code, eg. G101.K2.NFR</v>
      </c>
      <c r="L24" s="70"/>
      <c r="M24" s="70"/>
      <c r="N24" s="70"/>
      <c r="O24" s="70"/>
      <c r="P24" s="70"/>
      <c r="Q24" s="70"/>
      <c r="R24" s="70"/>
      <c r="S24" s="70"/>
      <c r="T24" s="21"/>
      <c r="U24" s="70" t="str">
        <f>"3. SPECIFICATION. Add SKU. code to door sash code, eg. "&amp;U5&amp;"."&amp;U21&amp;Y18&amp;"."&amp;U26</f>
        <v>3. SPECIFICATION. Add SKU. code to door sash code, eg. G103.K2.NFR</v>
      </c>
      <c r="V24" s="70"/>
      <c r="W24" s="70"/>
      <c r="X24" s="70"/>
      <c r="Y24" s="70"/>
      <c r="Z24" s="70"/>
      <c r="AA24" s="70"/>
      <c r="AB24" s="70"/>
      <c r="AC24" s="70"/>
      <c r="AD24" s="21"/>
      <c r="AE24" s="70" t="str">
        <f>"3. SPECIFICATION. Add SKU. code to door sash code, eg. "&amp;AE5&amp;"."&amp;AE21&amp;AI18&amp;"."&amp;AE26</f>
        <v>3. SPECIFICATION. Add SKU. code to door sash code, eg. G104.K2.NFR</v>
      </c>
      <c r="AF24" s="70"/>
      <c r="AG24" s="70"/>
      <c r="AH24" s="70"/>
      <c r="AI24" s="70"/>
      <c r="AJ24" s="70"/>
      <c r="AK24" s="70"/>
      <c r="AL24" s="70"/>
      <c r="AM24" s="70"/>
      <c r="AN24" s="21"/>
      <c r="AO24" s="70" t="str">
        <f>"3. SPECIFICATION. Add SKU. code to door sash code, eg. "&amp;AO5&amp;"."&amp;AO21&amp;AS18&amp;"."&amp;AO26</f>
        <v>3. SPECIFICATION. Add SKU. code to door sash code, eg. IN102.K2.NFR</v>
      </c>
      <c r="AP24" s="70"/>
      <c r="AQ24" s="70"/>
      <c r="AR24" s="70"/>
      <c r="AS24" s="70"/>
      <c r="AT24" s="70"/>
      <c r="AU24" s="70"/>
      <c r="AV24" s="70"/>
      <c r="AW24" s="70"/>
      <c r="AX24" s="21"/>
      <c r="AY24" s="70" t="str">
        <f>"3. SPECIFICATION. Add SKU. code to door sash code, eg. "&amp;AY5&amp;"."&amp;AY21&amp;BC18&amp;"."&amp;AY26</f>
        <v>3. SPECIFICATION. Add SKU. code to door sash code, eg. IN100.K2.NFR</v>
      </c>
      <c r="AZ24" s="70"/>
      <c r="BA24" s="70"/>
      <c r="BB24" s="70"/>
      <c r="BC24" s="70"/>
      <c r="BD24" s="70"/>
      <c r="BE24" s="70"/>
      <c r="BF24" s="70"/>
      <c r="BG24" s="70"/>
      <c r="BH24" s="21"/>
      <c r="BI24" s="70" t="str">
        <f>"3. SPECIFICATION. Add SKU. code to door sash code, eg. "&amp;BI5&amp;"."&amp;BI21&amp;BM18&amp;"."&amp;BI26</f>
        <v>3. SPECIFICATION. Add SKU. code to door sash code, eg. IN103.K2.NFR</v>
      </c>
      <c r="BJ24" s="70"/>
      <c r="BK24" s="70"/>
      <c r="BL24" s="70"/>
      <c r="BM24" s="70"/>
      <c r="BN24" s="70"/>
      <c r="BO24" s="70"/>
      <c r="BP24" s="70"/>
      <c r="BQ24" s="70"/>
      <c r="BR24" s="21"/>
      <c r="BS24" s="70" t="str">
        <f>"3. SPECIFICATION. Add SKU. code to door sash code, eg. "&amp;BS5&amp;"."&amp;BS21&amp;BW18&amp;"."&amp;BS26</f>
        <v>3. SPECIFICATION. Add SKU. code to door sash code, eg. IN104.K2.NFR</v>
      </c>
      <c r="BT24" s="70"/>
      <c r="BU24" s="70"/>
      <c r="BV24" s="70"/>
      <c r="BW24" s="70"/>
      <c r="BX24" s="70"/>
      <c r="BY24" s="70"/>
      <c r="BZ24" s="70"/>
      <c r="CA24" s="70"/>
      <c r="CB24" s="21"/>
      <c r="CC24" s="70" t="str">
        <f>"3. SPECIFICATION. Add SKU. code to door sash code, eg. "&amp;CC5&amp;"."&amp;CC21&amp;CG18&amp;"."&amp;CC26</f>
        <v>3. SPECIFICATION. Add SKU. code to door sash code, eg. IN105.K2.NFR</v>
      </c>
      <c r="CD24" s="70"/>
      <c r="CE24" s="70"/>
      <c r="CF24" s="70"/>
      <c r="CG24" s="70"/>
      <c r="CH24" s="70"/>
      <c r="CI24" s="70"/>
      <c r="CJ24" s="70"/>
      <c r="CK24" s="70"/>
      <c r="CL24" s="21"/>
      <c r="CM24" s="70" t="str">
        <f>"3. SPECIFICATION. Add SKU. code to door sash code, eg. "&amp;CM5&amp;"."&amp;CM21&amp;CQ18&amp;"."&amp;CM26</f>
        <v>3. SPECIFICATION. Add SKU. code to door sash code, eg. IN110.K2.NFR</v>
      </c>
      <c r="CN24" s="70"/>
      <c r="CO24" s="70"/>
      <c r="CP24" s="70"/>
      <c r="CQ24" s="70"/>
      <c r="CR24" s="70"/>
      <c r="CS24" s="70"/>
      <c r="CT24" s="70"/>
      <c r="CU24" s="70"/>
      <c r="CV24" s="21"/>
    </row>
    <row r="25" spans="1:100" ht="30" x14ac:dyDescent="0.2">
      <c r="A25" s="76" t="s">
        <v>5</v>
      </c>
      <c r="B25" s="76"/>
      <c r="C25" s="71" t="s">
        <v>20</v>
      </c>
      <c r="D25" s="72"/>
      <c r="E25" s="72"/>
      <c r="F25" s="72"/>
      <c r="G25" s="72"/>
      <c r="H25" s="73"/>
      <c r="I25" s="5" t="s">
        <v>27</v>
      </c>
      <c r="K25" s="76" t="s">
        <v>5</v>
      </c>
      <c r="L25" s="76"/>
      <c r="M25" s="71" t="s">
        <v>20</v>
      </c>
      <c r="N25" s="72"/>
      <c r="O25" s="72"/>
      <c r="P25" s="72"/>
      <c r="Q25" s="72"/>
      <c r="R25" s="73"/>
      <c r="S25" s="5" t="s">
        <v>27</v>
      </c>
      <c r="U25" s="76" t="s">
        <v>5</v>
      </c>
      <c r="V25" s="76"/>
      <c r="W25" s="71" t="s">
        <v>20</v>
      </c>
      <c r="X25" s="72"/>
      <c r="Y25" s="72"/>
      <c r="Z25" s="72"/>
      <c r="AA25" s="72"/>
      <c r="AB25" s="73"/>
      <c r="AC25" s="5" t="s">
        <v>27</v>
      </c>
      <c r="AE25" s="76" t="s">
        <v>5</v>
      </c>
      <c r="AF25" s="76"/>
      <c r="AG25" s="71" t="s">
        <v>20</v>
      </c>
      <c r="AH25" s="72"/>
      <c r="AI25" s="72"/>
      <c r="AJ25" s="72"/>
      <c r="AK25" s="72"/>
      <c r="AL25" s="73"/>
      <c r="AM25" s="5" t="s">
        <v>27</v>
      </c>
      <c r="AO25" s="76" t="s">
        <v>5</v>
      </c>
      <c r="AP25" s="76"/>
      <c r="AQ25" s="71" t="s">
        <v>20</v>
      </c>
      <c r="AR25" s="72"/>
      <c r="AS25" s="72"/>
      <c r="AT25" s="72"/>
      <c r="AU25" s="72"/>
      <c r="AV25" s="73"/>
      <c r="AW25" s="5" t="s">
        <v>27</v>
      </c>
      <c r="AY25" s="76" t="s">
        <v>5</v>
      </c>
      <c r="AZ25" s="76"/>
      <c r="BA25" s="71" t="s">
        <v>20</v>
      </c>
      <c r="BB25" s="72"/>
      <c r="BC25" s="72"/>
      <c r="BD25" s="72"/>
      <c r="BE25" s="72"/>
      <c r="BF25" s="73"/>
      <c r="BG25" s="5" t="s">
        <v>27</v>
      </c>
      <c r="BI25" s="76" t="s">
        <v>5</v>
      </c>
      <c r="BJ25" s="76"/>
      <c r="BK25" s="71" t="s">
        <v>20</v>
      </c>
      <c r="BL25" s="72"/>
      <c r="BM25" s="72"/>
      <c r="BN25" s="72"/>
      <c r="BO25" s="72"/>
      <c r="BP25" s="73"/>
      <c r="BQ25" s="5" t="s">
        <v>27</v>
      </c>
      <c r="BS25" s="76" t="s">
        <v>5</v>
      </c>
      <c r="BT25" s="76"/>
      <c r="BU25" s="71" t="s">
        <v>20</v>
      </c>
      <c r="BV25" s="72"/>
      <c r="BW25" s="72"/>
      <c r="BX25" s="72"/>
      <c r="BY25" s="72"/>
      <c r="BZ25" s="73"/>
      <c r="CA25" s="5" t="s">
        <v>27</v>
      </c>
      <c r="CC25" s="76" t="s">
        <v>5</v>
      </c>
      <c r="CD25" s="76"/>
      <c r="CE25" s="71" t="s">
        <v>20</v>
      </c>
      <c r="CF25" s="72"/>
      <c r="CG25" s="72"/>
      <c r="CH25" s="72"/>
      <c r="CI25" s="72"/>
      <c r="CJ25" s="73"/>
      <c r="CK25" s="5" t="s">
        <v>27</v>
      </c>
      <c r="CM25" s="76" t="s">
        <v>5</v>
      </c>
      <c r="CN25" s="76"/>
      <c r="CO25" s="71" t="s">
        <v>20</v>
      </c>
      <c r="CP25" s="72"/>
      <c r="CQ25" s="72"/>
      <c r="CR25" s="72"/>
      <c r="CS25" s="72"/>
      <c r="CT25" s="73"/>
      <c r="CU25" s="5" t="s">
        <v>27</v>
      </c>
    </row>
    <row r="26" spans="1:100" s="4" customFormat="1" ht="115" customHeight="1" x14ac:dyDescent="0.2">
      <c r="A26" s="44" t="s">
        <v>2</v>
      </c>
      <c r="B26" s="44"/>
      <c r="C26" s="45" t="s">
        <v>439</v>
      </c>
      <c r="D26" s="45"/>
      <c r="E26" s="45"/>
      <c r="F26" s="45" t="s">
        <v>440</v>
      </c>
      <c r="G26" s="45"/>
      <c r="H26" s="45"/>
      <c r="I26" s="8">
        <v>0</v>
      </c>
      <c r="K26" s="44" t="s">
        <v>2</v>
      </c>
      <c r="L26" s="44"/>
      <c r="M26" s="45" t="s">
        <v>439</v>
      </c>
      <c r="N26" s="45"/>
      <c r="O26" s="45"/>
      <c r="P26" s="45" t="s">
        <v>440</v>
      </c>
      <c r="Q26" s="45"/>
      <c r="R26" s="45"/>
      <c r="S26" s="8">
        <v>0</v>
      </c>
      <c r="U26" s="44" t="s">
        <v>2</v>
      </c>
      <c r="V26" s="44"/>
      <c r="W26" s="45" t="s">
        <v>439</v>
      </c>
      <c r="X26" s="45"/>
      <c r="Y26" s="45"/>
      <c r="Z26" s="45" t="s">
        <v>440</v>
      </c>
      <c r="AA26" s="45"/>
      <c r="AB26" s="45"/>
      <c r="AC26" s="8">
        <v>0</v>
      </c>
      <c r="AE26" s="44" t="s">
        <v>2</v>
      </c>
      <c r="AF26" s="44"/>
      <c r="AG26" s="45" t="s">
        <v>439</v>
      </c>
      <c r="AH26" s="45"/>
      <c r="AI26" s="45"/>
      <c r="AJ26" s="45" t="s">
        <v>440</v>
      </c>
      <c r="AK26" s="45"/>
      <c r="AL26" s="45"/>
      <c r="AM26" s="8">
        <v>0</v>
      </c>
      <c r="AO26" s="44" t="s">
        <v>2</v>
      </c>
      <c r="AP26" s="44"/>
      <c r="AQ26" s="45" t="s">
        <v>439</v>
      </c>
      <c r="AR26" s="45"/>
      <c r="AS26" s="45"/>
      <c r="AT26" s="45" t="s">
        <v>440</v>
      </c>
      <c r="AU26" s="45"/>
      <c r="AV26" s="45"/>
      <c r="AW26" s="8">
        <v>0</v>
      </c>
      <c r="AY26" s="44" t="s">
        <v>2</v>
      </c>
      <c r="AZ26" s="44"/>
      <c r="BA26" s="45" t="s">
        <v>439</v>
      </c>
      <c r="BB26" s="45"/>
      <c r="BC26" s="45"/>
      <c r="BD26" s="45" t="s">
        <v>440</v>
      </c>
      <c r="BE26" s="45"/>
      <c r="BF26" s="45"/>
      <c r="BG26" s="8">
        <v>0</v>
      </c>
      <c r="BI26" s="44" t="s">
        <v>2</v>
      </c>
      <c r="BJ26" s="44"/>
      <c r="BK26" s="45" t="s">
        <v>439</v>
      </c>
      <c r="BL26" s="45"/>
      <c r="BM26" s="45"/>
      <c r="BN26" s="45" t="s">
        <v>440</v>
      </c>
      <c r="BO26" s="45"/>
      <c r="BP26" s="45"/>
      <c r="BQ26" s="8">
        <v>0</v>
      </c>
      <c r="BS26" s="44" t="s">
        <v>2</v>
      </c>
      <c r="BT26" s="44"/>
      <c r="BU26" s="45" t="s">
        <v>439</v>
      </c>
      <c r="BV26" s="45"/>
      <c r="BW26" s="45"/>
      <c r="BX26" s="45" t="s">
        <v>440</v>
      </c>
      <c r="BY26" s="45"/>
      <c r="BZ26" s="45"/>
      <c r="CA26" s="8">
        <v>0</v>
      </c>
      <c r="CC26" s="44" t="s">
        <v>2</v>
      </c>
      <c r="CD26" s="44"/>
      <c r="CE26" s="45" t="s">
        <v>439</v>
      </c>
      <c r="CF26" s="45"/>
      <c r="CG26" s="45"/>
      <c r="CH26" s="45" t="s">
        <v>440</v>
      </c>
      <c r="CI26" s="45"/>
      <c r="CJ26" s="45"/>
      <c r="CK26" s="8">
        <v>0</v>
      </c>
      <c r="CM26" s="44" t="s">
        <v>2</v>
      </c>
      <c r="CN26" s="44"/>
      <c r="CO26" s="45" t="s">
        <v>439</v>
      </c>
      <c r="CP26" s="45"/>
      <c r="CQ26" s="45"/>
      <c r="CR26" s="45" t="s">
        <v>440</v>
      </c>
      <c r="CS26" s="45"/>
      <c r="CT26" s="45"/>
      <c r="CU26" s="8">
        <v>0</v>
      </c>
    </row>
    <row r="27" spans="1:100" s="4" customFormat="1" ht="115" customHeight="1" x14ac:dyDescent="0.2">
      <c r="A27" s="44" t="s">
        <v>434</v>
      </c>
      <c r="B27" s="44"/>
      <c r="C27" s="45" t="s">
        <v>435</v>
      </c>
      <c r="D27" s="45"/>
      <c r="E27" s="45"/>
      <c r="F27" s="45" t="s">
        <v>436</v>
      </c>
      <c r="G27" s="45"/>
      <c r="H27" s="45"/>
      <c r="I27" s="39">
        <v>85</v>
      </c>
      <c r="K27" s="44" t="s">
        <v>434</v>
      </c>
      <c r="L27" s="44"/>
      <c r="M27" s="45" t="s">
        <v>435</v>
      </c>
      <c r="N27" s="45"/>
      <c r="O27" s="45"/>
      <c r="P27" s="45" t="s">
        <v>436</v>
      </c>
      <c r="Q27" s="45"/>
      <c r="R27" s="45"/>
      <c r="S27" s="39">
        <v>85</v>
      </c>
      <c r="U27" s="44" t="s">
        <v>434</v>
      </c>
      <c r="V27" s="44"/>
      <c r="W27" s="45" t="s">
        <v>435</v>
      </c>
      <c r="X27" s="45"/>
      <c r="Y27" s="45"/>
      <c r="Z27" s="45" t="s">
        <v>436</v>
      </c>
      <c r="AA27" s="45"/>
      <c r="AB27" s="45"/>
      <c r="AC27" s="39">
        <v>85</v>
      </c>
      <c r="AE27" s="44" t="s">
        <v>434</v>
      </c>
      <c r="AF27" s="44"/>
      <c r="AG27" s="45" t="s">
        <v>435</v>
      </c>
      <c r="AH27" s="45"/>
      <c r="AI27" s="45"/>
      <c r="AJ27" s="45" t="s">
        <v>436</v>
      </c>
      <c r="AK27" s="45"/>
      <c r="AL27" s="45"/>
      <c r="AM27" s="39">
        <v>85</v>
      </c>
      <c r="AO27" s="44" t="s">
        <v>434</v>
      </c>
      <c r="AP27" s="44"/>
      <c r="AQ27" s="45" t="s">
        <v>435</v>
      </c>
      <c r="AR27" s="45"/>
      <c r="AS27" s="45"/>
      <c r="AT27" s="45" t="s">
        <v>436</v>
      </c>
      <c r="AU27" s="45"/>
      <c r="AV27" s="45"/>
      <c r="AW27" s="39">
        <v>85</v>
      </c>
      <c r="AY27" s="44" t="s">
        <v>434</v>
      </c>
      <c r="AZ27" s="44"/>
      <c r="BA27" s="45" t="s">
        <v>435</v>
      </c>
      <c r="BB27" s="45"/>
      <c r="BC27" s="45"/>
      <c r="BD27" s="45" t="s">
        <v>436</v>
      </c>
      <c r="BE27" s="45"/>
      <c r="BF27" s="45"/>
      <c r="BG27" s="39">
        <v>85</v>
      </c>
      <c r="BI27" s="44" t="s">
        <v>434</v>
      </c>
      <c r="BJ27" s="44"/>
      <c r="BK27" s="45" t="s">
        <v>435</v>
      </c>
      <c r="BL27" s="45"/>
      <c r="BM27" s="45"/>
      <c r="BN27" s="45" t="s">
        <v>436</v>
      </c>
      <c r="BO27" s="45"/>
      <c r="BP27" s="45"/>
      <c r="BQ27" s="39">
        <v>85</v>
      </c>
      <c r="BS27" s="44" t="s">
        <v>434</v>
      </c>
      <c r="BT27" s="44"/>
      <c r="BU27" s="45" t="s">
        <v>435</v>
      </c>
      <c r="BV27" s="45"/>
      <c r="BW27" s="45"/>
      <c r="BX27" s="45" t="s">
        <v>436</v>
      </c>
      <c r="BY27" s="45"/>
      <c r="BZ27" s="45"/>
      <c r="CA27" s="39">
        <v>85</v>
      </c>
      <c r="CC27" s="44" t="s">
        <v>434</v>
      </c>
      <c r="CD27" s="44"/>
      <c r="CE27" s="45" t="s">
        <v>435</v>
      </c>
      <c r="CF27" s="45"/>
      <c r="CG27" s="45"/>
      <c r="CH27" s="45" t="s">
        <v>436</v>
      </c>
      <c r="CI27" s="45"/>
      <c r="CJ27" s="45"/>
      <c r="CK27" s="39">
        <v>85</v>
      </c>
      <c r="CM27" s="44" t="s">
        <v>434</v>
      </c>
      <c r="CN27" s="44"/>
      <c r="CO27" s="45" t="s">
        <v>435</v>
      </c>
      <c r="CP27" s="45"/>
      <c r="CQ27" s="45"/>
      <c r="CR27" s="45" t="s">
        <v>436</v>
      </c>
      <c r="CS27" s="45"/>
      <c r="CT27" s="45"/>
      <c r="CU27" s="39">
        <v>85</v>
      </c>
    </row>
    <row r="28" spans="1:100" s="4" customFormat="1" ht="115" customHeight="1" x14ac:dyDescent="0.2">
      <c r="A28" s="44" t="s">
        <v>66</v>
      </c>
      <c r="B28" s="44"/>
      <c r="C28" s="45" t="s">
        <v>437</v>
      </c>
      <c r="D28" s="45"/>
      <c r="E28" s="45"/>
      <c r="F28" s="45" t="s">
        <v>438</v>
      </c>
      <c r="G28" s="45"/>
      <c r="H28" s="45"/>
      <c r="I28" s="39">
        <v>85</v>
      </c>
      <c r="K28" s="44" t="s">
        <v>66</v>
      </c>
      <c r="L28" s="44"/>
      <c r="M28" s="45" t="s">
        <v>437</v>
      </c>
      <c r="N28" s="45"/>
      <c r="O28" s="45"/>
      <c r="P28" s="45" t="s">
        <v>438</v>
      </c>
      <c r="Q28" s="45"/>
      <c r="R28" s="45"/>
      <c r="S28" s="39">
        <v>85</v>
      </c>
      <c r="U28" s="44" t="s">
        <v>66</v>
      </c>
      <c r="V28" s="44"/>
      <c r="W28" s="45" t="s">
        <v>437</v>
      </c>
      <c r="X28" s="45"/>
      <c r="Y28" s="45"/>
      <c r="Z28" s="45" t="s">
        <v>438</v>
      </c>
      <c r="AA28" s="45"/>
      <c r="AB28" s="45"/>
      <c r="AC28" s="39">
        <v>85</v>
      </c>
      <c r="AE28" s="44" t="s">
        <v>66</v>
      </c>
      <c r="AF28" s="44"/>
      <c r="AG28" s="45" t="s">
        <v>437</v>
      </c>
      <c r="AH28" s="45"/>
      <c r="AI28" s="45"/>
      <c r="AJ28" s="45" t="s">
        <v>438</v>
      </c>
      <c r="AK28" s="45"/>
      <c r="AL28" s="45"/>
      <c r="AM28" s="39">
        <v>85</v>
      </c>
      <c r="AO28" s="44" t="s">
        <v>66</v>
      </c>
      <c r="AP28" s="44"/>
      <c r="AQ28" s="45" t="s">
        <v>437</v>
      </c>
      <c r="AR28" s="45"/>
      <c r="AS28" s="45"/>
      <c r="AT28" s="45" t="s">
        <v>438</v>
      </c>
      <c r="AU28" s="45"/>
      <c r="AV28" s="45"/>
      <c r="AW28" s="39">
        <v>85</v>
      </c>
      <c r="AY28" s="44" t="s">
        <v>66</v>
      </c>
      <c r="AZ28" s="44"/>
      <c r="BA28" s="45" t="s">
        <v>437</v>
      </c>
      <c r="BB28" s="45"/>
      <c r="BC28" s="45"/>
      <c r="BD28" s="45" t="s">
        <v>438</v>
      </c>
      <c r="BE28" s="45"/>
      <c r="BF28" s="45"/>
      <c r="BG28" s="39">
        <v>85</v>
      </c>
      <c r="BI28" s="44" t="s">
        <v>66</v>
      </c>
      <c r="BJ28" s="44"/>
      <c r="BK28" s="45" t="s">
        <v>437</v>
      </c>
      <c r="BL28" s="45"/>
      <c r="BM28" s="45"/>
      <c r="BN28" s="45" t="s">
        <v>438</v>
      </c>
      <c r="BO28" s="45"/>
      <c r="BP28" s="45"/>
      <c r="BQ28" s="39">
        <v>85</v>
      </c>
      <c r="BS28" s="44" t="s">
        <v>66</v>
      </c>
      <c r="BT28" s="44"/>
      <c r="BU28" s="45" t="s">
        <v>437</v>
      </c>
      <c r="BV28" s="45"/>
      <c r="BW28" s="45"/>
      <c r="BX28" s="45" t="s">
        <v>438</v>
      </c>
      <c r="BY28" s="45"/>
      <c r="BZ28" s="45"/>
      <c r="CA28" s="39">
        <v>85</v>
      </c>
      <c r="CC28" s="44" t="s">
        <v>66</v>
      </c>
      <c r="CD28" s="44"/>
      <c r="CE28" s="45" t="s">
        <v>437</v>
      </c>
      <c r="CF28" s="45"/>
      <c r="CG28" s="45"/>
      <c r="CH28" s="45" t="s">
        <v>438</v>
      </c>
      <c r="CI28" s="45"/>
      <c r="CJ28" s="45"/>
      <c r="CK28" s="39">
        <v>85</v>
      </c>
      <c r="CM28" s="44" t="s">
        <v>66</v>
      </c>
      <c r="CN28" s="44"/>
      <c r="CO28" s="45" t="s">
        <v>437</v>
      </c>
      <c r="CP28" s="45"/>
      <c r="CQ28" s="45"/>
      <c r="CR28" s="45" t="s">
        <v>438</v>
      </c>
      <c r="CS28" s="45"/>
      <c r="CT28" s="45"/>
      <c r="CU28" s="39">
        <v>85</v>
      </c>
    </row>
    <row r="29" spans="1:100" s="4" customFormat="1" ht="115" customHeight="1" x14ac:dyDescent="0.2">
      <c r="A29" s="44" t="s">
        <v>453</v>
      </c>
      <c r="B29" s="44"/>
      <c r="C29" s="45" t="s">
        <v>475</v>
      </c>
      <c r="D29" s="45"/>
      <c r="E29" s="45"/>
      <c r="F29" s="45" t="s">
        <v>476</v>
      </c>
      <c r="G29" s="45"/>
      <c r="H29" s="45"/>
      <c r="I29" s="39">
        <v>1450</v>
      </c>
      <c r="K29" s="44" t="s">
        <v>453</v>
      </c>
      <c r="L29" s="44"/>
      <c r="M29" s="45" t="s">
        <v>475</v>
      </c>
      <c r="N29" s="45"/>
      <c r="O29" s="45"/>
      <c r="P29" s="45" t="s">
        <v>476</v>
      </c>
      <c r="Q29" s="45"/>
      <c r="R29" s="45"/>
      <c r="S29" s="39">
        <v>1450</v>
      </c>
      <c r="U29" s="44" t="s">
        <v>453</v>
      </c>
      <c r="V29" s="44"/>
      <c r="W29" s="45" t="s">
        <v>475</v>
      </c>
      <c r="X29" s="45"/>
      <c r="Y29" s="45"/>
      <c r="Z29" s="45" t="s">
        <v>476</v>
      </c>
      <c r="AA29" s="45"/>
      <c r="AB29" s="45"/>
      <c r="AC29" s="39">
        <v>1450</v>
      </c>
      <c r="AE29" s="44" t="s">
        <v>453</v>
      </c>
      <c r="AF29" s="44"/>
      <c r="AG29" s="45" t="s">
        <v>475</v>
      </c>
      <c r="AH29" s="45"/>
      <c r="AI29" s="45"/>
      <c r="AJ29" s="45" t="s">
        <v>476</v>
      </c>
      <c r="AK29" s="45"/>
      <c r="AL29" s="45"/>
      <c r="AM29" s="39">
        <v>1450</v>
      </c>
      <c r="AO29" s="44" t="s">
        <v>453</v>
      </c>
      <c r="AP29" s="44"/>
      <c r="AQ29" s="45" t="s">
        <v>475</v>
      </c>
      <c r="AR29" s="45"/>
      <c r="AS29" s="45"/>
      <c r="AT29" s="45" t="s">
        <v>476</v>
      </c>
      <c r="AU29" s="45"/>
      <c r="AV29" s="45"/>
      <c r="AW29" s="39">
        <v>1450</v>
      </c>
      <c r="AY29" s="44" t="s">
        <v>453</v>
      </c>
      <c r="AZ29" s="44"/>
      <c r="BA29" s="45" t="s">
        <v>475</v>
      </c>
      <c r="BB29" s="45"/>
      <c r="BC29" s="45"/>
      <c r="BD29" s="45" t="s">
        <v>476</v>
      </c>
      <c r="BE29" s="45"/>
      <c r="BF29" s="45"/>
      <c r="BG29" s="39">
        <v>1450</v>
      </c>
      <c r="BI29" s="44" t="s">
        <v>453</v>
      </c>
      <c r="BJ29" s="44"/>
      <c r="BK29" s="45" t="s">
        <v>475</v>
      </c>
      <c r="BL29" s="45"/>
      <c r="BM29" s="45"/>
      <c r="BN29" s="45" t="s">
        <v>476</v>
      </c>
      <c r="BO29" s="45"/>
      <c r="BP29" s="45"/>
      <c r="BQ29" s="39">
        <v>1450</v>
      </c>
      <c r="BS29" s="44" t="s">
        <v>453</v>
      </c>
      <c r="BT29" s="44"/>
      <c r="BU29" s="45" t="s">
        <v>475</v>
      </c>
      <c r="BV29" s="45"/>
      <c r="BW29" s="45"/>
      <c r="BX29" s="45" t="s">
        <v>476</v>
      </c>
      <c r="BY29" s="45"/>
      <c r="BZ29" s="45"/>
      <c r="CA29" s="39">
        <v>1450</v>
      </c>
      <c r="CC29" s="44" t="s">
        <v>453</v>
      </c>
      <c r="CD29" s="44"/>
      <c r="CE29" s="45" t="s">
        <v>475</v>
      </c>
      <c r="CF29" s="45"/>
      <c r="CG29" s="45"/>
      <c r="CH29" s="45" t="s">
        <v>476</v>
      </c>
      <c r="CI29" s="45"/>
      <c r="CJ29" s="45"/>
      <c r="CK29" s="39">
        <v>1450</v>
      </c>
      <c r="CM29" s="44" t="s">
        <v>453</v>
      </c>
      <c r="CN29" s="44"/>
      <c r="CO29" s="45" t="s">
        <v>475</v>
      </c>
      <c r="CP29" s="45"/>
      <c r="CQ29" s="45"/>
      <c r="CR29" s="45" t="s">
        <v>476</v>
      </c>
      <c r="CS29" s="45"/>
      <c r="CT29" s="45"/>
      <c r="CU29" s="39">
        <v>1450</v>
      </c>
    </row>
    <row r="30" spans="1:100" s="4" customFormat="1" ht="115" customHeight="1" x14ac:dyDescent="0.2">
      <c r="A30" s="44" t="s">
        <v>13</v>
      </c>
      <c r="B30" s="44"/>
      <c r="C30" s="59" t="s">
        <v>477</v>
      </c>
      <c r="D30" s="59"/>
      <c r="E30" s="59"/>
      <c r="F30" s="59" t="s">
        <v>478</v>
      </c>
      <c r="G30" s="59"/>
      <c r="H30" s="59"/>
      <c r="I30" s="41" t="s">
        <v>479</v>
      </c>
      <c r="K30" s="44" t="s">
        <v>13</v>
      </c>
      <c r="L30" s="44"/>
      <c r="M30" s="59" t="s">
        <v>477</v>
      </c>
      <c r="N30" s="59"/>
      <c r="O30" s="59"/>
      <c r="P30" s="59" t="s">
        <v>478</v>
      </c>
      <c r="Q30" s="59"/>
      <c r="R30" s="59"/>
      <c r="S30" s="41" t="s">
        <v>479</v>
      </c>
      <c r="U30" s="44" t="s">
        <v>13</v>
      </c>
      <c r="V30" s="44"/>
      <c r="W30" s="59" t="s">
        <v>477</v>
      </c>
      <c r="X30" s="59"/>
      <c r="Y30" s="59"/>
      <c r="Z30" s="59" t="s">
        <v>478</v>
      </c>
      <c r="AA30" s="59"/>
      <c r="AB30" s="59"/>
      <c r="AC30" s="41" t="s">
        <v>479</v>
      </c>
      <c r="AE30" s="44" t="s">
        <v>13</v>
      </c>
      <c r="AF30" s="44"/>
      <c r="AG30" s="59" t="s">
        <v>477</v>
      </c>
      <c r="AH30" s="59"/>
      <c r="AI30" s="59"/>
      <c r="AJ30" s="59" t="s">
        <v>478</v>
      </c>
      <c r="AK30" s="59"/>
      <c r="AL30" s="59"/>
      <c r="AM30" s="41" t="s">
        <v>479</v>
      </c>
      <c r="AO30" s="44" t="s">
        <v>13</v>
      </c>
      <c r="AP30" s="44"/>
      <c r="AQ30" s="59" t="s">
        <v>477</v>
      </c>
      <c r="AR30" s="59"/>
      <c r="AS30" s="59"/>
      <c r="AT30" s="59" t="s">
        <v>478</v>
      </c>
      <c r="AU30" s="59"/>
      <c r="AV30" s="59"/>
      <c r="AW30" s="41" t="s">
        <v>479</v>
      </c>
      <c r="AY30" s="44" t="s">
        <v>13</v>
      </c>
      <c r="AZ30" s="44"/>
      <c r="BA30" s="59" t="s">
        <v>477</v>
      </c>
      <c r="BB30" s="59"/>
      <c r="BC30" s="59"/>
      <c r="BD30" s="59" t="s">
        <v>478</v>
      </c>
      <c r="BE30" s="59"/>
      <c r="BF30" s="59"/>
      <c r="BG30" s="41" t="s">
        <v>479</v>
      </c>
      <c r="BI30" s="44" t="s">
        <v>13</v>
      </c>
      <c r="BJ30" s="44"/>
      <c r="BK30" s="59" t="s">
        <v>477</v>
      </c>
      <c r="BL30" s="59"/>
      <c r="BM30" s="59"/>
      <c r="BN30" s="59" t="s">
        <v>478</v>
      </c>
      <c r="BO30" s="59"/>
      <c r="BP30" s="59"/>
      <c r="BQ30" s="41" t="s">
        <v>479</v>
      </c>
      <c r="BS30" s="44" t="s">
        <v>13</v>
      </c>
      <c r="BT30" s="44"/>
      <c r="BU30" s="59" t="s">
        <v>477</v>
      </c>
      <c r="BV30" s="59"/>
      <c r="BW30" s="59"/>
      <c r="BX30" s="59" t="s">
        <v>478</v>
      </c>
      <c r="BY30" s="59"/>
      <c r="BZ30" s="59"/>
      <c r="CA30" s="41" t="s">
        <v>479</v>
      </c>
      <c r="CC30" s="44" t="s">
        <v>13</v>
      </c>
      <c r="CD30" s="44"/>
      <c r="CE30" s="59" t="s">
        <v>477</v>
      </c>
      <c r="CF30" s="59"/>
      <c r="CG30" s="59"/>
      <c r="CH30" s="59" t="s">
        <v>478</v>
      </c>
      <c r="CI30" s="59"/>
      <c r="CJ30" s="59"/>
      <c r="CK30" s="41" t="s">
        <v>479</v>
      </c>
      <c r="CM30" s="44" t="s">
        <v>13</v>
      </c>
      <c r="CN30" s="44"/>
      <c r="CO30" s="59" t="s">
        <v>477</v>
      </c>
      <c r="CP30" s="59"/>
      <c r="CQ30" s="59"/>
      <c r="CR30" s="59" t="s">
        <v>478</v>
      </c>
      <c r="CS30" s="59"/>
      <c r="CT30" s="59"/>
      <c r="CU30" s="41" t="s">
        <v>479</v>
      </c>
    </row>
    <row r="31" spans="1:100" s="4" customFormat="1" ht="115" customHeight="1" x14ac:dyDescent="0.2">
      <c r="A31" s="44" t="s">
        <v>14</v>
      </c>
      <c r="B31" s="44"/>
      <c r="C31" s="55" t="s">
        <v>416</v>
      </c>
      <c r="D31" s="55"/>
      <c r="E31" s="55"/>
      <c r="F31" s="55" t="s">
        <v>418</v>
      </c>
      <c r="G31" s="55"/>
      <c r="H31" s="55"/>
      <c r="I31" s="41" t="s">
        <v>59</v>
      </c>
      <c r="K31" s="44" t="s">
        <v>14</v>
      </c>
      <c r="L31" s="44"/>
      <c r="M31" s="55" t="s">
        <v>416</v>
      </c>
      <c r="N31" s="55"/>
      <c r="O31" s="55"/>
      <c r="P31" s="55" t="s">
        <v>418</v>
      </c>
      <c r="Q31" s="55"/>
      <c r="R31" s="55"/>
      <c r="S31" s="41" t="s">
        <v>59</v>
      </c>
      <c r="U31" s="44" t="s">
        <v>14</v>
      </c>
      <c r="V31" s="44"/>
      <c r="W31" s="55" t="s">
        <v>416</v>
      </c>
      <c r="X31" s="55"/>
      <c r="Y31" s="55"/>
      <c r="Z31" s="55" t="s">
        <v>418</v>
      </c>
      <c r="AA31" s="55"/>
      <c r="AB31" s="55"/>
      <c r="AC31" s="41" t="s">
        <v>59</v>
      </c>
      <c r="AE31" s="44" t="s">
        <v>14</v>
      </c>
      <c r="AF31" s="44"/>
      <c r="AG31" s="55" t="s">
        <v>416</v>
      </c>
      <c r="AH31" s="55"/>
      <c r="AI31" s="55"/>
      <c r="AJ31" s="55" t="s">
        <v>418</v>
      </c>
      <c r="AK31" s="55"/>
      <c r="AL31" s="55"/>
      <c r="AM31" s="41" t="s">
        <v>59</v>
      </c>
      <c r="AO31" s="44" t="s">
        <v>14</v>
      </c>
      <c r="AP31" s="44"/>
      <c r="AQ31" s="59" t="s">
        <v>360</v>
      </c>
      <c r="AR31" s="59"/>
      <c r="AS31" s="59"/>
      <c r="AT31" s="59" t="s">
        <v>357</v>
      </c>
      <c r="AU31" s="59"/>
      <c r="AV31" s="59"/>
      <c r="AW31" s="41" t="s">
        <v>59</v>
      </c>
      <c r="AY31" s="44" t="s">
        <v>14</v>
      </c>
      <c r="AZ31" s="44"/>
      <c r="BA31" s="59" t="s">
        <v>360</v>
      </c>
      <c r="BB31" s="59"/>
      <c r="BC31" s="59"/>
      <c r="BD31" s="59" t="s">
        <v>357</v>
      </c>
      <c r="BE31" s="59"/>
      <c r="BF31" s="59"/>
      <c r="BG31" s="41" t="s">
        <v>59</v>
      </c>
      <c r="BI31" s="44" t="s">
        <v>14</v>
      </c>
      <c r="BJ31" s="44"/>
      <c r="BK31" s="59" t="s">
        <v>360</v>
      </c>
      <c r="BL31" s="59"/>
      <c r="BM31" s="59"/>
      <c r="BN31" s="59" t="s">
        <v>357</v>
      </c>
      <c r="BO31" s="59"/>
      <c r="BP31" s="59"/>
      <c r="BQ31" s="41" t="s">
        <v>59</v>
      </c>
      <c r="BS31" s="44" t="s">
        <v>14</v>
      </c>
      <c r="BT31" s="44"/>
      <c r="BU31" s="59" t="s">
        <v>360</v>
      </c>
      <c r="BV31" s="59"/>
      <c r="BW31" s="59"/>
      <c r="BX31" s="59" t="s">
        <v>357</v>
      </c>
      <c r="BY31" s="59"/>
      <c r="BZ31" s="59"/>
      <c r="CA31" s="41" t="s">
        <v>59</v>
      </c>
      <c r="CC31" s="44" t="s">
        <v>14</v>
      </c>
      <c r="CD31" s="44"/>
      <c r="CE31" s="59" t="s">
        <v>360</v>
      </c>
      <c r="CF31" s="59"/>
      <c r="CG31" s="59"/>
      <c r="CH31" s="59" t="s">
        <v>357</v>
      </c>
      <c r="CI31" s="59"/>
      <c r="CJ31" s="59"/>
      <c r="CK31" s="41" t="s">
        <v>59</v>
      </c>
      <c r="CM31" s="44" t="s">
        <v>14</v>
      </c>
      <c r="CN31" s="44"/>
      <c r="CO31" s="59" t="s">
        <v>360</v>
      </c>
      <c r="CP31" s="59"/>
      <c r="CQ31" s="59"/>
      <c r="CR31" s="59" t="s">
        <v>357</v>
      </c>
      <c r="CS31" s="59"/>
      <c r="CT31" s="59"/>
      <c r="CU31" s="41" t="s">
        <v>59</v>
      </c>
    </row>
    <row r="32" spans="1:100" s="4" customFormat="1" ht="115" customHeight="1" x14ac:dyDescent="0.2">
      <c r="A32" s="44" t="s">
        <v>15</v>
      </c>
      <c r="B32" s="44"/>
      <c r="C32" s="55" t="s">
        <v>417</v>
      </c>
      <c r="D32" s="55"/>
      <c r="E32" s="55"/>
      <c r="F32" s="55" t="s">
        <v>419</v>
      </c>
      <c r="G32" s="55"/>
      <c r="H32" s="55"/>
      <c r="I32" s="41" t="s">
        <v>59</v>
      </c>
      <c r="K32" s="44" t="s">
        <v>15</v>
      </c>
      <c r="L32" s="44"/>
      <c r="M32" s="55" t="s">
        <v>417</v>
      </c>
      <c r="N32" s="55"/>
      <c r="O32" s="55"/>
      <c r="P32" s="55" t="s">
        <v>419</v>
      </c>
      <c r="Q32" s="55"/>
      <c r="R32" s="55"/>
      <c r="S32" s="41" t="s">
        <v>59</v>
      </c>
      <c r="U32" s="44" t="s">
        <v>15</v>
      </c>
      <c r="V32" s="44"/>
      <c r="W32" s="55" t="s">
        <v>417</v>
      </c>
      <c r="X32" s="55"/>
      <c r="Y32" s="55"/>
      <c r="Z32" s="55" t="s">
        <v>419</v>
      </c>
      <c r="AA32" s="55"/>
      <c r="AB32" s="55"/>
      <c r="AC32" s="41" t="s">
        <v>59</v>
      </c>
      <c r="AE32" s="44" t="s">
        <v>15</v>
      </c>
      <c r="AF32" s="44"/>
      <c r="AG32" s="55" t="s">
        <v>417</v>
      </c>
      <c r="AH32" s="55"/>
      <c r="AI32" s="55"/>
      <c r="AJ32" s="55" t="s">
        <v>419</v>
      </c>
      <c r="AK32" s="55"/>
      <c r="AL32" s="55"/>
      <c r="AM32" s="41" t="s">
        <v>59</v>
      </c>
      <c r="AO32" s="44" t="s">
        <v>15</v>
      </c>
      <c r="AP32" s="44"/>
      <c r="AQ32" s="59" t="s">
        <v>361</v>
      </c>
      <c r="AR32" s="59"/>
      <c r="AS32" s="59"/>
      <c r="AT32" s="59" t="s">
        <v>358</v>
      </c>
      <c r="AU32" s="59"/>
      <c r="AV32" s="59"/>
      <c r="AW32" s="41" t="s">
        <v>59</v>
      </c>
      <c r="AY32" s="44" t="s">
        <v>15</v>
      </c>
      <c r="AZ32" s="44"/>
      <c r="BA32" s="59" t="s">
        <v>361</v>
      </c>
      <c r="BB32" s="59"/>
      <c r="BC32" s="59"/>
      <c r="BD32" s="59" t="s">
        <v>358</v>
      </c>
      <c r="BE32" s="59"/>
      <c r="BF32" s="59"/>
      <c r="BG32" s="41" t="s">
        <v>59</v>
      </c>
      <c r="BI32" s="44" t="s">
        <v>15</v>
      </c>
      <c r="BJ32" s="44"/>
      <c r="BK32" s="59" t="s">
        <v>361</v>
      </c>
      <c r="BL32" s="59"/>
      <c r="BM32" s="59"/>
      <c r="BN32" s="59" t="s">
        <v>358</v>
      </c>
      <c r="BO32" s="59"/>
      <c r="BP32" s="59"/>
      <c r="BQ32" s="41" t="s">
        <v>59</v>
      </c>
      <c r="BS32" s="44" t="s">
        <v>15</v>
      </c>
      <c r="BT32" s="44"/>
      <c r="BU32" s="59" t="s">
        <v>361</v>
      </c>
      <c r="BV32" s="59"/>
      <c r="BW32" s="59"/>
      <c r="BX32" s="59" t="s">
        <v>358</v>
      </c>
      <c r="BY32" s="59"/>
      <c r="BZ32" s="59"/>
      <c r="CA32" s="41" t="s">
        <v>59</v>
      </c>
      <c r="CC32" s="44" t="s">
        <v>15</v>
      </c>
      <c r="CD32" s="44"/>
      <c r="CE32" s="59" t="s">
        <v>361</v>
      </c>
      <c r="CF32" s="59"/>
      <c r="CG32" s="59"/>
      <c r="CH32" s="59" t="s">
        <v>358</v>
      </c>
      <c r="CI32" s="59"/>
      <c r="CJ32" s="59"/>
      <c r="CK32" s="41" t="s">
        <v>59</v>
      </c>
      <c r="CM32" s="44" t="s">
        <v>15</v>
      </c>
      <c r="CN32" s="44"/>
      <c r="CO32" s="59" t="s">
        <v>361</v>
      </c>
      <c r="CP32" s="59"/>
      <c r="CQ32" s="59"/>
      <c r="CR32" s="59" t="s">
        <v>358</v>
      </c>
      <c r="CS32" s="59"/>
      <c r="CT32" s="59"/>
      <c r="CU32" s="41" t="s">
        <v>59</v>
      </c>
    </row>
    <row r="33" spans="1:100" ht="16.25" customHeight="1" x14ac:dyDescent="0.2">
      <c r="A33" s="6"/>
      <c r="B33" s="6"/>
      <c r="C33" s="6"/>
      <c r="D33" s="6"/>
      <c r="E33" s="6"/>
      <c r="F33" s="6"/>
      <c r="G33" s="7"/>
      <c r="H33" s="7"/>
      <c r="I33" s="7"/>
      <c r="K33" s="6"/>
      <c r="L33" s="6"/>
      <c r="M33" s="6"/>
      <c r="N33" s="6"/>
      <c r="O33" s="6"/>
      <c r="P33" s="6"/>
      <c r="Q33" s="7"/>
      <c r="R33" s="7"/>
      <c r="S33" s="7"/>
      <c r="U33" s="6"/>
      <c r="V33" s="6"/>
      <c r="W33" s="6"/>
      <c r="X33" s="6"/>
      <c r="Y33" s="6"/>
      <c r="Z33" s="6"/>
      <c r="AA33" s="7"/>
      <c r="AB33" s="7"/>
      <c r="AC33" s="7"/>
      <c r="AE33" s="6"/>
      <c r="AF33" s="6"/>
      <c r="AG33" s="6"/>
      <c r="AH33" s="6"/>
      <c r="AI33" s="6"/>
      <c r="AJ33" s="6"/>
      <c r="AK33" s="7"/>
      <c r="AL33" s="7"/>
      <c r="AM33" s="7"/>
      <c r="AO33" s="6"/>
      <c r="AP33" s="6"/>
      <c r="AQ33" s="6"/>
      <c r="AR33" s="6"/>
      <c r="AS33" s="6"/>
      <c r="AT33" s="6"/>
      <c r="AU33" s="7"/>
      <c r="AV33" s="7"/>
      <c r="AW33" s="7"/>
      <c r="AY33" s="6"/>
      <c r="AZ33" s="6"/>
      <c r="BA33" s="6"/>
      <c r="BB33" s="6"/>
      <c r="BC33" s="6"/>
      <c r="BD33" s="6"/>
      <c r="BE33" s="7"/>
      <c r="BF33" s="7"/>
      <c r="BG33" s="7"/>
      <c r="BI33" s="6"/>
      <c r="BJ33" s="6"/>
      <c r="BK33" s="6"/>
      <c r="BL33" s="6"/>
      <c r="BM33" s="6"/>
      <c r="BN33" s="6"/>
      <c r="BO33" s="7"/>
      <c r="BP33" s="7"/>
      <c r="BQ33" s="7"/>
      <c r="BS33" s="6"/>
      <c r="BT33" s="6"/>
      <c r="BU33" s="6"/>
      <c r="BV33" s="6"/>
      <c r="BW33" s="6"/>
      <c r="BX33" s="6"/>
      <c r="BY33" s="7"/>
      <c r="BZ33" s="7"/>
      <c r="CA33" s="7"/>
      <c r="CC33" s="6"/>
      <c r="CD33" s="6"/>
      <c r="CE33" s="6"/>
      <c r="CF33" s="6"/>
      <c r="CG33" s="6"/>
      <c r="CH33" s="6"/>
      <c r="CI33" s="7"/>
      <c r="CJ33" s="7"/>
      <c r="CK33" s="7"/>
      <c r="CM33" s="6"/>
      <c r="CN33" s="6"/>
      <c r="CO33" s="6"/>
      <c r="CP33" s="6"/>
      <c r="CQ33" s="6"/>
      <c r="CR33" s="6"/>
      <c r="CS33" s="7"/>
      <c r="CT33" s="7"/>
      <c r="CU33" s="7"/>
    </row>
    <row r="34" spans="1:100" ht="16" x14ac:dyDescent="0.2">
      <c r="A34" s="70" t="str">
        <f>"4. TREATMENT/FINISH/GLOSS LEVEL. Add. SKU. code to door sash code, eg. "&amp;A5&amp;"."&amp;A20&amp;E18&amp;"."&amp;A26&amp;".OQ/OLIVE/00"</f>
        <v>4. TREATMENT/FINISH/GLOSS LEVEL. Add. SKU. code to door sash code, eg. G100.J2.NFR.OQ/OLIVE/00</v>
      </c>
      <c r="B34" s="70"/>
      <c r="C34" s="70"/>
      <c r="D34" s="70"/>
      <c r="E34" s="70"/>
      <c r="F34" s="70"/>
      <c r="G34" s="70"/>
      <c r="H34" s="70"/>
      <c r="I34" s="70"/>
      <c r="J34" s="21"/>
      <c r="K34" s="70" t="str">
        <f t="shared" ref="K34" si="0">"4. TREATMENT/FINISH/GLOSS LEVEL. Add. SKU. code to door sash code, eg. "&amp;K5&amp;"."&amp;K20&amp;O18&amp;"."&amp;K26&amp;".OQ/OLIVE/00"</f>
        <v>4. TREATMENT/FINISH/GLOSS LEVEL. Add. SKU. code to door sash code, eg. G101.J2.NFR.OQ/OLIVE/00</v>
      </c>
      <c r="L34" s="70"/>
      <c r="M34" s="70"/>
      <c r="N34" s="70"/>
      <c r="O34" s="70"/>
      <c r="P34" s="70"/>
      <c r="Q34" s="70"/>
      <c r="R34" s="70"/>
      <c r="S34" s="70"/>
      <c r="T34" s="21"/>
      <c r="U34" s="70" t="str">
        <f t="shared" ref="U34" si="1">"4. TREATMENT/FINISH/GLOSS LEVEL. Add. SKU. code to door sash code, eg. "&amp;U5&amp;"."&amp;U20&amp;Y18&amp;"."&amp;U26&amp;".OQ/OLIVE/00"</f>
        <v>4. TREATMENT/FINISH/GLOSS LEVEL. Add. SKU. code to door sash code, eg. G103.J2.NFR.OQ/OLIVE/00</v>
      </c>
      <c r="V34" s="70"/>
      <c r="W34" s="70"/>
      <c r="X34" s="70"/>
      <c r="Y34" s="70"/>
      <c r="Z34" s="70"/>
      <c r="AA34" s="70"/>
      <c r="AB34" s="70"/>
      <c r="AC34" s="70"/>
      <c r="AD34" s="21"/>
      <c r="AE34" s="70" t="str">
        <f t="shared" ref="AE34" si="2">"4. TREATMENT/FINISH/GLOSS LEVEL. Add. SKU. code to door sash code, eg. "&amp;AE5&amp;"."&amp;AE20&amp;AI18&amp;"."&amp;AE26&amp;".OQ/OLIVE/00"</f>
        <v>4. TREATMENT/FINISH/GLOSS LEVEL. Add. SKU. code to door sash code, eg. G104.J2.NFR.OQ/OLIVE/00</v>
      </c>
      <c r="AF34" s="70"/>
      <c r="AG34" s="70"/>
      <c r="AH34" s="70"/>
      <c r="AI34" s="70"/>
      <c r="AJ34" s="70"/>
      <c r="AK34" s="70"/>
      <c r="AL34" s="70"/>
      <c r="AM34" s="70"/>
      <c r="AN34" s="21"/>
      <c r="AO34" s="70" t="str">
        <f t="shared" ref="AO34" si="3">"4. TREATMENT/FINISH/GLOSS LEVEL. Add. SKU. code to door sash code, eg. "&amp;AO5&amp;"."&amp;AO20&amp;AS18&amp;"."&amp;AO26&amp;".OQ/OLIVE/00"</f>
        <v>4. TREATMENT/FINISH/GLOSS LEVEL. Add. SKU. code to door sash code, eg. IN102.J2.NFR.OQ/OLIVE/00</v>
      </c>
      <c r="AP34" s="70"/>
      <c r="AQ34" s="70"/>
      <c r="AR34" s="70"/>
      <c r="AS34" s="70"/>
      <c r="AT34" s="70"/>
      <c r="AU34" s="70"/>
      <c r="AV34" s="70"/>
      <c r="AW34" s="70"/>
      <c r="AX34" s="21"/>
      <c r="AY34" s="70" t="str">
        <f t="shared" ref="AY34" si="4">"4. TREATMENT/FINISH/GLOSS LEVEL. Add. SKU. code to door sash code, eg. "&amp;AY5&amp;"."&amp;AY20&amp;BC18&amp;"."&amp;AY26&amp;".OQ/OLIVE/00"</f>
        <v>4. TREATMENT/FINISH/GLOSS LEVEL. Add. SKU. code to door sash code, eg. IN100.J2.NFR.OQ/OLIVE/00</v>
      </c>
      <c r="AZ34" s="70"/>
      <c r="BA34" s="70"/>
      <c r="BB34" s="70"/>
      <c r="BC34" s="70"/>
      <c r="BD34" s="70"/>
      <c r="BE34" s="70"/>
      <c r="BF34" s="70"/>
      <c r="BG34" s="70"/>
      <c r="BH34" s="21"/>
      <c r="BI34" s="70" t="str">
        <f t="shared" ref="BI34" si="5">"4. TREATMENT/FINISH/GLOSS LEVEL. Add. SKU. code to door sash code, eg. "&amp;BI5&amp;"."&amp;BI20&amp;BM18&amp;"."&amp;BI26&amp;".OQ/OLIVE/00"</f>
        <v>4. TREATMENT/FINISH/GLOSS LEVEL. Add. SKU. code to door sash code, eg. IN103.J2.NFR.OQ/OLIVE/00</v>
      </c>
      <c r="BJ34" s="70"/>
      <c r="BK34" s="70"/>
      <c r="BL34" s="70"/>
      <c r="BM34" s="70"/>
      <c r="BN34" s="70"/>
      <c r="BO34" s="70"/>
      <c r="BP34" s="70"/>
      <c r="BQ34" s="70"/>
      <c r="BR34" s="21"/>
      <c r="BS34" s="70" t="str">
        <f t="shared" ref="BS34" si="6">"4. TREATMENT/FINISH/GLOSS LEVEL. Add. SKU. code to door sash code, eg. "&amp;BS5&amp;"."&amp;BS20&amp;BW18&amp;"."&amp;BS26&amp;".OQ/OLIVE/00"</f>
        <v>4. TREATMENT/FINISH/GLOSS LEVEL. Add. SKU. code to door sash code, eg. IN104.J2.NFR.OQ/OLIVE/00</v>
      </c>
      <c r="BT34" s="70"/>
      <c r="BU34" s="70"/>
      <c r="BV34" s="70"/>
      <c r="BW34" s="70"/>
      <c r="BX34" s="70"/>
      <c r="BY34" s="70"/>
      <c r="BZ34" s="70"/>
      <c r="CA34" s="70"/>
      <c r="CB34" s="21"/>
      <c r="CC34" s="70" t="str">
        <f t="shared" ref="CC34" si="7">"4. TREATMENT/FINISH/GLOSS LEVEL. Add. SKU. code to door sash code, eg. "&amp;CC5&amp;"."&amp;CC20&amp;CG18&amp;"."&amp;CC26&amp;".OQ/OLIVE/00"</f>
        <v>4. TREATMENT/FINISH/GLOSS LEVEL. Add. SKU. code to door sash code, eg. IN105.J2.NFR.OQ/OLIVE/00</v>
      </c>
      <c r="CD34" s="70"/>
      <c r="CE34" s="70"/>
      <c r="CF34" s="70"/>
      <c r="CG34" s="70"/>
      <c r="CH34" s="70"/>
      <c r="CI34" s="70"/>
      <c r="CJ34" s="70"/>
      <c r="CK34" s="70"/>
      <c r="CL34" s="21"/>
      <c r="CM34" s="70" t="str">
        <f t="shared" ref="CM34" si="8">"4. TREATMENT/FINISH/GLOSS LEVEL. Add. SKU. code to door sash code, eg. "&amp;CM5&amp;"."&amp;CM20&amp;CQ18&amp;"."&amp;CM26&amp;".OQ/OLIVE/00"</f>
        <v>4. TREATMENT/FINISH/GLOSS LEVEL. Add. SKU. code to door sash code, eg. IN110.J2.NFR.OQ/OLIVE/00</v>
      </c>
      <c r="CN34" s="70"/>
      <c r="CO34" s="70"/>
      <c r="CP34" s="70"/>
      <c r="CQ34" s="70"/>
      <c r="CR34" s="70"/>
      <c r="CS34" s="70"/>
      <c r="CT34" s="70"/>
      <c r="CU34" s="70"/>
      <c r="CV34" s="21"/>
    </row>
    <row r="35" spans="1:100" ht="30" x14ac:dyDescent="0.2">
      <c r="A35" s="76" t="s">
        <v>5</v>
      </c>
      <c r="B35" s="76"/>
      <c r="C35" s="71" t="s">
        <v>20</v>
      </c>
      <c r="D35" s="72"/>
      <c r="E35" s="72"/>
      <c r="F35" s="72"/>
      <c r="G35" s="72"/>
      <c r="H35" s="73"/>
      <c r="I35" s="5" t="s">
        <v>27</v>
      </c>
      <c r="K35" s="76" t="s">
        <v>5</v>
      </c>
      <c r="L35" s="76"/>
      <c r="M35" s="71" t="s">
        <v>20</v>
      </c>
      <c r="N35" s="72"/>
      <c r="O35" s="72"/>
      <c r="P35" s="72"/>
      <c r="Q35" s="72"/>
      <c r="R35" s="73"/>
      <c r="S35" s="5" t="s">
        <v>27</v>
      </c>
      <c r="U35" s="76" t="s">
        <v>5</v>
      </c>
      <c r="V35" s="76"/>
      <c r="W35" s="71" t="s">
        <v>20</v>
      </c>
      <c r="X35" s="72"/>
      <c r="Y35" s="72"/>
      <c r="Z35" s="72"/>
      <c r="AA35" s="72"/>
      <c r="AB35" s="73"/>
      <c r="AC35" s="5" t="s">
        <v>27</v>
      </c>
      <c r="AE35" s="76" t="s">
        <v>5</v>
      </c>
      <c r="AF35" s="76"/>
      <c r="AG35" s="71" t="s">
        <v>20</v>
      </c>
      <c r="AH35" s="72"/>
      <c r="AI35" s="72"/>
      <c r="AJ35" s="72"/>
      <c r="AK35" s="72"/>
      <c r="AL35" s="73"/>
      <c r="AM35" s="5" t="s">
        <v>27</v>
      </c>
      <c r="AO35" s="76" t="s">
        <v>5</v>
      </c>
      <c r="AP35" s="76"/>
      <c r="AQ35" s="71" t="s">
        <v>20</v>
      </c>
      <c r="AR35" s="72"/>
      <c r="AS35" s="72"/>
      <c r="AT35" s="72"/>
      <c r="AU35" s="72"/>
      <c r="AV35" s="73"/>
      <c r="AW35" s="5" t="s">
        <v>27</v>
      </c>
      <c r="AY35" s="76" t="s">
        <v>5</v>
      </c>
      <c r="AZ35" s="76"/>
      <c r="BA35" s="71" t="s">
        <v>20</v>
      </c>
      <c r="BB35" s="72"/>
      <c r="BC35" s="72"/>
      <c r="BD35" s="72"/>
      <c r="BE35" s="72"/>
      <c r="BF35" s="73"/>
      <c r="BG35" s="5" t="s">
        <v>27</v>
      </c>
      <c r="BI35" s="76" t="s">
        <v>5</v>
      </c>
      <c r="BJ35" s="76"/>
      <c r="BK35" s="71" t="s">
        <v>20</v>
      </c>
      <c r="BL35" s="72"/>
      <c r="BM35" s="72"/>
      <c r="BN35" s="72"/>
      <c r="BO35" s="72"/>
      <c r="BP35" s="73"/>
      <c r="BQ35" s="5" t="s">
        <v>27</v>
      </c>
      <c r="BS35" s="76" t="s">
        <v>5</v>
      </c>
      <c r="BT35" s="76"/>
      <c r="BU35" s="71" t="s">
        <v>20</v>
      </c>
      <c r="BV35" s="72"/>
      <c r="BW35" s="72"/>
      <c r="BX35" s="72"/>
      <c r="BY35" s="72"/>
      <c r="BZ35" s="73"/>
      <c r="CA35" s="5" t="s">
        <v>27</v>
      </c>
      <c r="CC35" s="76" t="s">
        <v>5</v>
      </c>
      <c r="CD35" s="76"/>
      <c r="CE35" s="71" t="s">
        <v>20</v>
      </c>
      <c r="CF35" s="72"/>
      <c r="CG35" s="72"/>
      <c r="CH35" s="72"/>
      <c r="CI35" s="72"/>
      <c r="CJ35" s="73"/>
      <c r="CK35" s="5" t="s">
        <v>27</v>
      </c>
      <c r="CM35" s="76" t="s">
        <v>5</v>
      </c>
      <c r="CN35" s="76"/>
      <c r="CO35" s="71" t="s">
        <v>20</v>
      </c>
      <c r="CP35" s="72"/>
      <c r="CQ35" s="72"/>
      <c r="CR35" s="72"/>
      <c r="CS35" s="72"/>
      <c r="CT35" s="73"/>
      <c r="CU35" s="5" t="s">
        <v>27</v>
      </c>
    </row>
    <row r="36" spans="1:100" s="4" customFormat="1" ht="82.5" customHeight="1" x14ac:dyDescent="0.2">
      <c r="A36" s="124" t="s">
        <v>37</v>
      </c>
      <c r="B36" s="125"/>
      <c r="C36" s="20" t="s">
        <v>73</v>
      </c>
      <c r="D36" s="55" t="s">
        <v>120</v>
      </c>
      <c r="E36" s="55"/>
      <c r="F36" s="55" t="s">
        <v>238</v>
      </c>
      <c r="G36" s="55"/>
      <c r="H36" s="55"/>
      <c r="I36" s="131">
        <v>-91.519500000000008</v>
      </c>
      <c r="K36" s="124" t="s">
        <v>37</v>
      </c>
      <c r="L36" s="125"/>
      <c r="M36" s="20" t="s">
        <v>73</v>
      </c>
      <c r="N36" s="55" t="s">
        <v>120</v>
      </c>
      <c r="O36" s="55"/>
      <c r="P36" s="55" t="s">
        <v>238</v>
      </c>
      <c r="Q36" s="55"/>
      <c r="R36" s="55"/>
      <c r="S36" s="131">
        <v>-91.519500000000008</v>
      </c>
      <c r="U36" s="124" t="s">
        <v>37</v>
      </c>
      <c r="V36" s="125"/>
      <c r="W36" s="20" t="s">
        <v>73</v>
      </c>
      <c r="X36" s="55" t="s">
        <v>120</v>
      </c>
      <c r="Y36" s="55"/>
      <c r="Z36" s="55" t="s">
        <v>238</v>
      </c>
      <c r="AA36" s="55"/>
      <c r="AB36" s="55"/>
      <c r="AC36" s="131">
        <v>-382.56150000000002</v>
      </c>
      <c r="AE36" s="124" t="s">
        <v>37</v>
      </c>
      <c r="AF36" s="125"/>
      <c r="AG36" s="20" t="s">
        <v>73</v>
      </c>
      <c r="AH36" s="55" t="s">
        <v>120</v>
      </c>
      <c r="AI36" s="55"/>
      <c r="AJ36" s="55" t="s">
        <v>238</v>
      </c>
      <c r="AK36" s="55"/>
      <c r="AL36" s="55"/>
      <c r="AM36" s="131">
        <v>-425.59250000000003</v>
      </c>
      <c r="AO36" s="124" t="s">
        <v>37</v>
      </c>
      <c r="AP36" s="125"/>
      <c r="AQ36" s="20" t="s">
        <v>73</v>
      </c>
      <c r="AR36" s="55" t="s">
        <v>120</v>
      </c>
      <c r="AS36" s="55"/>
      <c r="AT36" s="55" t="s">
        <v>238</v>
      </c>
      <c r="AU36" s="55"/>
      <c r="AV36" s="55"/>
      <c r="AW36" s="131">
        <v>-91.519500000000008</v>
      </c>
      <c r="AY36" s="124" t="s">
        <v>37</v>
      </c>
      <c r="AZ36" s="125"/>
      <c r="BA36" s="20" t="s">
        <v>73</v>
      </c>
      <c r="BB36" s="55" t="s">
        <v>120</v>
      </c>
      <c r="BC36" s="55"/>
      <c r="BD36" s="55" t="s">
        <v>238</v>
      </c>
      <c r="BE36" s="55"/>
      <c r="BF36" s="55"/>
      <c r="BG36" s="77">
        <v>-91.519500000000008</v>
      </c>
      <c r="BI36" s="124" t="s">
        <v>37</v>
      </c>
      <c r="BJ36" s="125"/>
      <c r="BK36" s="20" t="s">
        <v>73</v>
      </c>
      <c r="BL36" s="55" t="s">
        <v>120</v>
      </c>
      <c r="BM36" s="55"/>
      <c r="BN36" s="55" t="s">
        <v>238</v>
      </c>
      <c r="BO36" s="55"/>
      <c r="BP36" s="55"/>
      <c r="BQ36" s="77">
        <v>-91.519500000000008</v>
      </c>
      <c r="BS36" s="124" t="s">
        <v>37</v>
      </c>
      <c r="BT36" s="125"/>
      <c r="BU36" s="20" t="s">
        <v>73</v>
      </c>
      <c r="BV36" s="55" t="s">
        <v>120</v>
      </c>
      <c r="BW36" s="55"/>
      <c r="BX36" s="55" t="s">
        <v>238</v>
      </c>
      <c r="BY36" s="55"/>
      <c r="BZ36" s="55"/>
      <c r="CA36" s="77">
        <v>-382.56150000000002</v>
      </c>
      <c r="CC36" s="124" t="s">
        <v>37</v>
      </c>
      <c r="CD36" s="125"/>
      <c r="CE36" s="20" t="s">
        <v>73</v>
      </c>
      <c r="CF36" s="55" t="s">
        <v>120</v>
      </c>
      <c r="CG36" s="55"/>
      <c r="CH36" s="55" t="s">
        <v>238</v>
      </c>
      <c r="CI36" s="55"/>
      <c r="CJ36" s="55"/>
      <c r="CK36" s="77">
        <v>-91.519500000000008</v>
      </c>
      <c r="CM36" s="124" t="s">
        <v>37</v>
      </c>
      <c r="CN36" s="125"/>
      <c r="CO36" s="20" t="s">
        <v>73</v>
      </c>
      <c r="CP36" s="55" t="s">
        <v>120</v>
      </c>
      <c r="CQ36" s="55"/>
      <c r="CR36" s="55" t="s">
        <v>238</v>
      </c>
      <c r="CS36" s="55"/>
      <c r="CT36" s="55"/>
      <c r="CU36" s="77">
        <v>-91.519500000000008</v>
      </c>
    </row>
    <row r="37" spans="1:100" s="4" customFormat="1" ht="82.5" customHeight="1" x14ac:dyDescent="0.2">
      <c r="A37" s="126"/>
      <c r="B37" s="127"/>
      <c r="C37" s="19" t="s">
        <v>74</v>
      </c>
      <c r="D37" s="55" t="s">
        <v>240</v>
      </c>
      <c r="E37" s="55"/>
      <c r="F37" s="55" t="s">
        <v>241</v>
      </c>
      <c r="G37" s="55"/>
      <c r="H37" s="55"/>
      <c r="I37" s="131"/>
      <c r="K37" s="126"/>
      <c r="L37" s="127"/>
      <c r="M37" s="19" t="s">
        <v>74</v>
      </c>
      <c r="N37" s="55" t="s">
        <v>240</v>
      </c>
      <c r="O37" s="55"/>
      <c r="P37" s="55" t="s">
        <v>241</v>
      </c>
      <c r="Q37" s="55"/>
      <c r="R37" s="55"/>
      <c r="S37" s="131"/>
      <c r="U37" s="126"/>
      <c r="V37" s="127"/>
      <c r="W37" s="19" t="s">
        <v>74</v>
      </c>
      <c r="X37" s="55" t="s">
        <v>240</v>
      </c>
      <c r="Y37" s="55"/>
      <c r="Z37" s="55" t="s">
        <v>241</v>
      </c>
      <c r="AA37" s="55"/>
      <c r="AB37" s="55"/>
      <c r="AC37" s="131"/>
      <c r="AE37" s="126"/>
      <c r="AF37" s="127"/>
      <c r="AG37" s="19" t="s">
        <v>74</v>
      </c>
      <c r="AH37" s="55" t="s">
        <v>240</v>
      </c>
      <c r="AI37" s="55"/>
      <c r="AJ37" s="55" t="s">
        <v>241</v>
      </c>
      <c r="AK37" s="55"/>
      <c r="AL37" s="55"/>
      <c r="AM37" s="131"/>
      <c r="AO37" s="126"/>
      <c r="AP37" s="127"/>
      <c r="AQ37" s="19" t="s">
        <v>74</v>
      </c>
      <c r="AR37" s="55" t="s">
        <v>240</v>
      </c>
      <c r="AS37" s="55"/>
      <c r="AT37" s="55" t="s">
        <v>241</v>
      </c>
      <c r="AU37" s="55"/>
      <c r="AV37" s="55"/>
      <c r="AW37" s="131"/>
      <c r="AY37" s="126"/>
      <c r="AZ37" s="127"/>
      <c r="BA37" s="19" t="s">
        <v>74</v>
      </c>
      <c r="BB37" s="55" t="s">
        <v>240</v>
      </c>
      <c r="BC37" s="55"/>
      <c r="BD37" s="55" t="s">
        <v>241</v>
      </c>
      <c r="BE37" s="55"/>
      <c r="BF37" s="55"/>
      <c r="BG37" s="77"/>
      <c r="BI37" s="126"/>
      <c r="BJ37" s="127"/>
      <c r="BK37" s="19" t="s">
        <v>74</v>
      </c>
      <c r="BL37" s="55" t="s">
        <v>240</v>
      </c>
      <c r="BM37" s="55"/>
      <c r="BN37" s="55" t="s">
        <v>241</v>
      </c>
      <c r="BO37" s="55"/>
      <c r="BP37" s="55"/>
      <c r="BQ37" s="77"/>
      <c r="BS37" s="126"/>
      <c r="BT37" s="127"/>
      <c r="BU37" s="19" t="s">
        <v>74</v>
      </c>
      <c r="BV37" s="55" t="s">
        <v>240</v>
      </c>
      <c r="BW37" s="55"/>
      <c r="BX37" s="55" t="s">
        <v>241</v>
      </c>
      <c r="BY37" s="55"/>
      <c r="BZ37" s="55"/>
      <c r="CA37" s="77"/>
      <c r="CC37" s="126"/>
      <c r="CD37" s="127"/>
      <c r="CE37" s="19" t="s">
        <v>74</v>
      </c>
      <c r="CF37" s="55" t="s">
        <v>240</v>
      </c>
      <c r="CG37" s="55"/>
      <c r="CH37" s="55" t="s">
        <v>241</v>
      </c>
      <c r="CI37" s="55"/>
      <c r="CJ37" s="55"/>
      <c r="CK37" s="77"/>
      <c r="CM37" s="126"/>
      <c r="CN37" s="127"/>
      <c r="CO37" s="19" t="s">
        <v>74</v>
      </c>
      <c r="CP37" s="55" t="s">
        <v>240</v>
      </c>
      <c r="CQ37" s="55"/>
      <c r="CR37" s="55" t="s">
        <v>241</v>
      </c>
      <c r="CS37" s="55"/>
      <c r="CT37" s="55"/>
      <c r="CU37" s="77"/>
    </row>
    <row r="38" spans="1:100" s="4" customFormat="1" ht="82.5" customHeight="1" x14ac:dyDescent="0.2">
      <c r="A38" s="128"/>
      <c r="B38" s="129"/>
      <c r="C38" s="19" t="s">
        <v>75</v>
      </c>
      <c r="D38" s="55" t="s">
        <v>202</v>
      </c>
      <c r="E38" s="55"/>
      <c r="F38" s="55" t="s">
        <v>239</v>
      </c>
      <c r="G38" s="55"/>
      <c r="H38" s="55"/>
      <c r="I38" s="131"/>
      <c r="K38" s="128"/>
      <c r="L38" s="129"/>
      <c r="M38" s="19" t="s">
        <v>75</v>
      </c>
      <c r="N38" s="55" t="s">
        <v>202</v>
      </c>
      <c r="O38" s="55"/>
      <c r="P38" s="55" t="s">
        <v>239</v>
      </c>
      <c r="Q38" s="55"/>
      <c r="R38" s="55"/>
      <c r="S38" s="131"/>
      <c r="U38" s="128"/>
      <c r="V38" s="129"/>
      <c r="W38" s="19" t="s">
        <v>75</v>
      </c>
      <c r="X38" s="55" t="s">
        <v>202</v>
      </c>
      <c r="Y38" s="55"/>
      <c r="Z38" s="55" t="s">
        <v>239</v>
      </c>
      <c r="AA38" s="55"/>
      <c r="AB38" s="55"/>
      <c r="AC38" s="131"/>
      <c r="AE38" s="128"/>
      <c r="AF38" s="129"/>
      <c r="AG38" s="19" t="s">
        <v>75</v>
      </c>
      <c r="AH38" s="55" t="s">
        <v>202</v>
      </c>
      <c r="AI38" s="55"/>
      <c r="AJ38" s="55" t="s">
        <v>239</v>
      </c>
      <c r="AK38" s="55"/>
      <c r="AL38" s="55"/>
      <c r="AM38" s="131"/>
      <c r="AO38" s="128"/>
      <c r="AP38" s="129"/>
      <c r="AQ38" s="19" t="s">
        <v>75</v>
      </c>
      <c r="AR38" s="55" t="s">
        <v>202</v>
      </c>
      <c r="AS38" s="55"/>
      <c r="AT38" s="55" t="s">
        <v>239</v>
      </c>
      <c r="AU38" s="55"/>
      <c r="AV38" s="55"/>
      <c r="AW38" s="131"/>
      <c r="AY38" s="128"/>
      <c r="AZ38" s="129"/>
      <c r="BA38" s="19" t="s">
        <v>75</v>
      </c>
      <c r="BB38" s="55" t="s">
        <v>202</v>
      </c>
      <c r="BC38" s="55"/>
      <c r="BD38" s="55" t="s">
        <v>239</v>
      </c>
      <c r="BE38" s="55"/>
      <c r="BF38" s="55"/>
      <c r="BG38" s="77"/>
      <c r="BI38" s="128"/>
      <c r="BJ38" s="129"/>
      <c r="BK38" s="19" t="s">
        <v>75</v>
      </c>
      <c r="BL38" s="55" t="s">
        <v>202</v>
      </c>
      <c r="BM38" s="55"/>
      <c r="BN38" s="55" t="s">
        <v>239</v>
      </c>
      <c r="BO38" s="55"/>
      <c r="BP38" s="55"/>
      <c r="BQ38" s="77"/>
      <c r="BS38" s="128"/>
      <c r="BT38" s="129"/>
      <c r="BU38" s="19" t="s">
        <v>75</v>
      </c>
      <c r="BV38" s="55" t="s">
        <v>202</v>
      </c>
      <c r="BW38" s="55"/>
      <c r="BX38" s="55" t="s">
        <v>239</v>
      </c>
      <c r="BY38" s="55"/>
      <c r="BZ38" s="55"/>
      <c r="CA38" s="77"/>
      <c r="CC38" s="128"/>
      <c r="CD38" s="129"/>
      <c r="CE38" s="19" t="s">
        <v>75</v>
      </c>
      <c r="CF38" s="55" t="s">
        <v>202</v>
      </c>
      <c r="CG38" s="55"/>
      <c r="CH38" s="55" t="s">
        <v>239</v>
      </c>
      <c r="CI38" s="55"/>
      <c r="CJ38" s="55"/>
      <c r="CK38" s="77"/>
      <c r="CM38" s="128"/>
      <c r="CN38" s="129"/>
      <c r="CO38" s="19" t="s">
        <v>75</v>
      </c>
      <c r="CP38" s="55" t="s">
        <v>202</v>
      </c>
      <c r="CQ38" s="55"/>
      <c r="CR38" s="55" t="s">
        <v>239</v>
      </c>
      <c r="CS38" s="55"/>
      <c r="CT38" s="55"/>
      <c r="CU38" s="77"/>
    </row>
    <row r="39" spans="1:100" s="4" customFormat="1" ht="82.5" customHeight="1" x14ac:dyDescent="0.2">
      <c r="A39" s="124" t="s">
        <v>199</v>
      </c>
      <c r="B39" s="125"/>
      <c r="C39" s="20" t="s">
        <v>73</v>
      </c>
      <c r="D39" s="55" t="s">
        <v>120</v>
      </c>
      <c r="E39" s="55"/>
      <c r="F39" s="55" t="s">
        <v>238</v>
      </c>
      <c r="G39" s="55"/>
      <c r="H39" s="55"/>
      <c r="I39" s="131">
        <v>-39.253300000000003</v>
      </c>
      <c r="K39" s="124" t="s">
        <v>199</v>
      </c>
      <c r="L39" s="125"/>
      <c r="M39" s="20" t="s">
        <v>73</v>
      </c>
      <c r="N39" s="55" t="s">
        <v>120</v>
      </c>
      <c r="O39" s="55"/>
      <c r="P39" s="55" t="s">
        <v>238</v>
      </c>
      <c r="Q39" s="55"/>
      <c r="R39" s="55"/>
      <c r="S39" s="131">
        <v>-39.253300000000003</v>
      </c>
      <c r="U39" s="124" t="s">
        <v>199</v>
      </c>
      <c r="V39" s="125"/>
      <c r="W39" s="20" t="s">
        <v>73</v>
      </c>
      <c r="X39" s="55" t="s">
        <v>120</v>
      </c>
      <c r="Y39" s="55"/>
      <c r="Z39" s="55" t="s">
        <v>238</v>
      </c>
      <c r="AA39" s="55"/>
      <c r="AB39" s="55"/>
      <c r="AC39" s="131">
        <v>-337.01079999999996</v>
      </c>
      <c r="AE39" s="124" t="s">
        <v>199</v>
      </c>
      <c r="AF39" s="125"/>
      <c r="AG39" s="20" t="s">
        <v>73</v>
      </c>
      <c r="AH39" s="55" t="s">
        <v>120</v>
      </c>
      <c r="AI39" s="55"/>
      <c r="AJ39" s="55" t="s">
        <v>238</v>
      </c>
      <c r="AK39" s="55"/>
      <c r="AL39" s="55"/>
      <c r="AM39" s="131">
        <v>-373.3263</v>
      </c>
      <c r="AO39" s="124" t="s">
        <v>199</v>
      </c>
      <c r="AP39" s="125"/>
      <c r="AQ39" s="20" t="s">
        <v>73</v>
      </c>
      <c r="AR39" s="55" t="s">
        <v>120</v>
      </c>
      <c r="AS39" s="55"/>
      <c r="AT39" s="55" t="s">
        <v>238</v>
      </c>
      <c r="AU39" s="55"/>
      <c r="AV39" s="55"/>
      <c r="AW39" s="131">
        <v>-39.253300000000003</v>
      </c>
      <c r="AY39" s="124" t="s">
        <v>199</v>
      </c>
      <c r="AZ39" s="125"/>
      <c r="BA39" s="20" t="s">
        <v>73</v>
      </c>
      <c r="BB39" s="55" t="s">
        <v>120</v>
      </c>
      <c r="BC39" s="55"/>
      <c r="BD39" s="55" t="s">
        <v>238</v>
      </c>
      <c r="BE39" s="55"/>
      <c r="BF39" s="55"/>
      <c r="BG39" s="77">
        <v>-39.253300000000003</v>
      </c>
      <c r="BI39" s="124" t="s">
        <v>199</v>
      </c>
      <c r="BJ39" s="125"/>
      <c r="BK39" s="20" t="s">
        <v>73</v>
      </c>
      <c r="BL39" s="55" t="s">
        <v>120</v>
      </c>
      <c r="BM39" s="55"/>
      <c r="BN39" s="55" t="s">
        <v>238</v>
      </c>
      <c r="BO39" s="55"/>
      <c r="BP39" s="55"/>
      <c r="BQ39" s="77">
        <v>-39.253300000000003</v>
      </c>
      <c r="BS39" s="124" t="s">
        <v>199</v>
      </c>
      <c r="BT39" s="125"/>
      <c r="BU39" s="20" t="s">
        <v>73</v>
      </c>
      <c r="BV39" s="55" t="s">
        <v>120</v>
      </c>
      <c r="BW39" s="55"/>
      <c r="BX39" s="55" t="s">
        <v>238</v>
      </c>
      <c r="BY39" s="55"/>
      <c r="BZ39" s="55"/>
      <c r="CA39" s="77">
        <v>-330.2953</v>
      </c>
      <c r="CC39" s="124" t="s">
        <v>199</v>
      </c>
      <c r="CD39" s="125"/>
      <c r="CE39" s="20" t="s">
        <v>73</v>
      </c>
      <c r="CF39" s="55" t="s">
        <v>120</v>
      </c>
      <c r="CG39" s="55"/>
      <c r="CH39" s="55" t="s">
        <v>238</v>
      </c>
      <c r="CI39" s="55"/>
      <c r="CJ39" s="55"/>
      <c r="CK39" s="77">
        <v>-39.253300000000003</v>
      </c>
      <c r="CM39" s="124" t="s">
        <v>199</v>
      </c>
      <c r="CN39" s="125"/>
      <c r="CO39" s="20" t="s">
        <v>73</v>
      </c>
      <c r="CP39" s="55" t="s">
        <v>120</v>
      </c>
      <c r="CQ39" s="55"/>
      <c r="CR39" s="55" t="s">
        <v>238</v>
      </c>
      <c r="CS39" s="55"/>
      <c r="CT39" s="55"/>
      <c r="CU39" s="77">
        <v>-39.253300000000003</v>
      </c>
    </row>
    <row r="40" spans="1:100" s="4" customFormat="1" ht="82.5" customHeight="1" x14ac:dyDescent="0.2">
      <c r="A40" s="126"/>
      <c r="B40" s="127"/>
      <c r="C40" s="19" t="s">
        <v>74</v>
      </c>
      <c r="D40" s="60" t="str">
        <f>'Pricelist FLUSH RANGE'!$D$40</f>
        <v>Painted in ArchiProd standard colour [PUREWHITE], [JETBLACK], [SIGNALBLACK], [ANTHRACITE], [TRAFFICWHITE], [PEBBLEGREY], [BLACKGREY], [GREYBLUE].</v>
      </c>
      <c r="E40" s="61"/>
      <c r="F40" s="59" t="str">
        <f>'Pricelist FLUSH RANGE'!$F$40</f>
        <v>Dažyta pagal ArchiProd standartinę spalvų paletę: [PUREWHITE], [JETBLACK], [SIGNALBLACK], [ANTHRACITE], [TRAFFICWHITE], [PEBBLEGREY], [BLACKGREY], [GREYBLUE].</v>
      </c>
      <c r="G40" s="59"/>
      <c r="H40" s="59"/>
      <c r="I40" s="131"/>
      <c r="K40" s="126"/>
      <c r="L40" s="127"/>
      <c r="M40" s="19" t="s">
        <v>74</v>
      </c>
      <c r="N40" s="60" t="str">
        <f>'Pricelist FLUSH RANGE'!$D$40</f>
        <v>Painted in ArchiProd standard colour [PUREWHITE], [JETBLACK], [SIGNALBLACK], [ANTHRACITE], [TRAFFICWHITE], [PEBBLEGREY], [BLACKGREY], [GREYBLUE].</v>
      </c>
      <c r="O40" s="61"/>
      <c r="P40" s="59" t="str">
        <f>'Pricelist FLUSH RANGE'!$F$40</f>
        <v>Dažyta pagal ArchiProd standartinę spalvų paletę: [PUREWHITE], [JETBLACK], [SIGNALBLACK], [ANTHRACITE], [TRAFFICWHITE], [PEBBLEGREY], [BLACKGREY], [GREYBLUE].</v>
      </c>
      <c r="Q40" s="59"/>
      <c r="R40" s="59"/>
      <c r="S40" s="131"/>
      <c r="U40" s="126"/>
      <c r="V40" s="127"/>
      <c r="W40" s="19" t="s">
        <v>74</v>
      </c>
      <c r="X40" s="60" t="str">
        <f>'Pricelist FLUSH RANGE'!$D$40</f>
        <v>Painted in ArchiProd standard colour [PUREWHITE], [JETBLACK], [SIGNALBLACK], [ANTHRACITE], [TRAFFICWHITE], [PEBBLEGREY], [BLACKGREY], [GREYBLUE].</v>
      </c>
      <c r="Y40" s="61"/>
      <c r="Z40" s="59" t="str">
        <f>'Pricelist FLUSH RANGE'!$F$40</f>
        <v>Dažyta pagal ArchiProd standartinę spalvų paletę: [PUREWHITE], [JETBLACK], [SIGNALBLACK], [ANTHRACITE], [TRAFFICWHITE], [PEBBLEGREY], [BLACKGREY], [GREYBLUE].</v>
      </c>
      <c r="AA40" s="59"/>
      <c r="AB40" s="59"/>
      <c r="AC40" s="131"/>
      <c r="AE40" s="126"/>
      <c r="AF40" s="127"/>
      <c r="AG40" s="19" t="s">
        <v>74</v>
      </c>
      <c r="AH40" s="60" t="str">
        <f>'Pricelist FLUSH RANGE'!$D$40</f>
        <v>Painted in ArchiProd standard colour [PUREWHITE], [JETBLACK], [SIGNALBLACK], [ANTHRACITE], [TRAFFICWHITE], [PEBBLEGREY], [BLACKGREY], [GREYBLUE].</v>
      </c>
      <c r="AI40" s="61"/>
      <c r="AJ40" s="59" t="str">
        <f>'Pricelist FLUSH RANGE'!$F$40</f>
        <v>Dažyta pagal ArchiProd standartinę spalvų paletę: [PUREWHITE], [JETBLACK], [SIGNALBLACK], [ANTHRACITE], [TRAFFICWHITE], [PEBBLEGREY], [BLACKGREY], [GREYBLUE].</v>
      </c>
      <c r="AK40" s="59"/>
      <c r="AL40" s="59"/>
      <c r="AM40" s="131"/>
      <c r="AO40" s="126"/>
      <c r="AP40" s="127"/>
      <c r="AQ40" s="19" t="s">
        <v>74</v>
      </c>
      <c r="AR40" s="60" t="str">
        <f>'Pricelist FLUSH RANGE'!$D$40</f>
        <v>Painted in ArchiProd standard colour [PUREWHITE], [JETBLACK], [SIGNALBLACK], [ANTHRACITE], [TRAFFICWHITE], [PEBBLEGREY], [BLACKGREY], [GREYBLUE].</v>
      </c>
      <c r="AS40" s="61"/>
      <c r="AT40" s="59" t="str">
        <f>'Pricelist FLUSH RANGE'!$F$40</f>
        <v>Dažyta pagal ArchiProd standartinę spalvų paletę: [PUREWHITE], [JETBLACK], [SIGNALBLACK], [ANTHRACITE], [TRAFFICWHITE], [PEBBLEGREY], [BLACKGREY], [GREYBLUE].</v>
      </c>
      <c r="AU40" s="59"/>
      <c r="AV40" s="59"/>
      <c r="AW40" s="131"/>
      <c r="AY40" s="126"/>
      <c r="AZ40" s="127"/>
      <c r="BA40" s="19" t="s">
        <v>74</v>
      </c>
      <c r="BB40" s="60" t="str">
        <f>'Pricelist FLUSH RANGE'!$D$40</f>
        <v>Painted in ArchiProd standard colour [PUREWHITE], [JETBLACK], [SIGNALBLACK], [ANTHRACITE], [TRAFFICWHITE], [PEBBLEGREY], [BLACKGREY], [GREYBLUE].</v>
      </c>
      <c r="BC40" s="61"/>
      <c r="BD40" s="59" t="str">
        <f>'Pricelist FLUSH RANGE'!$F$40</f>
        <v>Dažyta pagal ArchiProd standartinę spalvų paletę: [PUREWHITE], [JETBLACK], [SIGNALBLACK], [ANTHRACITE], [TRAFFICWHITE], [PEBBLEGREY], [BLACKGREY], [GREYBLUE].</v>
      </c>
      <c r="BE40" s="59"/>
      <c r="BF40" s="59"/>
      <c r="BG40" s="77"/>
      <c r="BI40" s="126"/>
      <c r="BJ40" s="127"/>
      <c r="BK40" s="19" t="s">
        <v>74</v>
      </c>
      <c r="BL40" s="60" t="str">
        <f>'Pricelist FLUSH RANGE'!$D$40</f>
        <v>Painted in ArchiProd standard colour [PUREWHITE], [JETBLACK], [SIGNALBLACK], [ANTHRACITE], [TRAFFICWHITE], [PEBBLEGREY], [BLACKGREY], [GREYBLUE].</v>
      </c>
      <c r="BM40" s="61"/>
      <c r="BN40" s="59" t="str">
        <f>'Pricelist FLUSH RANGE'!$F$40</f>
        <v>Dažyta pagal ArchiProd standartinę spalvų paletę: [PUREWHITE], [JETBLACK], [SIGNALBLACK], [ANTHRACITE], [TRAFFICWHITE], [PEBBLEGREY], [BLACKGREY], [GREYBLUE].</v>
      </c>
      <c r="BO40" s="59"/>
      <c r="BP40" s="59"/>
      <c r="BQ40" s="77"/>
      <c r="BS40" s="126"/>
      <c r="BT40" s="127"/>
      <c r="BU40" s="19" t="s">
        <v>74</v>
      </c>
      <c r="BV40" s="60" t="str">
        <f>'Pricelist FLUSH RANGE'!$D$40</f>
        <v>Painted in ArchiProd standard colour [PUREWHITE], [JETBLACK], [SIGNALBLACK], [ANTHRACITE], [TRAFFICWHITE], [PEBBLEGREY], [BLACKGREY], [GREYBLUE].</v>
      </c>
      <c r="BW40" s="61"/>
      <c r="BX40" s="59" t="str">
        <f>'Pricelist FLUSH RANGE'!$F$40</f>
        <v>Dažyta pagal ArchiProd standartinę spalvų paletę: [PUREWHITE], [JETBLACK], [SIGNALBLACK], [ANTHRACITE], [TRAFFICWHITE], [PEBBLEGREY], [BLACKGREY], [GREYBLUE].</v>
      </c>
      <c r="BY40" s="59"/>
      <c r="BZ40" s="59"/>
      <c r="CA40" s="77"/>
      <c r="CC40" s="126"/>
      <c r="CD40" s="127"/>
      <c r="CE40" s="19" t="s">
        <v>74</v>
      </c>
      <c r="CF40" s="60" t="str">
        <f>'Pricelist FLUSH RANGE'!$D$40</f>
        <v>Painted in ArchiProd standard colour [PUREWHITE], [JETBLACK], [SIGNALBLACK], [ANTHRACITE], [TRAFFICWHITE], [PEBBLEGREY], [BLACKGREY], [GREYBLUE].</v>
      </c>
      <c r="CG40" s="61"/>
      <c r="CH40" s="59" t="str">
        <f>'Pricelist FLUSH RANGE'!$F$40</f>
        <v>Dažyta pagal ArchiProd standartinę spalvų paletę: [PUREWHITE], [JETBLACK], [SIGNALBLACK], [ANTHRACITE], [TRAFFICWHITE], [PEBBLEGREY], [BLACKGREY], [GREYBLUE].</v>
      </c>
      <c r="CI40" s="59"/>
      <c r="CJ40" s="59"/>
      <c r="CK40" s="77"/>
      <c r="CM40" s="126"/>
      <c r="CN40" s="127"/>
      <c r="CO40" s="19" t="s">
        <v>74</v>
      </c>
      <c r="CP40" s="60" t="str">
        <f>'Pricelist FLUSH RANGE'!$D$40</f>
        <v>Painted in ArchiProd standard colour [PUREWHITE], [JETBLACK], [SIGNALBLACK], [ANTHRACITE], [TRAFFICWHITE], [PEBBLEGREY], [BLACKGREY], [GREYBLUE].</v>
      </c>
      <c r="CQ40" s="61"/>
      <c r="CR40" s="59" t="str">
        <f>'Pricelist FLUSH RANGE'!$F$40</f>
        <v>Dažyta pagal ArchiProd standartinę spalvų paletę: [PUREWHITE], [JETBLACK], [SIGNALBLACK], [ANTHRACITE], [TRAFFICWHITE], [PEBBLEGREY], [BLACKGREY], [GREYBLUE].</v>
      </c>
      <c r="CS40" s="59"/>
      <c r="CT40" s="59"/>
      <c r="CU40" s="77"/>
    </row>
    <row r="41" spans="1:100" s="4" customFormat="1" ht="82.5" customHeight="1" x14ac:dyDescent="0.2">
      <c r="A41" s="128"/>
      <c r="B41" s="129"/>
      <c r="C41" s="19" t="s">
        <v>75</v>
      </c>
      <c r="D41" s="53" t="s">
        <v>242</v>
      </c>
      <c r="E41" s="67"/>
      <c r="F41" s="55" t="s">
        <v>243</v>
      </c>
      <c r="G41" s="55"/>
      <c r="H41" s="55"/>
      <c r="I41" s="131"/>
      <c r="K41" s="128"/>
      <c r="L41" s="129"/>
      <c r="M41" s="19" t="s">
        <v>75</v>
      </c>
      <c r="N41" s="53" t="s">
        <v>242</v>
      </c>
      <c r="O41" s="67"/>
      <c r="P41" s="55" t="s">
        <v>243</v>
      </c>
      <c r="Q41" s="55"/>
      <c r="R41" s="55"/>
      <c r="S41" s="131"/>
      <c r="U41" s="128"/>
      <c r="V41" s="129"/>
      <c r="W41" s="19" t="s">
        <v>75</v>
      </c>
      <c r="X41" s="53" t="s">
        <v>242</v>
      </c>
      <c r="Y41" s="67"/>
      <c r="Z41" s="55" t="s">
        <v>243</v>
      </c>
      <c r="AA41" s="55"/>
      <c r="AB41" s="55"/>
      <c r="AC41" s="131"/>
      <c r="AE41" s="128"/>
      <c r="AF41" s="129"/>
      <c r="AG41" s="19" t="s">
        <v>75</v>
      </c>
      <c r="AH41" s="53" t="s">
        <v>242</v>
      </c>
      <c r="AI41" s="67"/>
      <c r="AJ41" s="55" t="s">
        <v>243</v>
      </c>
      <c r="AK41" s="55"/>
      <c r="AL41" s="55"/>
      <c r="AM41" s="131"/>
      <c r="AO41" s="128"/>
      <c r="AP41" s="129"/>
      <c r="AQ41" s="19" t="s">
        <v>75</v>
      </c>
      <c r="AR41" s="53" t="s">
        <v>242</v>
      </c>
      <c r="AS41" s="67"/>
      <c r="AT41" s="55" t="s">
        <v>243</v>
      </c>
      <c r="AU41" s="55"/>
      <c r="AV41" s="55"/>
      <c r="AW41" s="131"/>
      <c r="AY41" s="128"/>
      <c r="AZ41" s="129"/>
      <c r="BA41" s="19" t="s">
        <v>75</v>
      </c>
      <c r="BB41" s="53" t="s">
        <v>242</v>
      </c>
      <c r="BC41" s="67"/>
      <c r="BD41" s="55" t="s">
        <v>243</v>
      </c>
      <c r="BE41" s="55"/>
      <c r="BF41" s="55"/>
      <c r="BG41" s="77"/>
      <c r="BI41" s="128"/>
      <c r="BJ41" s="129"/>
      <c r="BK41" s="19" t="s">
        <v>75</v>
      </c>
      <c r="BL41" s="53" t="s">
        <v>242</v>
      </c>
      <c r="BM41" s="67"/>
      <c r="BN41" s="55" t="s">
        <v>243</v>
      </c>
      <c r="BO41" s="55"/>
      <c r="BP41" s="55"/>
      <c r="BQ41" s="77"/>
      <c r="BS41" s="128"/>
      <c r="BT41" s="129"/>
      <c r="BU41" s="19" t="s">
        <v>75</v>
      </c>
      <c r="BV41" s="53" t="s">
        <v>242</v>
      </c>
      <c r="BW41" s="67"/>
      <c r="BX41" s="55" t="s">
        <v>243</v>
      </c>
      <c r="BY41" s="55"/>
      <c r="BZ41" s="55"/>
      <c r="CA41" s="77"/>
      <c r="CC41" s="128"/>
      <c r="CD41" s="129"/>
      <c r="CE41" s="19" t="s">
        <v>75</v>
      </c>
      <c r="CF41" s="53" t="s">
        <v>242</v>
      </c>
      <c r="CG41" s="67"/>
      <c r="CH41" s="55" t="s">
        <v>243</v>
      </c>
      <c r="CI41" s="55"/>
      <c r="CJ41" s="55"/>
      <c r="CK41" s="77"/>
      <c r="CM41" s="128"/>
      <c r="CN41" s="129"/>
      <c r="CO41" s="19" t="s">
        <v>75</v>
      </c>
      <c r="CP41" s="53" t="s">
        <v>242</v>
      </c>
      <c r="CQ41" s="67"/>
      <c r="CR41" s="55" t="s">
        <v>243</v>
      </c>
      <c r="CS41" s="55"/>
      <c r="CT41" s="55"/>
      <c r="CU41" s="77"/>
    </row>
    <row r="42" spans="1:100" s="4" customFormat="1" ht="82.5" customHeight="1" x14ac:dyDescent="0.2">
      <c r="A42" s="124" t="s">
        <v>200</v>
      </c>
      <c r="B42" s="125"/>
      <c r="C42" s="20" t="s">
        <v>73</v>
      </c>
      <c r="D42" s="55" t="s">
        <v>120</v>
      </c>
      <c r="E42" s="55"/>
      <c r="F42" s="55" t="s">
        <v>238</v>
      </c>
      <c r="G42" s="55"/>
      <c r="H42" s="55"/>
      <c r="I42" s="131">
        <v>-32.778300000000002</v>
      </c>
      <c r="K42" s="124" t="s">
        <v>200</v>
      </c>
      <c r="L42" s="125"/>
      <c r="M42" s="20" t="s">
        <v>73</v>
      </c>
      <c r="N42" s="55" t="s">
        <v>120</v>
      </c>
      <c r="O42" s="55"/>
      <c r="P42" s="55" t="s">
        <v>238</v>
      </c>
      <c r="Q42" s="55"/>
      <c r="R42" s="55"/>
      <c r="S42" s="131">
        <v>-32.778300000000002</v>
      </c>
      <c r="U42" s="124" t="s">
        <v>200</v>
      </c>
      <c r="V42" s="125"/>
      <c r="W42" s="20" t="s">
        <v>73</v>
      </c>
      <c r="X42" s="55" t="s">
        <v>120</v>
      </c>
      <c r="Y42" s="55"/>
      <c r="Z42" s="55" t="s">
        <v>238</v>
      </c>
      <c r="AA42" s="55"/>
      <c r="AB42" s="55"/>
      <c r="AC42" s="131">
        <v>-330.53579999999999</v>
      </c>
      <c r="AE42" s="124" t="s">
        <v>200</v>
      </c>
      <c r="AF42" s="125"/>
      <c r="AG42" s="20" t="s">
        <v>73</v>
      </c>
      <c r="AH42" s="55" t="s">
        <v>120</v>
      </c>
      <c r="AI42" s="55"/>
      <c r="AJ42" s="55" t="s">
        <v>238</v>
      </c>
      <c r="AK42" s="55"/>
      <c r="AL42" s="55"/>
      <c r="AM42" s="131">
        <v>-366.85130000000004</v>
      </c>
      <c r="AO42" s="124" t="s">
        <v>200</v>
      </c>
      <c r="AP42" s="125"/>
      <c r="AQ42" s="20" t="s">
        <v>73</v>
      </c>
      <c r="AR42" s="55" t="s">
        <v>120</v>
      </c>
      <c r="AS42" s="55"/>
      <c r="AT42" s="55" t="s">
        <v>238</v>
      </c>
      <c r="AU42" s="55"/>
      <c r="AV42" s="55"/>
      <c r="AW42" s="131">
        <v>-32.778300000000002</v>
      </c>
      <c r="AY42" s="124" t="s">
        <v>200</v>
      </c>
      <c r="AZ42" s="125"/>
      <c r="BA42" s="20" t="s">
        <v>73</v>
      </c>
      <c r="BB42" s="55" t="s">
        <v>120</v>
      </c>
      <c r="BC42" s="55"/>
      <c r="BD42" s="55" t="s">
        <v>238</v>
      </c>
      <c r="BE42" s="55"/>
      <c r="BF42" s="55"/>
      <c r="BG42" s="77">
        <v>-32.778300000000002</v>
      </c>
      <c r="BI42" s="124" t="s">
        <v>200</v>
      </c>
      <c r="BJ42" s="125"/>
      <c r="BK42" s="20" t="s">
        <v>73</v>
      </c>
      <c r="BL42" s="55" t="s">
        <v>120</v>
      </c>
      <c r="BM42" s="55"/>
      <c r="BN42" s="55" t="s">
        <v>238</v>
      </c>
      <c r="BO42" s="55"/>
      <c r="BP42" s="55"/>
      <c r="BQ42" s="77">
        <v>-32.778300000000002</v>
      </c>
      <c r="BS42" s="124" t="s">
        <v>200</v>
      </c>
      <c r="BT42" s="125"/>
      <c r="BU42" s="20" t="s">
        <v>73</v>
      </c>
      <c r="BV42" s="55" t="s">
        <v>120</v>
      </c>
      <c r="BW42" s="55"/>
      <c r="BX42" s="55" t="s">
        <v>238</v>
      </c>
      <c r="BY42" s="55"/>
      <c r="BZ42" s="55"/>
      <c r="CA42" s="77">
        <v>-323.82029999999997</v>
      </c>
      <c r="CC42" s="124" t="s">
        <v>200</v>
      </c>
      <c r="CD42" s="125"/>
      <c r="CE42" s="20" t="s">
        <v>73</v>
      </c>
      <c r="CF42" s="55" t="s">
        <v>120</v>
      </c>
      <c r="CG42" s="55"/>
      <c r="CH42" s="55" t="s">
        <v>238</v>
      </c>
      <c r="CI42" s="55"/>
      <c r="CJ42" s="55"/>
      <c r="CK42" s="77">
        <v>-32.778300000000002</v>
      </c>
      <c r="CM42" s="124" t="s">
        <v>200</v>
      </c>
      <c r="CN42" s="125"/>
      <c r="CO42" s="20" t="s">
        <v>73</v>
      </c>
      <c r="CP42" s="55" t="s">
        <v>120</v>
      </c>
      <c r="CQ42" s="55"/>
      <c r="CR42" s="55" t="s">
        <v>238</v>
      </c>
      <c r="CS42" s="55"/>
      <c r="CT42" s="55"/>
      <c r="CU42" s="77">
        <v>-32.778300000000002</v>
      </c>
    </row>
    <row r="43" spans="1:100" s="4" customFormat="1" ht="82.5" customHeight="1" x14ac:dyDescent="0.2">
      <c r="A43" s="126"/>
      <c r="B43" s="127"/>
      <c r="C43" s="19" t="s">
        <v>74</v>
      </c>
      <c r="D43" s="53" t="s">
        <v>212</v>
      </c>
      <c r="E43" s="54"/>
      <c r="F43" s="55" t="s">
        <v>244</v>
      </c>
      <c r="G43" s="55"/>
      <c r="H43" s="55"/>
      <c r="I43" s="131"/>
      <c r="K43" s="126"/>
      <c r="L43" s="127"/>
      <c r="M43" s="19" t="s">
        <v>74</v>
      </c>
      <c r="N43" s="53" t="s">
        <v>212</v>
      </c>
      <c r="O43" s="54"/>
      <c r="P43" s="55" t="s">
        <v>244</v>
      </c>
      <c r="Q43" s="55"/>
      <c r="R43" s="55"/>
      <c r="S43" s="131"/>
      <c r="U43" s="126"/>
      <c r="V43" s="127"/>
      <c r="W43" s="19" t="s">
        <v>74</v>
      </c>
      <c r="X43" s="53" t="s">
        <v>212</v>
      </c>
      <c r="Y43" s="54"/>
      <c r="Z43" s="55" t="s">
        <v>244</v>
      </c>
      <c r="AA43" s="55"/>
      <c r="AB43" s="55"/>
      <c r="AC43" s="131"/>
      <c r="AE43" s="126"/>
      <c r="AF43" s="127"/>
      <c r="AG43" s="19" t="s">
        <v>74</v>
      </c>
      <c r="AH43" s="53" t="s">
        <v>212</v>
      </c>
      <c r="AI43" s="54"/>
      <c r="AJ43" s="55" t="s">
        <v>244</v>
      </c>
      <c r="AK43" s="55"/>
      <c r="AL43" s="55"/>
      <c r="AM43" s="131"/>
      <c r="AO43" s="126"/>
      <c r="AP43" s="127"/>
      <c r="AQ43" s="19" t="s">
        <v>74</v>
      </c>
      <c r="AR43" s="53" t="s">
        <v>212</v>
      </c>
      <c r="AS43" s="54"/>
      <c r="AT43" s="55" t="s">
        <v>244</v>
      </c>
      <c r="AU43" s="55"/>
      <c r="AV43" s="55"/>
      <c r="AW43" s="131"/>
      <c r="AY43" s="126"/>
      <c r="AZ43" s="127"/>
      <c r="BA43" s="19" t="s">
        <v>74</v>
      </c>
      <c r="BB43" s="53" t="s">
        <v>212</v>
      </c>
      <c r="BC43" s="54"/>
      <c r="BD43" s="55" t="s">
        <v>244</v>
      </c>
      <c r="BE43" s="55"/>
      <c r="BF43" s="55"/>
      <c r="BG43" s="77"/>
      <c r="BI43" s="126"/>
      <c r="BJ43" s="127"/>
      <c r="BK43" s="19" t="s">
        <v>74</v>
      </c>
      <c r="BL43" s="53" t="s">
        <v>212</v>
      </c>
      <c r="BM43" s="54"/>
      <c r="BN43" s="55" t="s">
        <v>244</v>
      </c>
      <c r="BO43" s="55"/>
      <c r="BP43" s="55"/>
      <c r="BQ43" s="77"/>
      <c r="BS43" s="126"/>
      <c r="BT43" s="127"/>
      <c r="BU43" s="19" t="s">
        <v>74</v>
      </c>
      <c r="BV43" s="53" t="s">
        <v>212</v>
      </c>
      <c r="BW43" s="54"/>
      <c r="BX43" s="55" t="s">
        <v>244</v>
      </c>
      <c r="BY43" s="55"/>
      <c r="BZ43" s="55"/>
      <c r="CA43" s="77"/>
      <c r="CC43" s="126"/>
      <c r="CD43" s="127"/>
      <c r="CE43" s="19" t="s">
        <v>74</v>
      </c>
      <c r="CF43" s="53" t="s">
        <v>212</v>
      </c>
      <c r="CG43" s="54"/>
      <c r="CH43" s="55" t="s">
        <v>244</v>
      </c>
      <c r="CI43" s="55"/>
      <c r="CJ43" s="55"/>
      <c r="CK43" s="77"/>
      <c r="CM43" s="126"/>
      <c r="CN43" s="127"/>
      <c r="CO43" s="19" t="s">
        <v>74</v>
      </c>
      <c r="CP43" s="53" t="s">
        <v>212</v>
      </c>
      <c r="CQ43" s="54"/>
      <c r="CR43" s="55" t="s">
        <v>244</v>
      </c>
      <c r="CS43" s="55"/>
      <c r="CT43" s="55"/>
      <c r="CU43" s="77"/>
    </row>
    <row r="44" spans="1:100" s="4" customFormat="1" ht="82.5" customHeight="1" x14ac:dyDescent="0.2">
      <c r="A44" s="128"/>
      <c r="B44" s="129"/>
      <c r="C44" s="19" t="s">
        <v>75</v>
      </c>
      <c r="D44" s="53" t="s">
        <v>213</v>
      </c>
      <c r="E44" s="67"/>
      <c r="F44" s="55" t="s">
        <v>243</v>
      </c>
      <c r="G44" s="55"/>
      <c r="H44" s="55"/>
      <c r="I44" s="131"/>
      <c r="K44" s="128"/>
      <c r="L44" s="129"/>
      <c r="M44" s="19" t="s">
        <v>75</v>
      </c>
      <c r="N44" s="53" t="s">
        <v>213</v>
      </c>
      <c r="O44" s="67"/>
      <c r="P44" s="55" t="s">
        <v>243</v>
      </c>
      <c r="Q44" s="55"/>
      <c r="R44" s="55"/>
      <c r="S44" s="131"/>
      <c r="U44" s="128"/>
      <c r="V44" s="129"/>
      <c r="W44" s="19" t="s">
        <v>75</v>
      </c>
      <c r="X44" s="53" t="s">
        <v>213</v>
      </c>
      <c r="Y44" s="67"/>
      <c r="Z44" s="55" t="s">
        <v>243</v>
      </c>
      <c r="AA44" s="55"/>
      <c r="AB44" s="55"/>
      <c r="AC44" s="131"/>
      <c r="AE44" s="128"/>
      <c r="AF44" s="129"/>
      <c r="AG44" s="19" t="s">
        <v>75</v>
      </c>
      <c r="AH44" s="53" t="s">
        <v>213</v>
      </c>
      <c r="AI44" s="67"/>
      <c r="AJ44" s="55" t="s">
        <v>243</v>
      </c>
      <c r="AK44" s="55"/>
      <c r="AL44" s="55"/>
      <c r="AM44" s="131"/>
      <c r="AO44" s="128"/>
      <c r="AP44" s="129"/>
      <c r="AQ44" s="19" t="s">
        <v>75</v>
      </c>
      <c r="AR44" s="53" t="s">
        <v>213</v>
      </c>
      <c r="AS44" s="67"/>
      <c r="AT44" s="55" t="s">
        <v>243</v>
      </c>
      <c r="AU44" s="55"/>
      <c r="AV44" s="55"/>
      <c r="AW44" s="131"/>
      <c r="AY44" s="128"/>
      <c r="AZ44" s="129"/>
      <c r="BA44" s="19" t="s">
        <v>75</v>
      </c>
      <c r="BB44" s="53" t="s">
        <v>213</v>
      </c>
      <c r="BC44" s="67"/>
      <c r="BD44" s="55" t="s">
        <v>243</v>
      </c>
      <c r="BE44" s="55"/>
      <c r="BF44" s="55"/>
      <c r="BG44" s="77"/>
      <c r="BI44" s="128"/>
      <c r="BJ44" s="129"/>
      <c r="BK44" s="19" t="s">
        <v>75</v>
      </c>
      <c r="BL44" s="53" t="s">
        <v>213</v>
      </c>
      <c r="BM44" s="67"/>
      <c r="BN44" s="55" t="s">
        <v>243</v>
      </c>
      <c r="BO44" s="55"/>
      <c r="BP44" s="55"/>
      <c r="BQ44" s="77"/>
      <c r="BS44" s="128"/>
      <c r="BT44" s="129"/>
      <c r="BU44" s="19" t="s">
        <v>75</v>
      </c>
      <c r="BV44" s="53" t="s">
        <v>213</v>
      </c>
      <c r="BW44" s="67"/>
      <c r="BX44" s="55" t="s">
        <v>243</v>
      </c>
      <c r="BY44" s="55"/>
      <c r="BZ44" s="55"/>
      <c r="CA44" s="77"/>
      <c r="CC44" s="128"/>
      <c r="CD44" s="129"/>
      <c r="CE44" s="19" t="s">
        <v>75</v>
      </c>
      <c r="CF44" s="53" t="s">
        <v>213</v>
      </c>
      <c r="CG44" s="67"/>
      <c r="CH44" s="55" t="s">
        <v>243</v>
      </c>
      <c r="CI44" s="55"/>
      <c r="CJ44" s="55"/>
      <c r="CK44" s="77"/>
      <c r="CM44" s="128"/>
      <c r="CN44" s="129"/>
      <c r="CO44" s="19" t="s">
        <v>75</v>
      </c>
      <c r="CP44" s="53" t="s">
        <v>213</v>
      </c>
      <c r="CQ44" s="67"/>
      <c r="CR44" s="55" t="s">
        <v>243</v>
      </c>
      <c r="CS44" s="55"/>
      <c r="CT44" s="55"/>
      <c r="CU44" s="77"/>
    </row>
    <row r="45" spans="1:100" ht="82.5" customHeight="1" x14ac:dyDescent="0.2">
      <c r="A45" s="130" t="s">
        <v>201</v>
      </c>
      <c r="B45" s="130"/>
      <c r="C45" s="19" t="s">
        <v>73</v>
      </c>
      <c r="D45" s="55" t="s">
        <v>120</v>
      </c>
      <c r="E45" s="55"/>
      <c r="F45" s="55" t="s">
        <v>238</v>
      </c>
      <c r="G45" s="55"/>
      <c r="H45" s="55"/>
      <c r="I45" s="131">
        <v>-26.303300000000007</v>
      </c>
      <c r="K45" s="130" t="s">
        <v>201</v>
      </c>
      <c r="L45" s="130"/>
      <c r="M45" s="19" t="s">
        <v>73</v>
      </c>
      <c r="N45" s="55" t="s">
        <v>120</v>
      </c>
      <c r="O45" s="55"/>
      <c r="P45" s="55" t="s">
        <v>238</v>
      </c>
      <c r="Q45" s="55"/>
      <c r="R45" s="55"/>
      <c r="S45" s="131">
        <v>-26.303300000000007</v>
      </c>
      <c r="U45" s="130" t="s">
        <v>201</v>
      </c>
      <c r="V45" s="130"/>
      <c r="W45" s="19" t="s">
        <v>73</v>
      </c>
      <c r="X45" s="55" t="s">
        <v>120</v>
      </c>
      <c r="Y45" s="55"/>
      <c r="Z45" s="55" t="s">
        <v>238</v>
      </c>
      <c r="AA45" s="55"/>
      <c r="AB45" s="55"/>
      <c r="AC45" s="131">
        <v>-324.06080000000003</v>
      </c>
      <c r="AE45" s="130" t="s">
        <v>201</v>
      </c>
      <c r="AF45" s="130"/>
      <c r="AG45" s="19" t="s">
        <v>73</v>
      </c>
      <c r="AH45" s="55" t="s">
        <v>120</v>
      </c>
      <c r="AI45" s="55"/>
      <c r="AJ45" s="55" t="s">
        <v>238</v>
      </c>
      <c r="AK45" s="55"/>
      <c r="AL45" s="55"/>
      <c r="AM45" s="131">
        <v>-360.37630000000001</v>
      </c>
      <c r="AO45" s="130" t="s">
        <v>201</v>
      </c>
      <c r="AP45" s="130"/>
      <c r="AQ45" s="19" t="s">
        <v>73</v>
      </c>
      <c r="AR45" s="55" t="s">
        <v>120</v>
      </c>
      <c r="AS45" s="55"/>
      <c r="AT45" s="55" t="s">
        <v>238</v>
      </c>
      <c r="AU45" s="55"/>
      <c r="AV45" s="55"/>
      <c r="AW45" s="131">
        <v>-26.303300000000007</v>
      </c>
      <c r="AY45" s="130" t="s">
        <v>201</v>
      </c>
      <c r="AZ45" s="130"/>
      <c r="BA45" s="19" t="s">
        <v>73</v>
      </c>
      <c r="BB45" s="55" t="s">
        <v>120</v>
      </c>
      <c r="BC45" s="55"/>
      <c r="BD45" s="55" t="s">
        <v>238</v>
      </c>
      <c r="BE45" s="55"/>
      <c r="BF45" s="55"/>
      <c r="BG45" s="77">
        <v>-26.303300000000007</v>
      </c>
      <c r="BI45" s="130" t="s">
        <v>201</v>
      </c>
      <c r="BJ45" s="130"/>
      <c r="BK45" s="19" t="s">
        <v>73</v>
      </c>
      <c r="BL45" s="55" t="s">
        <v>120</v>
      </c>
      <c r="BM45" s="55"/>
      <c r="BN45" s="55" t="s">
        <v>238</v>
      </c>
      <c r="BO45" s="55"/>
      <c r="BP45" s="55"/>
      <c r="BQ45" s="77">
        <v>-26.303300000000007</v>
      </c>
      <c r="BS45" s="130" t="s">
        <v>201</v>
      </c>
      <c r="BT45" s="130"/>
      <c r="BU45" s="19" t="s">
        <v>73</v>
      </c>
      <c r="BV45" s="55" t="s">
        <v>120</v>
      </c>
      <c r="BW45" s="55"/>
      <c r="BX45" s="55" t="s">
        <v>238</v>
      </c>
      <c r="BY45" s="55"/>
      <c r="BZ45" s="55"/>
      <c r="CA45" s="77">
        <v>-317.34530000000001</v>
      </c>
      <c r="CC45" s="130" t="s">
        <v>201</v>
      </c>
      <c r="CD45" s="130"/>
      <c r="CE45" s="19" t="s">
        <v>73</v>
      </c>
      <c r="CF45" s="55" t="s">
        <v>120</v>
      </c>
      <c r="CG45" s="55"/>
      <c r="CH45" s="55" t="s">
        <v>238</v>
      </c>
      <c r="CI45" s="55"/>
      <c r="CJ45" s="55"/>
      <c r="CK45" s="77">
        <v>-26.303300000000007</v>
      </c>
      <c r="CM45" s="130" t="s">
        <v>201</v>
      </c>
      <c r="CN45" s="130"/>
      <c r="CO45" s="19" t="s">
        <v>73</v>
      </c>
      <c r="CP45" s="55" t="s">
        <v>120</v>
      </c>
      <c r="CQ45" s="55"/>
      <c r="CR45" s="55" t="s">
        <v>238</v>
      </c>
      <c r="CS45" s="55"/>
      <c r="CT45" s="55"/>
      <c r="CU45" s="77">
        <v>-26.303300000000007</v>
      </c>
    </row>
    <row r="46" spans="1:100" ht="82.5" customHeight="1" x14ac:dyDescent="0.2">
      <c r="A46" s="130"/>
      <c r="B46" s="130"/>
      <c r="C46" s="19" t="s">
        <v>74</v>
      </c>
      <c r="D46" s="55" t="s">
        <v>245</v>
      </c>
      <c r="E46" s="55"/>
      <c r="F46" s="55" t="s">
        <v>246</v>
      </c>
      <c r="G46" s="55"/>
      <c r="H46" s="55"/>
      <c r="I46" s="131"/>
      <c r="K46" s="130"/>
      <c r="L46" s="130"/>
      <c r="M46" s="19" t="s">
        <v>74</v>
      </c>
      <c r="N46" s="55" t="s">
        <v>245</v>
      </c>
      <c r="O46" s="55"/>
      <c r="P46" s="55" t="s">
        <v>246</v>
      </c>
      <c r="Q46" s="55"/>
      <c r="R46" s="55"/>
      <c r="S46" s="131"/>
      <c r="U46" s="130"/>
      <c r="V46" s="130"/>
      <c r="W46" s="19" t="s">
        <v>74</v>
      </c>
      <c r="X46" s="55" t="s">
        <v>245</v>
      </c>
      <c r="Y46" s="55"/>
      <c r="Z46" s="55" t="s">
        <v>246</v>
      </c>
      <c r="AA46" s="55"/>
      <c r="AB46" s="55"/>
      <c r="AC46" s="131"/>
      <c r="AE46" s="130"/>
      <c r="AF46" s="130"/>
      <c r="AG46" s="19" t="s">
        <v>74</v>
      </c>
      <c r="AH46" s="55" t="s">
        <v>245</v>
      </c>
      <c r="AI46" s="55"/>
      <c r="AJ46" s="55" t="s">
        <v>246</v>
      </c>
      <c r="AK46" s="55"/>
      <c r="AL46" s="55"/>
      <c r="AM46" s="131"/>
      <c r="AO46" s="130"/>
      <c r="AP46" s="130"/>
      <c r="AQ46" s="19" t="s">
        <v>74</v>
      </c>
      <c r="AR46" s="55" t="s">
        <v>245</v>
      </c>
      <c r="AS46" s="55"/>
      <c r="AT46" s="55" t="s">
        <v>246</v>
      </c>
      <c r="AU46" s="55"/>
      <c r="AV46" s="55"/>
      <c r="AW46" s="131"/>
      <c r="AY46" s="130"/>
      <c r="AZ46" s="130"/>
      <c r="BA46" s="19" t="s">
        <v>74</v>
      </c>
      <c r="BB46" s="55" t="s">
        <v>245</v>
      </c>
      <c r="BC46" s="55"/>
      <c r="BD46" s="55" t="s">
        <v>246</v>
      </c>
      <c r="BE46" s="55"/>
      <c r="BF46" s="55"/>
      <c r="BG46" s="77"/>
      <c r="BI46" s="130"/>
      <c r="BJ46" s="130"/>
      <c r="BK46" s="19" t="s">
        <v>74</v>
      </c>
      <c r="BL46" s="55" t="s">
        <v>245</v>
      </c>
      <c r="BM46" s="55"/>
      <c r="BN46" s="55" t="s">
        <v>246</v>
      </c>
      <c r="BO46" s="55"/>
      <c r="BP46" s="55"/>
      <c r="BQ46" s="77"/>
      <c r="BS46" s="130"/>
      <c r="BT46" s="130"/>
      <c r="BU46" s="19" t="s">
        <v>74</v>
      </c>
      <c r="BV46" s="55" t="s">
        <v>245</v>
      </c>
      <c r="BW46" s="55"/>
      <c r="BX46" s="55" t="s">
        <v>246</v>
      </c>
      <c r="BY46" s="55"/>
      <c r="BZ46" s="55"/>
      <c r="CA46" s="77"/>
      <c r="CC46" s="130"/>
      <c r="CD46" s="130"/>
      <c r="CE46" s="19" t="s">
        <v>74</v>
      </c>
      <c r="CF46" s="55" t="s">
        <v>245</v>
      </c>
      <c r="CG46" s="55"/>
      <c r="CH46" s="55" t="s">
        <v>246</v>
      </c>
      <c r="CI46" s="55"/>
      <c r="CJ46" s="55"/>
      <c r="CK46" s="77"/>
      <c r="CM46" s="130"/>
      <c r="CN46" s="130"/>
      <c r="CO46" s="19" t="s">
        <v>74</v>
      </c>
      <c r="CP46" s="55" t="s">
        <v>245</v>
      </c>
      <c r="CQ46" s="55"/>
      <c r="CR46" s="55" t="s">
        <v>246</v>
      </c>
      <c r="CS46" s="55"/>
      <c r="CT46" s="55"/>
      <c r="CU46" s="77"/>
    </row>
    <row r="47" spans="1:100" ht="82.5" customHeight="1" x14ac:dyDescent="0.2">
      <c r="A47" s="130"/>
      <c r="B47" s="130"/>
      <c r="C47" s="19" t="s">
        <v>75</v>
      </c>
      <c r="D47" s="53" t="s">
        <v>213</v>
      </c>
      <c r="E47" s="67"/>
      <c r="F47" s="55" t="s">
        <v>243</v>
      </c>
      <c r="G47" s="55"/>
      <c r="H47" s="55"/>
      <c r="I47" s="131"/>
      <c r="K47" s="130"/>
      <c r="L47" s="130"/>
      <c r="M47" s="19" t="s">
        <v>75</v>
      </c>
      <c r="N47" s="53" t="s">
        <v>213</v>
      </c>
      <c r="O47" s="67"/>
      <c r="P47" s="55" t="s">
        <v>243</v>
      </c>
      <c r="Q47" s="55"/>
      <c r="R47" s="55"/>
      <c r="S47" s="131"/>
      <c r="U47" s="130"/>
      <c r="V47" s="130"/>
      <c r="W47" s="19" t="s">
        <v>75</v>
      </c>
      <c r="X47" s="53" t="s">
        <v>213</v>
      </c>
      <c r="Y47" s="67"/>
      <c r="Z47" s="55" t="s">
        <v>243</v>
      </c>
      <c r="AA47" s="55"/>
      <c r="AB47" s="55"/>
      <c r="AC47" s="131"/>
      <c r="AE47" s="130"/>
      <c r="AF47" s="130"/>
      <c r="AG47" s="19" t="s">
        <v>75</v>
      </c>
      <c r="AH47" s="53" t="s">
        <v>213</v>
      </c>
      <c r="AI47" s="67"/>
      <c r="AJ47" s="55" t="s">
        <v>243</v>
      </c>
      <c r="AK47" s="55"/>
      <c r="AL47" s="55"/>
      <c r="AM47" s="131"/>
      <c r="AO47" s="130"/>
      <c r="AP47" s="130"/>
      <c r="AQ47" s="19" t="s">
        <v>75</v>
      </c>
      <c r="AR47" s="53" t="s">
        <v>213</v>
      </c>
      <c r="AS47" s="67"/>
      <c r="AT47" s="55" t="s">
        <v>243</v>
      </c>
      <c r="AU47" s="55"/>
      <c r="AV47" s="55"/>
      <c r="AW47" s="131"/>
      <c r="AY47" s="130"/>
      <c r="AZ47" s="130"/>
      <c r="BA47" s="19" t="s">
        <v>75</v>
      </c>
      <c r="BB47" s="53" t="s">
        <v>213</v>
      </c>
      <c r="BC47" s="67"/>
      <c r="BD47" s="55" t="s">
        <v>243</v>
      </c>
      <c r="BE47" s="55"/>
      <c r="BF47" s="55"/>
      <c r="BG47" s="77"/>
      <c r="BI47" s="130"/>
      <c r="BJ47" s="130"/>
      <c r="BK47" s="19" t="s">
        <v>75</v>
      </c>
      <c r="BL47" s="53" t="s">
        <v>213</v>
      </c>
      <c r="BM47" s="67"/>
      <c r="BN47" s="55" t="s">
        <v>243</v>
      </c>
      <c r="BO47" s="55"/>
      <c r="BP47" s="55"/>
      <c r="BQ47" s="77"/>
      <c r="BS47" s="130"/>
      <c r="BT47" s="130"/>
      <c r="BU47" s="19" t="s">
        <v>75</v>
      </c>
      <c r="BV47" s="53" t="s">
        <v>213</v>
      </c>
      <c r="BW47" s="67"/>
      <c r="BX47" s="55" t="s">
        <v>243</v>
      </c>
      <c r="BY47" s="55"/>
      <c r="BZ47" s="55"/>
      <c r="CA47" s="77"/>
      <c r="CC47" s="130"/>
      <c r="CD47" s="130"/>
      <c r="CE47" s="19" t="s">
        <v>75</v>
      </c>
      <c r="CF47" s="53" t="s">
        <v>213</v>
      </c>
      <c r="CG47" s="67"/>
      <c r="CH47" s="55" t="s">
        <v>243</v>
      </c>
      <c r="CI47" s="55"/>
      <c r="CJ47" s="55"/>
      <c r="CK47" s="77"/>
      <c r="CM47" s="130"/>
      <c r="CN47" s="130"/>
      <c r="CO47" s="19" t="s">
        <v>75</v>
      </c>
      <c r="CP47" s="53" t="s">
        <v>213</v>
      </c>
      <c r="CQ47" s="67"/>
      <c r="CR47" s="55" t="s">
        <v>243</v>
      </c>
      <c r="CS47" s="55"/>
      <c r="CT47" s="55"/>
      <c r="CU47" s="77"/>
    </row>
    <row r="48" spans="1:100" s="4" customFormat="1" ht="82.5" customHeight="1" x14ac:dyDescent="0.2">
      <c r="A48" s="124" t="s">
        <v>206</v>
      </c>
      <c r="B48" s="125"/>
      <c r="C48" s="20" t="s">
        <v>73</v>
      </c>
      <c r="D48" s="53" t="s">
        <v>421</v>
      </c>
      <c r="E48" s="54"/>
      <c r="F48" s="103" t="s">
        <v>420</v>
      </c>
      <c r="G48" s="118"/>
      <c r="H48" s="104"/>
      <c r="I48" s="132">
        <v>50.241382399999878</v>
      </c>
      <c r="K48" s="124" t="s">
        <v>206</v>
      </c>
      <c r="L48" s="125"/>
      <c r="M48" s="20" t="s">
        <v>73</v>
      </c>
      <c r="N48" s="53" t="s">
        <v>421</v>
      </c>
      <c r="O48" s="54"/>
      <c r="P48" s="103" t="s">
        <v>420</v>
      </c>
      <c r="Q48" s="118"/>
      <c r="R48" s="104"/>
      <c r="S48" s="131">
        <v>50.241382399999878</v>
      </c>
      <c r="U48" s="124" t="s">
        <v>206</v>
      </c>
      <c r="V48" s="125"/>
      <c r="W48" s="20" t="s">
        <v>73</v>
      </c>
      <c r="X48" s="53" t="s">
        <v>421</v>
      </c>
      <c r="Y48" s="54"/>
      <c r="Z48" s="103" t="s">
        <v>420</v>
      </c>
      <c r="AA48" s="118"/>
      <c r="AB48" s="104"/>
      <c r="AC48" s="131">
        <v>50.241382399999878</v>
      </c>
      <c r="AE48" s="124" t="s">
        <v>206</v>
      </c>
      <c r="AF48" s="125"/>
      <c r="AG48" s="20" t="s">
        <v>73</v>
      </c>
      <c r="AH48" s="53" t="s">
        <v>421</v>
      </c>
      <c r="AI48" s="54"/>
      <c r="AJ48" s="103" t="s">
        <v>420</v>
      </c>
      <c r="AK48" s="118"/>
      <c r="AL48" s="104"/>
      <c r="AM48" s="131">
        <v>50.241382399999878</v>
      </c>
      <c r="AO48" s="124" t="s">
        <v>206</v>
      </c>
      <c r="AP48" s="125"/>
      <c r="AQ48" s="20" t="s">
        <v>73</v>
      </c>
      <c r="AR48" s="53" t="s">
        <v>248</v>
      </c>
      <c r="AS48" s="54"/>
      <c r="AT48" s="103" t="s">
        <v>249</v>
      </c>
      <c r="AU48" s="118"/>
      <c r="AV48" s="104"/>
      <c r="AW48" s="131">
        <v>0</v>
      </c>
      <c r="AY48" s="124" t="s">
        <v>206</v>
      </c>
      <c r="AZ48" s="125"/>
      <c r="BA48" s="20" t="s">
        <v>73</v>
      </c>
      <c r="BB48" s="53" t="s">
        <v>248</v>
      </c>
      <c r="BC48" s="54"/>
      <c r="BD48" s="103" t="s">
        <v>249</v>
      </c>
      <c r="BE48" s="118"/>
      <c r="BF48" s="104"/>
      <c r="BG48" s="77">
        <v>0</v>
      </c>
      <c r="BI48" s="124" t="s">
        <v>206</v>
      </c>
      <c r="BJ48" s="125"/>
      <c r="BK48" s="20" t="s">
        <v>73</v>
      </c>
      <c r="BL48" s="53" t="s">
        <v>248</v>
      </c>
      <c r="BM48" s="54"/>
      <c r="BN48" s="103" t="s">
        <v>249</v>
      </c>
      <c r="BO48" s="118"/>
      <c r="BP48" s="104"/>
      <c r="BQ48" s="77">
        <v>0</v>
      </c>
      <c r="BS48" s="124" t="s">
        <v>206</v>
      </c>
      <c r="BT48" s="125"/>
      <c r="BU48" s="20" t="s">
        <v>73</v>
      </c>
      <c r="BV48" s="53" t="s">
        <v>248</v>
      </c>
      <c r="BW48" s="54"/>
      <c r="BX48" s="103" t="s">
        <v>249</v>
      </c>
      <c r="BY48" s="118"/>
      <c r="BZ48" s="104"/>
      <c r="CA48" s="77">
        <v>0</v>
      </c>
      <c r="CC48" s="124" t="s">
        <v>206</v>
      </c>
      <c r="CD48" s="125"/>
      <c r="CE48" s="20" t="s">
        <v>73</v>
      </c>
      <c r="CF48" s="53" t="s">
        <v>248</v>
      </c>
      <c r="CG48" s="54"/>
      <c r="CH48" s="103" t="s">
        <v>249</v>
      </c>
      <c r="CI48" s="118"/>
      <c r="CJ48" s="104"/>
      <c r="CK48" s="77">
        <v>0</v>
      </c>
      <c r="CM48" s="124" t="s">
        <v>206</v>
      </c>
      <c r="CN48" s="125"/>
      <c r="CO48" s="20" t="s">
        <v>73</v>
      </c>
      <c r="CP48" s="53" t="s">
        <v>248</v>
      </c>
      <c r="CQ48" s="54"/>
      <c r="CR48" s="103" t="s">
        <v>249</v>
      </c>
      <c r="CS48" s="118"/>
      <c r="CT48" s="104"/>
      <c r="CU48" s="77">
        <v>0</v>
      </c>
    </row>
    <row r="49" spans="1:99" s="4" customFormat="1" ht="82.5" customHeight="1" x14ac:dyDescent="0.2">
      <c r="A49" s="126"/>
      <c r="B49" s="127"/>
      <c r="C49" s="19" t="s">
        <v>74</v>
      </c>
      <c r="D49" s="53" t="s">
        <v>247</v>
      </c>
      <c r="E49" s="54"/>
      <c r="F49" s="103" t="s">
        <v>250</v>
      </c>
      <c r="G49" s="118"/>
      <c r="H49" s="104"/>
      <c r="I49" s="133"/>
      <c r="K49" s="126"/>
      <c r="L49" s="127"/>
      <c r="M49" s="19" t="s">
        <v>74</v>
      </c>
      <c r="N49" s="53" t="s">
        <v>247</v>
      </c>
      <c r="O49" s="54"/>
      <c r="P49" s="103" t="s">
        <v>250</v>
      </c>
      <c r="Q49" s="118"/>
      <c r="R49" s="104"/>
      <c r="S49" s="131"/>
      <c r="U49" s="126"/>
      <c r="V49" s="127"/>
      <c r="W49" s="19" t="s">
        <v>74</v>
      </c>
      <c r="X49" s="53" t="s">
        <v>247</v>
      </c>
      <c r="Y49" s="54"/>
      <c r="Z49" s="103" t="s">
        <v>250</v>
      </c>
      <c r="AA49" s="118"/>
      <c r="AB49" s="104"/>
      <c r="AC49" s="131"/>
      <c r="AE49" s="126"/>
      <c r="AF49" s="127"/>
      <c r="AG49" s="19" t="s">
        <v>74</v>
      </c>
      <c r="AH49" s="53" t="s">
        <v>247</v>
      </c>
      <c r="AI49" s="54"/>
      <c r="AJ49" s="103" t="s">
        <v>250</v>
      </c>
      <c r="AK49" s="118"/>
      <c r="AL49" s="104"/>
      <c r="AM49" s="131"/>
      <c r="AO49" s="126"/>
      <c r="AP49" s="127"/>
      <c r="AQ49" s="19" t="s">
        <v>74</v>
      </c>
      <c r="AR49" s="53" t="s">
        <v>247</v>
      </c>
      <c r="AS49" s="54"/>
      <c r="AT49" s="103" t="s">
        <v>250</v>
      </c>
      <c r="AU49" s="118"/>
      <c r="AV49" s="104"/>
      <c r="AW49" s="131"/>
      <c r="AY49" s="126"/>
      <c r="AZ49" s="127"/>
      <c r="BA49" s="19" t="s">
        <v>74</v>
      </c>
      <c r="BB49" s="53" t="s">
        <v>247</v>
      </c>
      <c r="BC49" s="54"/>
      <c r="BD49" s="103" t="s">
        <v>250</v>
      </c>
      <c r="BE49" s="118"/>
      <c r="BF49" s="104"/>
      <c r="BG49" s="77"/>
      <c r="BI49" s="126"/>
      <c r="BJ49" s="127"/>
      <c r="BK49" s="19" t="s">
        <v>74</v>
      </c>
      <c r="BL49" s="53" t="s">
        <v>247</v>
      </c>
      <c r="BM49" s="54"/>
      <c r="BN49" s="103" t="s">
        <v>250</v>
      </c>
      <c r="BO49" s="118"/>
      <c r="BP49" s="104"/>
      <c r="BQ49" s="77"/>
      <c r="BS49" s="126"/>
      <c r="BT49" s="127"/>
      <c r="BU49" s="19" t="s">
        <v>74</v>
      </c>
      <c r="BV49" s="53" t="s">
        <v>247</v>
      </c>
      <c r="BW49" s="54"/>
      <c r="BX49" s="103" t="s">
        <v>250</v>
      </c>
      <c r="BY49" s="118"/>
      <c r="BZ49" s="104"/>
      <c r="CA49" s="77"/>
      <c r="CC49" s="126"/>
      <c r="CD49" s="127"/>
      <c r="CE49" s="19" t="s">
        <v>74</v>
      </c>
      <c r="CF49" s="53" t="s">
        <v>247</v>
      </c>
      <c r="CG49" s="54"/>
      <c r="CH49" s="103" t="s">
        <v>250</v>
      </c>
      <c r="CI49" s="118"/>
      <c r="CJ49" s="104"/>
      <c r="CK49" s="77"/>
      <c r="CM49" s="126"/>
      <c r="CN49" s="127"/>
      <c r="CO49" s="19" t="s">
        <v>74</v>
      </c>
      <c r="CP49" s="53" t="s">
        <v>247</v>
      </c>
      <c r="CQ49" s="54"/>
      <c r="CR49" s="103" t="s">
        <v>250</v>
      </c>
      <c r="CS49" s="118"/>
      <c r="CT49" s="104"/>
      <c r="CU49" s="77"/>
    </row>
    <row r="50" spans="1:99" s="4" customFormat="1" ht="82.5" customHeight="1" x14ac:dyDescent="0.2">
      <c r="A50" s="128"/>
      <c r="B50" s="129"/>
      <c r="C50" s="19" t="s">
        <v>75</v>
      </c>
      <c r="D50" s="53" t="s">
        <v>242</v>
      </c>
      <c r="E50" s="67"/>
      <c r="F50" s="103" t="s">
        <v>243</v>
      </c>
      <c r="G50" s="118"/>
      <c r="H50" s="104"/>
      <c r="I50" s="134"/>
      <c r="K50" s="128"/>
      <c r="L50" s="129"/>
      <c r="M50" s="19" t="s">
        <v>75</v>
      </c>
      <c r="N50" s="53" t="s">
        <v>242</v>
      </c>
      <c r="O50" s="67"/>
      <c r="P50" s="103" t="s">
        <v>243</v>
      </c>
      <c r="Q50" s="118"/>
      <c r="R50" s="104"/>
      <c r="S50" s="131"/>
      <c r="U50" s="128"/>
      <c r="V50" s="129"/>
      <c r="W50" s="19" t="s">
        <v>75</v>
      </c>
      <c r="X50" s="53" t="s">
        <v>242</v>
      </c>
      <c r="Y50" s="67"/>
      <c r="Z50" s="103" t="s">
        <v>243</v>
      </c>
      <c r="AA50" s="118"/>
      <c r="AB50" s="104"/>
      <c r="AC50" s="131"/>
      <c r="AE50" s="128"/>
      <c r="AF50" s="129"/>
      <c r="AG50" s="19" t="s">
        <v>75</v>
      </c>
      <c r="AH50" s="53" t="s">
        <v>242</v>
      </c>
      <c r="AI50" s="67"/>
      <c r="AJ50" s="103" t="s">
        <v>243</v>
      </c>
      <c r="AK50" s="118"/>
      <c r="AL50" s="104"/>
      <c r="AM50" s="131"/>
      <c r="AO50" s="128"/>
      <c r="AP50" s="129"/>
      <c r="AQ50" s="19" t="s">
        <v>75</v>
      </c>
      <c r="AR50" s="53" t="s">
        <v>242</v>
      </c>
      <c r="AS50" s="67"/>
      <c r="AT50" s="103" t="s">
        <v>243</v>
      </c>
      <c r="AU50" s="118"/>
      <c r="AV50" s="104"/>
      <c r="AW50" s="131"/>
      <c r="AY50" s="128"/>
      <c r="AZ50" s="129"/>
      <c r="BA50" s="19" t="s">
        <v>75</v>
      </c>
      <c r="BB50" s="53" t="s">
        <v>242</v>
      </c>
      <c r="BC50" s="67"/>
      <c r="BD50" s="103" t="s">
        <v>243</v>
      </c>
      <c r="BE50" s="118"/>
      <c r="BF50" s="104"/>
      <c r="BG50" s="77"/>
      <c r="BI50" s="128"/>
      <c r="BJ50" s="129"/>
      <c r="BK50" s="19" t="s">
        <v>75</v>
      </c>
      <c r="BL50" s="53" t="s">
        <v>242</v>
      </c>
      <c r="BM50" s="67"/>
      <c r="BN50" s="103" t="s">
        <v>243</v>
      </c>
      <c r="BO50" s="118"/>
      <c r="BP50" s="104"/>
      <c r="BQ50" s="77"/>
      <c r="BS50" s="128"/>
      <c r="BT50" s="129"/>
      <c r="BU50" s="19" t="s">
        <v>75</v>
      </c>
      <c r="BV50" s="53" t="s">
        <v>242</v>
      </c>
      <c r="BW50" s="67"/>
      <c r="BX50" s="103" t="s">
        <v>243</v>
      </c>
      <c r="BY50" s="118"/>
      <c r="BZ50" s="104"/>
      <c r="CA50" s="77"/>
      <c r="CC50" s="128"/>
      <c r="CD50" s="129"/>
      <c r="CE50" s="19" t="s">
        <v>75</v>
      </c>
      <c r="CF50" s="53" t="s">
        <v>242</v>
      </c>
      <c r="CG50" s="67"/>
      <c r="CH50" s="103" t="s">
        <v>243</v>
      </c>
      <c r="CI50" s="118"/>
      <c r="CJ50" s="104"/>
      <c r="CK50" s="77"/>
      <c r="CM50" s="128"/>
      <c r="CN50" s="129"/>
      <c r="CO50" s="19" t="s">
        <v>75</v>
      </c>
      <c r="CP50" s="53" t="s">
        <v>242</v>
      </c>
      <c r="CQ50" s="67"/>
      <c r="CR50" s="103" t="s">
        <v>243</v>
      </c>
      <c r="CS50" s="118"/>
      <c r="CT50" s="104"/>
      <c r="CU50" s="77"/>
    </row>
    <row r="51" spans="1:99" s="4" customFormat="1" ht="82.5" customHeight="1" x14ac:dyDescent="0.2">
      <c r="A51" s="124" t="s">
        <v>203</v>
      </c>
      <c r="B51" s="125"/>
      <c r="C51" s="20" t="s">
        <v>73</v>
      </c>
      <c r="D51" s="103" t="s">
        <v>421</v>
      </c>
      <c r="E51" s="104"/>
      <c r="F51" s="103" t="s">
        <v>420</v>
      </c>
      <c r="G51" s="118"/>
      <c r="H51" s="104"/>
      <c r="I51" s="132">
        <v>122.22452719999988</v>
      </c>
      <c r="K51" s="124" t="s">
        <v>203</v>
      </c>
      <c r="L51" s="125"/>
      <c r="M51" s="20" t="s">
        <v>73</v>
      </c>
      <c r="N51" s="103" t="s">
        <v>421</v>
      </c>
      <c r="O51" s="104"/>
      <c r="P51" s="103" t="s">
        <v>420</v>
      </c>
      <c r="Q51" s="118"/>
      <c r="R51" s="104"/>
      <c r="S51" s="131">
        <v>122.22452719999988</v>
      </c>
      <c r="U51" s="124" t="s">
        <v>203</v>
      </c>
      <c r="V51" s="125"/>
      <c r="W51" s="20" t="s">
        <v>73</v>
      </c>
      <c r="X51" s="103" t="s">
        <v>421</v>
      </c>
      <c r="Y51" s="104"/>
      <c r="Z51" s="103" t="s">
        <v>420</v>
      </c>
      <c r="AA51" s="118"/>
      <c r="AB51" s="104"/>
      <c r="AC51" s="131">
        <v>122.22452719999988</v>
      </c>
      <c r="AE51" s="124" t="s">
        <v>203</v>
      </c>
      <c r="AF51" s="125"/>
      <c r="AG51" s="20" t="s">
        <v>73</v>
      </c>
      <c r="AH51" s="103" t="s">
        <v>421</v>
      </c>
      <c r="AI51" s="104"/>
      <c r="AJ51" s="103" t="s">
        <v>420</v>
      </c>
      <c r="AK51" s="118"/>
      <c r="AL51" s="104"/>
      <c r="AM51" s="131">
        <v>122.22452719999988</v>
      </c>
      <c r="AO51" s="124" t="s">
        <v>203</v>
      </c>
      <c r="AP51" s="125"/>
      <c r="AQ51" s="20" t="s">
        <v>73</v>
      </c>
      <c r="AR51" s="103" t="s">
        <v>76</v>
      </c>
      <c r="AS51" s="104"/>
      <c r="AT51" s="103" t="s">
        <v>249</v>
      </c>
      <c r="AU51" s="118"/>
      <c r="AV51" s="104"/>
      <c r="AW51" s="131">
        <v>71.983144800000005</v>
      </c>
      <c r="AY51" s="124" t="s">
        <v>203</v>
      </c>
      <c r="AZ51" s="125"/>
      <c r="BA51" s="20" t="s">
        <v>73</v>
      </c>
      <c r="BB51" s="103" t="s">
        <v>76</v>
      </c>
      <c r="BC51" s="104"/>
      <c r="BD51" s="103" t="s">
        <v>249</v>
      </c>
      <c r="BE51" s="118"/>
      <c r="BF51" s="104"/>
      <c r="BG51" s="77">
        <v>71.983144800000005</v>
      </c>
      <c r="BI51" s="124" t="s">
        <v>203</v>
      </c>
      <c r="BJ51" s="125"/>
      <c r="BK51" s="20" t="s">
        <v>73</v>
      </c>
      <c r="BL51" s="103" t="s">
        <v>76</v>
      </c>
      <c r="BM51" s="104"/>
      <c r="BN51" s="103" t="s">
        <v>249</v>
      </c>
      <c r="BO51" s="118"/>
      <c r="BP51" s="104"/>
      <c r="BQ51" s="77">
        <v>71.983144800000005</v>
      </c>
      <c r="BS51" s="124" t="s">
        <v>203</v>
      </c>
      <c r="BT51" s="125"/>
      <c r="BU51" s="20" t="s">
        <v>73</v>
      </c>
      <c r="BV51" s="103" t="s">
        <v>76</v>
      </c>
      <c r="BW51" s="104"/>
      <c r="BX51" s="103" t="s">
        <v>249</v>
      </c>
      <c r="BY51" s="118"/>
      <c r="BZ51" s="104"/>
      <c r="CA51" s="77">
        <v>71.983144800000005</v>
      </c>
      <c r="CC51" s="124" t="s">
        <v>203</v>
      </c>
      <c r="CD51" s="125"/>
      <c r="CE51" s="20" t="s">
        <v>73</v>
      </c>
      <c r="CF51" s="103" t="s">
        <v>76</v>
      </c>
      <c r="CG51" s="104"/>
      <c r="CH51" s="103" t="s">
        <v>249</v>
      </c>
      <c r="CI51" s="118"/>
      <c r="CJ51" s="104"/>
      <c r="CK51" s="77">
        <v>71.983144800000005</v>
      </c>
      <c r="CM51" s="124" t="s">
        <v>203</v>
      </c>
      <c r="CN51" s="125"/>
      <c r="CO51" s="20" t="s">
        <v>73</v>
      </c>
      <c r="CP51" s="103" t="s">
        <v>76</v>
      </c>
      <c r="CQ51" s="104"/>
      <c r="CR51" s="103" t="s">
        <v>249</v>
      </c>
      <c r="CS51" s="118"/>
      <c r="CT51" s="104"/>
      <c r="CU51" s="77">
        <v>71.983144800000005</v>
      </c>
    </row>
    <row r="52" spans="1:99" s="4" customFormat="1" ht="82.5" customHeight="1" x14ac:dyDescent="0.2">
      <c r="A52" s="126"/>
      <c r="B52" s="127"/>
      <c r="C52" s="19" t="s">
        <v>74</v>
      </c>
      <c r="D52" s="53" t="s">
        <v>344</v>
      </c>
      <c r="E52" s="54"/>
      <c r="F52" s="55" t="s">
        <v>345</v>
      </c>
      <c r="G52" s="55"/>
      <c r="H52" s="55"/>
      <c r="I52" s="133"/>
      <c r="K52" s="126"/>
      <c r="L52" s="127"/>
      <c r="M52" s="19" t="s">
        <v>74</v>
      </c>
      <c r="N52" s="53" t="s">
        <v>344</v>
      </c>
      <c r="O52" s="54"/>
      <c r="P52" s="55" t="s">
        <v>345</v>
      </c>
      <c r="Q52" s="55"/>
      <c r="R52" s="55"/>
      <c r="S52" s="131"/>
      <c r="U52" s="126"/>
      <c r="V52" s="127"/>
      <c r="W52" s="19" t="s">
        <v>74</v>
      </c>
      <c r="X52" s="53" t="s">
        <v>344</v>
      </c>
      <c r="Y52" s="54"/>
      <c r="Z52" s="55" t="s">
        <v>345</v>
      </c>
      <c r="AA52" s="55"/>
      <c r="AB52" s="55"/>
      <c r="AC52" s="131"/>
      <c r="AE52" s="126"/>
      <c r="AF52" s="127"/>
      <c r="AG52" s="19" t="s">
        <v>74</v>
      </c>
      <c r="AH52" s="53" t="s">
        <v>344</v>
      </c>
      <c r="AI52" s="54"/>
      <c r="AJ52" s="55" t="s">
        <v>345</v>
      </c>
      <c r="AK52" s="55"/>
      <c r="AL52" s="55"/>
      <c r="AM52" s="131"/>
      <c r="AO52" s="126"/>
      <c r="AP52" s="127"/>
      <c r="AQ52" s="19" t="s">
        <v>74</v>
      </c>
      <c r="AR52" s="60" t="s">
        <v>344</v>
      </c>
      <c r="AS52" s="62"/>
      <c r="AT52" s="59" t="s">
        <v>345</v>
      </c>
      <c r="AU52" s="59"/>
      <c r="AV52" s="59"/>
      <c r="AW52" s="131"/>
      <c r="AY52" s="126"/>
      <c r="AZ52" s="127"/>
      <c r="BA52" s="19" t="s">
        <v>74</v>
      </c>
      <c r="BB52" s="60" t="s">
        <v>344</v>
      </c>
      <c r="BC52" s="62"/>
      <c r="BD52" s="59" t="s">
        <v>345</v>
      </c>
      <c r="BE52" s="59"/>
      <c r="BF52" s="59"/>
      <c r="BG52" s="77"/>
      <c r="BI52" s="126"/>
      <c r="BJ52" s="127"/>
      <c r="BK52" s="19" t="s">
        <v>74</v>
      </c>
      <c r="BL52" s="60" t="s">
        <v>344</v>
      </c>
      <c r="BM52" s="62"/>
      <c r="BN52" s="59" t="s">
        <v>345</v>
      </c>
      <c r="BO52" s="59"/>
      <c r="BP52" s="59"/>
      <c r="BQ52" s="77"/>
      <c r="BS52" s="126"/>
      <c r="BT52" s="127"/>
      <c r="BU52" s="19" t="s">
        <v>74</v>
      </c>
      <c r="BV52" s="60" t="s">
        <v>344</v>
      </c>
      <c r="BW52" s="62"/>
      <c r="BX52" s="59" t="s">
        <v>345</v>
      </c>
      <c r="BY52" s="59"/>
      <c r="BZ52" s="59"/>
      <c r="CA52" s="77"/>
      <c r="CC52" s="126"/>
      <c r="CD52" s="127"/>
      <c r="CE52" s="19" t="s">
        <v>74</v>
      </c>
      <c r="CF52" s="60" t="s">
        <v>344</v>
      </c>
      <c r="CG52" s="62"/>
      <c r="CH52" s="59" t="s">
        <v>345</v>
      </c>
      <c r="CI52" s="59"/>
      <c r="CJ52" s="59"/>
      <c r="CK52" s="77"/>
      <c r="CM52" s="126"/>
      <c r="CN52" s="127"/>
      <c r="CO52" s="19" t="s">
        <v>74</v>
      </c>
      <c r="CP52" s="60" t="s">
        <v>344</v>
      </c>
      <c r="CQ52" s="62"/>
      <c r="CR52" s="59" t="s">
        <v>345</v>
      </c>
      <c r="CS52" s="59"/>
      <c r="CT52" s="59"/>
      <c r="CU52" s="77"/>
    </row>
    <row r="53" spans="1:99" s="4" customFormat="1" ht="82.5" customHeight="1" x14ac:dyDescent="0.2">
      <c r="A53" s="128"/>
      <c r="B53" s="129"/>
      <c r="C53" s="19" t="s">
        <v>75</v>
      </c>
      <c r="D53" s="103" t="s">
        <v>202</v>
      </c>
      <c r="E53" s="104"/>
      <c r="F53" s="103" t="s">
        <v>239</v>
      </c>
      <c r="G53" s="118"/>
      <c r="H53" s="104"/>
      <c r="I53" s="134"/>
      <c r="K53" s="128"/>
      <c r="L53" s="129"/>
      <c r="M53" s="19" t="s">
        <v>75</v>
      </c>
      <c r="N53" s="103" t="s">
        <v>202</v>
      </c>
      <c r="O53" s="104"/>
      <c r="P53" s="103" t="s">
        <v>239</v>
      </c>
      <c r="Q53" s="118"/>
      <c r="R53" s="104"/>
      <c r="S53" s="131"/>
      <c r="U53" s="128"/>
      <c r="V53" s="129"/>
      <c r="W53" s="19" t="s">
        <v>75</v>
      </c>
      <c r="X53" s="103" t="s">
        <v>202</v>
      </c>
      <c r="Y53" s="104"/>
      <c r="Z53" s="103" t="s">
        <v>239</v>
      </c>
      <c r="AA53" s="118"/>
      <c r="AB53" s="104"/>
      <c r="AC53" s="131"/>
      <c r="AE53" s="128"/>
      <c r="AF53" s="129"/>
      <c r="AG53" s="19" t="s">
        <v>75</v>
      </c>
      <c r="AH53" s="103" t="s">
        <v>202</v>
      </c>
      <c r="AI53" s="104"/>
      <c r="AJ53" s="103" t="s">
        <v>239</v>
      </c>
      <c r="AK53" s="118"/>
      <c r="AL53" s="104"/>
      <c r="AM53" s="131"/>
      <c r="AO53" s="128"/>
      <c r="AP53" s="129"/>
      <c r="AQ53" s="19" t="s">
        <v>75</v>
      </c>
      <c r="AR53" s="103" t="s">
        <v>202</v>
      </c>
      <c r="AS53" s="104"/>
      <c r="AT53" s="103" t="s">
        <v>239</v>
      </c>
      <c r="AU53" s="118"/>
      <c r="AV53" s="104"/>
      <c r="AW53" s="131"/>
      <c r="AY53" s="128"/>
      <c r="AZ53" s="129"/>
      <c r="BA53" s="19" t="s">
        <v>75</v>
      </c>
      <c r="BB53" s="103" t="s">
        <v>202</v>
      </c>
      <c r="BC53" s="104"/>
      <c r="BD53" s="103" t="s">
        <v>239</v>
      </c>
      <c r="BE53" s="118"/>
      <c r="BF53" s="104"/>
      <c r="BG53" s="77"/>
      <c r="BI53" s="128"/>
      <c r="BJ53" s="129"/>
      <c r="BK53" s="19" t="s">
        <v>75</v>
      </c>
      <c r="BL53" s="103" t="s">
        <v>202</v>
      </c>
      <c r="BM53" s="104"/>
      <c r="BN53" s="103" t="s">
        <v>239</v>
      </c>
      <c r="BO53" s="118"/>
      <c r="BP53" s="104"/>
      <c r="BQ53" s="77"/>
      <c r="BS53" s="128"/>
      <c r="BT53" s="129"/>
      <c r="BU53" s="19" t="s">
        <v>75</v>
      </c>
      <c r="BV53" s="103" t="s">
        <v>202</v>
      </c>
      <c r="BW53" s="104"/>
      <c r="BX53" s="103" t="s">
        <v>239</v>
      </c>
      <c r="BY53" s="118"/>
      <c r="BZ53" s="104"/>
      <c r="CA53" s="77"/>
      <c r="CC53" s="128"/>
      <c r="CD53" s="129"/>
      <c r="CE53" s="19" t="s">
        <v>75</v>
      </c>
      <c r="CF53" s="103" t="s">
        <v>202</v>
      </c>
      <c r="CG53" s="104"/>
      <c r="CH53" s="103" t="s">
        <v>239</v>
      </c>
      <c r="CI53" s="118"/>
      <c r="CJ53" s="104"/>
      <c r="CK53" s="77"/>
      <c r="CM53" s="128"/>
      <c r="CN53" s="129"/>
      <c r="CO53" s="19" t="s">
        <v>75</v>
      </c>
      <c r="CP53" s="103" t="s">
        <v>202</v>
      </c>
      <c r="CQ53" s="104"/>
      <c r="CR53" s="103" t="s">
        <v>239</v>
      </c>
      <c r="CS53" s="118"/>
      <c r="CT53" s="104"/>
      <c r="CU53" s="77"/>
    </row>
    <row r="54" spans="1:99" s="4" customFormat="1" ht="82.5" customHeight="1" x14ac:dyDescent="0.2">
      <c r="A54" s="124" t="s">
        <v>205</v>
      </c>
      <c r="B54" s="125"/>
      <c r="C54" s="20" t="s">
        <v>73</v>
      </c>
      <c r="D54" s="103" t="s">
        <v>421</v>
      </c>
      <c r="E54" s="104"/>
      <c r="F54" s="103" t="s">
        <v>420</v>
      </c>
      <c r="G54" s="118"/>
      <c r="H54" s="104"/>
      <c r="I54" s="132">
        <v>128.69952719999986</v>
      </c>
      <c r="K54" s="124" t="s">
        <v>205</v>
      </c>
      <c r="L54" s="125"/>
      <c r="M54" s="20" t="s">
        <v>73</v>
      </c>
      <c r="N54" s="103" t="s">
        <v>421</v>
      </c>
      <c r="O54" s="104"/>
      <c r="P54" s="103" t="s">
        <v>420</v>
      </c>
      <c r="Q54" s="118"/>
      <c r="R54" s="104"/>
      <c r="S54" s="131">
        <v>128.69952719999986</v>
      </c>
      <c r="U54" s="124" t="s">
        <v>205</v>
      </c>
      <c r="V54" s="125"/>
      <c r="W54" s="20" t="s">
        <v>73</v>
      </c>
      <c r="X54" s="103" t="s">
        <v>421</v>
      </c>
      <c r="Y54" s="104"/>
      <c r="Z54" s="103" t="s">
        <v>420</v>
      </c>
      <c r="AA54" s="118"/>
      <c r="AB54" s="104"/>
      <c r="AC54" s="131">
        <v>128.69952719999986</v>
      </c>
      <c r="AE54" s="124" t="s">
        <v>205</v>
      </c>
      <c r="AF54" s="125"/>
      <c r="AG54" s="20" t="s">
        <v>73</v>
      </c>
      <c r="AH54" s="103" t="s">
        <v>421</v>
      </c>
      <c r="AI54" s="104"/>
      <c r="AJ54" s="103" t="s">
        <v>420</v>
      </c>
      <c r="AK54" s="118"/>
      <c r="AL54" s="104"/>
      <c r="AM54" s="131">
        <v>128.69952719999986</v>
      </c>
      <c r="AO54" s="124" t="s">
        <v>205</v>
      </c>
      <c r="AP54" s="125"/>
      <c r="AQ54" s="20" t="s">
        <v>73</v>
      </c>
      <c r="AR54" s="103" t="s">
        <v>76</v>
      </c>
      <c r="AS54" s="104"/>
      <c r="AT54" s="103" t="s">
        <v>249</v>
      </c>
      <c r="AU54" s="118"/>
      <c r="AV54" s="104"/>
      <c r="AW54" s="131">
        <v>78.458144799999999</v>
      </c>
      <c r="AY54" s="124" t="s">
        <v>205</v>
      </c>
      <c r="AZ54" s="125"/>
      <c r="BA54" s="20" t="s">
        <v>73</v>
      </c>
      <c r="BB54" s="103" t="s">
        <v>76</v>
      </c>
      <c r="BC54" s="104"/>
      <c r="BD54" s="103" t="s">
        <v>249</v>
      </c>
      <c r="BE54" s="118"/>
      <c r="BF54" s="104"/>
      <c r="BG54" s="77">
        <v>78.458144799999999</v>
      </c>
      <c r="BI54" s="124" t="s">
        <v>205</v>
      </c>
      <c r="BJ54" s="125"/>
      <c r="BK54" s="20" t="s">
        <v>73</v>
      </c>
      <c r="BL54" s="103" t="s">
        <v>76</v>
      </c>
      <c r="BM54" s="104"/>
      <c r="BN54" s="103" t="s">
        <v>249</v>
      </c>
      <c r="BO54" s="118"/>
      <c r="BP54" s="104"/>
      <c r="BQ54" s="77">
        <v>78.458144799999999</v>
      </c>
      <c r="BS54" s="124" t="s">
        <v>205</v>
      </c>
      <c r="BT54" s="125"/>
      <c r="BU54" s="20" t="s">
        <v>73</v>
      </c>
      <c r="BV54" s="103" t="s">
        <v>76</v>
      </c>
      <c r="BW54" s="104"/>
      <c r="BX54" s="103" t="s">
        <v>249</v>
      </c>
      <c r="BY54" s="118"/>
      <c r="BZ54" s="104"/>
      <c r="CA54" s="77">
        <v>78.458144799999999</v>
      </c>
      <c r="CC54" s="124" t="s">
        <v>205</v>
      </c>
      <c r="CD54" s="125"/>
      <c r="CE54" s="20" t="s">
        <v>73</v>
      </c>
      <c r="CF54" s="103" t="s">
        <v>76</v>
      </c>
      <c r="CG54" s="104"/>
      <c r="CH54" s="103" t="s">
        <v>249</v>
      </c>
      <c r="CI54" s="118"/>
      <c r="CJ54" s="104"/>
      <c r="CK54" s="77">
        <v>78.458144799999999</v>
      </c>
      <c r="CM54" s="124" t="s">
        <v>205</v>
      </c>
      <c r="CN54" s="125"/>
      <c r="CO54" s="20" t="s">
        <v>73</v>
      </c>
      <c r="CP54" s="103" t="s">
        <v>76</v>
      </c>
      <c r="CQ54" s="104"/>
      <c r="CR54" s="103" t="s">
        <v>249</v>
      </c>
      <c r="CS54" s="118"/>
      <c r="CT54" s="104"/>
      <c r="CU54" s="77">
        <v>78.458144799999999</v>
      </c>
    </row>
    <row r="55" spans="1:99" s="4" customFormat="1" ht="82.5" customHeight="1" x14ac:dyDescent="0.2">
      <c r="A55" s="126"/>
      <c r="B55" s="127"/>
      <c r="C55" s="19" t="s">
        <v>74</v>
      </c>
      <c r="D55" s="53" t="s">
        <v>91</v>
      </c>
      <c r="E55" s="54"/>
      <c r="F55" s="55" t="s">
        <v>251</v>
      </c>
      <c r="G55" s="55"/>
      <c r="H55" s="55"/>
      <c r="I55" s="133"/>
      <c r="K55" s="126"/>
      <c r="L55" s="127"/>
      <c r="M55" s="19" t="s">
        <v>74</v>
      </c>
      <c r="N55" s="53" t="s">
        <v>91</v>
      </c>
      <c r="O55" s="54"/>
      <c r="P55" s="55" t="s">
        <v>251</v>
      </c>
      <c r="Q55" s="55"/>
      <c r="R55" s="55"/>
      <c r="S55" s="131"/>
      <c r="U55" s="126"/>
      <c r="V55" s="127"/>
      <c r="W55" s="19" t="s">
        <v>74</v>
      </c>
      <c r="X55" s="53" t="s">
        <v>91</v>
      </c>
      <c r="Y55" s="54"/>
      <c r="Z55" s="55" t="s">
        <v>251</v>
      </c>
      <c r="AA55" s="55"/>
      <c r="AB55" s="55"/>
      <c r="AC55" s="131"/>
      <c r="AE55" s="126"/>
      <c r="AF55" s="127"/>
      <c r="AG55" s="19" t="s">
        <v>74</v>
      </c>
      <c r="AH55" s="53" t="s">
        <v>91</v>
      </c>
      <c r="AI55" s="54"/>
      <c r="AJ55" s="55" t="s">
        <v>251</v>
      </c>
      <c r="AK55" s="55"/>
      <c r="AL55" s="55"/>
      <c r="AM55" s="131"/>
      <c r="AO55" s="126"/>
      <c r="AP55" s="127"/>
      <c r="AQ55" s="19" t="s">
        <v>74</v>
      </c>
      <c r="AR55" s="103" t="s">
        <v>91</v>
      </c>
      <c r="AS55" s="104"/>
      <c r="AT55" s="103" t="s">
        <v>251</v>
      </c>
      <c r="AU55" s="118"/>
      <c r="AV55" s="104"/>
      <c r="AW55" s="131"/>
      <c r="AY55" s="126"/>
      <c r="AZ55" s="127"/>
      <c r="BA55" s="19" t="s">
        <v>74</v>
      </c>
      <c r="BB55" s="103" t="s">
        <v>91</v>
      </c>
      <c r="BC55" s="104"/>
      <c r="BD55" s="103" t="s">
        <v>251</v>
      </c>
      <c r="BE55" s="118"/>
      <c r="BF55" s="104"/>
      <c r="BG55" s="77"/>
      <c r="BI55" s="126"/>
      <c r="BJ55" s="127"/>
      <c r="BK55" s="19" t="s">
        <v>74</v>
      </c>
      <c r="BL55" s="103" t="s">
        <v>91</v>
      </c>
      <c r="BM55" s="104"/>
      <c r="BN55" s="103" t="s">
        <v>251</v>
      </c>
      <c r="BO55" s="118"/>
      <c r="BP55" s="104"/>
      <c r="BQ55" s="77"/>
      <c r="BS55" s="126"/>
      <c r="BT55" s="127"/>
      <c r="BU55" s="19" t="s">
        <v>74</v>
      </c>
      <c r="BV55" s="103" t="s">
        <v>91</v>
      </c>
      <c r="BW55" s="104"/>
      <c r="BX55" s="103" t="s">
        <v>251</v>
      </c>
      <c r="BY55" s="118"/>
      <c r="BZ55" s="104"/>
      <c r="CA55" s="77"/>
      <c r="CC55" s="126"/>
      <c r="CD55" s="127"/>
      <c r="CE55" s="19" t="s">
        <v>74</v>
      </c>
      <c r="CF55" s="103" t="s">
        <v>91</v>
      </c>
      <c r="CG55" s="104"/>
      <c r="CH55" s="103" t="s">
        <v>251</v>
      </c>
      <c r="CI55" s="118"/>
      <c r="CJ55" s="104"/>
      <c r="CK55" s="77"/>
      <c r="CM55" s="126"/>
      <c r="CN55" s="127"/>
      <c r="CO55" s="19" t="s">
        <v>74</v>
      </c>
      <c r="CP55" s="103" t="s">
        <v>91</v>
      </c>
      <c r="CQ55" s="104"/>
      <c r="CR55" s="103" t="s">
        <v>251</v>
      </c>
      <c r="CS55" s="118"/>
      <c r="CT55" s="104"/>
      <c r="CU55" s="77"/>
    </row>
    <row r="56" spans="1:99" s="4" customFormat="1" ht="82.5" customHeight="1" x14ac:dyDescent="0.2">
      <c r="A56" s="128"/>
      <c r="B56" s="129"/>
      <c r="C56" s="19" t="s">
        <v>75</v>
      </c>
      <c r="D56" s="103" t="s">
        <v>242</v>
      </c>
      <c r="E56" s="104"/>
      <c r="F56" s="103" t="s">
        <v>243</v>
      </c>
      <c r="G56" s="118"/>
      <c r="H56" s="104"/>
      <c r="I56" s="134"/>
      <c r="K56" s="128"/>
      <c r="L56" s="129"/>
      <c r="M56" s="19" t="s">
        <v>75</v>
      </c>
      <c r="N56" s="103" t="s">
        <v>242</v>
      </c>
      <c r="O56" s="104"/>
      <c r="P56" s="103" t="s">
        <v>243</v>
      </c>
      <c r="Q56" s="118"/>
      <c r="R56" s="104"/>
      <c r="S56" s="131"/>
      <c r="U56" s="128"/>
      <c r="V56" s="129"/>
      <c r="W56" s="19" t="s">
        <v>75</v>
      </c>
      <c r="X56" s="103" t="s">
        <v>242</v>
      </c>
      <c r="Y56" s="104"/>
      <c r="Z56" s="103" t="s">
        <v>243</v>
      </c>
      <c r="AA56" s="118"/>
      <c r="AB56" s="104"/>
      <c r="AC56" s="131"/>
      <c r="AE56" s="128"/>
      <c r="AF56" s="129"/>
      <c r="AG56" s="19" t="s">
        <v>75</v>
      </c>
      <c r="AH56" s="103" t="s">
        <v>242</v>
      </c>
      <c r="AI56" s="104"/>
      <c r="AJ56" s="103" t="s">
        <v>243</v>
      </c>
      <c r="AK56" s="118"/>
      <c r="AL56" s="104"/>
      <c r="AM56" s="131"/>
      <c r="AO56" s="128"/>
      <c r="AP56" s="129"/>
      <c r="AQ56" s="19" t="s">
        <v>75</v>
      </c>
      <c r="AR56" s="103" t="s">
        <v>242</v>
      </c>
      <c r="AS56" s="104"/>
      <c r="AT56" s="103" t="s">
        <v>243</v>
      </c>
      <c r="AU56" s="118"/>
      <c r="AV56" s="104"/>
      <c r="AW56" s="131"/>
      <c r="AY56" s="128"/>
      <c r="AZ56" s="129"/>
      <c r="BA56" s="19" t="s">
        <v>75</v>
      </c>
      <c r="BB56" s="103" t="s">
        <v>242</v>
      </c>
      <c r="BC56" s="104"/>
      <c r="BD56" s="103" t="s">
        <v>243</v>
      </c>
      <c r="BE56" s="118"/>
      <c r="BF56" s="104"/>
      <c r="BG56" s="77"/>
      <c r="BI56" s="128"/>
      <c r="BJ56" s="129"/>
      <c r="BK56" s="19" t="s">
        <v>75</v>
      </c>
      <c r="BL56" s="103" t="s">
        <v>242</v>
      </c>
      <c r="BM56" s="104"/>
      <c r="BN56" s="103" t="s">
        <v>243</v>
      </c>
      <c r="BO56" s="118"/>
      <c r="BP56" s="104"/>
      <c r="BQ56" s="77"/>
      <c r="BS56" s="128"/>
      <c r="BT56" s="129"/>
      <c r="BU56" s="19" t="s">
        <v>75</v>
      </c>
      <c r="BV56" s="103" t="s">
        <v>242</v>
      </c>
      <c r="BW56" s="104"/>
      <c r="BX56" s="103" t="s">
        <v>243</v>
      </c>
      <c r="BY56" s="118"/>
      <c r="BZ56" s="104"/>
      <c r="CA56" s="77"/>
      <c r="CC56" s="128"/>
      <c r="CD56" s="129"/>
      <c r="CE56" s="19" t="s">
        <v>75</v>
      </c>
      <c r="CF56" s="103" t="s">
        <v>242</v>
      </c>
      <c r="CG56" s="104"/>
      <c r="CH56" s="103" t="s">
        <v>243</v>
      </c>
      <c r="CI56" s="118"/>
      <c r="CJ56" s="104"/>
      <c r="CK56" s="77"/>
      <c r="CM56" s="128"/>
      <c r="CN56" s="129"/>
      <c r="CO56" s="19" t="s">
        <v>75</v>
      </c>
      <c r="CP56" s="103" t="s">
        <v>242</v>
      </c>
      <c r="CQ56" s="104"/>
      <c r="CR56" s="103" t="s">
        <v>243</v>
      </c>
      <c r="CS56" s="118"/>
      <c r="CT56" s="104"/>
      <c r="CU56" s="77"/>
    </row>
    <row r="57" spans="1:99" s="4" customFormat="1" ht="82.5" customHeight="1" x14ac:dyDescent="0.2">
      <c r="A57" s="124" t="s">
        <v>207</v>
      </c>
      <c r="B57" s="125"/>
      <c r="C57" s="20" t="s">
        <v>73</v>
      </c>
      <c r="D57" s="103" t="s">
        <v>421</v>
      </c>
      <c r="E57" s="104"/>
      <c r="F57" s="103" t="s">
        <v>420</v>
      </c>
      <c r="G57" s="118"/>
      <c r="H57" s="104"/>
      <c r="I57" s="132">
        <v>135.17452719999989</v>
      </c>
      <c r="K57" s="124" t="s">
        <v>207</v>
      </c>
      <c r="L57" s="125"/>
      <c r="M57" s="20" t="s">
        <v>73</v>
      </c>
      <c r="N57" s="103" t="s">
        <v>421</v>
      </c>
      <c r="O57" s="104"/>
      <c r="P57" s="103" t="s">
        <v>420</v>
      </c>
      <c r="Q57" s="118"/>
      <c r="R57" s="104"/>
      <c r="S57" s="131">
        <v>135.17452719999989</v>
      </c>
      <c r="U57" s="124" t="s">
        <v>207</v>
      </c>
      <c r="V57" s="125"/>
      <c r="W57" s="20" t="s">
        <v>73</v>
      </c>
      <c r="X57" s="103" t="s">
        <v>421</v>
      </c>
      <c r="Y57" s="104"/>
      <c r="Z57" s="103" t="s">
        <v>420</v>
      </c>
      <c r="AA57" s="118"/>
      <c r="AB57" s="104"/>
      <c r="AC57" s="131">
        <v>135.17452719999989</v>
      </c>
      <c r="AE57" s="124" t="s">
        <v>207</v>
      </c>
      <c r="AF57" s="125"/>
      <c r="AG57" s="20" t="s">
        <v>73</v>
      </c>
      <c r="AH57" s="103" t="s">
        <v>421</v>
      </c>
      <c r="AI57" s="104"/>
      <c r="AJ57" s="103" t="s">
        <v>420</v>
      </c>
      <c r="AK57" s="118"/>
      <c r="AL57" s="104"/>
      <c r="AM57" s="131">
        <v>135.17452719999989</v>
      </c>
      <c r="AO57" s="124" t="s">
        <v>207</v>
      </c>
      <c r="AP57" s="125"/>
      <c r="AQ57" s="20" t="s">
        <v>73</v>
      </c>
      <c r="AR57" s="103" t="s">
        <v>76</v>
      </c>
      <c r="AS57" s="104"/>
      <c r="AT57" s="103" t="s">
        <v>249</v>
      </c>
      <c r="AU57" s="118"/>
      <c r="AV57" s="104"/>
      <c r="AW57" s="131">
        <v>84.933144799999994</v>
      </c>
      <c r="AY57" s="124" t="s">
        <v>207</v>
      </c>
      <c r="AZ57" s="125"/>
      <c r="BA57" s="20" t="s">
        <v>73</v>
      </c>
      <c r="BB57" s="103" t="s">
        <v>76</v>
      </c>
      <c r="BC57" s="104"/>
      <c r="BD57" s="103" t="s">
        <v>249</v>
      </c>
      <c r="BE57" s="118"/>
      <c r="BF57" s="104"/>
      <c r="BG57" s="77">
        <v>84.933144799999994</v>
      </c>
      <c r="BI57" s="124" t="s">
        <v>207</v>
      </c>
      <c r="BJ57" s="125"/>
      <c r="BK57" s="20" t="s">
        <v>73</v>
      </c>
      <c r="BL57" s="103" t="s">
        <v>76</v>
      </c>
      <c r="BM57" s="104"/>
      <c r="BN57" s="103" t="s">
        <v>249</v>
      </c>
      <c r="BO57" s="118"/>
      <c r="BP57" s="104"/>
      <c r="BQ57" s="77">
        <v>84.933144799999994</v>
      </c>
      <c r="BS57" s="124" t="s">
        <v>207</v>
      </c>
      <c r="BT57" s="125"/>
      <c r="BU57" s="20" t="s">
        <v>73</v>
      </c>
      <c r="BV57" s="103" t="s">
        <v>76</v>
      </c>
      <c r="BW57" s="104"/>
      <c r="BX57" s="103" t="s">
        <v>249</v>
      </c>
      <c r="BY57" s="118"/>
      <c r="BZ57" s="104"/>
      <c r="CA57" s="77">
        <v>84.933144799999994</v>
      </c>
      <c r="CC57" s="124" t="s">
        <v>207</v>
      </c>
      <c r="CD57" s="125"/>
      <c r="CE57" s="20" t="s">
        <v>73</v>
      </c>
      <c r="CF57" s="103" t="s">
        <v>76</v>
      </c>
      <c r="CG57" s="104"/>
      <c r="CH57" s="103" t="s">
        <v>249</v>
      </c>
      <c r="CI57" s="118"/>
      <c r="CJ57" s="104"/>
      <c r="CK57" s="77">
        <v>84.933144799999994</v>
      </c>
      <c r="CM57" s="124" t="s">
        <v>207</v>
      </c>
      <c r="CN57" s="125"/>
      <c r="CO57" s="20" t="s">
        <v>73</v>
      </c>
      <c r="CP57" s="103" t="s">
        <v>76</v>
      </c>
      <c r="CQ57" s="104"/>
      <c r="CR57" s="103" t="s">
        <v>249</v>
      </c>
      <c r="CS57" s="118"/>
      <c r="CT57" s="104"/>
      <c r="CU57" s="77">
        <v>84.933144799999994</v>
      </c>
    </row>
    <row r="58" spans="1:99" s="4" customFormat="1" ht="82.5" customHeight="1" x14ac:dyDescent="0.2">
      <c r="A58" s="126"/>
      <c r="B58" s="127"/>
      <c r="C58" s="19" t="s">
        <v>74</v>
      </c>
      <c r="D58" s="53" t="s">
        <v>92</v>
      </c>
      <c r="E58" s="54"/>
      <c r="F58" s="55" t="s">
        <v>252</v>
      </c>
      <c r="G58" s="55"/>
      <c r="H58" s="55"/>
      <c r="I58" s="133"/>
      <c r="K58" s="126"/>
      <c r="L58" s="127"/>
      <c r="M58" s="19" t="s">
        <v>74</v>
      </c>
      <c r="N58" s="53" t="s">
        <v>92</v>
      </c>
      <c r="O58" s="54"/>
      <c r="P58" s="55" t="s">
        <v>252</v>
      </c>
      <c r="Q58" s="55"/>
      <c r="R58" s="55"/>
      <c r="S58" s="131"/>
      <c r="U58" s="126"/>
      <c r="V58" s="127"/>
      <c r="W58" s="19" t="s">
        <v>74</v>
      </c>
      <c r="X58" s="53" t="s">
        <v>92</v>
      </c>
      <c r="Y58" s="54"/>
      <c r="Z58" s="55" t="s">
        <v>252</v>
      </c>
      <c r="AA58" s="55"/>
      <c r="AB58" s="55"/>
      <c r="AC58" s="131"/>
      <c r="AE58" s="126"/>
      <c r="AF58" s="127"/>
      <c r="AG58" s="19" t="s">
        <v>74</v>
      </c>
      <c r="AH58" s="53" t="s">
        <v>92</v>
      </c>
      <c r="AI58" s="54"/>
      <c r="AJ58" s="55" t="s">
        <v>252</v>
      </c>
      <c r="AK58" s="55"/>
      <c r="AL58" s="55"/>
      <c r="AM58" s="131"/>
      <c r="AO58" s="126"/>
      <c r="AP58" s="127"/>
      <c r="AQ58" s="19" t="s">
        <v>74</v>
      </c>
      <c r="AR58" s="103" t="s">
        <v>92</v>
      </c>
      <c r="AS58" s="104"/>
      <c r="AT58" s="103" t="s">
        <v>252</v>
      </c>
      <c r="AU58" s="118"/>
      <c r="AV58" s="104"/>
      <c r="AW58" s="131"/>
      <c r="AY58" s="126"/>
      <c r="AZ58" s="127"/>
      <c r="BA58" s="19" t="s">
        <v>74</v>
      </c>
      <c r="BB58" s="103" t="s">
        <v>92</v>
      </c>
      <c r="BC58" s="104"/>
      <c r="BD58" s="103" t="s">
        <v>252</v>
      </c>
      <c r="BE58" s="118"/>
      <c r="BF58" s="104"/>
      <c r="BG58" s="77"/>
      <c r="BI58" s="126"/>
      <c r="BJ58" s="127"/>
      <c r="BK58" s="19" t="s">
        <v>74</v>
      </c>
      <c r="BL58" s="103" t="s">
        <v>92</v>
      </c>
      <c r="BM58" s="104"/>
      <c r="BN58" s="103" t="s">
        <v>252</v>
      </c>
      <c r="BO58" s="118"/>
      <c r="BP58" s="104"/>
      <c r="BQ58" s="77"/>
      <c r="BS58" s="126"/>
      <c r="BT58" s="127"/>
      <c r="BU58" s="19" t="s">
        <v>74</v>
      </c>
      <c r="BV58" s="103" t="s">
        <v>92</v>
      </c>
      <c r="BW58" s="104"/>
      <c r="BX58" s="103" t="s">
        <v>252</v>
      </c>
      <c r="BY58" s="118"/>
      <c r="BZ58" s="104"/>
      <c r="CA58" s="77"/>
      <c r="CC58" s="126"/>
      <c r="CD58" s="127"/>
      <c r="CE58" s="19" t="s">
        <v>74</v>
      </c>
      <c r="CF58" s="103" t="s">
        <v>92</v>
      </c>
      <c r="CG58" s="104"/>
      <c r="CH58" s="103" t="s">
        <v>252</v>
      </c>
      <c r="CI58" s="118"/>
      <c r="CJ58" s="104"/>
      <c r="CK58" s="77"/>
      <c r="CM58" s="126"/>
      <c r="CN58" s="127"/>
      <c r="CO58" s="19" t="s">
        <v>74</v>
      </c>
      <c r="CP58" s="103" t="s">
        <v>92</v>
      </c>
      <c r="CQ58" s="104"/>
      <c r="CR58" s="103" t="s">
        <v>252</v>
      </c>
      <c r="CS58" s="118"/>
      <c r="CT58" s="104"/>
      <c r="CU58" s="77"/>
    </row>
    <row r="59" spans="1:99" s="4" customFormat="1" ht="82.5" customHeight="1" x14ac:dyDescent="0.2">
      <c r="A59" s="128"/>
      <c r="B59" s="129"/>
      <c r="C59" s="19" t="s">
        <v>75</v>
      </c>
      <c r="D59" s="103" t="s">
        <v>242</v>
      </c>
      <c r="E59" s="104"/>
      <c r="F59" s="103" t="s">
        <v>243</v>
      </c>
      <c r="G59" s="118"/>
      <c r="H59" s="104"/>
      <c r="I59" s="134"/>
      <c r="K59" s="128"/>
      <c r="L59" s="129"/>
      <c r="M59" s="19" t="s">
        <v>75</v>
      </c>
      <c r="N59" s="103" t="s">
        <v>242</v>
      </c>
      <c r="O59" s="104"/>
      <c r="P59" s="103" t="s">
        <v>243</v>
      </c>
      <c r="Q59" s="118"/>
      <c r="R59" s="104"/>
      <c r="S59" s="131"/>
      <c r="U59" s="128"/>
      <c r="V59" s="129"/>
      <c r="W59" s="19" t="s">
        <v>75</v>
      </c>
      <c r="X59" s="103" t="s">
        <v>242</v>
      </c>
      <c r="Y59" s="104"/>
      <c r="Z59" s="103" t="s">
        <v>243</v>
      </c>
      <c r="AA59" s="118"/>
      <c r="AB59" s="104"/>
      <c r="AC59" s="131"/>
      <c r="AE59" s="128"/>
      <c r="AF59" s="129"/>
      <c r="AG59" s="19" t="s">
        <v>75</v>
      </c>
      <c r="AH59" s="103" t="s">
        <v>242</v>
      </c>
      <c r="AI59" s="104"/>
      <c r="AJ59" s="103" t="s">
        <v>243</v>
      </c>
      <c r="AK59" s="118"/>
      <c r="AL59" s="104"/>
      <c r="AM59" s="131"/>
      <c r="AO59" s="128"/>
      <c r="AP59" s="129"/>
      <c r="AQ59" s="19" t="s">
        <v>75</v>
      </c>
      <c r="AR59" s="103" t="s">
        <v>242</v>
      </c>
      <c r="AS59" s="104"/>
      <c r="AT59" s="103" t="s">
        <v>243</v>
      </c>
      <c r="AU59" s="118"/>
      <c r="AV59" s="104"/>
      <c r="AW59" s="131"/>
      <c r="AY59" s="128"/>
      <c r="AZ59" s="129"/>
      <c r="BA59" s="19" t="s">
        <v>75</v>
      </c>
      <c r="BB59" s="103" t="s">
        <v>242</v>
      </c>
      <c r="BC59" s="104"/>
      <c r="BD59" s="103" t="s">
        <v>243</v>
      </c>
      <c r="BE59" s="118"/>
      <c r="BF59" s="104"/>
      <c r="BG59" s="77"/>
      <c r="BI59" s="128"/>
      <c r="BJ59" s="129"/>
      <c r="BK59" s="19" t="s">
        <v>75</v>
      </c>
      <c r="BL59" s="103" t="s">
        <v>242</v>
      </c>
      <c r="BM59" s="104"/>
      <c r="BN59" s="103" t="s">
        <v>243</v>
      </c>
      <c r="BO59" s="118"/>
      <c r="BP59" s="104"/>
      <c r="BQ59" s="77"/>
      <c r="BS59" s="128"/>
      <c r="BT59" s="129"/>
      <c r="BU59" s="19" t="s">
        <v>75</v>
      </c>
      <c r="BV59" s="103" t="s">
        <v>242</v>
      </c>
      <c r="BW59" s="104"/>
      <c r="BX59" s="103" t="s">
        <v>243</v>
      </c>
      <c r="BY59" s="118"/>
      <c r="BZ59" s="104"/>
      <c r="CA59" s="77"/>
      <c r="CC59" s="128"/>
      <c r="CD59" s="129"/>
      <c r="CE59" s="19" t="s">
        <v>75</v>
      </c>
      <c r="CF59" s="103" t="s">
        <v>242</v>
      </c>
      <c r="CG59" s="104"/>
      <c r="CH59" s="103" t="s">
        <v>243</v>
      </c>
      <c r="CI59" s="118"/>
      <c r="CJ59" s="104"/>
      <c r="CK59" s="77"/>
      <c r="CM59" s="128"/>
      <c r="CN59" s="129"/>
      <c r="CO59" s="19" t="s">
        <v>75</v>
      </c>
      <c r="CP59" s="103" t="s">
        <v>242</v>
      </c>
      <c r="CQ59" s="104"/>
      <c r="CR59" s="103" t="s">
        <v>243</v>
      </c>
      <c r="CS59" s="118"/>
      <c r="CT59" s="104"/>
      <c r="CU59" s="77"/>
    </row>
    <row r="60" spans="1:99" ht="82.5" customHeight="1" x14ac:dyDescent="0.2">
      <c r="A60" s="124" t="s">
        <v>208</v>
      </c>
      <c r="B60" s="125"/>
      <c r="C60" s="20" t="s">
        <v>73</v>
      </c>
      <c r="D60" s="103" t="s">
        <v>422</v>
      </c>
      <c r="E60" s="104"/>
      <c r="F60" s="103" t="s">
        <v>423</v>
      </c>
      <c r="G60" s="118"/>
      <c r="H60" s="104"/>
      <c r="I60" s="132">
        <v>50.241382399999878</v>
      </c>
      <c r="J60" s="4"/>
      <c r="K60" s="124" t="s">
        <v>208</v>
      </c>
      <c r="L60" s="125"/>
      <c r="M60" s="20" t="s">
        <v>73</v>
      </c>
      <c r="N60" s="103" t="s">
        <v>422</v>
      </c>
      <c r="O60" s="104"/>
      <c r="P60" s="103" t="s">
        <v>423</v>
      </c>
      <c r="Q60" s="118"/>
      <c r="R60" s="104"/>
      <c r="S60" s="131">
        <v>50.241382399999878</v>
      </c>
      <c r="T60" s="4"/>
      <c r="U60" s="124" t="s">
        <v>208</v>
      </c>
      <c r="V60" s="125"/>
      <c r="W60" s="20" t="s">
        <v>73</v>
      </c>
      <c r="X60" s="103" t="s">
        <v>422</v>
      </c>
      <c r="Y60" s="104"/>
      <c r="Z60" s="103" t="s">
        <v>423</v>
      </c>
      <c r="AA60" s="118"/>
      <c r="AB60" s="104"/>
      <c r="AC60" s="131">
        <v>50.241382399999878</v>
      </c>
      <c r="AD60" s="4"/>
      <c r="AE60" s="124" t="s">
        <v>208</v>
      </c>
      <c r="AF60" s="125"/>
      <c r="AG60" s="20" t="s">
        <v>73</v>
      </c>
      <c r="AH60" s="103" t="s">
        <v>422</v>
      </c>
      <c r="AI60" s="104"/>
      <c r="AJ60" s="103" t="s">
        <v>423</v>
      </c>
      <c r="AK60" s="118"/>
      <c r="AL60" s="104"/>
      <c r="AM60" s="131">
        <v>50.241382399999878</v>
      </c>
      <c r="AO60" s="124" t="s">
        <v>208</v>
      </c>
      <c r="AP60" s="125"/>
      <c r="AQ60" s="20" t="s">
        <v>73</v>
      </c>
      <c r="AR60" s="53" t="s">
        <v>89</v>
      </c>
      <c r="AS60" s="54"/>
      <c r="AT60" s="103" t="s">
        <v>253</v>
      </c>
      <c r="AU60" s="118"/>
      <c r="AV60" s="104"/>
      <c r="AW60" s="131">
        <v>0</v>
      </c>
      <c r="AY60" s="124" t="s">
        <v>208</v>
      </c>
      <c r="AZ60" s="125"/>
      <c r="BA60" s="20" t="s">
        <v>73</v>
      </c>
      <c r="BB60" s="53" t="s">
        <v>89</v>
      </c>
      <c r="BC60" s="54"/>
      <c r="BD60" s="103" t="s">
        <v>253</v>
      </c>
      <c r="BE60" s="118"/>
      <c r="BF60" s="104"/>
      <c r="BG60" s="77">
        <v>0</v>
      </c>
      <c r="BI60" s="124" t="s">
        <v>208</v>
      </c>
      <c r="BJ60" s="125"/>
      <c r="BK60" s="20" t="s">
        <v>73</v>
      </c>
      <c r="BL60" s="53" t="s">
        <v>89</v>
      </c>
      <c r="BM60" s="54"/>
      <c r="BN60" s="103" t="s">
        <v>253</v>
      </c>
      <c r="BO60" s="118"/>
      <c r="BP60" s="104"/>
      <c r="BQ60" s="77">
        <v>0</v>
      </c>
      <c r="BS60" s="124" t="s">
        <v>208</v>
      </c>
      <c r="BT60" s="125"/>
      <c r="BU60" s="20" t="s">
        <v>73</v>
      </c>
      <c r="BV60" s="53" t="s">
        <v>89</v>
      </c>
      <c r="BW60" s="54"/>
      <c r="BX60" s="103" t="s">
        <v>253</v>
      </c>
      <c r="BY60" s="118"/>
      <c r="BZ60" s="104"/>
      <c r="CA60" s="77">
        <v>0</v>
      </c>
      <c r="CC60" s="124" t="s">
        <v>208</v>
      </c>
      <c r="CD60" s="125"/>
      <c r="CE60" s="20" t="s">
        <v>73</v>
      </c>
      <c r="CF60" s="53" t="s">
        <v>89</v>
      </c>
      <c r="CG60" s="54"/>
      <c r="CH60" s="103" t="s">
        <v>253</v>
      </c>
      <c r="CI60" s="118"/>
      <c r="CJ60" s="104"/>
      <c r="CK60" s="77">
        <v>0</v>
      </c>
      <c r="CM60" s="124" t="s">
        <v>208</v>
      </c>
      <c r="CN60" s="125"/>
      <c r="CO60" s="20" t="s">
        <v>73</v>
      </c>
      <c r="CP60" s="53" t="s">
        <v>89</v>
      </c>
      <c r="CQ60" s="54"/>
      <c r="CR60" s="103" t="s">
        <v>253</v>
      </c>
      <c r="CS60" s="118"/>
      <c r="CT60" s="104"/>
      <c r="CU60" s="77">
        <v>0</v>
      </c>
    </row>
    <row r="61" spans="1:99" ht="82.5" customHeight="1" x14ac:dyDescent="0.2">
      <c r="A61" s="126"/>
      <c r="B61" s="127"/>
      <c r="C61" s="19" t="s">
        <v>74</v>
      </c>
      <c r="D61" s="53" t="s">
        <v>247</v>
      </c>
      <c r="E61" s="54"/>
      <c r="F61" s="55" t="s">
        <v>250</v>
      </c>
      <c r="G61" s="55"/>
      <c r="H61" s="55"/>
      <c r="I61" s="133"/>
      <c r="J61" s="4"/>
      <c r="K61" s="126"/>
      <c r="L61" s="127"/>
      <c r="M61" s="19" t="s">
        <v>74</v>
      </c>
      <c r="N61" s="53" t="s">
        <v>247</v>
      </c>
      <c r="O61" s="54"/>
      <c r="P61" s="55" t="s">
        <v>250</v>
      </c>
      <c r="Q61" s="55"/>
      <c r="R61" s="55"/>
      <c r="S61" s="131"/>
      <c r="T61" s="4"/>
      <c r="U61" s="126"/>
      <c r="V61" s="127"/>
      <c r="W61" s="19" t="s">
        <v>74</v>
      </c>
      <c r="X61" s="53" t="s">
        <v>247</v>
      </c>
      <c r="Y61" s="54"/>
      <c r="Z61" s="55" t="s">
        <v>250</v>
      </c>
      <c r="AA61" s="55"/>
      <c r="AB61" s="55"/>
      <c r="AC61" s="131"/>
      <c r="AD61" s="4"/>
      <c r="AE61" s="126"/>
      <c r="AF61" s="127"/>
      <c r="AG61" s="19" t="s">
        <v>74</v>
      </c>
      <c r="AH61" s="53" t="s">
        <v>247</v>
      </c>
      <c r="AI61" s="54"/>
      <c r="AJ61" s="55" t="s">
        <v>250</v>
      </c>
      <c r="AK61" s="55"/>
      <c r="AL61" s="55"/>
      <c r="AM61" s="131"/>
      <c r="AO61" s="126"/>
      <c r="AP61" s="127"/>
      <c r="AQ61" s="19" t="s">
        <v>74</v>
      </c>
      <c r="AR61" s="53" t="s">
        <v>247</v>
      </c>
      <c r="AS61" s="54"/>
      <c r="AT61" s="103" t="s">
        <v>250</v>
      </c>
      <c r="AU61" s="118"/>
      <c r="AV61" s="104"/>
      <c r="AW61" s="131"/>
      <c r="AY61" s="126"/>
      <c r="AZ61" s="127"/>
      <c r="BA61" s="19" t="s">
        <v>74</v>
      </c>
      <c r="BB61" s="53" t="s">
        <v>247</v>
      </c>
      <c r="BC61" s="54"/>
      <c r="BD61" s="103" t="s">
        <v>250</v>
      </c>
      <c r="BE61" s="118"/>
      <c r="BF61" s="104"/>
      <c r="BG61" s="77"/>
      <c r="BI61" s="126"/>
      <c r="BJ61" s="127"/>
      <c r="BK61" s="19" t="s">
        <v>74</v>
      </c>
      <c r="BL61" s="53" t="s">
        <v>247</v>
      </c>
      <c r="BM61" s="54"/>
      <c r="BN61" s="103" t="s">
        <v>250</v>
      </c>
      <c r="BO61" s="118"/>
      <c r="BP61" s="104"/>
      <c r="BQ61" s="77"/>
      <c r="BS61" s="126"/>
      <c r="BT61" s="127"/>
      <c r="BU61" s="19" t="s">
        <v>74</v>
      </c>
      <c r="BV61" s="53" t="s">
        <v>247</v>
      </c>
      <c r="BW61" s="54"/>
      <c r="BX61" s="103" t="s">
        <v>250</v>
      </c>
      <c r="BY61" s="118"/>
      <c r="BZ61" s="104"/>
      <c r="CA61" s="77"/>
      <c r="CC61" s="126"/>
      <c r="CD61" s="127"/>
      <c r="CE61" s="19" t="s">
        <v>74</v>
      </c>
      <c r="CF61" s="53" t="s">
        <v>247</v>
      </c>
      <c r="CG61" s="54"/>
      <c r="CH61" s="103" t="s">
        <v>250</v>
      </c>
      <c r="CI61" s="118"/>
      <c r="CJ61" s="104"/>
      <c r="CK61" s="77"/>
      <c r="CM61" s="126"/>
      <c r="CN61" s="127"/>
      <c r="CO61" s="19" t="s">
        <v>74</v>
      </c>
      <c r="CP61" s="53" t="s">
        <v>247</v>
      </c>
      <c r="CQ61" s="54"/>
      <c r="CR61" s="103" t="s">
        <v>250</v>
      </c>
      <c r="CS61" s="118"/>
      <c r="CT61" s="104"/>
      <c r="CU61" s="77"/>
    </row>
    <row r="62" spans="1:99" ht="82.5" customHeight="1" x14ac:dyDescent="0.2">
      <c r="A62" s="128"/>
      <c r="B62" s="129"/>
      <c r="C62" s="19" t="s">
        <v>75</v>
      </c>
      <c r="D62" s="103" t="s">
        <v>242</v>
      </c>
      <c r="E62" s="104"/>
      <c r="F62" s="103" t="s">
        <v>243</v>
      </c>
      <c r="G62" s="118"/>
      <c r="H62" s="104"/>
      <c r="I62" s="134"/>
      <c r="J62" s="4"/>
      <c r="K62" s="128"/>
      <c r="L62" s="129"/>
      <c r="M62" s="19" t="s">
        <v>75</v>
      </c>
      <c r="N62" s="103" t="s">
        <v>242</v>
      </c>
      <c r="O62" s="104"/>
      <c r="P62" s="103" t="s">
        <v>243</v>
      </c>
      <c r="Q62" s="118"/>
      <c r="R62" s="104"/>
      <c r="S62" s="131"/>
      <c r="T62" s="4"/>
      <c r="U62" s="128"/>
      <c r="V62" s="129"/>
      <c r="W62" s="19" t="s">
        <v>75</v>
      </c>
      <c r="X62" s="103" t="s">
        <v>242</v>
      </c>
      <c r="Y62" s="104"/>
      <c r="Z62" s="103" t="s">
        <v>243</v>
      </c>
      <c r="AA62" s="118"/>
      <c r="AB62" s="104"/>
      <c r="AC62" s="131"/>
      <c r="AD62" s="4"/>
      <c r="AE62" s="128"/>
      <c r="AF62" s="129"/>
      <c r="AG62" s="19" t="s">
        <v>75</v>
      </c>
      <c r="AH62" s="103" t="s">
        <v>242</v>
      </c>
      <c r="AI62" s="104"/>
      <c r="AJ62" s="103" t="s">
        <v>243</v>
      </c>
      <c r="AK62" s="118"/>
      <c r="AL62" s="104"/>
      <c r="AM62" s="131"/>
      <c r="AO62" s="128"/>
      <c r="AP62" s="129"/>
      <c r="AQ62" s="19" t="s">
        <v>75</v>
      </c>
      <c r="AR62" s="53" t="s">
        <v>242</v>
      </c>
      <c r="AS62" s="67"/>
      <c r="AT62" s="103" t="s">
        <v>243</v>
      </c>
      <c r="AU62" s="118"/>
      <c r="AV62" s="104"/>
      <c r="AW62" s="131"/>
      <c r="AY62" s="128"/>
      <c r="AZ62" s="129"/>
      <c r="BA62" s="19" t="s">
        <v>75</v>
      </c>
      <c r="BB62" s="53" t="s">
        <v>242</v>
      </c>
      <c r="BC62" s="67"/>
      <c r="BD62" s="103" t="s">
        <v>243</v>
      </c>
      <c r="BE62" s="118"/>
      <c r="BF62" s="104"/>
      <c r="BG62" s="77"/>
      <c r="BI62" s="128"/>
      <c r="BJ62" s="129"/>
      <c r="BK62" s="19" t="s">
        <v>75</v>
      </c>
      <c r="BL62" s="53" t="s">
        <v>242</v>
      </c>
      <c r="BM62" s="67"/>
      <c r="BN62" s="103" t="s">
        <v>243</v>
      </c>
      <c r="BO62" s="118"/>
      <c r="BP62" s="104"/>
      <c r="BQ62" s="77"/>
      <c r="BS62" s="128"/>
      <c r="BT62" s="129"/>
      <c r="BU62" s="19" t="s">
        <v>75</v>
      </c>
      <c r="BV62" s="53" t="s">
        <v>242</v>
      </c>
      <c r="BW62" s="67"/>
      <c r="BX62" s="103" t="s">
        <v>243</v>
      </c>
      <c r="BY62" s="118"/>
      <c r="BZ62" s="104"/>
      <c r="CA62" s="77"/>
      <c r="CC62" s="128"/>
      <c r="CD62" s="129"/>
      <c r="CE62" s="19" t="s">
        <v>75</v>
      </c>
      <c r="CF62" s="53" t="s">
        <v>242</v>
      </c>
      <c r="CG62" s="67"/>
      <c r="CH62" s="103" t="s">
        <v>243</v>
      </c>
      <c r="CI62" s="118"/>
      <c r="CJ62" s="104"/>
      <c r="CK62" s="77"/>
      <c r="CM62" s="128"/>
      <c r="CN62" s="129"/>
      <c r="CO62" s="19" t="s">
        <v>75</v>
      </c>
      <c r="CP62" s="53" t="s">
        <v>242</v>
      </c>
      <c r="CQ62" s="67"/>
      <c r="CR62" s="103" t="s">
        <v>243</v>
      </c>
      <c r="CS62" s="118"/>
      <c r="CT62" s="104"/>
      <c r="CU62" s="77"/>
    </row>
    <row r="63" spans="1:99" ht="82.5" customHeight="1" x14ac:dyDescent="0.2">
      <c r="A63" s="124" t="s">
        <v>204</v>
      </c>
      <c r="B63" s="125"/>
      <c r="C63" s="20" t="s">
        <v>73</v>
      </c>
      <c r="D63" s="103" t="s">
        <v>422</v>
      </c>
      <c r="E63" s="104"/>
      <c r="F63" s="103" t="s">
        <v>423</v>
      </c>
      <c r="G63" s="118"/>
      <c r="H63" s="104"/>
      <c r="I63" s="132">
        <v>122.22452719999988</v>
      </c>
      <c r="J63" s="4"/>
      <c r="K63" s="124" t="s">
        <v>204</v>
      </c>
      <c r="L63" s="125"/>
      <c r="M63" s="20" t="s">
        <v>73</v>
      </c>
      <c r="N63" s="103" t="s">
        <v>422</v>
      </c>
      <c r="O63" s="104"/>
      <c r="P63" s="103" t="s">
        <v>423</v>
      </c>
      <c r="Q63" s="118"/>
      <c r="R63" s="104"/>
      <c r="S63" s="131">
        <v>122.22452719999988</v>
      </c>
      <c r="T63" s="4"/>
      <c r="U63" s="124" t="s">
        <v>204</v>
      </c>
      <c r="V63" s="125"/>
      <c r="W63" s="20" t="s">
        <v>73</v>
      </c>
      <c r="X63" s="103" t="s">
        <v>422</v>
      </c>
      <c r="Y63" s="104"/>
      <c r="Z63" s="103" t="s">
        <v>423</v>
      </c>
      <c r="AA63" s="118"/>
      <c r="AB63" s="104"/>
      <c r="AC63" s="131">
        <v>122.22452719999988</v>
      </c>
      <c r="AD63" s="4"/>
      <c r="AE63" s="124" t="s">
        <v>204</v>
      </c>
      <c r="AF63" s="125"/>
      <c r="AG63" s="20" t="s">
        <v>73</v>
      </c>
      <c r="AH63" s="103" t="s">
        <v>422</v>
      </c>
      <c r="AI63" s="104"/>
      <c r="AJ63" s="103" t="s">
        <v>423</v>
      </c>
      <c r="AK63" s="118"/>
      <c r="AL63" s="104"/>
      <c r="AM63" s="131">
        <v>122.22452719999988</v>
      </c>
      <c r="AO63" s="124" t="s">
        <v>204</v>
      </c>
      <c r="AP63" s="125"/>
      <c r="AQ63" s="20" t="s">
        <v>73</v>
      </c>
      <c r="AR63" s="53" t="s">
        <v>89</v>
      </c>
      <c r="AS63" s="54"/>
      <c r="AT63" s="103" t="s">
        <v>253</v>
      </c>
      <c r="AU63" s="118"/>
      <c r="AV63" s="104"/>
      <c r="AW63" s="131">
        <v>71.983144800000005</v>
      </c>
      <c r="AY63" s="124" t="s">
        <v>204</v>
      </c>
      <c r="AZ63" s="125"/>
      <c r="BA63" s="20" t="s">
        <v>73</v>
      </c>
      <c r="BB63" s="53" t="s">
        <v>89</v>
      </c>
      <c r="BC63" s="54"/>
      <c r="BD63" s="103" t="s">
        <v>253</v>
      </c>
      <c r="BE63" s="118"/>
      <c r="BF63" s="104"/>
      <c r="BG63" s="77">
        <v>71.983144800000005</v>
      </c>
      <c r="BI63" s="124" t="s">
        <v>204</v>
      </c>
      <c r="BJ63" s="125"/>
      <c r="BK63" s="20" t="s">
        <v>73</v>
      </c>
      <c r="BL63" s="53" t="s">
        <v>89</v>
      </c>
      <c r="BM63" s="54"/>
      <c r="BN63" s="103" t="s">
        <v>253</v>
      </c>
      <c r="BO63" s="118"/>
      <c r="BP63" s="104"/>
      <c r="BQ63" s="77">
        <v>71.983144800000005</v>
      </c>
      <c r="BS63" s="124" t="s">
        <v>204</v>
      </c>
      <c r="BT63" s="125"/>
      <c r="BU63" s="20" t="s">
        <v>73</v>
      </c>
      <c r="BV63" s="53" t="s">
        <v>89</v>
      </c>
      <c r="BW63" s="54"/>
      <c r="BX63" s="103" t="s">
        <v>253</v>
      </c>
      <c r="BY63" s="118"/>
      <c r="BZ63" s="104"/>
      <c r="CA63" s="77">
        <v>71.983144800000005</v>
      </c>
      <c r="CC63" s="124" t="s">
        <v>204</v>
      </c>
      <c r="CD63" s="125"/>
      <c r="CE63" s="20" t="s">
        <v>73</v>
      </c>
      <c r="CF63" s="53" t="s">
        <v>89</v>
      </c>
      <c r="CG63" s="54"/>
      <c r="CH63" s="103" t="s">
        <v>253</v>
      </c>
      <c r="CI63" s="118"/>
      <c r="CJ63" s="104"/>
      <c r="CK63" s="77">
        <v>71.983144800000005</v>
      </c>
      <c r="CM63" s="124" t="s">
        <v>204</v>
      </c>
      <c r="CN63" s="125"/>
      <c r="CO63" s="20" t="s">
        <v>73</v>
      </c>
      <c r="CP63" s="53" t="s">
        <v>89</v>
      </c>
      <c r="CQ63" s="54"/>
      <c r="CR63" s="103" t="s">
        <v>253</v>
      </c>
      <c r="CS63" s="118"/>
      <c r="CT63" s="104"/>
      <c r="CU63" s="77">
        <v>71.983144800000005</v>
      </c>
    </row>
    <row r="64" spans="1:99" ht="82.5" customHeight="1" x14ac:dyDescent="0.2">
      <c r="A64" s="126"/>
      <c r="B64" s="127"/>
      <c r="C64" s="19" t="s">
        <v>74</v>
      </c>
      <c r="D64" s="53" t="s">
        <v>344</v>
      </c>
      <c r="E64" s="54"/>
      <c r="F64" s="55" t="s">
        <v>345</v>
      </c>
      <c r="G64" s="55"/>
      <c r="H64" s="55"/>
      <c r="I64" s="133"/>
      <c r="J64" s="4"/>
      <c r="K64" s="126"/>
      <c r="L64" s="127"/>
      <c r="M64" s="19" t="s">
        <v>74</v>
      </c>
      <c r="N64" s="53" t="s">
        <v>344</v>
      </c>
      <c r="O64" s="54"/>
      <c r="P64" s="55" t="s">
        <v>345</v>
      </c>
      <c r="Q64" s="55"/>
      <c r="R64" s="55"/>
      <c r="S64" s="131"/>
      <c r="T64" s="4"/>
      <c r="U64" s="126"/>
      <c r="V64" s="127"/>
      <c r="W64" s="19" t="s">
        <v>74</v>
      </c>
      <c r="X64" s="53" t="s">
        <v>344</v>
      </c>
      <c r="Y64" s="54"/>
      <c r="Z64" s="55" t="s">
        <v>345</v>
      </c>
      <c r="AA64" s="55"/>
      <c r="AB64" s="55"/>
      <c r="AC64" s="131"/>
      <c r="AD64" s="4"/>
      <c r="AE64" s="126"/>
      <c r="AF64" s="127"/>
      <c r="AG64" s="19" t="s">
        <v>74</v>
      </c>
      <c r="AH64" s="53" t="s">
        <v>344</v>
      </c>
      <c r="AI64" s="54"/>
      <c r="AJ64" s="55" t="s">
        <v>345</v>
      </c>
      <c r="AK64" s="55"/>
      <c r="AL64" s="55"/>
      <c r="AM64" s="131"/>
      <c r="AO64" s="126"/>
      <c r="AP64" s="127"/>
      <c r="AQ64" s="19" t="s">
        <v>74</v>
      </c>
      <c r="AR64" s="60" t="s">
        <v>344</v>
      </c>
      <c r="AS64" s="62"/>
      <c r="AT64" s="59" t="s">
        <v>345</v>
      </c>
      <c r="AU64" s="59"/>
      <c r="AV64" s="59"/>
      <c r="AW64" s="131"/>
      <c r="AY64" s="126"/>
      <c r="AZ64" s="127"/>
      <c r="BA64" s="19" t="s">
        <v>74</v>
      </c>
      <c r="BB64" s="60" t="s">
        <v>344</v>
      </c>
      <c r="BC64" s="62"/>
      <c r="BD64" s="59" t="s">
        <v>345</v>
      </c>
      <c r="BE64" s="59"/>
      <c r="BF64" s="59"/>
      <c r="BG64" s="77"/>
      <c r="BI64" s="126"/>
      <c r="BJ64" s="127"/>
      <c r="BK64" s="19" t="s">
        <v>74</v>
      </c>
      <c r="BL64" s="60" t="s">
        <v>344</v>
      </c>
      <c r="BM64" s="62"/>
      <c r="BN64" s="59" t="s">
        <v>345</v>
      </c>
      <c r="BO64" s="59"/>
      <c r="BP64" s="59"/>
      <c r="BQ64" s="77"/>
      <c r="BS64" s="126"/>
      <c r="BT64" s="127"/>
      <c r="BU64" s="19" t="s">
        <v>74</v>
      </c>
      <c r="BV64" s="60" t="s">
        <v>344</v>
      </c>
      <c r="BW64" s="62"/>
      <c r="BX64" s="59" t="s">
        <v>345</v>
      </c>
      <c r="BY64" s="59"/>
      <c r="BZ64" s="59"/>
      <c r="CA64" s="77"/>
      <c r="CC64" s="126"/>
      <c r="CD64" s="127"/>
      <c r="CE64" s="19" t="s">
        <v>74</v>
      </c>
      <c r="CF64" s="60" t="s">
        <v>344</v>
      </c>
      <c r="CG64" s="62"/>
      <c r="CH64" s="59" t="s">
        <v>345</v>
      </c>
      <c r="CI64" s="59"/>
      <c r="CJ64" s="59"/>
      <c r="CK64" s="77"/>
      <c r="CM64" s="126"/>
      <c r="CN64" s="127"/>
      <c r="CO64" s="19" t="s">
        <v>74</v>
      </c>
      <c r="CP64" s="60" t="s">
        <v>344</v>
      </c>
      <c r="CQ64" s="62"/>
      <c r="CR64" s="59" t="s">
        <v>345</v>
      </c>
      <c r="CS64" s="59"/>
      <c r="CT64" s="59"/>
      <c r="CU64" s="77"/>
    </row>
    <row r="65" spans="1:99" ht="82.5" customHeight="1" x14ac:dyDescent="0.2">
      <c r="A65" s="128"/>
      <c r="B65" s="129"/>
      <c r="C65" s="19" t="s">
        <v>75</v>
      </c>
      <c r="D65" s="103" t="s">
        <v>202</v>
      </c>
      <c r="E65" s="104"/>
      <c r="F65" s="103" t="s">
        <v>239</v>
      </c>
      <c r="G65" s="118"/>
      <c r="H65" s="104"/>
      <c r="I65" s="134"/>
      <c r="J65" s="4"/>
      <c r="K65" s="128"/>
      <c r="L65" s="129"/>
      <c r="M65" s="19" t="s">
        <v>75</v>
      </c>
      <c r="N65" s="103" t="s">
        <v>202</v>
      </c>
      <c r="O65" s="104"/>
      <c r="P65" s="103" t="s">
        <v>239</v>
      </c>
      <c r="Q65" s="118"/>
      <c r="R65" s="104"/>
      <c r="S65" s="131"/>
      <c r="T65" s="4"/>
      <c r="U65" s="128"/>
      <c r="V65" s="129"/>
      <c r="W65" s="19" t="s">
        <v>75</v>
      </c>
      <c r="X65" s="103" t="s">
        <v>202</v>
      </c>
      <c r="Y65" s="104"/>
      <c r="Z65" s="103" t="s">
        <v>239</v>
      </c>
      <c r="AA65" s="118"/>
      <c r="AB65" s="104"/>
      <c r="AC65" s="131"/>
      <c r="AD65" s="4"/>
      <c r="AE65" s="128"/>
      <c r="AF65" s="129"/>
      <c r="AG65" s="19" t="s">
        <v>75</v>
      </c>
      <c r="AH65" s="103" t="s">
        <v>202</v>
      </c>
      <c r="AI65" s="104"/>
      <c r="AJ65" s="103" t="s">
        <v>239</v>
      </c>
      <c r="AK65" s="118"/>
      <c r="AL65" s="104"/>
      <c r="AM65" s="131"/>
      <c r="AO65" s="128"/>
      <c r="AP65" s="129"/>
      <c r="AQ65" s="19" t="s">
        <v>75</v>
      </c>
      <c r="AR65" s="53" t="s">
        <v>202</v>
      </c>
      <c r="AS65" s="54"/>
      <c r="AT65" s="103" t="s">
        <v>239</v>
      </c>
      <c r="AU65" s="118"/>
      <c r="AV65" s="104"/>
      <c r="AW65" s="131"/>
      <c r="AY65" s="128"/>
      <c r="AZ65" s="129"/>
      <c r="BA65" s="19" t="s">
        <v>75</v>
      </c>
      <c r="BB65" s="53" t="s">
        <v>202</v>
      </c>
      <c r="BC65" s="54"/>
      <c r="BD65" s="103" t="s">
        <v>239</v>
      </c>
      <c r="BE65" s="118"/>
      <c r="BF65" s="104"/>
      <c r="BG65" s="77"/>
      <c r="BI65" s="128"/>
      <c r="BJ65" s="129"/>
      <c r="BK65" s="19" t="s">
        <v>75</v>
      </c>
      <c r="BL65" s="53" t="s">
        <v>202</v>
      </c>
      <c r="BM65" s="54"/>
      <c r="BN65" s="103" t="s">
        <v>239</v>
      </c>
      <c r="BO65" s="118"/>
      <c r="BP65" s="104"/>
      <c r="BQ65" s="77"/>
      <c r="BS65" s="128"/>
      <c r="BT65" s="129"/>
      <c r="BU65" s="19" t="s">
        <v>75</v>
      </c>
      <c r="BV65" s="53" t="s">
        <v>202</v>
      </c>
      <c r="BW65" s="54"/>
      <c r="BX65" s="103" t="s">
        <v>239</v>
      </c>
      <c r="BY65" s="118"/>
      <c r="BZ65" s="104"/>
      <c r="CA65" s="77"/>
      <c r="CC65" s="128"/>
      <c r="CD65" s="129"/>
      <c r="CE65" s="19" t="s">
        <v>75</v>
      </c>
      <c r="CF65" s="53" t="s">
        <v>202</v>
      </c>
      <c r="CG65" s="54"/>
      <c r="CH65" s="103" t="s">
        <v>239</v>
      </c>
      <c r="CI65" s="118"/>
      <c r="CJ65" s="104"/>
      <c r="CK65" s="77"/>
      <c r="CM65" s="128"/>
      <c r="CN65" s="129"/>
      <c r="CO65" s="19" t="s">
        <v>75</v>
      </c>
      <c r="CP65" s="53" t="s">
        <v>202</v>
      </c>
      <c r="CQ65" s="54"/>
      <c r="CR65" s="103" t="s">
        <v>239</v>
      </c>
      <c r="CS65" s="118"/>
      <c r="CT65" s="104"/>
      <c r="CU65" s="77"/>
    </row>
    <row r="66" spans="1:99" ht="82.5" customHeight="1" x14ac:dyDescent="0.2">
      <c r="A66" s="124" t="s">
        <v>209</v>
      </c>
      <c r="B66" s="125"/>
      <c r="C66" s="20" t="s">
        <v>73</v>
      </c>
      <c r="D66" s="103" t="s">
        <v>422</v>
      </c>
      <c r="E66" s="104"/>
      <c r="F66" s="103" t="s">
        <v>423</v>
      </c>
      <c r="G66" s="118"/>
      <c r="H66" s="104"/>
      <c r="I66" s="132">
        <v>128.69952719999986</v>
      </c>
      <c r="J66" s="4"/>
      <c r="K66" s="124" t="s">
        <v>209</v>
      </c>
      <c r="L66" s="125"/>
      <c r="M66" s="20" t="s">
        <v>73</v>
      </c>
      <c r="N66" s="103" t="s">
        <v>422</v>
      </c>
      <c r="O66" s="104"/>
      <c r="P66" s="103" t="s">
        <v>423</v>
      </c>
      <c r="Q66" s="118"/>
      <c r="R66" s="104"/>
      <c r="S66" s="131">
        <v>128.69952719999986</v>
      </c>
      <c r="T66" s="4"/>
      <c r="U66" s="124" t="s">
        <v>209</v>
      </c>
      <c r="V66" s="125"/>
      <c r="W66" s="20" t="s">
        <v>73</v>
      </c>
      <c r="X66" s="103" t="s">
        <v>422</v>
      </c>
      <c r="Y66" s="104"/>
      <c r="Z66" s="103" t="s">
        <v>423</v>
      </c>
      <c r="AA66" s="118"/>
      <c r="AB66" s="104"/>
      <c r="AC66" s="131">
        <v>128.69952719999986</v>
      </c>
      <c r="AD66" s="4"/>
      <c r="AE66" s="124" t="s">
        <v>209</v>
      </c>
      <c r="AF66" s="125"/>
      <c r="AG66" s="20" t="s">
        <v>73</v>
      </c>
      <c r="AH66" s="103" t="s">
        <v>422</v>
      </c>
      <c r="AI66" s="104"/>
      <c r="AJ66" s="103" t="s">
        <v>423</v>
      </c>
      <c r="AK66" s="118"/>
      <c r="AL66" s="104"/>
      <c r="AM66" s="131">
        <v>128.69952719999986</v>
      </c>
      <c r="AO66" s="124" t="s">
        <v>209</v>
      </c>
      <c r="AP66" s="125"/>
      <c r="AQ66" s="20" t="s">
        <v>73</v>
      </c>
      <c r="AR66" s="53" t="s">
        <v>89</v>
      </c>
      <c r="AS66" s="54"/>
      <c r="AT66" s="103" t="s">
        <v>253</v>
      </c>
      <c r="AU66" s="118"/>
      <c r="AV66" s="104"/>
      <c r="AW66" s="131">
        <v>78.458144799999999</v>
      </c>
      <c r="AY66" s="124" t="s">
        <v>209</v>
      </c>
      <c r="AZ66" s="125"/>
      <c r="BA66" s="20" t="s">
        <v>73</v>
      </c>
      <c r="BB66" s="53" t="s">
        <v>89</v>
      </c>
      <c r="BC66" s="54"/>
      <c r="BD66" s="103" t="s">
        <v>253</v>
      </c>
      <c r="BE66" s="118"/>
      <c r="BF66" s="104"/>
      <c r="BG66" s="77">
        <v>78.458144799999999</v>
      </c>
      <c r="BI66" s="124" t="s">
        <v>209</v>
      </c>
      <c r="BJ66" s="125"/>
      <c r="BK66" s="20" t="s">
        <v>73</v>
      </c>
      <c r="BL66" s="53" t="s">
        <v>89</v>
      </c>
      <c r="BM66" s="54"/>
      <c r="BN66" s="103" t="s">
        <v>253</v>
      </c>
      <c r="BO66" s="118"/>
      <c r="BP66" s="104"/>
      <c r="BQ66" s="77">
        <v>78.458144799999999</v>
      </c>
      <c r="BS66" s="124" t="s">
        <v>209</v>
      </c>
      <c r="BT66" s="125"/>
      <c r="BU66" s="20" t="s">
        <v>73</v>
      </c>
      <c r="BV66" s="53" t="s">
        <v>89</v>
      </c>
      <c r="BW66" s="54"/>
      <c r="BX66" s="103" t="s">
        <v>253</v>
      </c>
      <c r="BY66" s="118"/>
      <c r="BZ66" s="104"/>
      <c r="CA66" s="77">
        <v>78.458144799999999</v>
      </c>
      <c r="CC66" s="124" t="s">
        <v>209</v>
      </c>
      <c r="CD66" s="125"/>
      <c r="CE66" s="20" t="s">
        <v>73</v>
      </c>
      <c r="CF66" s="53" t="s">
        <v>89</v>
      </c>
      <c r="CG66" s="54"/>
      <c r="CH66" s="103" t="s">
        <v>253</v>
      </c>
      <c r="CI66" s="118"/>
      <c r="CJ66" s="104"/>
      <c r="CK66" s="77">
        <v>78.458144799999999</v>
      </c>
      <c r="CM66" s="124" t="s">
        <v>209</v>
      </c>
      <c r="CN66" s="125"/>
      <c r="CO66" s="20" t="s">
        <v>73</v>
      </c>
      <c r="CP66" s="53" t="s">
        <v>89</v>
      </c>
      <c r="CQ66" s="54"/>
      <c r="CR66" s="103" t="s">
        <v>253</v>
      </c>
      <c r="CS66" s="118"/>
      <c r="CT66" s="104"/>
      <c r="CU66" s="77">
        <v>78.458144799999999</v>
      </c>
    </row>
    <row r="67" spans="1:99" ht="82.5" customHeight="1" x14ac:dyDescent="0.2">
      <c r="A67" s="126"/>
      <c r="B67" s="127"/>
      <c r="C67" s="19" t="s">
        <v>74</v>
      </c>
      <c r="D67" s="53" t="s">
        <v>91</v>
      </c>
      <c r="E67" s="54"/>
      <c r="F67" s="55" t="s">
        <v>251</v>
      </c>
      <c r="G67" s="55"/>
      <c r="H67" s="55"/>
      <c r="I67" s="133"/>
      <c r="J67" s="4"/>
      <c r="K67" s="126"/>
      <c r="L67" s="127"/>
      <c r="M67" s="19" t="s">
        <v>74</v>
      </c>
      <c r="N67" s="53" t="s">
        <v>91</v>
      </c>
      <c r="O67" s="54"/>
      <c r="P67" s="55" t="s">
        <v>251</v>
      </c>
      <c r="Q67" s="55"/>
      <c r="R67" s="55"/>
      <c r="S67" s="131"/>
      <c r="T67" s="4"/>
      <c r="U67" s="126"/>
      <c r="V67" s="127"/>
      <c r="W67" s="19" t="s">
        <v>74</v>
      </c>
      <c r="X67" s="53" t="s">
        <v>91</v>
      </c>
      <c r="Y67" s="54"/>
      <c r="Z67" s="55" t="s">
        <v>251</v>
      </c>
      <c r="AA67" s="55"/>
      <c r="AB67" s="55"/>
      <c r="AC67" s="131"/>
      <c r="AD67" s="4"/>
      <c r="AE67" s="126"/>
      <c r="AF67" s="127"/>
      <c r="AG67" s="19" t="s">
        <v>74</v>
      </c>
      <c r="AH67" s="53" t="s">
        <v>91</v>
      </c>
      <c r="AI67" s="54"/>
      <c r="AJ67" s="55" t="s">
        <v>251</v>
      </c>
      <c r="AK67" s="55"/>
      <c r="AL67" s="55"/>
      <c r="AM67" s="131"/>
      <c r="AO67" s="126"/>
      <c r="AP67" s="127"/>
      <c r="AQ67" s="19" t="s">
        <v>74</v>
      </c>
      <c r="AR67" s="53" t="s">
        <v>91</v>
      </c>
      <c r="AS67" s="54"/>
      <c r="AT67" s="103" t="s">
        <v>251</v>
      </c>
      <c r="AU67" s="118"/>
      <c r="AV67" s="104"/>
      <c r="AW67" s="131"/>
      <c r="AY67" s="126"/>
      <c r="AZ67" s="127"/>
      <c r="BA67" s="19" t="s">
        <v>74</v>
      </c>
      <c r="BB67" s="53" t="s">
        <v>91</v>
      </c>
      <c r="BC67" s="54"/>
      <c r="BD67" s="103" t="s">
        <v>251</v>
      </c>
      <c r="BE67" s="118"/>
      <c r="BF67" s="104"/>
      <c r="BG67" s="77"/>
      <c r="BI67" s="126"/>
      <c r="BJ67" s="127"/>
      <c r="BK67" s="19" t="s">
        <v>74</v>
      </c>
      <c r="BL67" s="53" t="s">
        <v>91</v>
      </c>
      <c r="BM67" s="54"/>
      <c r="BN67" s="103" t="s">
        <v>251</v>
      </c>
      <c r="BO67" s="118"/>
      <c r="BP67" s="104"/>
      <c r="BQ67" s="77"/>
      <c r="BS67" s="126"/>
      <c r="BT67" s="127"/>
      <c r="BU67" s="19" t="s">
        <v>74</v>
      </c>
      <c r="BV67" s="53" t="s">
        <v>91</v>
      </c>
      <c r="BW67" s="54"/>
      <c r="BX67" s="103" t="s">
        <v>251</v>
      </c>
      <c r="BY67" s="118"/>
      <c r="BZ67" s="104"/>
      <c r="CA67" s="77"/>
      <c r="CC67" s="126"/>
      <c r="CD67" s="127"/>
      <c r="CE67" s="19" t="s">
        <v>74</v>
      </c>
      <c r="CF67" s="53" t="s">
        <v>91</v>
      </c>
      <c r="CG67" s="54"/>
      <c r="CH67" s="103" t="s">
        <v>251</v>
      </c>
      <c r="CI67" s="118"/>
      <c r="CJ67" s="104"/>
      <c r="CK67" s="77"/>
      <c r="CM67" s="126"/>
      <c r="CN67" s="127"/>
      <c r="CO67" s="19" t="s">
        <v>74</v>
      </c>
      <c r="CP67" s="53" t="s">
        <v>91</v>
      </c>
      <c r="CQ67" s="54"/>
      <c r="CR67" s="103" t="s">
        <v>251</v>
      </c>
      <c r="CS67" s="118"/>
      <c r="CT67" s="104"/>
      <c r="CU67" s="77"/>
    </row>
    <row r="68" spans="1:99" ht="82.5" customHeight="1" x14ac:dyDescent="0.2">
      <c r="A68" s="128"/>
      <c r="B68" s="129"/>
      <c r="C68" s="19" t="s">
        <v>75</v>
      </c>
      <c r="D68" s="103" t="s">
        <v>242</v>
      </c>
      <c r="E68" s="104"/>
      <c r="F68" s="103" t="s">
        <v>243</v>
      </c>
      <c r="G68" s="118"/>
      <c r="H68" s="104"/>
      <c r="I68" s="134"/>
      <c r="J68" s="4"/>
      <c r="K68" s="128"/>
      <c r="L68" s="129"/>
      <c r="M68" s="19" t="s">
        <v>75</v>
      </c>
      <c r="N68" s="103" t="s">
        <v>242</v>
      </c>
      <c r="O68" s="104"/>
      <c r="P68" s="103" t="s">
        <v>243</v>
      </c>
      <c r="Q68" s="118"/>
      <c r="R68" s="104"/>
      <c r="S68" s="131"/>
      <c r="T68" s="4"/>
      <c r="U68" s="128"/>
      <c r="V68" s="129"/>
      <c r="W68" s="19" t="s">
        <v>75</v>
      </c>
      <c r="X68" s="103" t="s">
        <v>242</v>
      </c>
      <c r="Y68" s="104"/>
      <c r="Z68" s="103" t="s">
        <v>243</v>
      </c>
      <c r="AA68" s="118"/>
      <c r="AB68" s="104"/>
      <c r="AC68" s="131"/>
      <c r="AD68" s="4"/>
      <c r="AE68" s="128"/>
      <c r="AF68" s="129"/>
      <c r="AG68" s="19" t="s">
        <v>75</v>
      </c>
      <c r="AH68" s="103" t="s">
        <v>242</v>
      </c>
      <c r="AI68" s="104"/>
      <c r="AJ68" s="103" t="s">
        <v>243</v>
      </c>
      <c r="AK68" s="118"/>
      <c r="AL68" s="104"/>
      <c r="AM68" s="131"/>
      <c r="AO68" s="128"/>
      <c r="AP68" s="129"/>
      <c r="AQ68" s="19" t="s">
        <v>75</v>
      </c>
      <c r="AR68" s="53" t="s">
        <v>242</v>
      </c>
      <c r="AS68" s="67"/>
      <c r="AT68" s="103" t="s">
        <v>243</v>
      </c>
      <c r="AU68" s="118"/>
      <c r="AV68" s="104"/>
      <c r="AW68" s="131"/>
      <c r="AY68" s="128"/>
      <c r="AZ68" s="129"/>
      <c r="BA68" s="19" t="s">
        <v>75</v>
      </c>
      <c r="BB68" s="53" t="s">
        <v>242</v>
      </c>
      <c r="BC68" s="67"/>
      <c r="BD68" s="103" t="s">
        <v>243</v>
      </c>
      <c r="BE68" s="118"/>
      <c r="BF68" s="104"/>
      <c r="BG68" s="77"/>
      <c r="BI68" s="128"/>
      <c r="BJ68" s="129"/>
      <c r="BK68" s="19" t="s">
        <v>75</v>
      </c>
      <c r="BL68" s="53" t="s">
        <v>242</v>
      </c>
      <c r="BM68" s="67"/>
      <c r="BN68" s="103" t="s">
        <v>243</v>
      </c>
      <c r="BO68" s="118"/>
      <c r="BP68" s="104"/>
      <c r="BQ68" s="77"/>
      <c r="BS68" s="128"/>
      <c r="BT68" s="129"/>
      <c r="BU68" s="19" t="s">
        <v>75</v>
      </c>
      <c r="BV68" s="53" t="s">
        <v>242</v>
      </c>
      <c r="BW68" s="67"/>
      <c r="BX68" s="103" t="s">
        <v>243</v>
      </c>
      <c r="BY68" s="118"/>
      <c r="BZ68" s="104"/>
      <c r="CA68" s="77"/>
      <c r="CC68" s="128"/>
      <c r="CD68" s="129"/>
      <c r="CE68" s="19" t="s">
        <v>75</v>
      </c>
      <c r="CF68" s="53" t="s">
        <v>242</v>
      </c>
      <c r="CG68" s="67"/>
      <c r="CH68" s="103" t="s">
        <v>243</v>
      </c>
      <c r="CI68" s="118"/>
      <c r="CJ68" s="104"/>
      <c r="CK68" s="77"/>
      <c r="CM68" s="128"/>
      <c r="CN68" s="129"/>
      <c r="CO68" s="19" t="s">
        <v>75</v>
      </c>
      <c r="CP68" s="53" t="s">
        <v>242</v>
      </c>
      <c r="CQ68" s="67"/>
      <c r="CR68" s="103" t="s">
        <v>243</v>
      </c>
      <c r="CS68" s="118"/>
      <c r="CT68" s="104"/>
      <c r="CU68" s="77"/>
    </row>
    <row r="69" spans="1:99" s="4" customFormat="1" ht="82.5" customHeight="1" x14ac:dyDescent="0.2">
      <c r="A69" s="124" t="s">
        <v>210</v>
      </c>
      <c r="B69" s="125"/>
      <c r="C69" s="20" t="s">
        <v>73</v>
      </c>
      <c r="D69" s="103" t="s">
        <v>422</v>
      </c>
      <c r="E69" s="104"/>
      <c r="F69" s="103" t="s">
        <v>423</v>
      </c>
      <c r="G69" s="118"/>
      <c r="H69" s="104"/>
      <c r="I69" s="132">
        <v>135.17452719999989</v>
      </c>
      <c r="K69" s="124" t="s">
        <v>210</v>
      </c>
      <c r="L69" s="125"/>
      <c r="M69" s="20" t="s">
        <v>73</v>
      </c>
      <c r="N69" s="103" t="s">
        <v>422</v>
      </c>
      <c r="O69" s="104"/>
      <c r="P69" s="103" t="s">
        <v>423</v>
      </c>
      <c r="Q69" s="118"/>
      <c r="R69" s="104"/>
      <c r="S69" s="131">
        <v>135.17452719999989</v>
      </c>
      <c r="U69" s="124" t="s">
        <v>210</v>
      </c>
      <c r="V69" s="125"/>
      <c r="W69" s="20" t="s">
        <v>73</v>
      </c>
      <c r="X69" s="103" t="s">
        <v>422</v>
      </c>
      <c r="Y69" s="104"/>
      <c r="Z69" s="103" t="s">
        <v>423</v>
      </c>
      <c r="AA69" s="118"/>
      <c r="AB69" s="104"/>
      <c r="AC69" s="131">
        <v>135.17452719999989</v>
      </c>
      <c r="AE69" s="124" t="s">
        <v>210</v>
      </c>
      <c r="AF69" s="125"/>
      <c r="AG69" s="20" t="s">
        <v>73</v>
      </c>
      <c r="AH69" s="103" t="s">
        <v>422</v>
      </c>
      <c r="AI69" s="104"/>
      <c r="AJ69" s="103" t="s">
        <v>423</v>
      </c>
      <c r="AK69" s="118"/>
      <c r="AL69" s="104"/>
      <c r="AM69" s="131">
        <v>135.17452719999989</v>
      </c>
      <c r="AO69" s="124" t="s">
        <v>210</v>
      </c>
      <c r="AP69" s="125"/>
      <c r="AQ69" s="20" t="s">
        <v>73</v>
      </c>
      <c r="AR69" s="53" t="s">
        <v>89</v>
      </c>
      <c r="AS69" s="54"/>
      <c r="AT69" s="103" t="s">
        <v>253</v>
      </c>
      <c r="AU69" s="118"/>
      <c r="AV69" s="104"/>
      <c r="AW69" s="131">
        <v>84.933144799999994</v>
      </c>
      <c r="AY69" s="124" t="s">
        <v>210</v>
      </c>
      <c r="AZ69" s="125"/>
      <c r="BA69" s="20" t="s">
        <v>73</v>
      </c>
      <c r="BB69" s="53" t="s">
        <v>89</v>
      </c>
      <c r="BC69" s="54"/>
      <c r="BD69" s="103" t="s">
        <v>253</v>
      </c>
      <c r="BE69" s="118"/>
      <c r="BF69" s="104"/>
      <c r="BG69" s="77">
        <v>84.933144799999994</v>
      </c>
      <c r="BI69" s="124" t="s">
        <v>210</v>
      </c>
      <c r="BJ69" s="125"/>
      <c r="BK69" s="20" t="s">
        <v>73</v>
      </c>
      <c r="BL69" s="53" t="s">
        <v>89</v>
      </c>
      <c r="BM69" s="54"/>
      <c r="BN69" s="103" t="s">
        <v>253</v>
      </c>
      <c r="BO69" s="118"/>
      <c r="BP69" s="104"/>
      <c r="BQ69" s="77">
        <v>84.933144799999994</v>
      </c>
      <c r="BS69" s="124" t="s">
        <v>210</v>
      </c>
      <c r="BT69" s="125"/>
      <c r="BU69" s="20" t="s">
        <v>73</v>
      </c>
      <c r="BV69" s="53" t="s">
        <v>89</v>
      </c>
      <c r="BW69" s="54"/>
      <c r="BX69" s="103" t="s">
        <v>253</v>
      </c>
      <c r="BY69" s="118"/>
      <c r="BZ69" s="104"/>
      <c r="CA69" s="77">
        <v>84.933144799999994</v>
      </c>
      <c r="CC69" s="124" t="s">
        <v>210</v>
      </c>
      <c r="CD69" s="125"/>
      <c r="CE69" s="20" t="s">
        <v>73</v>
      </c>
      <c r="CF69" s="53" t="s">
        <v>89</v>
      </c>
      <c r="CG69" s="54"/>
      <c r="CH69" s="103" t="s">
        <v>253</v>
      </c>
      <c r="CI69" s="118"/>
      <c r="CJ69" s="104"/>
      <c r="CK69" s="77">
        <v>84.933144799999994</v>
      </c>
      <c r="CM69" s="124" t="s">
        <v>210</v>
      </c>
      <c r="CN69" s="125"/>
      <c r="CO69" s="20" t="s">
        <v>73</v>
      </c>
      <c r="CP69" s="53" t="s">
        <v>89</v>
      </c>
      <c r="CQ69" s="54"/>
      <c r="CR69" s="103" t="s">
        <v>253</v>
      </c>
      <c r="CS69" s="118"/>
      <c r="CT69" s="104"/>
      <c r="CU69" s="77">
        <v>84.933144799999994</v>
      </c>
    </row>
    <row r="70" spans="1:99" s="4" customFormat="1" ht="82.5" customHeight="1" x14ac:dyDescent="0.2">
      <c r="A70" s="126"/>
      <c r="B70" s="127"/>
      <c r="C70" s="19" t="s">
        <v>74</v>
      </c>
      <c r="D70" s="53" t="s">
        <v>92</v>
      </c>
      <c r="E70" s="54"/>
      <c r="F70" s="55" t="s">
        <v>252</v>
      </c>
      <c r="G70" s="55"/>
      <c r="H70" s="55"/>
      <c r="I70" s="133"/>
      <c r="K70" s="126"/>
      <c r="L70" s="127"/>
      <c r="M70" s="19" t="s">
        <v>74</v>
      </c>
      <c r="N70" s="53" t="s">
        <v>92</v>
      </c>
      <c r="O70" s="54"/>
      <c r="P70" s="55" t="s">
        <v>252</v>
      </c>
      <c r="Q70" s="55"/>
      <c r="R70" s="55"/>
      <c r="S70" s="131"/>
      <c r="U70" s="126"/>
      <c r="V70" s="127"/>
      <c r="W70" s="19" t="s">
        <v>74</v>
      </c>
      <c r="X70" s="53" t="s">
        <v>92</v>
      </c>
      <c r="Y70" s="54"/>
      <c r="Z70" s="55" t="s">
        <v>252</v>
      </c>
      <c r="AA70" s="55"/>
      <c r="AB70" s="55"/>
      <c r="AC70" s="131"/>
      <c r="AE70" s="126"/>
      <c r="AF70" s="127"/>
      <c r="AG70" s="19" t="s">
        <v>74</v>
      </c>
      <c r="AH70" s="53" t="s">
        <v>92</v>
      </c>
      <c r="AI70" s="54"/>
      <c r="AJ70" s="55" t="s">
        <v>252</v>
      </c>
      <c r="AK70" s="55"/>
      <c r="AL70" s="55"/>
      <c r="AM70" s="131"/>
      <c r="AO70" s="126"/>
      <c r="AP70" s="127"/>
      <c r="AQ70" s="19" t="s">
        <v>74</v>
      </c>
      <c r="AR70" s="53" t="s">
        <v>92</v>
      </c>
      <c r="AS70" s="54"/>
      <c r="AT70" s="103" t="s">
        <v>252</v>
      </c>
      <c r="AU70" s="118"/>
      <c r="AV70" s="104"/>
      <c r="AW70" s="131"/>
      <c r="AY70" s="126"/>
      <c r="AZ70" s="127"/>
      <c r="BA70" s="19" t="s">
        <v>74</v>
      </c>
      <c r="BB70" s="53" t="s">
        <v>92</v>
      </c>
      <c r="BC70" s="54"/>
      <c r="BD70" s="103" t="s">
        <v>252</v>
      </c>
      <c r="BE70" s="118"/>
      <c r="BF70" s="104"/>
      <c r="BG70" s="77"/>
      <c r="BI70" s="126"/>
      <c r="BJ70" s="127"/>
      <c r="BK70" s="19" t="s">
        <v>74</v>
      </c>
      <c r="BL70" s="53" t="s">
        <v>92</v>
      </c>
      <c r="BM70" s="54"/>
      <c r="BN70" s="103" t="s">
        <v>252</v>
      </c>
      <c r="BO70" s="118"/>
      <c r="BP70" s="104"/>
      <c r="BQ70" s="77"/>
      <c r="BS70" s="126"/>
      <c r="BT70" s="127"/>
      <c r="BU70" s="19" t="s">
        <v>74</v>
      </c>
      <c r="BV70" s="53" t="s">
        <v>92</v>
      </c>
      <c r="BW70" s="54"/>
      <c r="BX70" s="103" t="s">
        <v>252</v>
      </c>
      <c r="BY70" s="118"/>
      <c r="BZ70" s="104"/>
      <c r="CA70" s="77"/>
      <c r="CC70" s="126"/>
      <c r="CD70" s="127"/>
      <c r="CE70" s="19" t="s">
        <v>74</v>
      </c>
      <c r="CF70" s="53" t="s">
        <v>92</v>
      </c>
      <c r="CG70" s="54"/>
      <c r="CH70" s="103" t="s">
        <v>252</v>
      </c>
      <c r="CI70" s="118"/>
      <c r="CJ70" s="104"/>
      <c r="CK70" s="77"/>
      <c r="CM70" s="126"/>
      <c r="CN70" s="127"/>
      <c r="CO70" s="19" t="s">
        <v>74</v>
      </c>
      <c r="CP70" s="53" t="s">
        <v>92</v>
      </c>
      <c r="CQ70" s="54"/>
      <c r="CR70" s="103" t="s">
        <v>252</v>
      </c>
      <c r="CS70" s="118"/>
      <c r="CT70" s="104"/>
      <c r="CU70" s="77"/>
    </row>
    <row r="71" spans="1:99" s="4" customFormat="1" ht="82.5" customHeight="1" x14ac:dyDescent="0.2">
      <c r="A71" s="128"/>
      <c r="B71" s="129"/>
      <c r="C71" s="19" t="s">
        <v>75</v>
      </c>
      <c r="D71" s="103" t="s">
        <v>242</v>
      </c>
      <c r="E71" s="104"/>
      <c r="F71" s="103" t="s">
        <v>243</v>
      </c>
      <c r="G71" s="118"/>
      <c r="H71" s="104"/>
      <c r="I71" s="134"/>
      <c r="K71" s="128"/>
      <c r="L71" s="129"/>
      <c r="M71" s="19" t="s">
        <v>75</v>
      </c>
      <c r="N71" s="103" t="s">
        <v>242</v>
      </c>
      <c r="O71" s="104"/>
      <c r="P71" s="103" t="s">
        <v>243</v>
      </c>
      <c r="Q71" s="118"/>
      <c r="R71" s="104"/>
      <c r="S71" s="131"/>
      <c r="U71" s="128"/>
      <c r="V71" s="129"/>
      <c r="W71" s="19" t="s">
        <v>75</v>
      </c>
      <c r="X71" s="103" t="s">
        <v>242</v>
      </c>
      <c r="Y71" s="104"/>
      <c r="Z71" s="103" t="s">
        <v>243</v>
      </c>
      <c r="AA71" s="118"/>
      <c r="AB71" s="104"/>
      <c r="AC71" s="131"/>
      <c r="AE71" s="128"/>
      <c r="AF71" s="129"/>
      <c r="AG71" s="19" t="s">
        <v>75</v>
      </c>
      <c r="AH71" s="103" t="s">
        <v>242</v>
      </c>
      <c r="AI71" s="104"/>
      <c r="AJ71" s="103" t="s">
        <v>243</v>
      </c>
      <c r="AK71" s="118"/>
      <c r="AL71" s="104"/>
      <c r="AM71" s="131"/>
      <c r="AO71" s="128"/>
      <c r="AP71" s="129"/>
      <c r="AQ71" s="19" t="s">
        <v>75</v>
      </c>
      <c r="AR71" s="53" t="s">
        <v>242</v>
      </c>
      <c r="AS71" s="67"/>
      <c r="AT71" s="103" t="s">
        <v>243</v>
      </c>
      <c r="AU71" s="118"/>
      <c r="AV71" s="104"/>
      <c r="AW71" s="131"/>
      <c r="AY71" s="128"/>
      <c r="AZ71" s="129"/>
      <c r="BA71" s="19" t="s">
        <v>75</v>
      </c>
      <c r="BB71" s="53" t="s">
        <v>242</v>
      </c>
      <c r="BC71" s="67"/>
      <c r="BD71" s="103" t="s">
        <v>243</v>
      </c>
      <c r="BE71" s="118"/>
      <c r="BF71" s="104"/>
      <c r="BG71" s="77"/>
      <c r="BI71" s="128"/>
      <c r="BJ71" s="129"/>
      <c r="BK71" s="19" t="s">
        <v>75</v>
      </c>
      <c r="BL71" s="53" t="s">
        <v>242</v>
      </c>
      <c r="BM71" s="67"/>
      <c r="BN71" s="103" t="s">
        <v>243</v>
      </c>
      <c r="BO71" s="118"/>
      <c r="BP71" s="104"/>
      <c r="BQ71" s="77"/>
      <c r="BS71" s="128"/>
      <c r="BT71" s="129"/>
      <c r="BU71" s="19" t="s">
        <v>75</v>
      </c>
      <c r="BV71" s="53" t="s">
        <v>242</v>
      </c>
      <c r="BW71" s="67"/>
      <c r="BX71" s="103" t="s">
        <v>243</v>
      </c>
      <c r="BY71" s="118"/>
      <c r="BZ71" s="104"/>
      <c r="CA71" s="77"/>
      <c r="CC71" s="128"/>
      <c r="CD71" s="129"/>
      <c r="CE71" s="19" t="s">
        <v>75</v>
      </c>
      <c r="CF71" s="53" t="s">
        <v>242</v>
      </c>
      <c r="CG71" s="67"/>
      <c r="CH71" s="103" t="s">
        <v>243</v>
      </c>
      <c r="CI71" s="118"/>
      <c r="CJ71" s="104"/>
      <c r="CK71" s="77"/>
      <c r="CM71" s="128"/>
      <c r="CN71" s="129"/>
      <c r="CO71" s="19" t="s">
        <v>75</v>
      </c>
      <c r="CP71" s="53" t="s">
        <v>242</v>
      </c>
      <c r="CQ71" s="67"/>
      <c r="CR71" s="103" t="s">
        <v>243</v>
      </c>
      <c r="CS71" s="118"/>
      <c r="CT71" s="104"/>
      <c r="CU71" s="77"/>
    </row>
    <row r="72" spans="1:99" ht="82.5" customHeight="1" x14ac:dyDescent="0.2">
      <c r="A72" s="124" t="s">
        <v>45</v>
      </c>
      <c r="B72" s="125"/>
      <c r="C72" s="20" t="s">
        <v>73</v>
      </c>
      <c r="D72" s="103" t="s">
        <v>424</v>
      </c>
      <c r="E72" s="104"/>
      <c r="F72" s="103" t="s">
        <v>425</v>
      </c>
      <c r="G72" s="118"/>
      <c r="H72" s="104"/>
      <c r="I72" s="132">
        <v>45.591562799999998</v>
      </c>
      <c r="J72" s="4"/>
      <c r="K72" s="124" t="s">
        <v>45</v>
      </c>
      <c r="L72" s="125"/>
      <c r="M72" s="20" t="s">
        <v>73</v>
      </c>
      <c r="N72" s="103" t="s">
        <v>424</v>
      </c>
      <c r="O72" s="104"/>
      <c r="P72" s="103" t="s">
        <v>425</v>
      </c>
      <c r="Q72" s="118"/>
      <c r="R72" s="104"/>
      <c r="S72" s="131">
        <v>45.591562799999998</v>
      </c>
      <c r="T72" s="4"/>
      <c r="U72" s="124" t="s">
        <v>45</v>
      </c>
      <c r="V72" s="125"/>
      <c r="W72" s="20" t="s">
        <v>73</v>
      </c>
      <c r="X72" s="103" t="s">
        <v>424</v>
      </c>
      <c r="Y72" s="104"/>
      <c r="Z72" s="103" t="s">
        <v>425</v>
      </c>
      <c r="AA72" s="118"/>
      <c r="AB72" s="104"/>
      <c r="AC72" s="131">
        <v>45.591562799999998</v>
      </c>
      <c r="AD72" s="4"/>
      <c r="AE72" s="124" t="s">
        <v>45</v>
      </c>
      <c r="AF72" s="125"/>
      <c r="AG72" s="20" t="s">
        <v>73</v>
      </c>
      <c r="AH72" s="103" t="s">
        <v>424</v>
      </c>
      <c r="AI72" s="104"/>
      <c r="AJ72" s="103" t="s">
        <v>425</v>
      </c>
      <c r="AK72" s="118"/>
      <c r="AL72" s="104"/>
      <c r="AM72" s="131">
        <v>45.591562799999998</v>
      </c>
      <c r="AO72" s="124" t="s">
        <v>45</v>
      </c>
      <c r="AP72" s="125"/>
      <c r="AQ72" s="20" t="s">
        <v>73</v>
      </c>
      <c r="AR72" s="53" t="s">
        <v>211</v>
      </c>
      <c r="AS72" s="54"/>
      <c r="AT72" s="103" t="s">
        <v>254</v>
      </c>
      <c r="AU72" s="118"/>
      <c r="AV72" s="104"/>
      <c r="AW72" s="131">
        <v>45.591562799999998</v>
      </c>
      <c r="AY72" s="124" t="s">
        <v>45</v>
      </c>
      <c r="AZ72" s="125"/>
      <c r="BA72" s="20" t="s">
        <v>73</v>
      </c>
      <c r="BB72" s="53" t="s">
        <v>211</v>
      </c>
      <c r="BC72" s="54"/>
      <c r="BD72" s="103" t="s">
        <v>254</v>
      </c>
      <c r="BE72" s="118"/>
      <c r="BF72" s="104"/>
      <c r="BG72" s="77">
        <v>45.591562799999998</v>
      </c>
      <c r="BI72" s="124" t="s">
        <v>45</v>
      </c>
      <c r="BJ72" s="125"/>
      <c r="BK72" s="20" t="s">
        <v>73</v>
      </c>
      <c r="BL72" s="53" t="s">
        <v>211</v>
      </c>
      <c r="BM72" s="54"/>
      <c r="BN72" s="103" t="s">
        <v>254</v>
      </c>
      <c r="BO72" s="118"/>
      <c r="BP72" s="104"/>
      <c r="BQ72" s="77">
        <v>45.591562799999998</v>
      </c>
      <c r="BS72" s="124" t="s">
        <v>45</v>
      </c>
      <c r="BT72" s="125"/>
      <c r="BU72" s="20" t="s">
        <v>73</v>
      </c>
      <c r="BV72" s="53" t="s">
        <v>211</v>
      </c>
      <c r="BW72" s="54"/>
      <c r="BX72" s="103" t="s">
        <v>254</v>
      </c>
      <c r="BY72" s="118"/>
      <c r="BZ72" s="104"/>
      <c r="CA72" s="77">
        <v>45.591562799999998</v>
      </c>
      <c r="CC72" s="124" t="s">
        <v>45</v>
      </c>
      <c r="CD72" s="125"/>
      <c r="CE72" s="20" t="s">
        <v>73</v>
      </c>
      <c r="CF72" s="53" t="s">
        <v>211</v>
      </c>
      <c r="CG72" s="54"/>
      <c r="CH72" s="103" t="s">
        <v>254</v>
      </c>
      <c r="CI72" s="118"/>
      <c r="CJ72" s="104"/>
      <c r="CK72" s="77">
        <v>45.591562799999998</v>
      </c>
      <c r="CM72" s="124" t="s">
        <v>45</v>
      </c>
      <c r="CN72" s="125"/>
      <c r="CO72" s="20" t="s">
        <v>73</v>
      </c>
      <c r="CP72" s="53" t="s">
        <v>211</v>
      </c>
      <c r="CQ72" s="54"/>
      <c r="CR72" s="103" t="s">
        <v>254</v>
      </c>
      <c r="CS72" s="118"/>
      <c r="CT72" s="104"/>
      <c r="CU72" s="77">
        <v>45.591562799999998</v>
      </c>
    </row>
    <row r="73" spans="1:99" ht="82.5" customHeight="1" x14ac:dyDescent="0.2">
      <c r="A73" s="126"/>
      <c r="B73" s="127"/>
      <c r="C73" s="19" t="s">
        <v>74</v>
      </c>
      <c r="D73" s="53" t="s">
        <v>93</v>
      </c>
      <c r="E73" s="54"/>
      <c r="F73" s="55" t="s">
        <v>241</v>
      </c>
      <c r="G73" s="55"/>
      <c r="H73" s="55"/>
      <c r="I73" s="133"/>
      <c r="J73" s="4"/>
      <c r="K73" s="126"/>
      <c r="L73" s="127"/>
      <c r="M73" s="19" t="s">
        <v>74</v>
      </c>
      <c r="N73" s="53" t="s">
        <v>93</v>
      </c>
      <c r="O73" s="54"/>
      <c r="P73" s="55" t="s">
        <v>241</v>
      </c>
      <c r="Q73" s="55"/>
      <c r="R73" s="55"/>
      <c r="S73" s="131"/>
      <c r="T73" s="4"/>
      <c r="U73" s="126"/>
      <c r="V73" s="127"/>
      <c r="W73" s="19" t="s">
        <v>74</v>
      </c>
      <c r="X73" s="53" t="s">
        <v>93</v>
      </c>
      <c r="Y73" s="54"/>
      <c r="Z73" s="55" t="s">
        <v>241</v>
      </c>
      <c r="AA73" s="55"/>
      <c r="AB73" s="55"/>
      <c r="AC73" s="131"/>
      <c r="AD73" s="4"/>
      <c r="AE73" s="126"/>
      <c r="AF73" s="127"/>
      <c r="AG73" s="19" t="s">
        <v>74</v>
      </c>
      <c r="AH73" s="53" t="s">
        <v>93</v>
      </c>
      <c r="AI73" s="54"/>
      <c r="AJ73" s="55" t="s">
        <v>241</v>
      </c>
      <c r="AK73" s="55"/>
      <c r="AL73" s="55"/>
      <c r="AM73" s="131"/>
      <c r="AO73" s="126"/>
      <c r="AP73" s="127"/>
      <c r="AQ73" s="19" t="s">
        <v>74</v>
      </c>
      <c r="AR73" s="53" t="s">
        <v>93</v>
      </c>
      <c r="AS73" s="54"/>
      <c r="AT73" s="103" t="s">
        <v>241</v>
      </c>
      <c r="AU73" s="118"/>
      <c r="AV73" s="104"/>
      <c r="AW73" s="131"/>
      <c r="AY73" s="126"/>
      <c r="AZ73" s="127"/>
      <c r="BA73" s="19" t="s">
        <v>74</v>
      </c>
      <c r="BB73" s="53" t="s">
        <v>93</v>
      </c>
      <c r="BC73" s="54"/>
      <c r="BD73" s="103" t="s">
        <v>241</v>
      </c>
      <c r="BE73" s="118"/>
      <c r="BF73" s="104"/>
      <c r="BG73" s="77"/>
      <c r="BI73" s="126"/>
      <c r="BJ73" s="127"/>
      <c r="BK73" s="19" t="s">
        <v>74</v>
      </c>
      <c r="BL73" s="53" t="s">
        <v>93</v>
      </c>
      <c r="BM73" s="54"/>
      <c r="BN73" s="103" t="s">
        <v>241</v>
      </c>
      <c r="BO73" s="118"/>
      <c r="BP73" s="104"/>
      <c r="BQ73" s="77"/>
      <c r="BS73" s="126"/>
      <c r="BT73" s="127"/>
      <c r="BU73" s="19" t="s">
        <v>74</v>
      </c>
      <c r="BV73" s="53" t="s">
        <v>93</v>
      </c>
      <c r="BW73" s="54"/>
      <c r="BX73" s="103" t="s">
        <v>241</v>
      </c>
      <c r="BY73" s="118"/>
      <c r="BZ73" s="104"/>
      <c r="CA73" s="77"/>
      <c r="CC73" s="126"/>
      <c r="CD73" s="127"/>
      <c r="CE73" s="19" t="s">
        <v>74</v>
      </c>
      <c r="CF73" s="53" t="s">
        <v>93</v>
      </c>
      <c r="CG73" s="54"/>
      <c r="CH73" s="103" t="s">
        <v>241</v>
      </c>
      <c r="CI73" s="118"/>
      <c r="CJ73" s="104"/>
      <c r="CK73" s="77"/>
      <c r="CM73" s="126"/>
      <c r="CN73" s="127"/>
      <c r="CO73" s="19" t="s">
        <v>74</v>
      </c>
      <c r="CP73" s="53" t="s">
        <v>93</v>
      </c>
      <c r="CQ73" s="54"/>
      <c r="CR73" s="103" t="s">
        <v>241</v>
      </c>
      <c r="CS73" s="118"/>
      <c r="CT73" s="104"/>
      <c r="CU73" s="77"/>
    </row>
    <row r="74" spans="1:99" ht="82.5" customHeight="1" x14ac:dyDescent="0.2">
      <c r="A74" s="128"/>
      <c r="B74" s="129"/>
      <c r="C74" s="19" t="s">
        <v>75</v>
      </c>
      <c r="D74" s="103" t="s">
        <v>202</v>
      </c>
      <c r="E74" s="104"/>
      <c r="F74" s="103" t="s">
        <v>239</v>
      </c>
      <c r="G74" s="118"/>
      <c r="H74" s="104"/>
      <c r="I74" s="134"/>
      <c r="J74" s="4"/>
      <c r="K74" s="128"/>
      <c r="L74" s="129"/>
      <c r="M74" s="19" t="s">
        <v>75</v>
      </c>
      <c r="N74" s="103" t="s">
        <v>202</v>
      </c>
      <c r="O74" s="104"/>
      <c r="P74" s="103" t="s">
        <v>239</v>
      </c>
      <c r="Q74" s="118"/>
      <c r="R74" s="104"/>
      <c r="S74" s="131"/>
      <c r="T74" s="4"/>
      <c r="U74" s="128"/>
      <c r="V74" s="129"/>
      <c r="W74" s="19" t="s">
        <v>75</v>
      </c>
      <c r="X74" s="103" t="s">
        <v>202</v>
      </c>
      <c r="Y74" s="104"/>
      <c r="Z74" s="103" t="s">
        <v>239</v>
      </c>
      <c r="AA74" s="118"/>
      <c r="AB74" s="104"/>
      <c r="AC74" s="131"/>
      <c r="AD74" s="4"/>
      <c r="AE74" s="128"/>
      <c r="AF74" s="129"/>
      <c r="AG74" s="19" t="s">
        <v>75</v>
      </c>
      <c r="AH74" s="103" t="s">
        <v>202</v>
      </c>
      <c r="AI74" s="104"/>
      <c r="AJ74" s="103" t="s">
        <v>239</v>
      </c>
      <c r="AK74" s="118"/>
      <c r="AL74" s="104"/>
      <c r="AM74" s="131"/>
      <c r="AO74" s="128"/>
      <c r="AP74" s="129"/>
      <c r="AQ74" s="19" t="s">
        <v>75</v>
      </c>
      <c r="AR74" s="53" t="s">
        <v>202</v>
      </c>
      <c r="AS74" s="54"/>
      <c r="AT74" s="103" t="s">
        <v>239</v>
      </c>
      <c r="AU74" s="118"/>
      <c r="AV74" s="104"/>
      <c r="AW74" s="131"/>
      <c r="AY74" s="128"/>
      <c r="AZ74" s="129"/>
      <c r="BA74" s="19" t="s">
        <v>75</v>
      </c>
      <c r="BB74" s="53" t="s">
        <v>202</v>
      </c>
      <c r="BC74" s="54"/>
      <c r="BD74" s="103" t="s">
        <v>239</v>
      </c>
      <c r="BE74" s="118"/>
      <c r="BF74" s="104"/>
      <c r="BG74" s="77"/>
      <c r="BI74" s="128"/>
      <c r="BJ74" s="129"/>
      <c r="BK74" s="19" t="s">
        <v>75</v>
      </c>
      <c r="BL74" s="53" t="s">
        <v>202</v>
      </c>
      <c r="BM74" s="54"/>
      <c r="BN74" s="103" t="s">
        <v>239</v>
      </c>
      <c r="BO74" s="118"/>
      <c r="BP74" s="104"/>
      <c r="BQ74" s="77"/>
      <c r="BS74" s="128"/>
      <c r="BT74" s="129"/>
      <c r="BU74" s="19" t="s">
        <v>75</v>
      </c>
      <c r="BV74" s="53" t="s">
        <v>202</v>
      </c>
      <c r="BW74" s="54"/>
      <c r="BX74" s="103" t="s">
        <v>239</v>
      </c>
      <c r="BY74" s="118"/>
      <c r="BZ74" s="104"/>
      <c r="CA74" s="77"/>
      <c r="CC74" s="128"/>
      <c r="CD74" s="129"/>
      <c r="CE74" s="19" t="s">
        <v>75</v>
      </c>
      <c r="CF74" s="53" t="s">
        <v>202</v>
      </c>
      <c r="CG74" s="54"/>
      <c r="CH74" s="103" t="s">
        <v>239</v>
      </c>
      <c r="CI74" s="118"/>
      <c r="CJ74" s="104"/>
      <c r="CK74" s="77"/>
      <c r="CM74" s="128"/>
      <c r="CN74" s="129"/>
      <c r="CO74" s="19" t="s">
        <v>75</v>
      </c>
      <c r="CP74" s="53" t="s">
        <v>202</v>
      </c>
      <c r="CQ74" s="54"/>
      <c r="CR74" s="103" t="s">
        <v>239</v>
      </c>
      <c r="CS74" s="118"/>
      <c r="CT74" s="104"/>
      <c r="CU74" s="77"/>
    </row>
    <row r="75" spans="1:99" ht="82.5" customHeight="1" x14ac:dyDescent="0.2">
      <c r="A75" s="124" t="s">
        <v>46</v>
      </c>
      <c r="B75" s="125"/>
      <c r="C75" s="20" t="s">
        <v>73</v>
      </c>
      <c r="D75" s="103" t="s">
        <v>424</v>
      </c>
      <c r="E75" s="104"/>
      <c r="F75" s="103" t="s">
        <v>425</v>
      </c>
      <c r="G75" s="118"/>
      <c r="H75" s="104"/>
      <c r="I75" s="132">
        <v>60.788750400000005</v>
      </c>
      <c r="J75" s="4"/>
      <c r="K75" s="124" t="s">
        <v>46</v>
      </c>
      <c r="L75" s="125"/>
      <c r="M75" s="20" t="s">
        <v>73</v>
      </c>
      <c r="N75" s="103" t="s">
        <v>424</v>
      </c>
      <c r="O75" s="104"/>
      <c r="P75" s="103" t="s">
        <v>425</v>
      </c>
      <c r="Q75" s="118"/>
      <c r="R75" s="104"/>
      <c r="S75" s="131">
        <v>60.788750400000005</v>
      </c>
      <c r="T75" s="4"/>
      <c r="U75" s="124" t="s">
        <v>46</v>
      </c>
      <c r="V75" s="125"/>
      <c r="W75" s="20" t="s">
        <v>73</v>
      </c>
      <c r="X75" s="103" t="s">
        <v>424</v>
      </c>
      <c r="Y75" s="104"/>
      <c r="Z75" s="103" t="s">
        <v>425</v>
      </c>
      <c r="AA75" s="118"/>
      <c r="AB75" s="104"/>
      <c r="AC75" s="131">
        <v>60.788750400000005</v>
      </c>
      <c r="AD75" s="4"/>
      <c r="AE75" s="124" t="s">
        <v>46</v>
      </c>
      <c r="AF75" s="125"/>
      <c r="AG75" s="20" t="s">
        <v>73</v>
      </c>
      <c r="AH75" s="103" t="s">
        <v>424</v>
      </c>
      <c r="AI75" s="104"/>
      <c r="AJ75" s="103" t="s">
        <v>425</v>
      </c>
      <c r="AK75" s="118"/>
      <c r="AL75" s="104"/>
      <c r="AM75" s="131">
        <v>60.788750400000005</v>
      </c>
      <c r="AO75" s="124" t="s">
        <v>46</v>
      </c>
      <c r="AP75" s="125"/>
      <c r="AQ75" s="20" t="s">
        <v>73</v>
      </c>
      <c r="AR75" s="53" t="s">
        <v>211</v>
      </c>
      <c r="AS75" s="54"/>
      <c r="AT75" s="103" t="s">
        <v>254</v>
      </c>
      <c r="AU75" s="118"/>
      <c r="AV75" s="104"/>
      <c r="AW75" s="131">
        <v>60.788750400000005</v>
      </c>
      <c r="AY75" s="124" t="s">
        <v>46</v>
      </c>
      <c r="AZ75" s="125"/>
      <c r="BA75" s="20" t="s">
        <v>73</v>
      </c>
      <c r="BB75" s="53" t="s">
        <v>211</v>
      </c>
      <c r="BC75" s="54"/>
      <c r="BD75" s="103" t="s">
        <v>254</v>
      </c>
      <c r="BE75" s="118"/>
      <c r="BF75" s="104"/>
      <c r="BG75" s="77">
        <v>60.788750400000005</v>
      </c>
      <c r="BI75" s="124" t="s">
        <v>46</v>
      </c>
      <c r="BJ75" s="125"/>
      <c r="BK75" s="20" t="s">
        <v>73</v>
      </c>
      <c r="BL75" s="53" t="s">
        <v>211</v>
      </c>
      <c r="BM75" s="54"/>
      <c r="BN75" s="103" t="s">
        <v>254</v>
      </c>
      <c r="BO75" s="118"/>
      <c r="BP75" s="104"/>
      <c r="BQ75" s="77">
        <v>60.788750400000005</v>
      </c>
      <c r="BS75" s="124" t="s">
        <v>46</v>
      </c>
      <c r="BT75" s="125"/>
      <c r="BU75" s="20" t="s">
        <v>73</v>
      </c>
      <c r="BV75" s="53" t="s">
        <v>211</v>
      </c>
      <c r="BW75" s="54"/>
      <c r="BX75" s="103" t="s">
        <v>254</v>
      </c>
      <c r="BY75" s="118"/>
      <c r="BZ75" s="104"/>
      <c r="CA75" s="77">
        <v>60.788750400000005</v>
      </c>
      <c r="CC75" s="124" t="s">
        <v>46</v>
      </c>
      <c r="CD75" s="125"/>
      <c r="CE75" s="20" t="s">
        <v>73</v>
      </c>
      <c r="CF75" s="53" t="s">
        <v>211</v>
      </c>
      <c r="CG75" s="54"/>
      <c r="CH75" s="103" t="s">
        <v>254</v>
      </c>
      <c r="CI75" s="118"/>
      <c r="CJ75" s="104"/>
      <c r="CK75" s="77">
        <v>60.788750400000005</v>
      </c>
      <c r="CM75" s="124" t="s">
        <v>46</v>
      </c>
      <c r="CN75" s="125"/>
      <c r="CO75" s="20" t="s">
        <v>73</v>
      </c>
      <c r="CP75" s="53" t="s">
        <v>211</v>
      </c>
      <c r="CQ75" s="54"/>
      <c r="CR75" s="103" t="s">
        <v>254</v>
      </c>
      <c r="CS75" s="118"/>
      <c r="CT75" s="104"/>
      <c r="CU75" s="77">
        <v>60.788750400000005</v>
      </c>
    </row>
    <row r="76" spans="1:99" ht="82.5" customHeight="1" x14ac:dyDescent="0.2">
      <c r="A76" s="126"/>
      <c r="B76" s="127"/>
      <c r="C76" s="19" t="s">
        <v>74</v>
      </c>
      <c r="D76" s="53" t="str">
        <f>'Pricelist FLUSH RANGE'!$D$40</f>
        <v>Painted in ArchiProd standard colour [PUREWHITE], [JETBLACK], [SIGNALBLACK], [ANTHRACITE], [TRAFFICWHITE], [PEBBLEGREY], [BLACKGREY], [GREYBLUE].</v>
      </c>
      <c r="E76" s="54"/>
      <c r="F76" s="55" t="str">
        <f>'Pricelist FLUSH RANGE'!$F$40</f>
        <v>Dažyta pagal ArchiProd standartinę spalvų paletę: [PUREWHITE], [JETBLACK], [SIGNALBLACK], [ANTHRACITE], [TRAFFICWHITE], [PEBBLEGREY], [BLACKGREY], [GREYBLUE].</v>
      </c>
      <c r="G76" s="55"/>
      <c r="H76" s="55"/>
      <c r="I76" s="133"/>
      <c r="J76" s="4"/>
      <c r="K76" s="126"/>
      <c r="L76" s="127"/>
      <c r="M76" s="19" t="s">
        <v>74</v>
      </c>
      <c r="N76" s="53" t="str">
        <f>'Pricelist FLUSH RANGE'!$D$40</f>
        <v>Painted in ArchiProd standard colour [PUREWHITE], [JETBLACK], [SIGNALBLACK], [ANTHRACITE], [TRAFFICWHITE], [PEBBLEGREY], [BLACKGREY], [GREYBLUE].</v>
      </c>
      <c r="O76" s="54"/>
      <c r="P76" s="55" t="str">
        <f>'Pricelist FLUSH RANGE'!$F$40</f>
        <v>Dažyta pagal ArchiProd standartinę spalvų paletę: [PUREWHITE], [JETBLACK], [SIGNALBLACK], [ANTHRACITE], [TRAFFICWHITE], [PEBBLEGREY], [BLACKGREY], [GREYBLUE].</v>
      </c>
      <c r="Q76" s="55"/>
      <c r="R76" s="55"/>
      <c r="S76" s="131"/>
      <c r="T76" s="4"/>
      <c r="U76" s="126"/>
      <c r="V76" s="127"/>
      <c r="W76" s="19" t="s">
        <v>74</v>
      </c>
      <c r="X76" s="53" t="str">
        <f>'Pricelist FLUSH RANGE'!$D$40</f>
        <v>Painted in ArchiProd standard colour [PUREWHITE], [JETBLACK], [SIGNALBLACK], [ANTHRACITE], [TRAFFICWHITE], [PEBBLEGREY], [BLACKGREY], [GREYBLUE].</v>
      </c>
      <c r="Y76" s="54"/>
      <c r="Z76" s="55" t="str">
        <f>'Pricelist FLUSH RANGE'!$F$40</f>
        <v>Dažyta pagal ArchiProd standartinę spalvų paletę: [PUREWHITE], [JETBLACK], [SIGNALBLACK], [ANTHRACITE], [TRAFFICWHITE], [PEBBLEGREY], [BLACKGREY], [GREYBLUE].</v>
      </c>
      <c r="AA76" s="55"/>
      <c r="AB76" s="55"/>
      <c r="AC76" s="131"/>
      <c r="AD76" s="4"/>
      <c r="AE76" s="126"/>
      <c r="AF76" s="127"/>
      <c r="AG76" s="19" t="s">
        <v>74</v>
      </c>
      <c r="AH76" s="53" t="str">
        <f>'Pricelist FLUSH RANGE'!$D$40</f>
        <v>Painted in ArchiProd standard colour [PUREWHITE], [JETBLACK], [SIGNALBLACK], [ANTHRACITE], [TRAFFICWHITE], [PEBBLEGREY], [BLACKGREY], [GREYBLUE].</v>
      </c>
      <c r="AI76" s="54"/>
      <c r="AJ76" s="55" t="str">
        <f>'Pricelist FLUSH RANGE'!$F$40</f>
        <v>Dažyta pagal ArchiProd standartinę spalvų paletę: [PUREWHITE], [JETBLACK], [SIGNALBLACK], [ANTHRACITE], [TRAFFICWHITE], [PEBBLEGREY], [BLACKGREY], [GREYBLUE].</v>
      </c>
      <c r="AK76" s="55"/>
      <c r="AL76" s="55"/>
      <c r="AM76" s="131"/>
      <c r="AO76" s="126"/>
      <c r="AP76" s="127"/>
      <c r="AQ76" s="19" t="s">
        <v>74</v>
      </c>
      <c r="AR76" s="60" t="str">
        <f>'Pricelist FLUSH RANGE'!$D$40</f>
        <v>Painted in ArchiProd standard colour [PUREWHITE], [JETBLACK], [SIGNALBLACK], [ANTHRACITE], [TRAFFICWHITE], [PEBBLEGREY], [BLACKGREY], [GREYBLUE].</v>
      </c>
      <c r="AS76" s="61"/>
      <c r="AT76" s="59" t="str">
        <f>'Pricelist FLUSH RANGE'!$F$40</f>
        <v>Dažyta pagal ArchiProd standartinę spalvų paletę: [PUREWHITE], [JETBLACK], [SIGNALBLACK], [ANTHRACITE], [TRAFFICWHITE], [PEBBLEGREY], [BLACKGREY], [GREYBLUE].</v>
      </c>
      <c r="AU76" s="59"/>
      <c r="AV76" s="59"/>
      <c r="AW76" s="131"/>
      <c r="AY76" s="126"/>
      <c r="AZ76" s="127"/>
      <c r="BA76" s="19" t="s">
        <v>74</v>
      </c>
      <c r="BB76" s="60" t="str">
        <f>'Pricelist FLUSH RANGE'!$D$40</f>
        <v>Painted in ArchiProd standard colour [PUREWHITE], [JETBLACK], [SIGNALBLACK], [ANTHRACITE], [TRAFFICWHITE], [PEBBLEGREY], [BLACKGREY], [GREYBLUE].</v>
      </c>
      <c r="BC76" s="61"/>
      <c r="BD76" s="59" t="str">
        <f>'Pricelist FLUSH RANGE'!$F$40</f>
        <v>Dažyta pagal ArchiProd standartinę spalvų paletę: [PUREWHITE], [JETBLACK], [SIGNALBLACK], [ANTHRACITE], [TRAFFICWHITE], [PEBBLEGREY], [BLACKGREY], [GREYBLUE].</v>
      </c>
      <c r="BE76" s="59"/>
      <c r="BF76" s="59"/>
      <c r="BG76" s="77"/>
      <c r="BI76" s="126"/>
      <c r="BJ76" s="127"/>
      <c r="BK76" s="19" t="s">
        <v>74</v>
      </c>
      <c r="BL76" s="60" t="str">
        <f>'Pricelist FLUSH RANGE'!$D$40</f>
        <v>Painted in ArchiProd standard colour [PUREWHITE], [JETBLACK], [SIGNALBLACK], [ANTHRACITE], [TRAFFICWHITE], [PEBBLEGREY], [BLACKGREY], [GREYBLUE].</v>
      </c>
      <c r="BM76" s="61"/>
      <c r="BN76" s="59" t="str">
        <f>'Pricelist FLUSH RANGE'!$F$40</f>
        <v>Dažyta pagal ArchiProd standartinę spalvų paletę: [PUREWHITE], [JETBLACK], [SIGNALBLACK], [ANTHRACITE], [TRAFFICWHITE], [PEBBLEGREY], [BLACKGREY], [GREYBLUE].</v>
      </c>
      <c r="BO76" s="59"/>
      <c r="BP76" s="59"/>
      <c r="BQ76" s="77"/>
      <c r="BS76" s="126"/>
      <c r="BT76" s="127"/>
      <c r="BU76" s="19" t="s">
        <v>74</v>
      </c>
      <c r="BV76" s="60" t="str">
        <f>'Pricelist FLUSH RANGE'!$D$40</f>
        <v>Painted in ArchiProd standard colour [PUREWHITE], [JETBLACK], [SIGNALBLACK], [ANTHRACITE], [TRAFFICWHITE], [PEBBLEGREY], [BLACKGREY], [GREYBLUE].</v>
      </c>
      <c r="BW76" s="61"/>
      <c r="BX76" s="59" t="str">
        <f>'Pricelist FLUSH RANGE'!$F$40</f>
        <v>Dažyta pagal ArchiProd standartinę spalvų paletę: [PUREWHITE], [JETBLACK], [SIGNALBLACK], [ANTHRACITE], [TRAFFICWHITE], [PEBBLEGREY], [BLACKGREY], [GREYBLUE].</v>
      </c>
      <c r="BY76" s="59"/>
      <c r="BZ76" s="59"/>
      <c r="CA76" s="77"/>
      <c r="CC76" s="126"/>
      <c r="CD76" s="127"/>
      <c r="CE76" s="19" t="s">
        <v>74</v>
      </c>
      <c r="CF76" s="60" t="str">
        <f>'Pricelist FLUSH RANGE'!$D$40</f>
        <v>Painted in ArchiProd standard colour [PUREWHITE], [JETBLACK], [SIGNALBLACK], [ANTHRACITE], [TRAFFICWHITE], [PEBBLEGREY], [BLACKGREY], [GREYBLUE].</v>
      </c>
      <c r="CG76" s="61"/>
      <c r="CH76" s="59" t="str">
        <f>'Pricelist FLUSH RANGE'!$F$40</f>
        <v>Dažyta pagal ArchiProd standartinę spalvų paletę: [PUREWHITE], [JETBLACK], [SIGNALBLACK], [ANTHRACITE], [TRAFFICWHITE], [PEBBLEGREY], [BLACKGREY], [GREYBLUE].</v>
      </c>
      <c r="CI76" s="59"/>
      <c r="CJ76" s="59"/>
      <c r="CK76" s="77"/>
      <c r="CM76" s="126"/>
      <c r="CN76" s="127"/>
      <c r="CO76" s="19" t="s">
        <v>74</v>
      </c>
      <c r="CP76" s="60" t="str">
        <f>'Pricelist FLUSH RANGE'!$D$40</f>
        <v>Painted in ArchiProd standard colour [PUREWHITE], [JETBLACK], [SIGNALBLACK], [ANTHRACITE], [TRAFFICWHITE], [PEBBLEGREY], [BLACKGREY], [GREYBLUE].</v>
      </c>
      <c r="CQ76" s="61"/>
      <c r="CR76" s="59" t="str">
        <f>'Pricelist FLUSH RANGE'!$F$40</f>
        <v>Dažyta pagal ArchiProd standartinę spalvų paletę: [PUREWHITE], [JETBLACK], [SIGNALBLACK], [ANTHRACITE], [TRAFFICWHITE], [PEBBLEGREY], [BLACKGREY], [GREYBLUE].</v>
      </c>
      <c r="CS76" s="59"/>
      <c r="CT76" s="59"/>
      <c r="CU76" s="77"/>
    </row>
    <row r="77" spans="1:99" ht="82.5" customHeight="1" x14ac:dyDescent="0.2">
      <c r="A77" s="128"/>
      <c r="B77" s="129"/>
      <c r="C77" s="19" t="s">
        <v>75</v>
      </c>
      <c r="D77" s="103" t="s">
        <v>95</v>
      </c>
      <c r="E77" s="104"/>
      <c r="F77" s="103" t="s">
        <v>256</v>
      </c>
      <c r="G77" s="118"/>
      <c r="H77" s="104"/>
      <c r="I77" s="134"/>
      <c r="J77" s="4"/>
      <c r="K77" s="128"/>
      <c r="L77" s="129"/>
      <c r="M77" s="19" t="s">
        <v>75</v>
      </c>
      <c r="N77" s="103" t="s">
        <v>95</v>
      </c>
      <c r="O77" s="104"/>
      <c r="P77" s="103" t="s">
        <v>256</v>
      </c>
      <c r="Q77" s="118"/>
      <c r="R77" s="104"/>
      <c r="S77" s="131"/>
      <c r="T77" s="4"/>
      <c r="U77" s="128"/>
      <c r="V77" s="129"/>
      <c r="W77" s="19" t="s">
        <v>75</v>
      </c>
      <c r="X77" s="103" t="s">
        <v>95</v>
      </c>
      <c r="Y77" s="104"/>
      <c r="Z77" s="103" t="s">
        <v>256</v>
      </c>
      <c r="AA77" s="118"/>
      <c r="AB77" s="104"/>
      <c r="AC77" s="131"/>
      <c r="AD77" s="4"/>
      <c r="AE77" s="128"/>
      <c r="AF77" s="129"/>
      <c r="AG77" s="19" t="s">
        <v>75</v>
      </c>
      <c r="AH77" s="103" t="s">
        <v>95</v>
      </c>
      <c r="AI77" s="104"/>
      <c r="AJ77" s="103" t="s">
        <v>256</v>
      </c>
      <c r="AK77" s="118"/>
      <c r="AL77" s="104"/>
      <c r="AM77" s="131"/>
      <c r="AO77" s="128"/>
      <c r="AP77" s="129"/>
      <c r="AQ77" s="19" t="s">
        <v>75</v>
      </c>
      <c r="AR77" s="53" t="s">
        <v>95</v>
      </c>
      <c r="AS77" s="54"/>
      <c r="AT77" s="103" t="s">
        <v>256</v>
      </c>
      <c r="AU77" s="118"/>
      <c r="AV77" s="104"/>
      <c r="AW77" s="131"/>
      <c r="AY77" s="128"/>
      <c r="AZ77" s="129"/>
      <c r="BA77" s="19" t="s">
        <v>75</v>
      </c>
      <c r="BB77" s="53" t="s">
        <v>95</v>
      </c>
      <c r="BC77" s="54"/>
      <c r="BD77" s="103" t="s">
        <v>256</v>
      </c>
      <c r="BE77" s="118"/>
      <c r="BF77" s="104"/>
      <c r="BG77" s="77"/>
      <c r="BI77" s="128"/>
      <c r="BJ77" s="129"/>
      <c r="BK77" s="19" t="s">
        <v>75</v>
      </c>
      <c r="BL77" s="53" t="s">
        <v>95</v>
      </c>
      <c r="BM77" s="54"/>
      <c r="BN77" s="103" t="s">
        <v>256</v>
      </c>
      <c r="BO77" s="118"/>
      <c r="BP77" s="104"/>
      <c r="BQ77" s="77"/>
      <c r="BS77" s="128"/>
      <c r="BT77" s="129"/>
      <c r="BU77" s="19" t="s">
        <v>75</v>
      </c>
      <c r="BV77" s="53" t="s">
        <v>95</v>
      </c>
      <c r="BW77" s="54"/>
      <c r="BX77" s="103" t="s">
        <v>256</v>
      </c>
      <c r="BY77" s="118"/>
      <c r="BZ77" s="104"/>
      <c r="CA77" s="77"/>
      <c r="CC77" s="128"/>
      <c r="CD77" s="129"/>
      <c r="CE77" s="19" t="s">
        <v>75</v>
      </c>
      <c r="CF77" s="53" t="s">
        <v>95</v>
      </c>
      <c r="CG77" s="54"/>
      <c r="CH77" s="103" t="s">
        <v>256</v>
      </c>
      <c r="CI77" s="118"/>
      <c r="CJ77" s="104"/>
      <c r="CK77" s="77"/>
      <c r="CM77" s="128"/>
      <c r="CN77" s="129"/>
      <c r="CO77" s="19" t="s">
        <v>75</v>
      </c>
      <c r="CP77" s="53" t="s">
        <v>95</v>
      </c>
      <c r="CQ77" s="54"/>
      <c r="CR77" s="103" t="s">
        <v>256</v>
      </c>
      <c r="CS77" s="118"/>
      <c r="CT77" s="104"/>
      <c r="CU77" s="77"/>
    </row>
    <row r="78" spans="1:99" ht="82.5" customHeight="1" x14ac:dyDescent="0.2">
      <c r="A78" s="124" t="s">
        <v>47</v>
      </c>
      <c r="B78" s="125"/>
      <c r="C78" s="20" t="s">
        <v>73</v>
      </c>
      <c r="D78" s="103" t="s">
        <v>424</v>
      </c>
      <c r="E78" s="104"/>
      <c r="F78" s="103" t="s">
        <v>425</v>
      </c>
      <c r="G78" s="118"/>
      <c r="H78" s="104"/>
      <c r="I78" s="132">
        <v>67.263750399999992</v>
      </c>
      <c r="J78" s="4"/>
      <c r="K78" s="124" t="s">
        <v>47</v>
      </c>
      <c r="L78" s="125"/>
      <c r="M78" s="20" t="s">
        <v>73</v>
      </c>
      <c r="N78" s="103" t="s">
        <v>424</v>
      </c>
      <c r="O78" s="104"/>
      <c r="P78" s="103" t="s">
        <v>425</v>
      </c>
      <c r="Q78" s="118"/>
      <c r="R78" s="104"/>
      <c r="S78" s="131">
        <v>67.263750399999992</v>
      </c>
      <c r="T78" s="4"/>
      <c r="U78" s="124" t="s">
        <v>47</v>
      </c>
      <c r="V78" s="125"/>
      <c r="W78" s="20" t="s">
        <v>73</v>
      </c>
      <c r="X78" s="103" t="s">
        <v>424</v>
      </c>
      <c r="Y78" s="104"/>
      <c r="Z78" s="103" t="s">
        <v>425</v>
      </c>
      <c r="AA78" s="118"/>
      <c r="AB78" s="104"/>
      <c r="AC78" s="131">
        <v>67.263750399999992</v>
      </c>
      <c r="AD78" s="4"/>
      <c r="AE78" s="124" t="s">
        <v>47</v>
      </c>
      <c r="AF78" s="125"/>
      <c r="AG78" s="20" t="s">
        <v>73</v>
      </c>
      <c r="AH78" s="103" t="s">
        <v>424</v>
      </c>
      <c r="AI78" s="104"/>
      <c r="AJ78" s="103" t="s">
        <v>425</v>
      </c>
      <c r="AK78" s="118"/>
      <c r="AL78" s="104"/>
      <c r="AM78" s="131">
        <v>67.263750399999992</v>
      </c>
      <c r="AO78" s="124" t="s">
        <v>47</v>
      </c>
      <c r="AP78" s="125"/>
      <c r="AQ78" s="20" t="s">
        <v>73</v>
      </c>
      <c r="AR78" s="53" t="s">
        <v>211</v>
      </c>
      <c r="AS78" s="54"/>
      <c r="AT78" s="103" t="s">
        <v>254</v>
      </c>
      <c r="AU78" s="118"/>
      <c r="AV78" s="104"/>
      <c r="AW78" s="131">
        <v>67.263750399999992</v>
      </c>
      <c r="AY78" s="124" t="s">
        <v>47</v>
      </c>
      <c r="AZ78" s="125"/>
      <c r="BA78" s="20" t="s">
        <v>73</v>
      </c>
      <c r="BB78" s="53" t="s">
        <v>211</v>
      </c>
      <c r="BC78" s="54"/>
      <c r="BD78" s="103" t="s">
        <v>254</v>
      </c>
      <c r="BE78" s="118"/>
      <c r="BF78" s="104"/>
      <c r="BG78" s="77">
        <v>67.263750399999992</v>
      </c>
      <c r="BI78" s="124" t="s">
        <v>47</v>
      </c>
      <c r="BJ78" s="125"/>
      <c r="BK78" s="20" t="s">
        <v>73</v>
      </c>
      <c r="BL78" s="53" t="s">
        <v>211</v>
      </c>
      <c r="BM78" s="54"/>
      <c r="BN78" s="103" t="s">
        <v>254</v>
      </c>
      <c r="BO78" s="118"/>
      <c r="BP78" s="104"/>
      <c r="BQ78" s="77">
        <v>67.263750399999992</v>
      </c>
      <c r="BS78" s="124" t="s">
        <v>47</v>
      </c>
      <c r="BT78" s="125"/>
      <c r="BU78" s="20" t="s">
        <v>73</v>
      </c>
      <c r="BV78" s="53" t="s">
        <v>211</v>
      </c>
      <c r="BW78" s="54"/>
      <c r="BX78" s="103" t="s">
        <v>254</v>
      </c>
      <c r="BY78" s="118"/>
      <c r="BZ78" s="104"/>
      <c r="CA78" s="77">
        <v>67.263750399999992</v>
      </c>
      <c r="CC78" s="124" t="s">
        <v>47</v>
      </c>
      <c r="CD78" s="125"/>
      <c r="CE78" s="20" t="s">
        <v>73</v>
      </c>
      <c r="CF78" s="53" t="s">
        <v>211</v>
      </c>
      <c r="CG78" s="54"/>
      <c r="CH78" s="103" t="s">
        <v>254</v>
      </c>
      <c r="CI78" s="118"/>
      <c r="CJ78" s="104"/>
      <c r="CK78" s="77">
        <v>67.263750399999992</v>
      </c>
      <c r="CM78" s="124" t="s">
        <v>47</v>
      </c>
      <c r="CN78" s="125"/>
      <c r="CO78" s="20" t="s">
        <v>73</v>
      </c>
      <c r="CP78" s="53" t="s">
        <v>211</v>
      </c>
      <c r="CQ78" s="54"/>
      <c r="CR78" s="103" t="s">
        <v>254</v>
      </c>
      <c r="CS78" s="118"/>
      <c r="CT78" s="104"/>
      <c r="CU78" s="77">
        <v>67.263750399999992</v>
      </c>
    </row>
    <row r="79" spans="1:99" ht="82.5" customHeight="1" x14ac:dyDescent="0.2">
      <c r="A79" s="126"/>
      <c r="B79" s="127"/>
      <c r="C79" s="19" t="s">
        <v>74</v>
      </c>
      <c r="D79" s="53" t="s">
        <v>212</v>
      </c>
      <c r="E79" s="54"/>
      <c r="F79" s="55" t="s">
        <v>262</v>
      </c>
      <c r="G79" s="55"/>
      <c r="H79" s="55"/>
      <c r="I79" s="133"/>
      <c r="J79" s="4"/>
      <c r="K79" s="126"/>
      <c r="L79" s="127"/>
      <c r="M79" s="19" t="s">
        <v>74</v>
      </c>
      <c r="N79" s="53" t="s">
        <v>212</v>
      </c>
      <c r="O79" s="54"/>
      <c r="P79" s="55" t="s">
        <v>262</v>
      </c>
      <c r="Q79" s="55"/>
      <c r="R79" s="55"/>
      <c r="S79" s="131"/>
      <c r="T79" s="4"/>
      <c r="U79" s="126"/>
      <c r="V79" s="127"/>
      <c r="W79" s="19" t="s">
        <v>74</v>
      </c>
      <c r="X79" s="53" t="s">
        <v>212</v>
      </c>
      <c r="Y79" s="54"/>
      <c r="Z79" s="55" t="s">
        <v>262</v>
      </c>
      <c r="AA79" s="55"/>
      <c r="AB79" s="55"/>
      <c r="AC79" s="131"/>
      <c r="AD79" s="4"/>
      <c r="AE79" s="126"/>
      <c r="AF79" s="127"/>
      <c r="AG79" s="19" t="s">
        <v>74</v>
      </c>
      <c r="AH79" s="53" t="s">
        <v>212</v>
      </c>
      <c r="AI79" s="54"/>
      <c r="AJ79" s="55" t="s">
        <v>262</v>
      </c>
      <c r="AK79" s="55"/>
      <c r="AL79" s="55"/>
      <c r="AM79" s="131"/>
      <c r="AO79" s="126"/>
      <c r="AP79" s="127"/>
      <c r="AQ79" s="19" t="s">
        <v>74</v>
      </c>
      <c r="AR79" s="53" t="s">
        <v>212</v>
      </c>
      <c r="AS79" s="54"/>
      <c r="AT79" s="103" t="s">
        <v>262</v>
      </c>
      <c r="AU79" s="118"/>
      <c r="AV79" s="104"/>
      <c r="AW79" s="131"/>
      <c r="AY79" s="126"/>
      <c r="AZ79" s="127"/>
      <c r="BA79" s="19" t="s">
        <v>74</v>
      </c>
      <c r="BB79" s="53" t="s">
        <v>212</v>
      </c>
      <c r="BC79" s="54"/>
      <c r="BD79" s="103" t="s">
        <v>262</v>
      </c>
      <c r="BE79" s="118"/>
      <c r="BF79" s="104"/>
      <c r="BG79" s="77"/>
      <c r="BI79" s="126"/>
      <c r="BJ79" s="127"/>
      <c r="BK79" s="19" t="s">
        <v>74</v>
      </c>
      <c r="BL79" s="53" t="s">
        <v>212</v>
      </c>
      <c r="BM79" s="54"/>
      <c r="BN79" s="103" t="s">
        <v>262</v>
      </c>
      <c r="BO79" s="118"/>
      <c r="BP79" s="104"/>
      <c r="BQ79" s="77"/>
      <c r="BS79" s="126"/>
      <c r="BT79" s="127"/>
      <c r="BU79" s="19" t="s">
        <v>74</v>
      </c>
      <c r="BV79" s="53" t="s">
        <v>212</v>
      </c>
      <c r="BW79" s="54"/>
      <c r="BX79" s="103" t="s">
        <v>262</v>
      </c>
      <c r="BY79" s="118"/>
      <c r="BZ79" s="104"/>
      <c r="CA79" s="77"/>
      <c r="CC79" s="126"/>
      <c r="CD79" s="127"/>
      <c r="CE79" s="19" t="s">
        <v>74</v>
      </c>
      <c r="CF79" s="53" t="s">
        <v>212</v>
      </c>
      <c r="CG79" s="54"/>
      <c r="CH79" s="103" t="s">
        <v>262</v>
      </c>
      <c r="CI79" s="118"/>
      <c r="CJ79" s="104"/>
      <c r="CK79" s="77"/>
      <c r="CM79" s="126"/>
      <c r="CN79" s="127"/>
      <c r="CO79" s="19" t="s">
        <v>74</v>
      </c>
      <c r="CP79" s="53" t="s">
        <v>212</v>
      </c>
      <c r="CQ79" s="54"/>
      <c r="CR79" s="103" t="s">
        <v>262</v>
      </c>
      <c r="CS79" s="118"/>
      <c r="CT79" s="104"/>
      <c r="CU79" s="77"/>
    </row>
    <row r="80" spans="1:99" ht="82.5" customHeight="1" x14ac:dyDescent="0.2">
      <c r="A80" s="128"/>
      <c r="B80" s="129"/>
      <c r="C80" s="19" t="s">
        <v>75</v>
      </c>
      <c r="D80" s="103" t="s">
        <v>95</v>
      </c>
      <c r="E80" s="104"/>
      <c r="F80" s="103" t="s">
        <v>256</v>
      </c>
      <c r="G80" s="118"/>
      <c r="H80" s="104"/>
      <c r="I80" s="134"/>
      <c r="J80" s="4"/>
      <c r="K80" s="128"/>
      <c r="L80" s="129"/>
      <c r="M80" s="19" t="s">
        <v>75</v>
      </c>
      <c r="N80" s="103" t="s">
        <v>95</v>
      </c>
      <c r="O80" s="104"/>
      <c r="P80" s="103" t="s">
        <v>256</v>
      </c>
      <c r="Q80" s="118"/>
      <c r="R80" s="104"/>
      <c r="S80" s="131"/>
      <c r="T80" s="4"/>
      <c r="U80" s="128"/>
      <c r="V80" s="129"/>
      <c r="W80" s="19" t="s">
        <v>75</v>
      </c>
      <c r="X80" s="103" t="s">
        <v>95</v>
      </c>
      <c r="Y80" s="104"/>
      <c r="Z80" s="103" t="s">
        <v>256</v>
      </c>
      <c r="AA80" s="118"/>
      <c r="AB80" s="104"/>
      <c r="AC80" s="131"/>
      <c r="AD80" s="4"/>
      <c r="AE80" s="128"/>
      <c r="AF80" s="129"/>
      <c r="AG80" s="19" t="s">
        <v>75</v>
      </c>
      <c r="AH80" s="103" t="s">
        <v>95</v>
      </c>
      <c r="AI80" s="104"/>
      <c r="AJ80" s="103" t="s">
        <v>256</v>
      </c>
      <c r="AK80" s="118"/>
      <c r="AL80" s="104"/>
      <c r="AM80" s="131"/>
      <c r="AO80" s="128"/>
      <c r="AP80" s="129"/>
      <c r="AQ80" s="19" t="s">
        <v>75</v>
      </c>
      <c r="AR80" s="53" t="s">
        <v>95</v>
      </c>
      <c r="AS80" s="54"/>
      <c r="AT80" s="103" t="s">
        <v>256</v>
      </c>
      <c r="AU80" s="118"/>
      <c r="AV80" s="104"/>
      <c r="AW80" s="131"/>
      <c r="AY80" s="128"/>
      <c r="AZ80" s="129"/>
      <c r="BA80" s="19" t="s">
        <v>75</v>
      </c>
      <c r="BB80" s="53" t="s">
        <v>95</v>
      </c>
      <c r="BC80" s="54"/>
      <c r="BD80" s="103" t="s">
        <v>256</v>
      </c>
      <c r="BE80" s="118"/>
      <c r="BF80" s="104"/>
      <c r="BG80" s="77"/>
      <c r="BI80" s="128"/>
      <c r="BJ80" s="129"/>
      <c r="BK80" s="19" t="s">
        <v>75</v>
      </c>
      <c r="BL80" s="53" t="s">
        <v>95</v>
      </c>
      <c r="BM80" s="54"/>
      <c r="BN80" s="103" t="s">
        <v>256</v>
      </c>
      <c r="BO80" s="118"/>
      <c r="BP80" s="104"/>
      <c r="BQ80" s="77"/>
      <c r="BS80" s="128"/>
      <c r="BT80" s="129"/>
      <c r="BU80" s="19" t="s">
        <v>75</v>
      </c>
      <c r="BV80" s="53" t="s">
        <v>95</v>
      </c>
      <c r="BW80" s="54"/>
      <c r="BX80" s="103" t="s">
        <v>256</v>
      </c>
      <c r="BY80" s="118"/>
      <c r="BZ80" s="104"/>
      <c r="CA80" s="77"/>
      <c r="CC80" s="128"/>
      <c r="CD80" s="129"/>
      <c r="CE80" s="19" t="s">
        <v>75</v>
      </c>
      <c r="CF80" s="53" t="s">
        <v>95</v>
      </c>
      <c r="CG80" s="54"/>
      <c r="CH80" s="103" t="s">
        <v>256</v>
      </c>
      <c r="CI80" s="118"/>
      <c r="CJ80" s="104"/>
      <c r="CK80" s="77"/>
      <c r="CM80" s="128"/>
      <c r="CN80" s="129"/>
      <c r="CO80" s="19" t="s">
        <v>75</v>
      </c>
      <c r="CP80" s="53" t="s">
        <v>95</v>
      </c>
      <c r="CQ80" s="54"/>
      <c r="CR80" s="103" t="s">
        <v>256</v>
      </c>
      <c r="CS80" s="118"/>
      <c r="CT80" s="104"/>
      <c r="CU80" s="77"/>
    </row>
    <row r="81" spans="1:99" ht="82.5" customHeight="1" x14ac:dyDescent="0.2">
      <c r="A81" s="124" t="s">
        <v>48</v>
      </c>
      <c r="B81" s="125"/>
      <c r="C81" s="20" t="s">
        <v>73</v>
      </c>
      <c r="D81" s="103" t="s">
        <v>424</v>
      </c>
      <c r="E81" s="104"/>
      <c r="F81" s="103" t="s">
        <v>425</v>
      </c>
      <c r="G81" s="118"/>
      <c r="H81" s="104"/>
      <c r="I81" s="132">
        <v>73.738750399999986</v>
      </c>
      <c r="J81" s="4"/>
      <c r="K81" s="124" t="s">
        <v>48</v>
      </c>
      <c r="L81" s="125"/>
      <c r="M81" s="20" t="s">
        <v>73</v>
      </c>
      <c r="N81" s="103" t="s">
        <v>424</v>
      </c>
      <c r="O81" s="104"/>
      <c r="P81" s="103" t="s">
        <v>425</v>
      </c>
      <c r="Q81" s="118"/>
      <c r="R81" s="104"/>
      <c r="S81" s="131">
        <v>73.738750399999986</v>
      </c>
      <c r="T81" s="4"/>
      <c r="U81" s="124" t="s">
        <v>48</v>
      </c>
      <c r="V81" s="125"/>
      <c r="W81" s="20" t="s">
        <v>73</v>
      </c>
      <c r="X81" s="103" t="s">
        <v>424</v>
      </c>
      <c r="Y81" s="104"/>
      <c r="Z81" s="103" t="s">
        <v>425</v>
      </c>
      <c r="AA81" s="118"/>
      <c r="AB81" s="104"/>
      <c r="AC81" s="131">
        <v>73.738750399999986</v>
      </c>
      <c r="AD81" s="4"/>
      <c r="AE81" s="124" t="s">
        <v>48</v>
      </c>
      <c r="AF81" s="125"/>
      <c r="AG81" s="20" t="s">
        <v>73</v>
      </c>
      <c r="AH81" s="103" t="s">
        <v>424</v>
      </c>
      <c r="AI81" s="104"/>
      <c r="AJ81" s="103" t="s">
        <v>425</v>
      </c>
      <c r="AK81" s="118"/>
      <c r="AL81" s="104"/>
      <c r="AM81" s="131">
        <v>73.738750399999986</v>
      </c>
      <c r="AO81" s="124" t="s">
        <v>48</v>
      </c>
      <c r="AP81" s="125"/>
      <c r="AQ81" s="20" t="s">
        <v>73</v>
      </c>
      <c r="AR81" s="53" t="s">
        <v>211</v>
      </c>
      <c r="AS81" s="54"/>
      <c r="AT81" s="103" t="s">
        <v>254</v>
      </c>
      <c r="AU81" s="118"/>
      <c r="AV81" s="104"/>
      <c r="AW81" s="131">
        <v>73.738750399999986</v>
      </c>
      <c r="AY81" s="124" t="s">
        <v>48</v>
      </c>
      <c r="AZ81" s="125"/>
      <c r="BA81" s="20" t="s">
        <v>73</v>
      </c>
      <c r="BB81" s="53" t="s">
        <v>211</v>
      </c>
      <c r="BC81" s="54"/>
      <c r="BD81" s="103" t="s">
        <v>254</v>
      </c>
      <c r="BE81" s="118"/>
      <c r="BF81" s="104"/>
      <c r="BG81" s="77">
        <v>73.738750399999986</v>
      </c>
      <c r="BI81" s="124" t="s">
        <v>48</v>
      </c>
      <c r="BJ81" s="125"/>
      <c r="BK81" s="20" t="s">
        <v>73</v>
      </c>
      <c r="BL81" s="53" t="s">
        <v>211</v>
      </c>
      <c r="BM81" s="54"/>
      <c r="BN81" s="103" t="s">
        <v>254</v>
      </c>
      <c r="BO81" s="118"/>
      <c r="BP81" s="104"/>
      <c r="BQ81" s="77">
        <v>73.738750399999986</v>
      </c>
      <c r="BS81" s="124" t="s">
        <v>48</v>
      </c>
      <c r="BT81" s="125"/>
      <c r="BU81" s="20" t="s">
        <v>73</v>
      </c>
      <c r="BV81" s="53" t="s">
        <v>211</v>
      </c>
      <c r="BW81" s="54"/>
      <c r="BX81" s="103" t="s">
        <v>254</v>
      </c>
      <c r="BY81" s="118"/>
      <c r="BZ81" s="104"/>
      <c r="CA81" s="77">
        <v>73.738750399999986</v>
      </c>
      <c r="CC81" s="124" t="s">
        <v>48</v>
      </c>
      <c r="CD81" s="125"/>
      <c r="CE81" s="20" t="s">
        <v>73</v>
      </c>
      <c r="CF81" s="53" t="s">
        <v>211</v>
      </c>
      <c r="CG81" s="54"/>
      <c r="CH81" s="103" t="s">
        <v>254</v>
      </c>
      <c r="CI81" s="118"/>
      <c r="CJ81" s="104"/>
      <c r="CK81" s="77">
        <v>73.738750399999986</v>
      </c>
      <c r="CM81" s="124" t="s">
        <v>48</v>
      </c>
      <c r="CN81" s="125"/>
      <c r="CO81" s="20" t="s">
        <v>73</v>
      </c>
      <c r="CP81" s="53" t="s">
        <v>211</v>
      </c>
      <c r="CQ81" s="54"/>
      <c r="CR81" s="103" t="s">
        <v>254</v>
      </c>
      <c r="CS81" s="118"/>
      <c r="CT81" s="104"/>
      <c r="CU81" s="77">
        <v>73.738750399999986</v>
      </c>
    </row>
    <row r="82" spans="1:99" ht="82.5" customHeight="1" x14ac:dyDescent="0.2">
      <c r="A82" s="126"/>
      <c r="B82" s="127"/>
      <c r="C82" s="19" t="s">
        <v>74</v>
      </c>
      <c r="D82" s="53" t="s">
        <v>97</v>
      </c>
      <c r="E82" s="54"/>
      <c r="F82" s="55" t="s">
        <v>257</v>
      </c>
      <c r="G82" s="55"/>
      <c r="H82" s="55"/>
      <c r="I82" s="133"/>
      <c r="J82" s="4"/>
      <c r="K82" s="126"/>
      <c r="L82" s="127"/>
      <c r="M82" s="19" t="s">
        <v>74</v>
      </c>
      <c r="N82" s="53" t="s">
        <v>97</v>
      </c>
      <c r="O82" s="54"/>
      <c r="P82" s="55" t="s">
        <v>257</v>
      </c>
      <c r="Q82" s="55"/>
      <c r="R82" s="55"/>
      <c r="S82" s="131"/>
      <c r="T82" s="4"/>
      <c r="U82" s="126"/>
      <c r="V82" s="127"/>
      <c r="W82" s="19" t="s">
        <v>74</v>
      </c>
      <c r="X82" s="53" t="s">
        <v>97</v>
      </c>
      <c r="Y82" s="54"/>
      <c r="Z82" s="55" t="s">
        <v>257</v>
      </c>
      <c r="AA82" s="55"/>
      <c r="AB82" s="55"/>
      <c r="AC82" s="131"/>
      <c r="AD82" s="4"/>
      <c r="AE82" s="126"/>
      <c r="AF82" s="127"/>
      <c r="AG82" s="19" t="s">
        <v>74</v>
      </c>
      <c r="AH82" s="53" t="s">
        <v>97</v>
      </c>
      <c r="AI82" s="54"/>
      <c r="AJ82" s="55" t="s">
        <v>257</v>
      </c>
      <c r="AK82" s="55"/>
      <c r="AL82" s="55"/>
      <c r="AM82" s="131"/>
      <c r="AO82" s="126"/>
      <c r="AP82" s="127"/>
      <c r="AQ82" s="19" t="s">
        <v>74</v>
      </c>
      <c r="AR82" s="53" t="s">
        <v>97</v>
      </c>
      <c r="AS82" s="54"/>
      <c r="AT82" s="103" t="s">
        <v>257</v>
      </c>
      <c r="AU82" s="118"/>
      <c r="AV82" s="104"/>
      <c r="AW82" s="131"/>
      <c r="AY82" s="126"/>
      <c r="AZ82" s="127"/>
      <c r="BA82" s="19" t="s">
        <v>74</v>
      </c>
      <c r="BB82" s="53" t="s">
        <v>97</v>
      </c>
      <c r="BC82" s="54"/>
      <c r="BD82" s="103" t="s">
        <v>257</v>
      </c>
      <c r="BE82" s="118"/>
      <c r="BF82" s="104"/>
      <c r="BG82" s="77"/>
      <c r="BI82" s="126"/>
      <c r="BJ82" s="127"/>
      <c r="BK82" s="19" t="s">
        <v>74</v>
      </c>
      <c r="BL82" s="53" t="s">
        <v>97</v>
      </c>
      <c r="BM82" s="54"/>
      <c r="BN82" s="103" t="s">
        <v>257</v>
      </c>
      <c r="BO82" s="118"/>
      <c r="BP82" s="104"/>
      <c r="BQ82" s="77"/>
      <c r="BS82" s="126"/>
      <c r="BT82" s="127"/>
      <c r="BU82" s="19" t="s">
        <v>74</v>
      </c>
      <c r="BV82" s="53" t="s">
        <v>97</v>
      </c>
      <c r="BW82" s="54"/>
      <c r="BX82" s="103" t="s">
        <v>257</v>
      </c>
      <c r="BY82" s="118"/>
      <c r="BZ82" s="104"/>
      <c r="CA82" s="77"/>
      <c r="CC82" s="126"/>
      <c r="CD82" s="127"/>
      <c r="CE82" s="19" t="s">
        <v>74</v>
      </c>
      <c r="CF82" s="53" t="s">
        <v>97</v>
      </c>
      <c r="CG82" s="54"/>
      <c r="CH82" s="103" t="s">
        <v>257</v>
      </c>
      <c r="CI82" s="118"/>
      <c r="CJ82" s="104"/>
      <c r="CK82" s="77"/>
      <c r="CM82" s="126"/>
      <c r="CN82" s="127"/>
      <c r="CO82" s="19" t="s">
        <v>74</v>
      </c>
      <c r="CP82" s="53" t="s">
        <v>97</v>
      </c>
      <c r="CQ82" s="54"/>
      <c r="CR82" s="103" t="s">
        <v>257</v>
      </c>
      <c r="CS82" s="118"/>
      <c r="CT82" s="104"/>
      <c r="CU82" s="77"/>
    </row>
    <row r="83" spans="1:99" ht="82.5" customHeight="1" x14ac:dyDescent="0.2">
      <c r="A83" s="128"/>
      <c r="B83" s="129"/>
      <c r="C83" s="19" t="s">
        <v>75</v>
      </c>
      <c r="D83" s="103" t="s">
        <v>95</v>
      </c>
      <c r="E83" s="104"/>
      <c r="F83" s="103" t="s">
        <v>256</v>
      </c>
      <c r="G83" s="118"/>
      <c r="H83" s="104"/>
      <c r="I83" s="134"/>
      <c r="J83" s="4"/>
      <c r="K83" s="128"/>
      <c r="L83" s="129"/>
      <c r="M83" s="19" t="s">
        <v>75</v>
      </c>
      <c r="N83" s="103" t="s">
        <v>95</v>
      </c>
      <c r="O83" s="104"/>
      <c r="P83" s="103" t="s">
        <v>256</v>
      </c>
      <c r="Q83" s="118"/>
      <c r="R83" s="104"/>
      <c r="S83" s="131"/>
      <c r="T83" s="4"/>
      <c r="U83" s="128"/>
      <c r="V83" s="129"/>
      <c r="W83" s="19" t="s">
        <v>75</v>
      </c>
      <c r="X83" s="103" t="s">
        <v>95</v>
      </c>
      <c r="Y83" s="104"/>
      <c r="Z83" s="103" t="s">
        <v>256</v>
      </c>
      <c r="AA83" s="118"/>
      <c r="AB83" s="104"/>
      <c r="AC83" s="131"/>
      <c r="AD83" s="4"/>
      <c r="AE83" s="128"/>
      <c r="AF83" s="129"/>
      <c r="AG83" s="19" t="s">
        <v>75</v>
      </c>
      <c r="AH83" s="103" t="s">
        <v>95</v>
      </c>
      <c r="AI83" s="104"/>
      <c r="AJ83" s="103" t="s">
        <v>256</v>
      </c>
      <c r="AK83" s="118"/>
      <c r="AL83" s="104"/>
      <c r="AM83" s="131"/>
      <c r="AO83" s="128"/>
      <c r="AP83" s="129"/>
      <c r="AQ83" s="19" t="s">
        <v>75</v>
      </c>
      <c r="AR83" s="53" t="s">
        <v>95</v>
      </c>
      <c r="AS83" s="54"/>
      <c r="AT83" s="103" t="s">
        <v>256</v>
      </c>
      <c r="AU83" s="118"/>
      <c r="AV83" s="104"/>
      <c r="AW83" s="131"/>
      <c r="AY83" s="128"/>
      <c r="AZ83" s="129"/>
      <c r="BA83" s="19" t="s">
        <v>75</v>
      </c>
      <c r="BB83" s="53" t="s">
        <v>95</v>
      </c>
      <c r="BC83" s="54"/>
      <c r="BD83" s="103" t="s">
        <v>256</v>
      </c>
      <c r="BE83" s="118"/>
      <c r="BF83" s="104"/>
      <c r="BG83" s="77"/>
      <c r="BI83" s="128"/>
      <c r="BJ83" s="129"/>
      <c r="BK83" s="19" t="s">
        <v>75</v>
      </c>
      <c r="BL83" s="53" t="s">
        <v>95</v>
      </c>
      <c r="BM83" s="54"/>
      <c r="BN83" s="103" t="s">
        <v>256</v>
      </c>
      <c r="BO83" s="118"/>
      <c r="BP83" s="104"/>
      <c r="BQ83" s="77"/>
      <c r="BS83" s="128"/>
      <c r="BT83" s="129"/>
      <c r="BU83" s="19" t="s">
        <v>75</v>
      </c>
      <c r="BV83" s="53" t="s">
        <v>95</v>
      </c>
      <c r="BW83" s="54"/>
      <c r="BX83" s="103" t="s">
        <v>256</v>
      </c>
      <c r="BY83" s="118"/>
      <c r="BZ83" s="104"/>
      <c r="CA83" s="77"/>
      <c r="CC83" s="128"/>
      <c r="CD83" s="129"/>
      <c r="CE83" s="19" t="s">
        <v>75</v>
      </c>
      <c r="CF83" s="53" t="s">
        <v>95</v>
      </c>
      <c r="CG83" s="54"/>
      <c r="CH83" s="103" t="s">
        <v>256</v>
      </c>
      <c r="CI83" s="118"/>
      <c r="CJ83" s="104"/>
      <c r="CK83" s="77"/>
      <c r="CM83" s="128"/>
      <c r="CN83" s="129"/>
      <c r="CO83" s="19" t="s">
        <v>75</v>
      </c>
      <c r="CP83" s="53" t="s">
        <v>95</v>
      </c>
      <c r="CQ83" s="54"/>
      <c r="CR83" s="103" t="s">
        <v>256</v>
      </c>
      <c r="CS83" s="118"/>
      <c r="CT83" s="104"/>
      <c r="CU83" s="77"/>
    </row>
    <row r="84" spans="1:99" ht="82.5" customHeight="1" x14ac:dyDescent="0.2">
      <c r="A84" s="124" t="s">
        <v>52</v>
      </c>
      <c r="B84" s="125"/>
      <c r="C84" s="20" t="s">
        <v>73</v>
      </c>
      <c r="D84" s="103" t="s">
        <v>426</v>
      </c>
      <c r="E84" s="104"/>
      <c r="F84" s="103" t="s">
        <v>427</v>
      </c>
      <c r="G84" s="118"/>
      <c r="H84" s="104"/>
      <c r="I84" s="132">
        <v>45.591562799999998</v>
      </c>
      <c r="J84" s="4"/>
      <c r="K84" s="124" t="s">
        <v>52</v>
      </c>
      <c r="L84" s="125"/>
      <c r="M84" s="20" t="s">
        <v>73</v>
      </c>
      <c r="N84" s="103" t="s">
        <v>426</v>
      </c>
      <c r="O84" s="104"/>
      <c r="P84" s="103" t="s">
        <v>427</v>
      </c>
      <c r="Q84" s="118"/>
      <c r="R84" s="104"/>
      <c r="S84" s="131">
        <v>45.591562799999998</v>
      </c>
      <c r="T84" s="4"/>
      <c r="U84" s="124" t="s">
        <v>52</v>
      </c>
      <c r="V84" s="125"/>
      <c r="W84" s="20" t="s">
        <v>73</v>
      </c>
      <c r="X84" s="103" t="s">
        <v>426</v>
      </c>
      <c r="Y84" s="104"/>
      <c r="Z84" s="103" t="s">
        <v>427</v>
      </c>
      <c r="AA84" s="118"/>
      <c r="AB84" s="104"/>
      <c r="AC84" s="131">
        <v>45.591562799999998</v>
      </c>
      <c r="AD84" s="4"/>
      <c r="AE84" s="124" t="s">
        <v>52</v>
      </c>
      <c r="AF84" s="125"/>
      <c r="AG84" s="20" t="s">
        <v>73</v>
      </c>
      <c r="AH84" s="103" t="s">
        <v>426</v>
      </c>
      <c r="AI84" s="104"/>
      <c r="AJ84" s="103" t="s">
        <v>427</v>
      </c>
      <c r="AK84" s="118"/>
      <c r="AL84" s="104"/>
      <c r="AM84" s="131">
        <v>45.591562799999998</v>
      </c>
      <c r="AO84" s="124" t="s">
        <v>52</v>
      </c>
      <c r="AP84" s="125"/>
      <c r="AQ84" s="20" t="s">
        <v>73</v>
      </c>
      <c r="AR84" s="53" t="s">
        <v>98</v>
      </c>
      <c r="AS84" s="54"/>
      <c r="AT84" s="103" t="s">
        <v>255</v>
      </c>
      <c r="AU84" s="118"/>
      <c r="AV84" s="104"/>
      <c r="AW84" s="131">
        <v>45.591562799999998</v>
      </c>
      <c r="AY84" s="124" t="s">
        <v>52</v>
      </c>
      <c r="AZ84" s="125"/>
      <c r="BA84" s="20" t="s">
        <v>73</v>
      </c>
      <c r="BB84" s="53" t="s">
        <v>98</v>
      </c>
      <c r="BC84" s="54"/>
      <c r="BD84" s="103" t="s">
        <v>255</v>
      </c>
      <c r="BE84" s="118"/>
      <c r="BF84" s="104"/>
      <c r="BG84" s="77">
        <v>45.591562799999998</v>
      </c>
      <c r="BI84" s="124" t="s">
        <v>52</v>
      </c>
      <c r="BJ84" s="125"/>
      <c r="BK84" s="20" t="s">
        <v>73</v>
      </c>
      <c r="BL84" s="53" t="s">
        <v>98</v>
      </c>
      <c r="BM84" s="54"/>
      <c r="BN84" s="103" t="s">
        <v>255</v>
      </c>
      <c r="BO84" s="118"/>
      <c r="BP84" s="104"/>
      <c r="BQ84" s="77">
        <v>45.591562799999998</v>
      </c>
      <c r="BS84" s="124" t="s">
        <v>52</v>
      </c>
      <c r="BT84" s="125"/>
      <c r="BU84" s="20" t="s">
        <v>73</v>
      </c>
      <c r="BV84" s="53" t="s">
        <v>98</v>
      </c>
      <c r="BW84" s="54"/>
      <c r="BX84" s="103" t="s">
        <v>255</v>
      </c>
      <c r="BY84" s="118"/>
      <c r="BZ84" s="104"/>
      <c r="CA84" s="77">
        <v>45.591562799999998</v>
      </c>
      <c r="CC84" s="124" t="s">
        <v>52</v>
      </c>
      <c r="CD84" s="125"/>
      <c r="CE84" s="20" t="s">
        <v>73</v>
      </c>
      <c r="CF84" s="53" t="s">
        <v>98</v>
      </c>
      <c r="CG84" s="54"/>
      <c r="CH84" s="103" t="s">
        <v>255</v>
      </c>
      <c r="CI84" s="118"/>
      <c r="CJ84" s="104"/>
      <c r="CK84" s="77">
        <v>45.591562799999998</v>
      </c>
      <c r="CM84" s="124" t="s">
        <v>52</v>
      </c>
      <c r="CN84" s="125"/>
      <c r="CO84" s="20" t="s">
        <v>73</v>
      </c>
      <c r="CP84" s="53" t="s">
        <v>98</v>
      </c>
      <c r="CQ84" s="54"/>
      <c r="CR84" s="103" t="s">
        <v>255</v>
      </c>
      <c r="CS84" s="118"/>
      <c r="CT84" s="104"/>
      <c r="CU84" s="77">
        <v>45.591562799999998</v>
      </c>
    </row>
    <row r="85" spans="1:99" ht="82.5" customHeight="1" x14ac:dyDescent="0.2">
      <c r="A85" s="126"/>
      <c r="B85" s="127"/>
      <c r="C85" s="19" t="s">
        <v>74</v>
      </c>
      <c r="D85" s="53" t="s">
        <v>93</v>
      </c>
      <c r="E85" s="54"/>
      <c r="F85" s="55" t="s">
        <v>241</v>
      </c>
      <c r="G85" s="55"/>
      <c r="H85" s="55"/>
      <c r="I85" s="133"/>
      <c r="J85" s="4"/>
      <c r="K85" s="126"/>
      <c r="L85" s="127"/>
      <c r="M85" s="19" t="s">
        <v>74</v>
      </c>
      <c r="N85" s="53" t="s">
        <v>93</v>
      </c>
      <c r="O85" s="54"/>
      <c r="P85" s="55" t="s">
        <v>241</v>
      </c>
      <c r="Q85" s="55"/>
      <c r="R85" s="55"/>
      <c r="S85" s="131"/>
      <c r="T85" s="4"/>
      <c r="U85" s="126"/>
      <c r="V85" s="127"/>
      <c r="W85" s="19" t="s">
        <v>74</v>
      </c>
      <c r="X85" s="53" t="s">
        <v>93</v>
      </c>
      <c r="Y85" s="54"/>
      <c r="Z85" s="55" t="s">
        <v>241</v>
      </c>
      <c r="AA85" s="55"/>
      <c r="AB85" s="55"/>
      <c r="AC85" s="131"/>
      <c r="AD85" s="4"/>
      <c r="AE85" s="126"/>
      <c r="AF85" s="127"/>
      <c r="AG85" s="19" t="s">
        <v>74</v>
      </c>
      <c r="AH85" s="53" t="s">
        <v>93</v>
      </c>
      <c r="AI85" s="54"/>
      <c r="AJ85" s="55" t="s">
        <v>241</v>
      </c>
      <c r="AK85" s="55"/>
      <c r="AL85" s="55"/>
      <c r="AM85" s="131"/>
      <c r="AO85" s="126"/>
      <c r="AP85" s="127"/>
      <c r="AQ85" s="19" t="s">
        <v>74</v>
      </c>
      <c r="AR85" s="53" t="s">
        <v>93</v>
      </c>
      <c r="AS85" s="54"/>
      <c r="AT85" s="103" t="s">
        <v>241</v>
      </c>
      <c r="AU85" s="118"/>
      <c r="AV85" s="104"/>
      <c r="AW85" s="131"/>
      <c r="AY85" s="126"/>
      <c r="AZ85" s="127"/>
      <c r="BA85" s="19" t="s">
        <v>74</v>
      </c>
      <c r="BB85" s="53" t="s">
        <v>93</v>
      </c>
      <c r="BC85" s="54"/>
      <c r="BD85" s="103" t="s">
        <v>241</v>
      </c>
      <c r="BE85" s="118"/>
      <c r="BF85" s="104"/>
      <c r="BG85" s="77"/>
      <c r="BI85" s="126"/>
      <c r="BJ85" s="127"/>
      <c r="BK85" s="19" t="s">
        <v>74</v>
      </c>
      <c r="BL85" s="53" t="s">
        <v>93</v>
      </c>
      <c r="BM85" s="54"/>
      <c r="BN85" s="103" t="s">
        <v>241</v>
      </c>
      <c r="BO85" s="118"/>
      <c r="BP85" s="104"/>
      <c r="BQ85" s="77"/>
      <c r="BS85" s="126"/>
      <c r="BT85" s="127"/>
      <c r="BU85" s="19" t="s">
        <v>74</v>
      </c>
      <c r="BV85" s="53" t="s">
        <v>93</v>
      </c>
      <c r="BW85" s="54"/>
      <c r="BX85" s="103" t="s">
        <v>241</v>
      </c>
      <c r="BY85" s="118"/>
      <c r="BZ85" s="104"/>
      <c r="CA85" s="77"/>
      <c r="CC85" s="126"/>
      <c r="CD85" s="127"/>
      <c r="CE85" s="19" t="s">
        <v>74</v>
      </c>
      <c r="CF85" s="53" t="s">
        <v>93</v>
      </c>
      <c r="CG85" s="54"/>
      <c r="CH85" s="103" t="s">
        <v>241</v>
      </c>
      <c r="CI85" s="118"/>
      <c r="CJ85" s="104"/>
      <c r="CK85" s="77"/>
      <c r="CM85" s="126"/>
      <c r="CN85" s="127"/>
      <c r="CO85" s="19" t="s">
        <v>74</v>
      </c>
      <c r="CP85" s="53" t="s">
        <v>93</v>
      </c>
      <c r="CQ85" s="54"/>
      <c r="CR85" s="103" t="s">
        <v>241</v>
      </c>
      <c r="CS85" s="118"/>
      <c r="CT85" s="104"/>
      <c r="CU85" s="77"/>
    </row>
    <row r="86" spans="1:99" ht="82.5" customHeight="1" x14ac:dyDescent="0.2">
      <c r="A86" s="128"/>
      <c r="B86" s="129"/>
      <c r="C86" s="19" t="s">
        <v>75</v>
      </c>
      <c r="D86" s="103" t="s">
        <v>202</v>
      </c>
      <c r="E86" s="104"/>
      <c r="F86" s="103" t="s">
        <v>239</v>
      </c>
      <c r="G86" s="118"/>
      <c r="H86" s="104"/>
      <c r="I86" s="134"/>
      <c r="J86" s="4"/>
      <c r="K86" s="128"/>
      <c r="L86" s="129"/>
      <c r="M86" s="19" t="s">
        <v>75</v>
      </c>
      <c r="N86" s="103" t="s">
        <v>202</v>
      </c>
      <c r="O86" s="104"/>
      <c r="P86" s="103" t="s">
        <v>239</v>
      </c>
      <c r="Q86" s="118"/>
      <c r="R86" s="104"/>
      <c r="S86" s="131"/>
      <c r="T86" s="4"/>
      <c r="U86" s="128"/>
      <c r="V86" s="129"/>
      <c r="W86" s="19" t="s">
        <v>75</v>
      </c>
      <c r="X86" s="103" t="s">
        <v>202</v>
      </c>
      <c r="Y86" s="104"/>
      <c r="Z86" s="103" t="s">
        <v>239</v>
      </c>
      <c r="AA86" s="118"/>
      <c r="AB86" s="104"/>
      <c r="AC86" s="131"/>
      <c r="AD86" s="4"/>
      <c r="AE86" s="128"/>
      <c r="AF86" s="129"/>
      <c r="AG86" s="19" t="s">
        <v>75</v>
      </c>
      <c r="AH86" s="103" t="s">
        <v>202</v>
      </c>
      <c r="AI86" s="104"/>
      <c r="AJ86" s="103" t="s">
        <v>239</v>
      </c>
      <c r="AK86" s="118"/>
      <c r="AL86" s="104"/>
      <c r="AM86" s="131"/>
      <c r="AO86" s="128"/>
      <c r="AP86" s="129"/>
      <c r="AQ86" s="19" t="s">
        <v>75</v>
      </c>
      <c r="AR86" s="53" t="s">
        <v>202</v>
      </c>
      <c r="AS86" s="54"/>
      <c r="AT86" s="103" t="s">
        <v>239</v>
      </c>
      <c r="AU86" s="118"/>
      <c r="AV86" s="104"/>
      <c r="AW86" s="131"/>
      <c r="AY86" s="128"/>
      <c r="AZ86" s="129"/>
      <c r="BA86" s="19" t="s">
        <v>75</v>
      </c>
      <c r="BB86" s="53" t="s">
        <v>202</v>
      </c>
      <c r="BC86" s="54"/>
      <c r="BD86" s="103" t="s">
        <v>239</v>
      </c>
      <c r="BE86" s="118"/>
      <c r="BF86" s="104"/>
      <c r="BG86" s="77"/>
      <c r="BI86" s="128"/>
      <c r="BJ86" s="129"/>
      <c r="BK86" s="19" t="s">
        <v>75</v>
      </c>
      <c r="BL86" s="53" t="s">
        <v>202</v>
      </c>
      <c r="BM86" s="54"/>
      <c r="BN86" s="103" t="s">
        <v>239</v>
      </c>
      <c r="BO86" s="118"/>
      <c r="BP86" s="104"/>
      <c r="BQ86" s="77"/>
      <c r="BS86" s="128"/>
      <c r="BT86" s="129"/>
      <c r="BU86" s="19" t="s">
        <v>75</v>
      </c>
      <c r="BV86" s="53" t="s">
        <v>202</v>
      </c>
      <c r="BW86" s="54"/>
      <c r="BX86" s="103" t="s">
        <v>239</v>
      </c>
      <c r="BY86" s="118"/>
      <c r="BZ86" s="104"/>
      <c r="CA86" s="77"/>
      <c r="CC86" s="128"/>
      <c r="CD86" s="129"/>
      <c r="CE86" s="19" t="s">
        <v>75</v>
      </c>
      <c r="CF86" s="53" t="s">
        <v>202</v>
      </c>
      <c r="CG86" s="54"/>
      <c r="CH86" s="103" t="s">
        <v>239</v>
      </c>
      <c r="CI86" s="118"/>
      <c r="CJ86" s="104"/>
      <c r="CK86" s="77"/>
      <c r="CM86" s="128"/>
      <c r="CN86" s="129"/>
      <c r="CO86" s="19" t="s">
        <v>75</v>
      </c>
      <c r="CP86" s="53" t="s">
        <v>202</v>
      </c>
      <c r="CQ86" s="54"/>
      <c r="CR86" s="103" t="s">
        <v>239</v>
      </c>
      <c r="CS86" s="118"/>
      <c r="CT86" s="104"/>
      <c r="CU86" s="77"/>
    </row>
    <row r="87" spans="1:99" ht="82.5" customHeight="1" x14ac:dyDescent="0.2">
      <c r="A87" s="124" t="s">
        <v>49</v>
      </c>
      <c r="B87" s="125"/>
      <c r="C87" s="20" t="s">
        <v>73</v>
      </c>
      <c r="D87" s="103" t="s">
        <v>426</v>
      </c>
      <c r="E87" s="104"/>
      <c r="F87" s="103" t="s">
        <v>427</v>
      </c>
      <c r="G87" s="118"/>
      <c r="H87" s="104"/>
      <c r="I87" s="132">
        <v>60.788750400000005</v>
      </c>
      <c r="J87" s="4"/>
      <c r="K87" s="124" t="s">
        <v>49</v>
      </c>
      <c r="L87" s="125"/>
      <c r="M87" s="20" t="s">
        <v>73</v>
      </c>
      <c r="N87" s="103" t="s">
        <v>426</v>
      </c>
      <c r="O87" s="104"/>
      <c r="P87" s="103" t="s">
        <v>427</v>
      </c>
      <c r="Q87" s="118"/>
      <c r="R87" s="104"/>
      <c r="S87" s="131">
        <v>60.788750400000005</v>
      </c>
      <c r="T87" s="4"/>
      <c r="U87" s="124" t="s">
        <v>49</v>
      </c>
      <c r="V87" s="125"/>
      <c r="W87" s="20" t="s">
        <v>73</v>
      </c>
      <c r="X87" s="103" t="s">
        <v>426</v>
      </c>
      <c r="Y87" s="104"/>
      <c r="Z87" s="103" t="s">
        <v>427</v>
      </c>
      <c r="AA87" s="118"/>
      <c r="AB87" s="104"/>
      <c r="AC87" s="131">
        <v>60.788750400000005</v>
      </c>
      <c r="AD87" s="4"/>
      <c r="AE87" s="124" t="s">
        <v>49</v>
      </c>
      <c r="AF87" s="125"/>
      <c r="AG87" s="20" t="s">
        <v>73</v>
      </c>
      <c r="AH87" s="103" t="s">
        <v>426</v>
      </c>
      <c r="AI87" s="104"/>
      <c r="AJ87" s="103" t="s">
        <v>427</v>
      </c>
      <c r="AK87" s="118"/>
      <c r="AL87" s="104"/>
      <c r="AM87" s="131">
        <v>60.788750400000005</v>
      </c>
      <c r="AO87" s="124" t="s">
        <v>49</v>
      </c>
      <c r="AP87" s="125"/>
      <c r="AQ87" s="20" t="s">
        <v>73</v>
      </c>
      <c r="AR87" s="53" t="s">
        <v>98</v>
      </c>
      <c r="AS87" s="54"/>
      <c r="AT87" s="103" t="s">
        <v>255</v>
      </c>
      <c r="AU87" s="118"/>
      <c r="AV87" s="104"/>
      <c r="AW87" s="131">
        <v>60.788750400000005</v>
      </c>
      <c r="AY87" s="124" t="s">
        <v>49</v>
      </c>
      <c r="AZ87" s="125"/>
      <c r="BA87" s="20" t="s">
        <v>73</v>
      </c>
      <c r="BB87" s="53" t="s">
        <v>98</v>
      </c>
      <c r="BC87" s="54"/>
      <c r="BD87" s="103" t="s">
        <v>255</v>
      </c>
      <c r="BE87" s="118"/>
      <c r="BF87" s="104"/>
      <c r="BG87" s="77">
        <v>60.788750400000005</v>
      </c>
      <c r="BI87" s="124" t="s">
        <v>49</v>
      </c>
      <c r="BJ87" s="125"/>
      <c r="BK87" s="20" t="s">
        <v>73</v>
      </c>
      <c r="BL87" s="53" t="s">
        <v>98</v>
      </c>
      <c r="BM87" s="54"/>
      <c r="BN87" s="103" t="s">
        <v>255</v>
      </c>
      <c r="BO87" s="118"/>
      <c r="BP87" s="104"/>
      <c r="BQ87" s="77">
        <v>60.788750400000005</v>
      </c>
      <c r="BS87" s="124" t="s">
        <v>49</v>
      </c>
      <c r="BT87" s="125"/>
      <c r="BU87" s="20" t="s">
        <v>73</v>
      </c>
      <c r="BV87" s="53" t="s">
        <v>98</v>
      </c>
      <c r="BW87" s="54"/>
      <c r="BX87" s="103" t="s">
        <v>255</v>
      </c>
      <c r="BY87" s="118"/>
      <c r="BZ87" s="104"/>
      <c r="CA87" s="77">
        <v>60.788750400000005</v>
      </c>
      <c r="CC87" s="124" t="s">
        <v>49</v>
      </c>
      <c r="CD87" s="125"/>
      <c r="CE87" s="20" t="s">
        <v>73</v>
      </c>
      <c r="CF87" s="53" t="s">
        <v>98</v>
      </c>
      <c r="CG87" s="54"/>
      <c r="CH87" s="103" t="s">
        <v>255</v>
      </c>
      <c r="CI87" s="118"/>
      <c r="CJ87" s="104"/>
      <c r="CK87" s="77">
        <v>60.788750400000005</v>
      </c>
      <c r="CM87" s="124" t="s">
        <v>49</v>
      </c>
      <c r="CN87" s="125"/>
      <c r="CO87" s="20" t="s">
        <v>73</v>
      </c>
      <c r="CP87" s="53" t="s">
        <v>98</v>
      </c>
      <c r="CQ87" s="54"/>
      <c r="CR87" s="103" t="s">
        <v>255</v>
      </c>
      <c r="CS87" s="118"/>
      <c r="CT87" s="104"/>
      <c r="CU87" s="77">
        <v>60.788750400000005</v>
      </c>
    </row>
    <row r="88" spans="1:99" ht="82.5" customHeight="1" x14ac:dyDescent="0.2">
      <c r="A88" s="126"/>
      <c r="B88" s="127"/>
      <c r="C88" s="19" t="s">
        <v>74</v>
      </c>
      <c r="D88" s="53" t="str">
        <f>'Pricelist FLUSH RANGE'!$D$40</f>
        <v>Painted in ArchiProd standard colour [PUREWHITE], [JETBLACK], [SIGNALBLACK], [ANTHRACITE], [TRAFFICWHITE], [PEBBLEGREY], [BLACKGREY], [GREYBLUE].</v>
      </c>
      <c r="E88" s="54"/>
      <c r="F88" s="55" t="str">
        <f>'Pricelist FLUSH RANGE'!$F$40</f>
        <v>Dažyta pagal ArchiProd standartinę spalvų paletę: [PUREWHITE], [JETBLACK], [SIGNALBLACK], [ANTHRACITE], [TRAFFICWHITE], [PEBBLEGREY], [BLACKGREY], [GREYBLUE].</v>
      </c>
      <c r="G88" s="55"/>
      <c r="H88" s="55"/>
      <c r="I88" s="133"/>
      <c r="J88" s="4"/>
      <c r="K88" s="126"/>
      <c r="L88" s="127"/>
      <c r="M88" s="19" t="s">
        <v>74</v>
      </c>
      <c r="N88" s="53" t="str">
        <f>'Pricelist FLUSH RANGE'!$D$40</f>
        <v>Painted in ArchiProd standard colour [PUREWHITE], [JETBLACK], [SIGNALBLACK], [ANTHRACITE], [TRAFFICWHITE], [PEBBLEGREY], [BLACKGREY], [GREYBLUE].</v>
      </c>
      <c r="O88" s="54"/>
      <c r="P88" s="55" t="str">
        <f>'Pricelist FLUSH RANGE'!$F$40</f>
        <v>Dažyta pagal ArchiProd standartinę spalvų paletę: [PUREWHITE], [JETBLACK], [SIGNALBLACK], [ANTHRACITE], [TRAFFICWHITE], [PEBBLEGREY], [BLACKGREY], [GREYBLUE].</v>
      </c>
      <c r="Q88" s="55"/>
      <c r="R88" s="55"/>
      <c r="S88" s="131"/>
      <c r="T88" s="4"/>
      <c r="U88" s="126"/>
      <c r="V88" s="127"/>
      <c r="W88" s="19" t="s">
        <v>74</v>
      </c>
      <c r="X88" s="53" t="str">
        <f>'Pricelist FLUSH RANGE'!$D$40</f>
        <v>Painted in ArchiProd standard colour [PUREWHITE], [JETBLACK], [SIGNALBLACK], [ANTHRACITE], [TRAFFICWHITE], [PEBBLEGREY], [BLACKGREY], [GREYBLUE].</v>
      </c>
      <c r="Y88" s="54"/>
      <c r="Z88" s="55" t="str">
        <f>'Pricelist FLUSH RANGE'!$F$40</f>
        <v>Dažyta pagal ArchiProd standartinę spalvų paletę: [PUREWHITE], [JETBLACK], [SIGNALBLACK], [ANTHRACITE], [TRAFFICWHITE], [PEBBLEGREY], [BLACKGREY], [GREYBLUE].</v>
      </c>
      <c r="AA88" s="55"/>
      <c r="AB88" s="55"/>
      <c r="AC88" s="131"/>
      <c r="AD88" s="4"/>
      <c r="AE88" s="126"/>
      <c r="AF88" s="127"/>
      <c r="AG88" s="19" t="s">
        <v>74</v>
      </c>
      <c r="AH88" s="53" t="str">
        <f>'Pricelist FLUSH RANGE'!$D$40</f>
        <v>Painted in ArchiProd standard colour [PUREWHITE], [JETBLACK], [SIGNALBLACK], [ANTHRACITE], [TRAFFICWHITE], [PEBBLEGREY], [BLACKGREY], [GREYBLUE].</v>
      </c>
      <c r="AI88" s="54"/>
      <c r="AJ88" s="55" t="str">
        <f>'Pricelist FLUSH RANGE'!$F$40</f>
        <v>Dažyta pagal ArchiProd standartinę spalvų paletę: [PUREWHITE], [JETBLACK], [SIGNALBLACK], [ANTHRACITE], [TRAFFICWHITE], [PEBBLEGREY], [BLACKGREY], [GREYBLUE].</v>
      </c>
      <c r="AK88" s="55"/>
      <c r="AL88" s="55"/>
      <c r="AM88" s="131"/>
      <c r="AO88" s="126"/>
      <c r="AP88" s="127"/>
      <c r="AQ88" s="19" t="s">
        <v>74</v>
      </c>
      <c r="AR88" s="60" t="str">
        <f>'Pricelist FLUSH RANGE'!$D$40</f>
        <v>Painted in ArchiProd standard colour [PUREWHITE], [JETBLACK], [SIGNALBLACK], [ANTHRACITE], [TRAFFICWHITE], [PEBBLEGREY], [BLACKGREY], [GREYBLUE].</v>
      </c>
      <c r="AS88" s="61"/>
      <c r="AT88" s="59" t="str">
        <f>'Pricelist FLUSH RANGE'!$F$40</f>
        <v>Dažyta pagal ArchiProd standartinę spalvų paletę: [PUREWHITE], [JETBLACK], [SIGNALBLACK], [ANTHRACITE], [TRAFFICWHITE], [PEBBLEGREY], [BLACKGREY], [GREYBLUE].</v>
      </c>
      <c r="AU88" s="59"/>
      <c r="AV88" s="59"/>
      <c r="AW88" s="131"/>
      <c r="AY88" s="126"/>
      <c r="AZ88" s="127"/>
      <c r="BA88" s="19" t="s">
        <v>74</v>
      </c>
      <c r="BB88" s="60" t="str">
        <f>'Pricelist FLUSH RANGE'!$D$40</f>
        <v>Painted in ArchiProd standard colour [PUREWHITE], [JETBLACK], [SIGNALBLACK], [ANTHRACITE], [TRAFFICWHITE], [PEBBLEGREY], [BLACKGREY], [GREYBLUE].</v>
      </c>
      <c r="BC88" s="61"/>
      <c r="BD88" s="59" t="str">
        <f>'Pricelist FLUSH RANGE'!$F$40</f>
        <v>Dažyta pagal ArchiProd standartinę spalvų paletę: [PUREWHITE], [JETBLACK], [SIGNALBLACK], [ANTHRACITE], [TRAFFICWHITE], [PEBBLEGREY], [BLACKGREY], [GREYBLUE].</v>
      </c>
      <c r="BE88" s="59"/>
      <c r="BF88" s="59"/>
      <c r="BG88" s="77"/>
      <c r="BI88" s="126"/>
      <c r="BJ88" s="127"/>
      <c r="BK88" s="19" t="s">
        <v>74</v>
      </c>
      <c r="BL88" s="60" t="str">
        <f>'Pricelist FLUSH RANGE'!$D$40</f>
        <v>Painted in ArchiProd standard colour [PUREWHITE], [JETBLACK], [SIGNALBLACK], [ANTHRACITE], [TRAFFICWHITE], [PEBBLEGREY], [BLACKGREY], [GREYBLUE].</v>
      </c>
      <c r="BM88" s="61"/>
      <c r="BN88" s="59" t="str">
        <f>'Pricelist FLUSH RANGE'!$F$40</f>
        <v>Dažyta pagal ArchiProd standartinę spalvų paletę: [PUREWHITE], [JETBLACK], [SIGNALBLACK], [ANTHRACITE], [TRAFFICWHITE], [PEBBLEGREY], [BLACKGREY], [GREYBLUE].</v>
      </c>
      <c r="BO88" s="59"/>
      <c r="BP88" s="59"/>
      <c r="BQ88" s="77"/>
      <c r="BS88" s="126"/>
      <c r="BT88" s="127"/>
      <c r="BU88" s="19" t="s">
        <v>74</v>
      </c>
      <c r="BV88" s="60" t="str">
        <f>'Pricelist FLUSH RANGE'!$D$40</f>
        <v>Painted in ArchiProd standard colour [PUREWHITE], [JETBLACK], [SIGNALBLACK], [ANTHRACITE], [TRAFFICWHITE], [PEBBLEGREY], [BLACKGREY], [GREYBLUE].</v>
      </c>
      <c r="BW88" s="61"/>
      <c r="BX88" s="59" t="str">
        <f>'Pricelist FLUSH RANGE'!$F$40</f>
        <v>Dažyta pagal ArchiProd standartinę spalvų paletę: [PUREWHITE], [JETBLACK], [SIGNALBLACK], [ANTHRACITE], [TRAFFICWHITE], [PEBBLEGREY], [BLACKGREY], [GREYBLUE].</v>
      </c>
      <c r="BY88" s="59"/>
      <c r="BZ88" s="59"/>
      <c r="CA88" s="77"/>
      <c r="CC88" s="126"/>
      <c r="CD88" s="127"/>
      <c r="CE88" s="19" t="s">
        <v>74</v>
      </c>
      <c r="CF88" s="60" t="str">
        <f>'Pricelist FLUSH RANGE'!$D$40</f>
        <v>Painted in ArchiProd standard colour [PUREWHITE], [JETBLACK], [SIGNALBLACK], [ANTHRACITE], [TRAFFICWHITE], [PEBBLEGREY], [BLACKGREY], [GREYBLUE].</v>
      </c>
      <c r="CG88" s="61"/>
      <c r="CH88" s="59" t="str">
        <f>'Pricelist FLUSH RANGE'!$F$40</f>
        <v>Dažyta pagal ArchiProd standartinę spalvų paletę: [PUREWHITE], [JETBLACK], [SIGNALBLACK], [ANTHRACITE], [TRAFFICWHITE], [PEBBLEGREY], [BLACKGREY], [GREYBLUE].</v>
      </c>
      <c r="CI88" s="59"/>
      <c r="CJ88" s="59"/>
      <c r="CK88" s="77"/>
      <c r="CM88" s="126"/>
      <c r="CN88" s="127"/>
      <c r="CO88" s="19" t="s">
        <v>74</v>
      </c>
      <c r="CP88" s="60" t="str">
        <f>'Pricelist FLUSH RANGE'!$D$40</f>
        <v>Painted in ArchiProd standard colour [PUREWHITE], [JETBLACK], [SIGNALBLACK], [ANTHRACITE], [TRAFFICWHITE], [PEBBLEGREY], [BLACKGREY], [GREYBLUE].</v>
      </c>
      <c r="CQ88" s="61"/>
      <c r="CR88" s="59" t="str">
        <f>'Pricelist FLUSH RANGE'!$F$40</f>
        <v>Dažyta pagal ArchiProd standartinę spalvų paletę: [PUREWHITE], [JETBLACK], [SIGNALBLACK], [ANTHRACITE], [TRAFFICWHITE], [PEBBLEGREY], [BLACKGREY], [GREYBLUE].</v>
      </c>
      <c r="CS88" s="59"/>
      <c r="CT88" s="59"/>
      <c r="CU88" s="77"/>
    </row>
    <row r="89" spans="1:99" ht="82.5" customHeight="1" x14ac:dyDescent="0.2">
      <c r="A89" s="128"/>
      <c r="B89" s="129"/>
      <c r="C89" s="19" t="s">
        <v>75</v>
      </c>
      <c r="D89" s="103" t="s">
        <v>95</v>
      </c>
      <c r="E89" s="104"/>
      <c r="F89" s="103" t="s">
        <v>256</v>
      </c>
      <c r="G89" s="118"/>
      <c r="H89" s="104"/>
      <c r="I89" s="134"/>
      <c r="J89" s="4"/>
      <c r="K89" s="128"/>
      <c r="L89" s="129"/>
      <c r="M89" s="19" t="s">
        <v>75</v>
      </c>
      <c r="N89" s="103" t="s">
        <v>95</v>
      </c>
      <c r="O89" s="104"/>
      <c r="P89" s="103" t="s">
        <v>256</v>
      </c>
      <c r="Q89" s="118"/>
      <c r="R89" s="104"/>
      <c r="S89" s="131"/>
      <c r="T89" s="4"/>
      <c r="U89" s="128"/>
      <c r="V89" s="129"/>
      <c r="W89" s="19" t="s">
        <v>75</v>
      </c>
      <c r="X89" s="103" t="s">
        <v>95</v>
      </c>
      <c r="Y89" s="104"/>
      <c r="Z89" s="103" t="s">
        <v>256</v>
      </c>
      <c r="AA89" s="118"/>
      <c r="AB89" s="104"/>
      <c r="AC89" s="131"/>
      <c r="AD89" s="4"/>
      <c r="AE89" s="128"/>
      <c r="AF89" s="129"/>
      <c r="AG89" s="19" t="s">
        <v>75</v>
      </c>
      <c r="AH89" s="103" t="s">
        <v>95</v>
      </c>
      <c r="AI89" s="104"/>
      <c r="AJ89" s="103" t="s">
        <v>256</v>
      </c>
      <c r="AK89" s="118"/>
      <c r="AL89" s="104"/>
      <c r="AM89" s="131"/>
      <c r="AO89" s="128"/>
      <c r="AP89" s="129"/>
      <c r="AQ89" s="19" t="s">
        <v>75</v>
      </c>
      <c r="AR89" s="53" t="s">
        <v>95</v>
      </c>
      <c r="AS89" s="54"/>
      <c r="AT89" s="103" t="s">
        <v>256</v>
      </c>
      <c r="AU89" s="118"/>
      <c r="AV89" s="104"/>
      <c r="AW89" s="131"/>
      <c r="AY89" s="128"/>
      <c r="AZ89" s="129"/>
      <c r="BA89" s="19" t="s">
        <v>75</v>
      </c>
      <c r="BB89" s="53" t="s">
        <v>95</v>
      </c>
      <c r="BC89" s="54"/>
      <c r="BD89" s="103" t="s">
        <v>256</v>
      </c>
      <c r="BE89" s="118"/>
      <c r="BF89" s="104"/>
      <c r="BG89" s="77"/>
      <c r="BI89" s="128"/>
      <c r="BJ89" s="129"/>
      <c r="BK89" s="19" t="s">
        <v>75</v>
      </c>
      <c r="BL89" s="53" t="s">
        <v>95</v>
      </c>
      <c r="BM89" s="54"/>
      <c r="BN89" s="103" t="s">
        <v>256</v>
      </c>
      <c r="BO89" s="118"/>
      <c r="BP89" s="104"/>
      <c r="BQ89" s="77"/>
      <c r="BS89" s="128"/>
      <c r="BT89" s="129"/>
      <c r="BU89" s="19" t="s">
        <v>75</v>
      </c>
      <c r="BV89" s="53" t="s">
        <v>95</v>
      </c>
      <c r="BW89" s="54"/>
      <c r="BX89" s="103" t="s">
        <v>256</v>
      </c>
      <c r="BY89" s="118"/>
      <c r="BZ89" s="104"/>
      <c r="CA89" s="77"/>
      <c r="CC89" s="128"/>
      <c r="CD89" s="129"/>
      <c r="CE89" s="19" t="s">
        <v>75</v>
      </c>
      <c r="CF89" s="53" t="s">
        <v>95</v>
      </c>
      <c r="CG89" s="54"/>
      <c r="CH89" s="103" t="s">
        <v>256</v>
      </c>
      <c r="CI89" s="118"/>
      <c r="CJ89" s="104"/>
      <c r="CK89" s="77"/>
      <c r="CM89" s="128"/>
      <c r="CN89" s="129"/>
      <c r="CO89" s="19" t="s">
        <v>75</v>
      </c>
      <c r="CP89" s="53" t="s">
        <v>95</v>
      </c>
      <c r="CQ89" s="54"/>
      <c r="CR89" s="103" t="s">
        <v>256</v>
      </c>
      <c r="CS89" s="118"/>
      <c r="CT89" s="104"/>
      <c r="CU89" s="77"/>
    </row>
    <row r="90" spans="1:99" ht="82.5" customHeight="1" x14ac:dyDescent="0.2">
      <c r="A90" s="124" t="s">
        <v>50</v>
      </c>
      <c r="B90" s="125"/>
      <c r="C90" s="20" t="s">
        <v>73</v>
      </c>
      <c r="D90" s="103" t="s">
        <v>426</v>
      </c>
      <c r="E90" s="104"/>
      <c r="F90" s="103" t="s">
        <v>427</v>
      </c>
      <c r="G90" s="118"/>
      <c r="H90" s="104"/>
      <c r="I90" s="132">
        <v>67.263750399999992</v>
      </c>
      <c r="J90" s="4"/>
      <c r="K90" s="124" t="s">
        <v>50</v>
      </c>
      <c r="L90" s="125"/>
      <c r="M90" s="20" t="s">
        <v>73</v>
      </c>
      <c r="N90" s="103" t="s">
        <v>426</v>
      </c>
      <c r="O90" s="104"/>
      <c r="P90" s="103" t="s">
        <v>427</v>
      </c>
      <c r="Q90" s="118"/>
      <c r="R90" s="104"/>
      <c r="S90" s="131">
        <v>67.263750399999992</v>
      </c>
      <c r="T90" s="4"/>
      <c r="U90" s="124" t="s">
        <v>50</v>
      </c>
      <c r="V90" s="125"/>
      <c r="W90" s="20" t="s">
        <v>73</v>
      </c>
      <c r="X90" s="103" t="s">
        <v>426</v>
      </c>
      <c r="Y90" s="104"/>
      <c r="Z90" s="103" t="s">
        <v>427</v>
      </c>
      <c r="AA90" s="118"/>
      <c r="AB90" s="104"/>
      <c r="AC90" s="131">
        <v>67.263750399999992</v>
      </c>
      <c r="AD90" s="4"/>
      <c r="AE90" s="124" t="s">
        <v>50</v>
      </c>
      <c r="AF90" s="125"/>
      <c r="AG90" s="20" t="s">
        <v>73</v>
      </c>
      <c r="AH90" s="103" t="s">
        <v>426</v>
      </c>
      <c r="AI90" s="104"/>
      <c r="AJ90" s="103" t="s">
        <v>427</v>
      </c>
      <c r="AK90" s="118"/>
      <c r="AL90" s="104"/>
      <c r="AM90" s="131">
        <v>67.263750399999992</v>
      </c>
      <c r="AO90" s="124" t="s">
        <v>50</v>
      </c>
      <c r="AP90" s="125"/>
      <c r="AQ90" s="20" t="s">
        <v>73</v>
      </c>
      <c r="AR90" s="53" t="s">
        <v>98</v>
      </c>
      <c r="AS90" s="54"/>
      <c r="AT90" s="103" t="s">
        <v>255</v>
      </c>
      <c r="AU90" s="118"/>
      <c r="AV90" s="104"/>
      <c r="AW90" s="131">
        <v>67.263750399999992</v>
      </c>
      <c r="AY90" s="124" t="s">
        <v>50</v>
      </c>
      <c r="AZ90" s="125"/>
      <c r="BA90" s="20" t="s">
        <v>73</v>
      </c>
      <c r="BB90" s="53" t="s">
        <v>98</v>
      </c>
      <c r="BC90" s="54"/>
      <c r="BD90" s="103" t="s">
        <v>255</v>
      </c>
      <c r="BE90" s="118"/>
      <c r="BF90" s="104"/>
      <c r="BG90" s="77">
        <v>67.263750399999992</v>
      </c>
      <c r="BI90" s="124" t="s">
        <v>50</v>
      </c>
      <c r="BJ90" s="125"/>
      <c r="BK90" s="20" t="s">
        <v>73</v>
      </c>
      <c r="BL90" s="53" t="s">
        <v>98</v>
      </c>
      <c r="BM90" s="54"/>
      <c r="BN90" s="103" t="s">
        <v>255</v>
      </c>
      <c r="BO90" s="118"/>
      <c r="BP90" s="104"/>
      <c r="BQ90" s="77">
        <v>67.263750399999992</v>
      </c>
      <c r="BS90" s="124" t="s">
        <v>50</v>
      </c>
      <c r="BT90" s="125"/>
      <c r="BU90" s="20" t="s">
        <v>73</v>
      </c>
      <c r="BV90" s="53" t="s">
        <v>98</v>
      </c>
      <c r="BW90" s="54"/>
      <c r="BX90" s="103" t="s">
        <v>255</v>
      </c>
      <c r="BY90" s="118"/>
      <c r="BZ90" s="104"/>
      <c r="CA90" s="77">
        <v>67.263750399999992</v>
      </c>
      <c r="CC90" s="124" t="s">
        <v>50</v>
      </c>
      <c r="CD90" s="125"/>
      <c r="CE90" s="20" t="s">
        <v>73</v>
      </c>
      <c r="CF90" s="53" t="s">
        <v>98</v>
      </c>
      <c r="CG90" s="54"/>
      <c r="CH90" s="103" t="s">
        <v>255</v>
      </c>
      <c r="CI90" s="118"/>
      <c r="CJ90" s="104"/>
      <c r="CK90" s="77">
        <v>67.263750399999992</v>
      </c>
      <c r="CM90" s="124" t="s">
        <v>50</v>
      </c>
      <c r="CN90" s="125"/>
      <c r="CO90" s="20" t="s">
        <v>73</v>
      </c>
      <c r="CP90" s="53" t="s">
        <v>98</v>
      </c>
      <c r="CQ90" s="54"/>
      <c r="CR90" s="103" t="s">
        <v>255</v>
      </c>
      <c r="CS90" s="118"/>
      <c r="CT90" s="104"/>
      <c r="CU90" s="77">
        <v>67.263750399999992</v>
      </c>
    </row>
    <row r="91" spans="1:99" ht="82.5" customHeight="1" x14ac:dyDescent="0.2">
      <c r="A91" s="126"/>
      <c r="B91" s="127"/>
      <c r="C91" s="19" t="s">
        <v>74</v>
      </c>
      <c r="D91" s="53" t="s">
        <v>212</v>
      </c>
      <c r="E91" s="54"/>
      <c r="F91" s="55" t="s">
        <v>262</v>
      </c>
      <c r="G91" s="55"/>
      <c r="H91" s="55"/>
      <c r="I91" s="133"/>
      <c r="J91" s="4"/>
      <c r="K91" s="126"/>
      <c r="L91" s="127"/>
      <c r="M91" s="19" t="s">
        <v>74</v>
      </c>
      <c r="N91" s="53" t="s">
        <v>212</v>
      </c>
      <c r="O91" s="54"/>
      <c r="P91" s="55" t="s">
        <v>262</v>
      </c>
      <c r="Q91" s="55"/>
      <c r="R91" s="55"/>
      <c r="S91" s="131"/>
      <c r="T91" s="4"/>
      <c r="U91" s="126"/>
      <c r="V91" s="127"/>
      <c r="W91" s="19" t="s">
        <v>74</v>
      </c>
      <c r="X91" s="53" t="s">
        <v>212</v>
      </c>
      <c r="Y91" s="54"/>
      <c r="Z91" s="55" t="s">
        <v>262</v>
      </c>
      <c r="AA91" s="55"/>
      <c r="AB91" s="55"/>
      <c r="AC91" s="131"/>
      <c r="AD91" s="4"/>
      <c r="AE91" s="126"/>
      <c r="AF91" s="127"/>
      <c r="AG91" s="19" t="s">
        <v>74</v>
      </c>
      <c r="AH91" s="53" t="s">
        <v>212</v>
      </c>
      <c r="AI91" s="54"/>
      <c r="AJ91" s="55" t="s">
        <v>262</v>
      </c>
      <c r="AK91" s="55"/>
      <c r="AL91" s="55"/>
      <c r="AM91" s="131"/>
      <c r="AO91" s="126"/>
      <c r="AP91" s="127"/>
      <c r="AQ91" s="19" t="s">
        <v>74</v>
      </c>
      <c r="AR91" s="53" t="s">
        <v>212</v>
      </c>
      <c r="AS91" s="54"/>
      <c r="AT91" s="103" t="s">
        <v>262</v>
      </c>
      <c r="AU91" s="118"/>
      <c r="AV91" s="104"/>
      <c r="AW91" s="131"/>
      <c r="AY91" s="126"/>
      <c r="AZ91" s="127"/>
      <c r="BA91" s="19" t="s">
        <v>74</v>
      </c>
      <c r="BB91" s="53" t="s">
        <v>212</v>
      </c>
      <c r="BC91" s="54"/>
      <c r="BD91" s="103" t="s">
        <v>262</v>
      </c>
      <c r="BE91" s="118"/>
      <c r="BF91" s="104"/>
      <c r="BG91" s="77"/>
      <c r="BI91" s="126"/>
      <c r="BJ91" s="127"/>
      <c r="BK91" s="19" t="s">
        <v>74</v>
      </c>
      <c r="BL91" s="53" t="s">
        <v>212</v>
      </c>
      <c r="BM91" s="54"/>
      <c r="BN91" s="103" t="s">
        <v>262</v>
      </c>
      <c r="BO91" s="118"/>
      <c r="BP91" s="104"/>
      <c r="BQ91" s="77"/>
      <c r="BS91" s="126"/>
      <c r="BT91" s="127"/>
      <c r="BU91" s="19" t="s">
        <v>74</v>
      </c>
      <c r="BV91" s="53" t="s">
        <v>212</v>
      </c>
      <c r="BW91" s="54"/>
      <c r="BX91" s="103" t="s">
        <v>262</v>
      </c>
      <c r="BY91" s="118"/>
      <c r="BZ91" s="104"/>
      <c r="CA91" s="77"/>
      <c r="CC91" s="126"/>
      <c r="CD91" s="127"/>
      <c r="CE91" s="19" t="s">
        <v>74</v>
      </c>
      <c r="CF91" s="53" t="s">
        <v>212</v>
      </c>
      <c r="CG91" s="54"/>
      <c r="CH91" s="103" t="s">
        <v>262</v>
      </c>
      <c r="CI91" s="118"/>
      <c r="CJ91" s="104"/>
      <c r="CK91" s="77"/>
      <c r="CM91" s="126"/>
      <c r="CN91" s="127"/>
      <c r="CO91" s="19" t="s">
        <v>74</v>
      </c>
      <c r="CP91" s="53" t="s">
        <v>212</v>
      </c>
      <c r="CQ91" s="54"/>
      <c r="CR91" s="103" t="s">
        <v>262</v>
      </c>
      <c r="CS91" s="118"/>
      <c r="CT91" s="104"/>
      <c r="CU91" s="77"/>
    </row>
    <row r="92" spans="1:99" ht="82.5" customHeight="1" x14ac:dyDescent="0.2">
      <c r="A92" s="128"/>
      <c r="B92" s="129"/>
      <c r="C92" s="19" t="s">
        <v>75</v>
      </c>
      <c r="D92" s="103" t="s">
        <v>95</v>
      </c>
      <c r="E92" s="104"/>
      <c r="F92" s="103" t="s">
        <v>256</v>
      </c>
      <c r="G92" s="118"/>
      <c r="H92" s="104"/>
      <c r="I92" s="134"/>
      <c r="J92" s="4"/>
      <c r="K92" s="128"/>
      <c r="L92" s="129"/>
      <c r="M92" s="19" t="s">
        <v>75</v>
      </c>
      <c r="N92" s="103" t="s">
        <v>95</v>
      </c>
      <c r="O92" s="104"/>
      <c r="P92" s="103" t="s">
        <v>256</v>
      </c>
      <c r="Q92" s="118"/>
      <c r="R92" s="104"/>
      <c r="S92" s="131"/>
      <c r="T92" s="4"/>
      <c r="U92" s="128"/>
      <c r="V92" s="129"/>
      <c r="W92" s="19" t="s">
        <v>75</v>
      </c>
      <c r="X92" s="103" t="s">
        <v>95</v>
      </c>
      <c r="Y92" s="104"/>
      <c r="Z92" s="103" t="s">
        <v>256</v>
      </c>
      <c r="AA92" s="118"/>
      <c r="AB92" s="104"/>
      <c r="AC92" s="131"/>
      <c r="AD92" s="4"/>
      <c r="AE92" s="128"/>
      <c r="AF92" s="129"/>
      <c r="AG92" s="19" t="s">
        <v>75</v>
      </c>
      <c r="AH92" s="103" t="s">
        <v>95</v>
      </c>
      <c r="AI92" s="104"/>
      <c r="AJ92" s="103" t="s">
        <v>256</v>
      </c>
      <c r="AK92" s="118"/>
      <c r="AL92" s="104"/>
      <c r="AM92" s="131"/>
      <c r="AO92" s="128"/>
      <c r="AP92" s="129"/>
      <c r="AQ92" s="19" t="s">
        <v>75</v>
      </c>
      <c r="AR92" s="53" t="s">
        <v>95</v>
      </c>
      <c r="AS92" s="54"/>
      <c r="AT92" s="103" t="s">
        <v>256</v>
      </c>
      <c r="AU92" s="118"/>
      <c r="AV92" s="104"/>
      <c r="AW92" s="131"/>
      <c r="AY92" s="128"/>
      <c r="AZ92" s="129"/>
      <c r="BA92" s="19" t="s">
        <v>75</v>
      </c>
      <c r="BB92" s="53" t="s">
        <v>95</v>
      </c>
      <c r="BC92" s="54"/>
      <c r="BD92" s="103" t="s">
        <v>256</v>
      </c>
      <c r="BE92" s="118"/>
      <c r="BF92" s="104"/>
      <c r="BG92" s="77"/>
      <c r="BI92" s="128"/>
      <c r="BJ92" s="129"/>
      <c r="BK92" s="19" t="s">
        <v>75</v>
      </c>
      <c r="BL92" s="53" t="s">
        <v>95</v>
      </c>
      <c r="BM92" s="54"/>
      <c r="BN92" s="103" t="s">
        <v>256</v>
      </c>
      <c r="BO92" s="118"/>
      <c r="BP92" s="104"/>
      <c r="BQ92" s="77"/>
      <c r="BS92" s="128"/>
      <c r="BT92" s="129"/>
      <c r="BU92" s="19" t="s">
        <v>75</v>
      </c>
      <c r="BV92" s="53" t="s">
        <v>95</v>
      </c>
      <c r="BW92" s="54"/>
      <c r="BX92" s="103" t="s">
        <v>256</v>
      </c>
      <c r="BY92" s="118"/>
      <c r="BZ92" s="104"/>
      <c r="CA92" s="77"/>
      <c r="CC92" s="128"/>
      <c r="CD92" s="129"/>
      <c r="CE92" s="19" t="s">
        <v>75</v>
      </c>
      <c r="CF92" s="53" t="s">
        <v>95</v>
      </c>
      <c r="CG92" s="54"/>
      <c r="CH92" s="103" t="s">
        <v>256</v>
      </c>
      <c r="CI92" s="118"/>
      <c r="CJ92" s="104"/>
      <c r="CK92" s="77"/>
      <c r="CM92" s="128"/>
      <c r="CN92" s="129"/>
      <c r="CO92" s="19" t="s">
        <v>75</v>
      </c>
      <c r="CP92" s="53" t="s">
        <v>95</v>
      </c>
      <c r="CQ92" s="54"/>
      <c r="CR92" s="103" t="s">
        <v>256</v>
      </c>
      <c r="CS92" s="118"/>
      <c r="CT92" s="104"/>
      <c r="CU92" s="77"/>
    </row>
    <row r="93" spans="1:99" ht="82.5" customHeight="1" x14ac:dyDescent="0.2">
      <c r="A93" s="124" t="s">
        <v>51</v>
      </c>
      <c r="B93" s="125"/>
      <c r="C93" s="20" t="s">
        <v>73</v>
      </c>
      <c r="D93" s="103" t="s">
        <v>426</v>
      </c>
      <c r="E93" s="104"/>
      <c r="F93" s="103" t="s">
        <v>427</v>
      </c>
      <c r="G93" s="118"/>
      <c r="H93" s="104"/>
      <c r="I93" s="132">
        <v>73.738750399999986</v>
      </c>
      <c r="J93" s="4"/>
      <c r="K93" s="124" t="s">
        <v>51</v>
      </c>
      <c r="L93" s="125"/>
      <c r="M93" s="20" t="s">
        <v>73</v>
      </c>
      <c r="N93" s="103" t="s">
        <v>426</v>
      </c>
      <c r="O93" s="104"/>
      <c r="P93" s="103" t="s">
        <v>427</v>
      </c>
      <c r="Q93" s="118"/>
      <c r="R93" s="104"/>
      <c r="S93" s="131">
        <v>73.738750399999986</v>
      </c>
      <c r="T93" s="4"/>
      <c r="U93" s="124" t="s">
        <v>51</v>
      </c>
      <c r="V93" s="125"/>
      <c r="W93" s="20" t="s">
        <v>73</v>
      </c>
      <c r="X93" s="103" t="s">
        <v>426</v>
      </c>
      <c r="Y93" s="104"/>
      <c r="Z93" s="103" t="s">
        <v>427</v>
      </c>
      <c r="AA93" s="118"/>
      <c r="AB93" s="104"/>
      <c r="AC93" s="131">
        <v>73.738750399999986</v>
      </c>
      <c r="AD93" s="4"/>
      <c r="AE93" s="124" t="s">
        <v>51</v>
      </c>
      <c r="AF93" s="125"/>
      <c r="AG93" s="20" t="s">
        <v>73</v>
      </c>
      <c r="AH93" s="103" t="s">
        <v>426</v>
      </c>
      <c r="AI93" s="104"/>
      <c r="AJ93" s="103" t="s">
        <v>427</v>
      </c>
      <c r="AK93" s="118"/>
      <c r="AL93" s="104"/>
      <c r="AM93" s="131">
        <v>73.738750399999986</v>
      </c>
      <c r="AO93" s="124" t="s">
        <v>51</v>
      </c>
      <c r="AP93" s="125"/>
      <c r="AQ93" s="20" t="s">
        <v>73</v>
      </c>
      <c r="AR93" s="53" t="s">
        <v>98</v>
      </c>
      <c r="AS93" s="54"/>
      <c r="AT93" s="103" t="s">
        <v>255</v>
      </c>
      <c r="AU93" s="118"/>
      <c r="AV93" s="104"/>
      <c r="AW93" s="131">
        <v>73.738750399999986</v>
      </c>
      <c r="AY93" s="124" t="s">
        <v>51</v>
      </c>
      <c r="AZ93" s="125"/>
      <c r="BA93" s="20" t="s">
        <v>73</v>
      </c>
      <c r="BB93" s="53" t="s">
        <v>98</v>
      </c>
      <c r="BC93" s="54"/>
      <c r="BD93" s="103" t="s">
        <v>255</v>
      </c>
      <c r="BE93" s="118"/>
      <c r="BF93" s="104"/>
      <c r="BG93" s="77">
        <v>73.738750399999986</v>
      </c>
      <c r="BI93" s="124" t="s">
        <v>51</v>
      </c>
      <c r="BJ93" s="125"/>
      <c r="BK93" s="20" t="s">
        <v>73</v>
      </c>
      <c r="BL93" s="53" t="s">
        <v>98</v>
      </c>
      <c r="BM93" s="54"/>
      <c r="BN93" s="103" t="s">
        <v>255</v>
      </c>
      <c r="BO93" s="118"/>
      <c r="BP93" s="104"/>
      <c r="BQ93" s="77">
        <v>73.738750399999986</v>
      </c>
      <c r="BS93" s="124" t="s">
        <v>51</v>
      </c>
      <c r="BT93" s="125"/>
      <c r="BU93" s="20" t="s">
        <v>73</v>
      </c>
      <c r="BV93" s="53" t="s">
        <v>98</v>
      </c>
      <c r="BW93" s="54"/>
      <c r="BX93" s="103" t="s">
        <v>255</v>
      </c>
      <c r="BY93" s="118"/>
      <c r="BZ93" s="104"/>
      <c r="CA93" s="77">
        <v>73.738750399999986</v>
      </c>
      <c r="CC93" s="124" t="s">
        <v>51</v>
      </c>
      <c r="CD93" s="125"/>
      <c r="CE93" s="20" t="s">
        <v>73</v>
      </c>
      <c r="CF93" s="53" t="s">
        <v>98</v>
      </c>
      <c r="CG93" s="54"/>
      <c r="CH93" s="103" t="s">
        <v>255</v>
      </c>
      <c r="CI93" s="118"/>
      <c r="CJ93" s="104"/>
      <c r="CK93" s="77">
        <v>73.738750399999986</v>
      </c>
      <c r="CM93" s="124" t="s">
        <v>51</v>
      </c>
      <c r="CN93" s="125"/>
      <c r="CO93" s="20" t="s">
        <v>73</v>
      </c>
      <c r="CP93" s="53" t="s">
        <v>98</v>
      </c>
      <c r="CQ93" s="54"/>
      <c r="CR93" s="103" t="s">
        <v>255</v>
      </c>
      <c r="CS93" s="118"/>
      <c r="CT93" s="104"/>
      <c r="CU93" s="77">
        <v>73.738750399999986</v>
      </c>
    </row>
    <row r="94" spans="1:99" ht="82.5" customHeight="1" x14ac:dyDescent="0.2">
      <c r="A94" s="126"/>
      <c r="B94" s="127"/>
      <c r="C94" s="19" t="s">
        <v>74</v>
      </c>
      <c r="D94" s="53" t="s">
        <v>97</v>
      </c>
      <c r="E94" s="54"/>
      <c r="F94" s="55" t="s">
        <v>257</v>
      </c>
      <c r="G94" s="55"/>
      <c r="H94" s="55"/>
      <c r="I94" s="133"/>
      <c r="J94" s="4"/>
      <c r="K94" s="126"/>
      <c r="L94" s="127"/>
      <c r="M94" s="19" t="s">
        <v>74</v>
      </c>
      <c r="N94" s="53" t="s">
        <v>97</v>
      </c>
      <c r="O94" s="54"/>
      <c r="P94" s="55" t="s">
        <v>257</v>
      </c>
      <c r="Q94" s="55"/>
      <c r="R94" s="55"/>
      <c r="S94" s="131"/>
      <c r="T94" s="4"/>
      <c r="U94" s="126"/>
      <c r="V94" s="127"/>
      <c r="W94" s="19" t="s">
        <v>74</v>
      </c>
      <c r="X94" s="53" t="s">
        <v>97</v>
      </c>
      <c r="Y94" s="54"/>
      <c r="Z94" s="55" t="s">
        <v>257</v>
      </c>
      <c r="AA94" s="55"/>
      <c r="AB94" s="55"/>
      <c r="AC94" s="131"/>
      <c r="AD94" s="4"/>
      <c r="AE94" s="126"/>
      <c r="AF94" s="127"/>
      <c r="AG94" s="19" t="s">
        <v>74</v>
      </c>
      <c r="AH94" s="60" t="s">
        <v>97</v>
      </c>
      <c r="AI94" s="62"/>
      <c r="AJ94" s="59" t="s">
        <v>257</v>
      </c>
      <c r="AK94" s="59"/>
      <c r="AL94" s="59"/>
      <c r="AM94" s="131"/>
      <c r="AO94" s="126"/>
      <c r="AP94" s="127"/>
      <c r="AQ94" s="19" t="s">
        <v>74</v>
      </c>
      <c r="AR94" s="53" t="s">
        <v>97</v>
      </c>
      <c r="AS94" s="54"/>
      <c r="AT94" s="103" t="s">
        <v>257</v>
      </c>
      <c r="AU94" s="118"/>
      <c r="AV94" s="104"/>
      <c r="AW94" s="131"/>
      <c r="AY94" s="126"/>
      <c r="AZ94" s="127"/>
      <c r="BA94" s="19" t="s">
        <v>74</v>
      </c>
      <c r="BB94" s="53" t="s">
        <v>97</v>
      </c>
      <c r="BC94" s="54"/>
      <c r="BD94" s="103" t="s">
        <v>257</v>
      </c>
      <c r="BE94" s="118"/>
      <c r="BF94" s="104"/>
      <c r="BG94" s="77"/>
      <c r="BI94" s="126"/>
      <c r="BJ94" s="127"/>
      <c r="BK94" s="19" t="s">
        <v>74</v>
      </c>
      <c r="BL94" s="53" t="s">
        <v>97</v>
      </c>
      <c r="BM94" s="54"/>
      <c r="BN94" s="103" t="s">
        <v>257</v>
      </c>
      <c r="BO94" s="118"/>
      <c r="BP94" s="104"/>
      <c r="BQ94" s="77"/>
      <c r="BS94" s="126"/>
      <c r="BT94" s="127"/>
      <c r="BU94" s="19" t="s">
        <v>74</v>
      </c>
      <c r="BV94" s="53" t="s">
        <v>97</v>
      </c>
      <c r="BW94" s="54"/>
      <c r="BX94" s="103" t="s">
        <v>257</v>
      </c>
      <c r="BY94" s="118"/>
      <c r="BZ94" s="104"/>
      <c r="CA94" s="77"/>
      <c r="CC94" s="126"/>
      <c r="CD94" s="127"/>
      <c r="CE94" s="19" t="s">
        <v>74</v>
      </c>
      <c r="CF94" s="53" t="s">
        <v>97</v>
      </c>
      <c r="CG94" s="54"/>
      <c r="CH94" s="103" t="s">
        <v>257</v>
      </c>
      <c r="CI94" s="118"/>
      <c r="CJ94" s="104"/>
      <c r="CK94" s="77"/>
      <c r="CM94" s="126"/>
      <c r="CN94" s="127"/>
      <c r="CO94" s="19" t="s">
        <v>74</v>
      </c>
      <c r="CP94" s="53" t="s">
        <v>97</v>
      </c>
      <c r="CQ94" s="54"/>
      <c r="CR94" s="103" t="s">
        <v>257</v>
      </c>
      <c r="CS94" s="118"/>
      <c r="CT94" s="104"/>
      <c r="CU94" s="77"/>
    </row>
    <row r="95" spans="1:99" ht="82.5" customHeight="1" x14ac:dyDescent="0.2">
      <c r="A95" s="128"/>
      <c r="B95" s="129"/>
      <c r="C95" s="19" t="s">
        <v>75</v>
      </c>
      <c r="D95" s="103" t="s">
        <v>95</v>
      </c>
      <c r="E95" s="104"/>
      <c r="F95" s="103" t="s">
        <v>256</v>
      </c>
      <c r="G95" s="118"/>
      <c r="H95" s="104"/>
      <c r="I95" s="134"/>
      <c r="J95" s="4"/>
      <c r="K95" s="128"/>
      <c r="L95" s="129"/>
      <c r="M95" s="19" t="s">
        <v>75</v>
      </c>
      <c r="N95" s="103" t="s">
        <v>95</v>
      </c>
      <c r="O95" s="104"/>
      <c r="P95" s="103" t="s">
        <v>256</v>
      </c>
      <c r="Q95" s="118"/>
      <c r="R95" s="104"/>
      <c r="S95" s="131"/>
      <c r="T95" s="4"/>
      <c r="U95" s="128"/>
      <c r="V95" s="129"/>
      <c r="W95" s="19" t="s">
        <v>75</v>
      </c>
      <c r="X95" s="103" t="s">
        <v>95</v>
      </c>
      <c r="Y95" s="104"/>
      <c r="Z95" s="103" t="s">
        <v>256</v>
      </c>
      <c r="AA95" s="118"/>
      <c r="AB95" s="104"/>
      <c r="AC95" s="131"/>
      <c r="AD95" s="4"/>
      <c r="AE95" s="128"/>
      <c r="AF95" s="129"/>
      <c r="AG95" s="19" t="s">
        <v>75</v>
      </c>
      <c r="AH95" s="103" t="s">
        <v>95</v>
      </c>
      <c r="AI95" s="104"/>
      <c r="AJ95" s="103" t="s">
        <v>256</v>
      </c>
      <c r="AK95" s="118"/>
      <c r="AL95" s="104"/>
      <c r="AM95" s="131"/>
      <c r="AO95" s="128"/>
      <c r="AP95" s="129"/>
      <c r="AQ95" s="19" t="s">
        <v>75</v>
      </c>
      <c r="AR95" s="53" t="s">
        <v>95</v>
      </c>
      <c r="AS95" s="54"/>
      <c r="AT95" s="103" t="s">
        <v>256</v>
      </c>
      <c r="AU95" s="118"/>
      <c r="AV95" s="104"/>
      <c r="AW95" s="131"/>
      <c r="AY95" s="128"/>
      <c r="AZ95" s="129"/>
      <c r="BA95" s="19" t="s">
        <v>75</v>
      </c>
      <c r="BB95" s="53" t="s">
        <v>95</v>
      </c>
      <c r="BC95" s="54"/>
      <c r="BD95" s="103" t="s">
        <v>256</v>
      </c>
      <c r="BE95" s="118"/>
      <c r="BF95" s="104"/>
      <c r="BG95" s="77"/>
      <c r="BI95" s="128"/>
      <c r="BJ95" s="129"/>
      <c r="BK95" s="19" t="s">
        <v>75</v>
      </c>
      <c r="BL95" s="53" t="s">
        <v>95</v>
      </c>
      <c r="BM95" s="54"/>
      <c r="BN95" s="103" t="s">
        <v>256</v>
      </c>
      <c r="BO95" s="118"/>
      <c r="BP95" s="104"/>
      <c r="BQ95" s="77"/>
      <c r="BS95" s="128"/>
      <c r="BT95" s="129"/>
      <c r="BU95" s="19" t="s">
        <v>75</v>
      </c>
      <c r="BV95" s="53" t="s">
        <v>95</v>
      </c>
      <c r="BW95" s="54"/>
      <c r="BX95" s="103" t="s">
        <v>256</v>
      </c>
      <c r="BY95" s="118"/>
      <c r="BZ95" s="104"/>
      <c r="CA95" s="77"/>
      <c r="CC95" s="128"/>
      <c r="CD95" s="129"/>
      <c r="CE95" s="19" t="s">
        <v>75</v>
      </c>
      <c r="CF95" s="53" t="s">
        <v>95</v>
      </c>
      <c r="CG95" s="54"/>
      <c r="CH95" s="103" t="s">
        <v>256</v>
      </c>
      <c r="CI95" s="118"/>
      <c r="CJ95" s="104"/>
      <c r="CK95" s="77"/>
      <c r="CM95" s="128"/>
      <c r="CN95" s="129"/>
      <c r="CO95" s="19" t="s">
        <v>75</v>
      </c>
      <c r="CP95" s="53" t="s">
        <v>95</v>
      </c>
      <c r="CQ95" s="54"/>
      <c r="CR95" s="103" t="s">
        <v>256</v>
      </c>
      <c r="CS95" s="118"/>
      <c r="CT95" s="104"/>
      <c r="CU95" s="77"/>
    </row>
    <row r="96" spans="1:99" s="4" customFormat="1" ht="82.5" customHeight="1" x14ac:dyDescent="0.2">
      <c r="A96" s="124" t="s">
        <v>215</v>
      </c>
      <c r="B96" s="125"/>
      <c r="C96" s="20" t="s">
        <v>73</v>
      </c>
      <c r="D96" s="53" t="s">
        <v>99</v>
      </c>
      <c r="E96" s="54"/>
      <c r="F96" s="103" t="s">
        <v>259</v>
      </c>
      <c r="G96" s="118"/>
      <c r="H96" s="104"/>
      <c r="I96" s="56" t="s">
        <v>59</v>
      </c>
      <c r="K96" s="124" t="s">
        <v>215</v>
      </c>
      <c r="L96" s="125"/>
      <c r="M96" s="20" t="s">
        <v>73</v>
      </c>
      <c r="N96" s="53" t="s">
        <v>99</v>
      </c>
      <c r="O96" s="54"/>
      <c r="P96" s="103" t="s">
        <v>259</v>
      </c>
      <c r="Q96" s="118"/>
      <c r="R96" s="104"/>
      <c r="S96" s="68" t="s">
        <v>59</v>
      </c>
      <c r="U96" s="124" t="s">
        <v>215</v>
      </c>
      <c r="V96" s="125"/>
      <c r="W96" s="20" t="s">
        <v>73</v>
      </c>
      <c r="X96" s="53" t="s">
        <v>99</v>
      </c>
      <c r="Y96" s="54"/>
      <c r="Z96" s="103" t="s">
        <v>259</v>
      </c>
      <c r="AA96" s="118"/>
      <c r="AB96" s="104"/>
      <c r="AC96" s="68" t="s">
        <v>59</v>
      </c>
      <c r="AE96" s="124" t="s">
        <v>215</v>
      </c>
      <c r="AF96" s="125"/>
      <c r="AG96" s="20" t="s">
        <v>73</v>
      </c>
      <c r="AH96" s="53" t="s">
        <v>99</v>
      </c>
      <c r="AI96" s="54"/>
      <c r="AJ96" s="103" t="s">
        <v>259</v>
      </c>
      <c r="AK96" s="118"/>
      <c r="AL96" s="104"/>
      <c r="AM96" s="68" t="s">
        <v>59</v>
      </c>
      <c r="AO96" s="124" t="s">
        <v>215</v>
      </c>
      <c r="AP96" s="125"/>
      <c r="AQ96" s="20" t="s">
        <v>73</v>
      </c>
      <c r="AR96" s="53" t="s">
        <v>99</v>
      </c>
      <c r="AS96" s="54"/>
      <c r="AT96" s="103" t="s">
        <v>259</v>
      </c>
      <c r="AU96" s="118"/>
      <c r="AV96" s="104"/>
      <c r="AW96" s="68" t="s">
        <v>59</v>
      </c>
      <c r="AY96" s="124" t="s">
        <v>215</v>
      </c>
      <c r="AZ96" s="125"/>
      <c r="BA96" s="20" t="s">
        <v>73</v>
      </c>
      <c r="BB96" s="53" t="s">
        <v>99</v>
      </c>
      <c r="BC96" s="54"/>
      <c r="BD96" s="103" t="s">
        <v>259</v>
      </c>
      <c r="BE96" s="118"/>
      <c r="BF96" s="104"/>
      <c r="BG96" s="68" t="s">
        <v>59</v>
      </c>
      <c r="BI96" s="124" t="s">
        <v>215</v>
      </c>
      <c r="BJ96" s="125"/>
      <c r="BK96" s="20" t="s">
        <v>73</v>
      </c>
      <c r="BL96" s="53" t="s">
        <v>99</v>
      </c>
      <c r="BM96" s="54"/>
      <c r="BN96" s="103" t="s">
        <v>259</v>
      </c>
      <c r="BO96" s="118"/>
      <c r="BP96" s="104"/>
      <c r="BQ96" s="68" t="s">
        <v>59</v>
      </c>
      <c r="BS96" s="124" t="s">
        <v>215</v>
      </c>
      <c r="BT96" s="125"/>
      <c r="BU96" s="20" t="s">
        <v>73</v>
      </c>
      <c r="BV96" s="53" t="s">
        <v>99</v>
      </c>
      <c r="BW96" s="54"/>
      <c r="BX96" s="103" t="s">
        <v>259</v>
      </c>
      <c r="BY96" s="118"/>
      <c r="BZ96" s="104"/>
      <c r="CA96" s="68" t="s">
        <v>59</v>
      </c>
      <c r="CC96" s="124" t="s">
        <v>215</v>
      </c>
      <c r="CD96" s="125"/>
      <c r="CE96" s="20" t="s">
        <v>73</v>
      </c>
      <c r="CF96" s="53" t="s">
        <v>99</v>
      </c>
      <c r="CG96" s="54"/>
      <c r="CH96" s="103" t="s">
        <v>259</v>
      </c>
      <c r="CI96" s="118"/>
      <c r="CJ96" s="104"/>
      <c r="CK96" s="68" t="s">
        <v>59</v>
      </c>
      <c r="CM96" s="124" t="s">
        <v>215</v>
      </c>
      <c r="CN96" s="125"/>
      <c r="CO96" s="20" t="s">
        <v>73</v>
      </c>
      <c r="CP96" s="53" t="s">
        <v>99</v>
      </c>
      <c r="CQ96" s="54"/>
      <c r="CR96" s="103" t="s">
        <v>259</v>
      </c>
      <c r="CS96" s="118"/>
      <c r="CT96" s="104"/>
      <c r="CU96" s="68" t="s">
        <v>59</v>
      </c>
    </row>
    <row r="97" spans="1:102" s="4" customFormat="1" ht="82.5" customHeight="1" x14ac:dyDescent="0.2">
      <c r="A97" s="126"/>
      <c r="B97" s="127"/>
      <c r="C97" s="19" t="s">
        <v>74</v>
      </c>
      <c r="D97" s="53" t="s">
        <v>90</v>
      </c>
      <c r="E97" s="54"/>
      <c r="F97" s="103" t="s">
        <v>250</v>
      </c>
      <c r="G97" s="118"/>
      <c r="H97" s="104"/>
      <c r="I97" s="57"/>
      <c r="K97" s="126"/>
      <c r="L97" s="127"/>
      <c r="M97" s="19" t="s">
        <v>74</v>
      </c>
      <c r="N97" s="53" t="s">
        <v>90</v>
      </c>
      <c r="O97" s="54"/>
      <c r="P97" s="103" t="s">
        <v>250</v>
      </c>
      <c r="Q97" s="118"/>
      <c r="R97" s="104"/>
      <c r="S97" s="68"/>
      <c r="U97" s="126"/>
      <c r="V97" s="127"/>
      <c r="W97" s="19" t="s">
        <v>74</v>
      </c>
      <c r="X97" s="53" t="s">
        <v>90</v>
      </c>
      <c r="Y97" s="54"/>
      <c r="Z97" s="103" t="s">
        <v>250</v>
      </c>
      <c r="AA97" s="118"/>
      <c r="AB97" s="104"/>
      <c r="AC97" s="68"/>
      <c r="AE97" s="126"/>
      <c r="AF97" s="127"/>
      <c r="AG97" s="19" t="s">
        <v>74</v>
      </c>
      <c r="AH97" s="53" t="s">
        <v>90</v>
      </c>
      <c r="AI97" s="54"/>
      <c r="AJ97" s="103" t="s">
        <v>250</v>
      </c>
      <c r="AK97" s="118"/>
      <c r="AL97" s="104"/>
      <c r="AM97" s="68"/>
      <c r="AO97" s="126"/>
      <c r="AP97" s="127"/>
      <c r="AQ97" s="19" t="s">
        <v>74</v>
      </c>
      <c r="AR97" s="53" t="s">
        <v>90</v>
      </c>
      <c r="AS97" s="54"/>
      <c r="AT97" s="103" t="s">
        <v>250</v>
      </c>
      <c r="AU97" s="118"/>
      <c r="AV97" s="104"/>
      <c r="AW97" s="68"/>
      <c r="AY97" s="126"/>
      <c r="AZ97" s="127"/>
      <c r="BA97" s="19" t="s">
        <v>74</v>
      </c>
      <c r="BB97" s="53" t="s">
        <v>90</v>
      </c>
      <c r="BC97" s="54"/>
      <c r="BD97" s="103" t="s">
        <v>250</v>
      </c>
      <c r="BE97" s="118"/>
      <c r="BF97" s="104"/>
      <c r="BG97" s="68"/>
      <c r="BI97" s="126"/>
      <c r="BJ97" s="127"/>
      <c r="BK97" s="19" t="s">
        <v>74</v>
      </c>
      <c r="BL97" s="53" t="s">
        <v>90</v>
      </c>
      <c r="BM97" s="54"/>
      <c r="BN97" s="103" t="s">
        <v>250</v>
      </c>
      <c r="BO97" s="118"/>
      <c r="BP97" s="104"/>
      <c r="BQ97" s="68"/>
      <c r="BS97" s="126"/>
      <c r="BT97" s="127"/>
      <c r="BU97" s="19" t="s">
        <v>74</v>
      </c>
      <c r="BV97" s="53" t="s">
        <v>90</v>
      </c>
      <c r="BW97" s="54"/>
      <c r="BX97" s="103" t="s">
        <v>250</v>
      </c>
      <c r="BY97" s="118"/>
      <c r="BZ97" s="104"/>
      <c r="CA97" s="68"/>
      <c r="CC97" s="126"/>
      <c r="CD97" s="127"/>
      <c r="CE97" s="19" t="s">
        <v>74</v>
      </c>
      <c r="CF97" s="53" t="s">
        <v>90</v>
      </c>
      <c r="CG97" s="54"/>
      <c r="CH97" s="103" t="s">
        <v>250</v>
      </c>
      <c r="CI97" s="118"/>
      <c r="CJ97" s="104"/>
      <c r="CK97" s="68"/>
      <c r="CM97" s="126"/>
      <c r="CN97" s="127"/>
      <c r="CO97" s="19" t="s">
        <v>74</v>
      </c>
      <c r="CP97" s="53" t="s">
        <v>90</v>
      </c>
      <c r="CQ97" s="54"/>
      <c r="CR97" s="103" t="s">
        <v>250</v>
      </c>
      <c r="CS97" s="118"/>
      <c r="CT97" s="104"/>
      <c r="CU97" s="68"/>
    </row>
    <row r="98" spans="1:102" s="4" customFormat="1" ht="82.5" customHeight="1" x14ac:dyDescent="0.2">
      <c r="A98" s="128"/>
      <c r="B98" s="129"/>
      <c r="C98" s="19" t="s">
        <v>75</v>
      </c>
      <c r="D98" s="53" t="s">
        <v>242</v>
      </c>
      <c r="E98" s="67"/>
      <c r="F98" s="103" t="s">
        <v>243</v>
      </c>
      <c r="G98" s="118"/>
      <c r="H98" s="104"/>
      <c r="I98" s="58"/>
      <c r="K98" s="128"/>
      <c r="L98" s="129"/>
      <c r="M98" s="19" t="s">
        <v>75</v>
      </c>
      <c r="N98" s="53" t="s">
        <v>242</v>
      </c>
      <c r="O98" s="67"/>
      <c r="P98" s="103" t="s">
        <v>243</v>
      </c>
      <c r="Q98" s="118"/>
      <c r="R98" s="104"/>
      <c r="S98" s="68"/>
      <c r="U98" s="128"/>
      <c r="V98" s="129"/>
      <c r="W98" s="19" t="s">
        <v>75</v>
      </c>
      <c r="X98" s="53" t="s">
        <v>242</v>
      </c>
      <c r="Y98" s="67"/>
      <c r="Z98" s="103" t="s">
        <v>243</v>
      </c>
      <c r="AA98" s="118"/>
      <c r="AB98" s="104"/>
      <c r="AC98" s="68"/>
      <c r="AE98" s="128"/>
      <c r="AF98" s="129"/>
      <c r="AG98" s="19" t="s">
        <v>75</v>
      </c>
      <c r="AH98" s="53" t="s">
        <v>242</v>
      </c>
      <c r="AI98" s="67"/>
      <c r="AJ98" s="103" t="s">
        <v>243</v>
      </c>
      <c r="AK98" s="118"/>
      <c r="AL98" s="104"/>
      <c r="AM98" s="68"/>
      <c r="AO98" s="128"/>
      <c r="AP98" s="129"/>
      <c r="AQ98" s="19" t="s">
        <v>75</v>
      </c>
      <c r="AR98" s="53" t="s">
        <v>242</v>
      </c>
      <c r="AS98" s="67"/>
      <c r="AT98" s="103" t="s">
        <v>243</v>
      </c>
      <c r="AU98" s="118"/>
      <c r="AV98" s="104"/>
      <c r="AW98" s="68"/>
      <c r="AY98" s="128"/>
      <c r="AZ98" s="129"/>
      <c r="BA98" s="19" t="s">
        <v>75</v>
      </c>
      <c r="BB98" s="53" t="s">
        <v>242</v>
      </c>
      <c r="BC98" s="67"/>
      <c r="BD98" s="103" t="s">
        <v>243</v>
      </c>
      <c r="BE98" s="118"/>
      <c r="BF98" s="104"/>
      <c r="BG98" s="68"/>
      <c r="BI98" s="128"/>
      <c r="BJ98" s="129"/>
      <c r="BK98" s="19" t="s">
        <v>75</v>
      </c>
      <c r="BL98" s="53" t="s">
        <v>242</v>
      </c>
      <c r="BM98" s="67"/>
      <c r="BN98" s="103" t="s">
        <v>243</v>
      </c>
      <c r="BO98" s="118"/>
      <c r="BP98" s="104"/>
      <c r="BQ98" s="68"/>
      <c r="BS98" s="128"/>
      <c r="BT98" s="129"/>
      <c r="BU98" s="19" t="s">
        <v>75</v>
      </c>
      <c r="BV98" s="53" t="s">
        <v>242</v>
      </c>
      <c r="BW98" s="67"/>
      <c r="BX98" s="103" t="s">
        <v>243</v>
      </c>
      <c r="BY98" s="118"/>
      <c r="BZ98" s="104"/>
      <c r="CA98" s="68"/>
      <c r="CC98" s="128"/>
      <c r="CD98" s="129"/>
      <c r="CE98" s="19" t="s">
        <v>75</v>
      </c>
      <c r="CF98" s="53" t="s">
        <v>242</v>
      </c>
      <c r="CG98" s="67"/>
      <c r="CH98" s="103" t="s">
        <v>243</v>
      </c>
      <c r="CI98" s="118"/>
      <c r="CJ98" s="104"/>
      <c r="CK98" s="68"/>
      <c r="CM98" s="128"/>
      <c r="CN98" s="129"/>
      <c r="CO98" s="19" t="s">
        <v>75</v>
      </c>
      <c r="CP98" s="53" t="s">
        <v>242</v>
      </c>
      <c r="CQ98" s="67"/>
      <c r="CR98" s="103" t="s">
        <v>243</v>
      </c>
      <c r="CS98" s="118"/>
      <c r="CT98" s="104"/>
      <c r="CU98" s="68"/>
    </row>
    <row r="99" spans="1:102" s="4" customFormat="1" ht="82.5" customHeight="1" x14ac:dyDescent="0.2">
      <c r="A99" s="130" t="s">
        <v>214</v>
      </c>
      <c r="B99" s="130"/>
      <c r="C99" s="19" t="s">
        <v>73</v>
      </c>
      <c r="D99" s="53" t="s">
        <v>100</v>
      </c>
      <c r="E99" s="54"/>
      <c r="F99" s="103" t="s">
        <v>259</v>
      </c>
      <c r="G99" s="118"/>
      <c r="H99" s="104"/>
      <c r="I99" s="56" t="s">
        <v>59</v>
      </c>
      <c r="K99" s="130" t="s">
        <v>214</v>
      </c>
      <c r="L99" s="130"/>
      <c r="M99" s="19" t="s">
        <v>73</v>
      </c>
      <c r="N99" s="53" t="s">
        <v>100</v>
      </c>
      <c r="O99" s="54"/>
      <c r="P99" s="103" t="s">
        <v>259</v>
      </c>
      <c r="Q99" s="118"/>
      <c r="R99" s="104"/>
      <c r="S99" s="68" t="s">
        <v>59</v>
      </c>
      <c r="U99" s="130" t="s">
        <v>214</v>
      </c>
      <c r="V99" s="130"/>
      <c r="W99" s="19" t="s">
        <v>73</v>
      </c>
      <c r="X99" s="53" t="s">
        <v>100</v>
      </c>
      <c r="Y99" s="54"/>
      <c r="Z99" s="103" t="s">
        <v>259</v>
      </c>
      <c r="AA99" s="118"/>
      <c r="AB99" s="104"/>
      <c r="AC99" s="68" t="s">
        <v>59</v>
      </c>
      <c r="AE99" s="130" t="s">
        <v>214</v>
      </c>
      <c r="AF99" s="130"/>
      <c r="AG99" s="19" t="s">
        <v>73</v>
      </c>
      <c r="AH99" s="53" t="s">
        <v>100</v>
      </c>
      <c r="AI99" s="54"/>
      <c r="AJ99" s="103" t="s">
        <v>259</v>
      </c>
      <c r="AK99" s="118"/>
      <c r="AL99" s="104"/>
      <c r="AM99" s="68" t="s">
        <v>59</v>
      </c>
      <c r="AO99" s="130" t="s">
        <v>214</v>
      </c>
      <c r="AP99" s="130"/>
      <c r="AQ99" s="19" t="s">
        <v>73</v>
      </c>
      <c r="AR99" s="53" t="s">
        <v>100</v>
      </c>
      <c r="AS99" s="54"/>
      <c r="AT99" s="103" t="s">
        <v>259</v>
      </c>
      <c r="AU99" s="118"/>
      <c r="AV99" s="104"/>
      <c r="AW99" s="68" t="s">
        <v>59</v>
      </c>
      <c r="AY99" s="130" t="s">
        <v>214</v>
      </c>
      <c r="AZ99" s="130"/>
      <c r="BA99" s="19" t="s">
        <v>73</v>
      </c>
      <c r="BB99" s="53" t="s">
        <v>100</v>
      </c>
      <c r="BC99" s="54"/>
      <c r="BD99" s="103" t="s">
        <v>259</v>
      </c>
      <c r="BE99" s="118"/>
      <c r="BF99" s="104"/>
      <c r="BG99" s="68" t="s">
        <v>59</v>
      </c>
      <c r="BI99" s="130" t="s">
        <v>214</v>
      </c>
      <c r="BJ99" s="130"/>
      <c r="BK99" s="19" t="s">
        <v>73</v>
      </c>
      <c r="BL99" s="53" t="s">
        <v>100</v>
      </c>
      <c r="BM99" s="54"/>
      <c r="BN99" s="103" t="s">
        <v>259</v>
      </c>
      <c r="BO99" s="118"/>
      <c r="BP99" s="104"/>
      <c r="BQ99" s="68" t="s">
        <v>59</v>
      </c>
      <c r="BS99" s="130" t="s">
        <v>214</v>
      </c>
      <c r="BT99" s="130"/>
      <c r="BU99" s="19" t="s">
        <v>73</v>
      </c>
      <c r="BV99" s="53" t="s">
        <v>100</v>
      </c>
      <c r="BW99" s="54"/>
      <c r="BX99" s="103" t="s">
        <v>259</v>
      </c>
      <c r="BY99" s="118"/>
      <c r="BZ99" s="104"/>
      <c r="CA99" s="68" t="s">
        <v>59</v>
      </c>
      <c r="CC99" s="130" t="s">
        <v>214</v>
      </c>
      <c r="CD99" s="130"/>
      <c r="CE99" s="19" t="s">
        <v>73</v>
      </c>
      <c r="CF99" s="53" t="s">
        <v>100</v>
      </c>
      <c r="CG99" s="54"/>
      <c r="CH99" s="103" t="s">
        <v>259</v>
      </c>
      <c r="CI99" s="118"/>
      <c r="CJ99" s="104"/>
      <c r="CK99" s="68" t="s">
        <v>59</v>
      </c>
      <c r="CM99" s="130" t="s">
        <v>214</v>
      </c>
      <c r="CN99" s="130"/>
      <c r="CO99" s="19" t="s">
        <v>73</v>
      </c>
      <c r="CP99" s="53" t="s">
        <v>100</v>
      </c>
      <c r="CQ99" s="54"/>
      <c r="CR99" s="103" t="s">
        <v>259</v>
      </c>
      <c r="CS99" s="118"/>
      <c r="CT99" s="104"/>
      <c r="CU99" s="68" t="s">
        <v>59</v>
      </c>
    </row>
    <row r="100" spans="1:102" s="4" customFormat="1" ht="82.5" customHeight="1" x14ac:dyDescent="0.2">
      <c r="A100" s="130"/>
      <c r="B100" s="130"/>
      <c r="C100" s="19" t="s">
        <v>74</v>
      </c>
      <c r="D100" s="53" t="s">
        <v>92</v>
      </c>
      <c r="E100" s="54"/>
      <c r="F100" s="103" t="s">
        <v>252</v>
      </c>
      <c r="G100" s="118"/>
      <c r="H100" s="104"/>
      <c r="I100" s="57"/>
      <c r="K100" s="130"/>
      <c r="L100" s="130"/>
      <c r="M100" s="19" t="s">
        <v>74</v>
      </c>
      <c r="N100" s="53" t="s">
        <v>92</v>
      </c>
      <c r="O100" s="54"/>
      <c r="P100" s="103" t="s">
        <v>252</v>
      </c>
      <c r="Q100" s="118"/>
      <c r="R100" s="104"/>
      <c r="S100" s="68"/>
      <c r="U100" s="130"/>
      <c r="V100" s="130"/>
      <c r="W100" s="19" t="s">
        <v>74</v>
      </c>
      <c r="X100" s="53" t="s">
        <v>92</v>
      </c>
      <c r="Y100" s="54"/>
      <c r="Z100" s="103" t="s">
        <v>252</v>
      </c>
      <c r="AA100" s="118"/>
      <c r="AB100" s="104"/>
      <c r="AC100" s="68"/>
      <c r="AE100" s="130"/>
      <c r="AF100" s="130"/>
      <c r="AG100" s="19" t="s">
        <v>74</v>
      </c>
      <c r="AH100" s="53" t="s">
        <v>92</v>
      </c>
      <c r="AI100" s="54"/>
      <c r="AJ100" s="103" t="s">
        <v>252</v>
      </c>
      <c r="AK100" s="118"/>
      <c r="AL100" s="104"/>
      <c r="AM100" s="68"/>
      <c r="AO100" s="130"/>
      <c r="AP100" s="130"/>
      <c r="AQ100" s="19" t="s">
        <v>74</v>
      </c>
      <c r="AR100" s="53" t="s">
        <v>92</v>
      </c>
      <c r="AS100" s="54"/>
      <c r="AT100" s="103" t="s">
        <v>252</v>
      </c>
      <c r="AU100" s="118"/>
      <c r="AV100" s="104"/>
      <c r="AW100" s="68"/>
      <c r="AY100" s="130"/>
      <c r="AZ100" s="130"/>
      <c r="BA100" s="19" t="s">
        <v>74</v>
      </c>
      <c r="BB100" s="53" t="s">
        <v>92</v>
      </c>
      <c r="BC100" s="54"/>
      <c r="BD100" s="103" t="s">
        <v>252</v>
      </c>
      <c r="BE100" s="118"/>
      <c r="BF100" s="104"/>
      <c r="BG100" s="68"/>
      <c r="BI100" s="130"/>
      <c r="BJ100" s="130"/>
      <c r="BK100" s="19" t="s">
        <v>74</v>
      </c>
      <c r="BL100" s="53" t="s">
        <v>92</v>
      </c>
      <c r="BM100" s="54"/>
      <c r="BN100" s="103" t="s">
        <v>252</v>
      </c>
      <c r="BO100" s="118"/>
      <c r="BP100" s="104"/>
      <c r="BQ100" s="68"/>
      <c r="BS100" s="130"/>
      <c r="BT100" s="130"/>
      <c r="BU100" s="19" t="s">
        <v>74</v>
      </c>
      <c r="BV100" s="53" t="s">
        <v>92</v>
      </c>
      <c r="BW100" s="54"/>
      <c r="BX100" s="103" t="s">
        <v>252</v>
      </c>
      <c r="BY100" s="118"/>
      <c r="BZ100" s="104"/>
      <c r="CA100" s="68"/>
      <c r="CC100" s="130"/>
      <c r="CD100" s="130"/>
      <c r="CE100" s="19" t="s">
        <v>74</v>
      </c>
      <c r="CF100" s="53" t="s">
        <v>92</v>
      </c>
      <c r="CG100" s="54"/>
      <c r="CH100" s="103" t="s">
        <v>252</v>
      </c>
      <c r="CI100" s="118"/>
      <c r="CJ100" s="104"/>
      <c r="CK100" s="68"/>
      <c r="CM100" s="130"/>
      <c r="CN100" s="130"/>
      <c r="CO100" s="19" t="s">
        <v>74</v>
      </c>
      <c r="CP100" s="53" t="s">
        <v>92</v>
      </c>
      <c r="CQ100" s="54"/>
      <c r="CR100" s="103" t="s">
        <v>252</v>
      </c>
      <c r="CS100" s="118"/>
      <c r="CT100" s="104"/>
      <c r="CU100" s="68"/>
      <c r="CV100" s="15"/>
      <c r="CW100" s="15"/>
      <c r="CX100" s="15"/>
    </row>
    <row r="101" spans="1:102" s="4" customFormat="1" ht="82.5" customHeight="1" x14ac:dyDescent="0.2">
      <c r="A101" s="130"/>
      <c r="B101" s="130"/>
      <c r="C101" s="19" t="s">
        <v>75</v>
      </c>
      <c r="D101" s="53" t="s">
        <v>242</v>
      </c>
      <c r="E101" s="67"/>
      <c r="F101" s="103" t="s">
        <v>243</v>
      </c>
      <c r="G101" s="118"/>
      <c r="H101" s="104"/>
      <c r="I101" s="58"/>
      <c r="K101" s="130"/>
      <c r="L101" s="130"/>
      <c r="M101" s="19" t="s">
        <v>75</v>
      </c>
      <c r="N101" s="53" t="s">
        <v>242</v>
      </c>
      <c r="O101" s="67"/>
      <c r="P101" s="103" t="s">
        <v>243</v>
      </c>
      <c r="Q101" s="118"/>
      <c r="R101" s="104"/>
      <c r="S101" s="68"/>
      <c r="U101" s="130"/>
      <c r="V101" s="130"/>
      <c r="W101" s="19" t="s">
        <v>75</v>
      </c>
      <c r="X101" s="53" t="s">
        <v>242</v>
      </c>
      <c r="Y101" s="67"/>
      <c r="Z101" s="103" t="s">
        <v>243</v>
      </c>
      <c r="AA101" s="118"/>
      <c r="AB101" s="104"/>
      <c r="AC101" s="68"/>
      <c r="AE101" s="130"/>
      <c r="AF101" s="130"/>
      <c r="AG101" s="19" t="s">
        <v>75</v>
      </c>
      <c r="AH101" s="53" t="s">
        <v>242</v>
      </c>
      <c r="AI101" s="67"/>
      <c r="AJ101" s="103" t="s">
        <v>243</v>
      </c>
      <c r="AK101" s="118"/>
      <c r="AL101" s="104"/>
      <c r="AM101" s="68"/>
      <c r="AO101" s="130"/>
      <c r="AP101" s="130"/>
      <c r="AQ101" s="19" t="s">
        <v>75</v>
      </c>
      <c r="AR101" s="53" t="s">
        <v>242</v>
      </c>
      <c r="AS101" s="67"/>
      <c r="AT101" s="103" t="s">
        <v>243</v>
      </c>
      <c r="AU101" s="118"/>
      <c r="AV101" s="104"/>
      <c r="AW101" s="68"/>
      <c r="AY101" s="130"/>
      <c r="AZ101" s="130"/>
      <c r="BA101" s="19" t="s">
        <v>75</v>
      </c>
      <c r="BB101" s="53" t="s">
        <v>242</v>
      </c>
      <c r="BC101" s="67"/>
      <c r="BD101" s="103" t="s">
        <v>243</v>
      </c>
      <c r="BE101" s="118"/>
      <c r="BF101" s="104"/>
      <c r="BG101" s="68"/>
      <c r="BI101" s="130"/>
      <c r="BJ101" s="130"/>
      <c r="BK101" s="19" t="s">
        <v>75</v>
      </c>
      <c r="BL101" s="53" t="s">
        <v>242</v>
      </c>
      <c r="BM101" s="67"/>
      <c r="BN101" s="103" t="s">
        <v>243</v>
      </c>
      <c r="BO101" s="118"/>
      <c r="BP101" s="104"/>
      <c r="BQ101" s="68"/>
      <c r="BS101" s="130"/>
      <c r="BT101" s="130"/>
      <c r="BU101" s="19" t="s">
        <v>75</v>
      </c>
      <c r="BV101" s="53" t="s">
        <v>242</v>
      </c>
      <c r="BW101" s="67"/>
      <c r="BX101" s="103" t="s">
        <v>243</v>
      </c>
      <c r="BY101" s="118"/>
      <c r="BZ101" s="104"/>
      <c r="CA101" s="68"/>
      <c r="CC101" s="130"/>
      <c r="CD101" s="130"/>
      <c r="CE101" s="19" t="s">
        <v>75</v>
      </c>
      <c r="CF101" s="53" t="s">
        <v>242</v>
      </c>
      <c r="CG101" s="67"/>
      <c r="CH101" s="103" t="s">
        <v>243</v>
      </c>
      <c r="CI101" s="118"/>
      <c r="CJ101" s="104"/>
      <c r="CK101" s="68"/>
      <c r="CM101" s="130"/>
      <c r="CN101" s="130"/>
      <c r="CO101" s="19" t="s">
        <v>75</v>
      </c>
      <c r="CP101" s="53" t="s">
        <v>242</v>
      </c>
      <c r="CQ101" s="67"/>
      <c r="CR101" s="103" t="s">
        <v>243</v>
      </c>
      <c r="CS101" s="118"/>
      <c r="CT101" s="104"/>
      <c r="CU101" s="68"/>
    </row>
    <row r="102" spans="1:102" s="4" customFormat="1" x14ac:dyDescent="0.2">
      <c r="A102" s="2"/>
      <c r="B102" s="1"/>
      <c r="C102" s="1"/>
      <c r="D102" s="1"/>
      <c r="E102" s="1"/>
      <c r="F102" s="1"/>
      <c r="G102" s="1"/>
      <c r="H102" s="1"/>
      <c r="I102" s="1"/>
      <c r="K102" s="2"/>
      <c r="L102" s="1"/>
      <c r="M102" s="1"/>
      <c r="N102" s="1"/>
      <c r="O102" s="1"/>
      <c r="P102" s="1"/>
      <c r="Q102" s="1"/>
      <c r="R102" s="1"/>
      <c r="S102" s="1"/>
      <c r="U102" s="2"/>
      <c r="V102" s="1"/>
      <c r="W102" s="1"/>
      <c r="X102" s="1"/>
      <c r="Y102" s="1"/>
      <c r="Z102" s="1"/>
      <c r="AA102" s="1"/>
      <c r="AB102" s="1"/>
      <c r="AC102" s="1"/>
      <c r="AE102" s="2"/>
      <c r="AF102" s="1"/>
      <c r="AG102" s="1"/>
      <c r="AH102" s="1"/>
      <c r="AI102" s="1"/>
      <c r="AJ102" s="1"/>
      <c r="AK102" s="1"/>
      <c r="AL102" s="1"/>
      <c r="AM102" s="1"/>
      <c r="AO102" s="2"/>
      <c r="AP102" s="1"/>
      <c r="AQ102" s="1"/>
      <c r="AR102" s="1"/>
      <c r="AS102" s="1"/>
      <c r="AT102" s="1"/>
      <c r="AU102" s="1"/>
      <c r="AV102" s="1"/>
      <c r="AW102" s="1"/>
      <c r="AY102" s="2"/>
      <c r="AZ102" s="1"/>
      <c r="BA102" s="1"/>
      <c r="BB102" s="1"/>
      <c r="BC102" s="1"/>
      <c r="BD102" s="1"/>
      <c r="BE102" s="1"/>
      <c r="BF102" s="1"/>
      <c r="BG102" s="1"/>
      <c r="BI102" s="2"/>
      <c r="BJ102" s="1"/>
      <c r="BK102" s="1"/>
      <c r="BL102" s="1"/>
      <c r="BM102" s="1"/>
      <c r="BN102" s="1"/>
      <c r="BO102" s="1"/>
      <c r="BP102" s="1"/>
      <c r="BQ102" s="1"/>
      <c r="BS102" s="2"/>
      <c r="BT102" s="1"/>
      <c r="BU102" s="1"/>
      <c r="BV102" s="1"/>
      <c r="BW102" s="1"/>
      <c r="BX102" s="1"/>
      <c r="BY102" s="1"/>
      <c r="BZ102" s="1"/>
      <c r="CA102" s="1"/>
      <c r="CC102" s="2"/>
      <c r="CD102" s="1"/>
      <c r="CE102" s="1"/>
      <c r="CF102" s="1"/>
      <c r="CG102" s="1"/>
      <c r="CH102" s="1"/>
      <c r="CI102" s="1"/>
      <c r="CJ102" s="1"/>
      <c r="CK102" s="1"/>
      <c r="CM102" s="2"/>
      <c r="CN102" s="1"/>
      <c r="CO102" s="1"/>
      <c r="CP102" s="1"/>
      <c r="CQ102" s="1"/>
      <c r="CR102" s="1"/>
      <c r="CS102" s="1"/>
      <c r="CT102" s="1"/>
      <c r="CU102" s="1"/>
    </row>
    <row r="103" spans="1:102" s="4" customFormat="1" ht="16" x14ac:dyDescent="0.2">
      <c r="A103" s="136" t="s">
        <v>190</v>
      </c>
      <c r="B103" s="136"/>
      <c r="C103" s="136"/>
      <c r="D103" s="136"/>
      <c r="E103" s="136"/>
      <c r="F103" s="136"/>
      <c r="G103" s="136"/>
      <c r="H103" s="136"/>
      <c r="I103" s="136"/>
      <c r="J103" s="15"/>
      <c r="K103" s="136" t="s">
        <v>190</v>
      </c>
      <c r="L103" s="136"/>
      <c r="M103" s="136"/>
      <c r="N103" s="136"/>
      <c r="O103" s="136"/>
      <c r="P103" s="136"/>
      <c r="Q103" s="136"/>
      <c r="R103" s="136"/>
      <c r="S103" s="136"/>
      <c r="T103" s="15"/>
      <c r="U103" s="136" t="s">
        <v>190</v>
      </c>
      <c r="V103" s="136"/>
      <c r="W103" s="136"/>
      <c r="X103" s="136"/>
      <c r="Y103" s="136"/>
      <c r="Z103" s="136"/>
      <c r="AA103" s="136"/>
      <c r="AB103" s="136"/>
      <c r="AC103" s="136"/>
      <c r="AD103" s="15"/>
      <c r="AE103" s="136" t="s">
        <v>190</v>
      </c>
      <c r="AF103" s="136"/>
      <c r="AG103" s="136"/>
      <c r="AH103" s="136"/>
      <c r="AI103" s="136"/>
      <c r="AJ103" s="136"/>
      <c r="AK103" s="136"/>
      <c r="AL103" s="136"/>
      <c r="AM103" s="136"/>
      <c r="AO103" s="135" t="s">
        <v>190</v>
      </c>
      <c r="AP103" s="135"/>
      <c r="AQ103" s="135"/>
      <c r="AR103" s="135"/>
      <c r="AS103" s="135"/>
      <c r="AT103" s="135"/>
      <c r="AU103" s="135"/>
      <c r="AV103" s="135"/>
      <c r="AW103" s="135"/>
      <c r="AY103" s="135" t="s">
        <v>190</v>
      </c>
      <c r="AZ103" s="135"/>
      <c r="BA103" s="135"/>
      <c r="BB103" s="135"/>
      <c r="BC103" s="135"/>
      <c r="BD103" s="135"/>
      <c r="BE103" s="135"/>
      <c r="BF103" s="135"/>
      <c r="BG103" s="135"/>
      <c r="BI103" s="135" t="s">
        <v>190</v>
      </c>
      <c r="BJ103" s="135"/>
      <c r="BK103" s="135"/>
      <c r="BL103" s="135"/>
      <c r="BM103" s="135"/>
      <c r="BN103" s="135"/>
      <c r="BO103" s="135"/>
      <c r="BP103" s="135"/>
      <c r="BQ103" s="135"/>
      <c r="BS103" s="135" t="s">
        <v>190</v>
      </c>
      <c r="BT103" s="135"/>
      <c r="BU103" s="135"/>
      <c r="BV103" s="135"/>
      <c r="BW103" s="135"/>
      <c r="BX103" s="135"/>
      <c r="BY103" s="135"/>
      <c r="BZ103" s="135"/>
      <c r="CA103" s="135"/>
      <c r="CC103" s="135" t="s">
        <v>190</v>
      </c>
      <c r="CD103" s="135"/>
      <c r="CE103" s="135"/>
      <c r="CF103" s="135"/>
      <c r="CG103" s="135"/>
      <c r="CH103" s="135"/>
      <c r="CI103" s="135"/>
      <c r="CJ103" s="135"/>
      <c r="CK103" s="135"/>
      <c r="CM103" s="135" t="s">
        <v>190</v>
      </c>
      <c r="CN103" s="135"/>
      <c r="CO103" s="135"/>
      <c r="CP103" s="135"/>
      <c r="CQ103" s="135"/>
      <c r="CR103" s="135"/>
      <c r="CS103" s="135"/>
      <c r="CT103" s="135"/>
      <c r="CU103" s="135"/>
    </row>
    <row r="104" spans="1:102" s="4" customFormat="1" ht="16" x14ac:dyDescent="0.2">
      <c r="A104" s="70" t="str">
        <f>"1. GROOVE MATERIAL. State the code, eg. "&amp;A106</f>
        <v>1. GROOVE MATERIAL. State the code, eg. SMDF</v>
      </c>
      <c r="B104" s="70"/>
      <c r="C104" s="70"/>
      <c r="D104" s="70"/>
      <c r="E104" s="70"/>
      <c r="F104" s="70"/>
      <c r="G104" s="70"/>
      <c r="H104" s="70"/>
      <c r="I104" s="70"/>
      <c r="J104" s="15"/>
      <c r="K104" s="70" t="str">
        <f t="shared" ref="K104" si="9">"1. GROOVE MATERIAL. State the code, eg. "&amp;K106</f>
        <v>1. GROOVE MATERIAL. State the code, eg. SMDF</v>
      </c>
      <c r="L104" s="70"/>
      <c r="M104" s="70"/>
      <c r="N104" s="70"/>
      <c r="O104" s="70"/>
      <c r="P104" s="70"/>
      <c r="Q104" s="70"/>
      <c r="R104" s="70"/>
      <c r="S104" s="70"/>
      <c r="T104" s="15"/>
      <c r="U104" s="70" t="str">
        <f t="shared" ref="U104" si="10">"1. GROOVE MATERIAL. State the code, eg. "&amp;U106</f>
        <v>1. GROOVE MATERIAL. State the code, eg. SMDF</v>
      </c>
      <c r="V104" s="70"/>
      <c r="W104" s="70"/>
      <c r="X104" s="70"/>
      <c r="Y104" s="70"/>
      <c r="Z104" s="70"/>
      <c r="AA104" s="70"/>
      <c r="AB104" s="70"/>
      <c r="AC104" s="70"/>
      <c r="AD104" s="15"/>
      <c r="AE104" s="70" t="str">
        <f t="shared" ref="AE104" si="11">"1. GROOVE MATERIAL. State the code, eg. "&amp;AE106</f>
        <v>1. GROOVE MATERIAL. State the code, eg. SMDF</v>
      </c>
      <c r="AF104" s="70"/>
      <c r="AG104" s="70"/>
      <c r="AH104" s="70"/>
      <c r="AI104" s="70"/>
      <c r="AJ104" s="70"/>
      <c r="AK104" s="70"/>
      <c r="AL104" s="70"/>
      <c r="AM104" s="70"/>
      <c r="AN104" s="15"/>
      <c r="AO104" s="70" t="str">
        <f>"1.1. INLAY MODEL. State required code, eg. "&amp;AO106</f>
        <v>1.1. INLAY MODEL. State required code, eg. IN102</v>
      </c>
      <c r="AP104" s="70"/>
      <c r="AQ104" s="70"/>
      <c r="AR104" s="70"/>
      <c r="AS104" s="70"/>
      <c r="AT104" s="70"/>
      <c r="AU104" s="70"/>
      <c r="AV104" s="70"/>
      <c r="AW104" s="70"/>
      <c r="AX104" s="15"/>
      <c r="AY104" s="70" t="str">
        <f t="shared" ref="AY104" si="12">"1.1. INLAY MODEL. State required code, eg. "&amp;AY106</f>
        <v>1.1. INLAY MODEL. State required code, eg. IN100</v>
      </c>
      <c r="AZ104" s="70"/>
      <c r="BA104" s="70"/>
      <c r="BB104" s="70"/>
      <c r="BC104" s="70"/>
      <c r="BD104" s="70"/>
      <c r="BE104" s="70"/>
      <c r="BF104" s="70"/>
      <c r="BG104" s="70"/>
      <c r="BH104" s="15"/>
      <c r="BI104" s="70" t="str">
        <f t="shared" ref="BI104" si="13">"1.1. INLAY MODEL. State required code, eg. "&amp;BI106</f>
        <v>1.1. INLAY MODEL. State required code, eg. IN103</v>
      </c>
      <c r="BJ104" s="70"/>
      <c r="BK104" s="70"/>
      <c r="BL104" s="70"/>
      <c r="BM104" s="70"/>
      <c r="BN104" s="70"/>
      <c r="BO104" s="70"/>
      <c r="BP104" s="70"/>
      <c r="BQ104" s="70"/>
      <c r="BR104" s="15"/>
      <c r="BS104" s="70" t="str">
        <f t="shared" ref="BS104" si="14">"1.1. INLAY MODEL. State required code, eg. "&amp;BS106</f>
        <v>1.1. INLAY MODEL. State required code, eg. IN104</v>
      </c>
      <c r="BT104" s="70"/>
      <c r="BU104" s="70"/>
      <c r="BV104" s="70"/>
      <c r="BW104" s="70"/>
      <c r="BX104" s="70"/>
      <c r="BY104" s="70"/>
      <c r="BZ104" s="70"/>
      <c r="CA104" s="70"/>
      <c r="CB104" s="15"/>
      <c r="CC104" s="70" t="str">
        <f t="shared" ref="CC104" si="15">"1.1. INLAY MODEL. State required code, eg. "&amp;CC106</f>
        <v>1.1. INLAY MODEL. State required code, eg. IN105</v>
      </c>
      <c r="CD104" s="70"/>
      <c r="CE104" s="70"/>
      <c r="CF104" s="70"/>
      <c r="CG104" s="70"/>
      <c r="CH104" s="70"/>
      <c r="CI104" s="70"/>
      <c r="CJ104" s="70"/>
      <c r="CK104" s="70"/>
      <c r="CL104" s="15"/>
      <c r="CM104" s="70" t="str">
        <f t="shared" ref="CM104" si="16">"1.1. INLAY MODEL. State required code, eg. "&amp;CM106</f>
        <v>1.1. INLAY MODEL. State required code, eg. IN110</v>
      </c>
      <c r="CN104" s="70"/>
      <c r="CO104" s="70"/>
      <c r="CP104" s="70"/>
      <c r="CQ104" s="70"/>
      <c r="CR104" s="70"/>
      <c r="CS104" s="70"/>
      <c r="CT104" s="70"/>
      <c r="CU104" s="70"/>
      <c r="CV104" s="15"/>
    </row>
    <row r="105" spans="1:102" s="4" customFormat="1" ht="30" x14ac:dyDescent="0.2">
      <c r="A105" s="76" t="s">
        <v>5</v>
      </c>
      <c r="B105" s="76"/>
      <c r="C105" s="71" t="s">
        <v>20</v>
      </c>
      <c r="D105" s="72"/>
      <c r="E105" s="72"/>
      <c r="F105" s="72"/>
      <c r="G105" s="72"/>
      <c r="H105" s="73"/>
      <c r="I105" s="5" t="s">
        <v>27</v>
      </c>
      <c r="J105" s="15"/>
      <c r="K105" s="76" t="s">
        <v>5</v>
      </c>
      <c r="L105" s="76"/>
      <c r="M105" s="71" t="s">
        <v>20</v>
      </c>
      <c r="N105" s="72"/>
      <c r="O105" s="72"/>
      <c r="P105" s="72"/>
      <c r="Q105" s="72"/>
      <c r="R105" s="73"/>
      <c r="S105" s="5" t="s">
        <v>27</v>
      </c>
      <c r="T105" s="15"/>
      <c r="U105" s="76" t="s">
        <v>5</v>
      </c>
      <c r="V105" s="76"/>
      <c r="W105" s="71" t="s">
        <v>20</v>
      </c>
      <c r="X105" s="72"/>
      <c r="Y105" s="72"/>
      <c r="Z105" s="72"/>
      <c r="AA105" s="72"/>
      <c r="AB105" s="73"/>
      <c r="AC105" s="5" t="s">
        <v>27</v>
      </c>
      <c r="AD105" s="15"/>
      <c r="AE105" s="76" t="s">
        <v>5</v>
      </c>
      <c r="AF105" s="76"/>
      <c r="AG105" s="71" t="s">
        <v>20</v>
      </c>
      <c r="AH105" s="72"/>
      <c r="AI105" s="72"/>
      <c r="AJ105" s="72"/>
      <c r="AK105" s="72"/>
      <c r="AL105" s="73"/>
      <c r="AM105" s="5" t="s">
        <v>27</v>
      </c>
      <c r="AO105" s="76" t="s">
        <v>5</v>
      </c>
      <c r="AP105" s="76"/>
      <c r="AQ105" s="71" t="s">
        <v>20</v>
      </c>
      <c r="AR105" s="72"/>
      <c r="AS105" s="72"/>
      <c r="AT105" s="72"/>
      <c r="AU105" s="72"/>
      <c r="AV105" s="73"/>
      <c r="AW105" s="5" t="s">
        <v>27</v>
      </c>
      <c r="AY105" s="76" t="s">
        <v>5</v>
      </c>
      <c r="AZ105" s="76"/>
      <c r="BA105" s="71" t="s">
        <v>20</v>
      </c>
      <c r="BB105" s="72"/>
      <c r="BC105" s="72"/>
      <c r="BD105" s="72"/>
      <c r="BE105" s="72"/>
      <c r="BF105" s="73"/>
      <c r="BG105" s="5" t="s">
        <v>27</v>
      </c>
      <c r="BI105" s="76" t="s">
        <v>5</v>
      </c>
      <c r="BJ105" s="76"/>
      <c r="BK105" s="71" t="s">
        <v>20</v>
      </c>
      <c r="BL105" s="72"/>
      <c r="BM105" s="72"/>
      <c r="BN105" s="72"/>
      <c r="BO105" s="72"/>
      <c r="BP105" s="73"/>
      <c r="BQ105" s="5" t="s">
        <v>27</v>
      </c>
      <c r="BS105" s="76" t="s">
        <v>5</v>
      </c>
      <c r="BT105" s="76"/>
      <c r="BU105" s="71" t="s">
        <v>20</v>
      </c>
      <c r="BV105" s="72"/>
      <c r="BW105" s="72"/>
      <c r="BX105" s="72"/>
      <c r="BY105" s="72"/>
      <c r="BZ105" s="73"/>
      <c r="CA105" s="5" t="s">
        <v>27</v>
      </c>
      <c r="CC105" s="76" t="s">
        <v>5</v>
      </c>
      <c r="CD105" s="76"/>
      <c r="CE105" s="71" t="s">
        <v>20</v>
      </c>
      <c r="CF105" s="72"/>
      <c r="CG105" s="72"/>
      <c r="CH105" s="72"/>
      <c r="CI105" s="72"/>
      <c r="CJ105" s="73"/>
      <c r="CK105" s="5" t="s">
        <v>27</v>
      </c>
      <c r="CM105" s="76" t="s">
        <v>5</v>
      </c>
      <c r="CN105" s="76"/>
      <c r="CO105" s="71" t="s">
        <v>20</v>
      </c>
      <c r="CP105" s="72"/>
      <c r="CQ105" s="72"/>
      <c r="CR105" s="72"/>
      <c r="CS105" s="72"/>
      <c r="CT105" s="73"/>
      <c r="CU105" s="5" t="s">
        <v>27</v>
      </c>
    </row>
    <row r="106" spans="1:102" s="4" customFormat="1" ht="31" customHeight="1" x14ac:dyDescent="0.2">
      <c r="A106" s="63" t="s">
        <v>414</v>
      </c>
      <c r="B106" s="63"/>
      <c r="C106" s="59" t="s">
        <v>412</v>
      </c>
      <c r="D106" s="59"/>
      <c r="E106" s="59"/>
      <c r="F106" s="59" t="s">
        <v>413</v>
      </c>
      <c r="G106" s="59"/>
      <c r="H106" s="59"/>
      <c r="I106" s="11">
        <v>0</v>
      </c>
      <c r="J106" s="15"/>
      <c r="K106" s="63" t="s">
        <v>414</v>
      </c>
      <c r="L106" s="63"/>
      <c r="M106" s="59" t="s">
        <v>412</v>
      </c>
      <c r="N106" s="59"/>
      <c r="O106" s="59"/>
      <c r="P106" s="59" t="s">
        <v>413</v>
      </c>
      <c r="Q106" s="59"/>
      <c r="R106" s="59"/>
      <c r="S106" s="11">
        <v>0</v>
      </c>
      <c r="T106" s="15"/>
      <c r="U106" s="63" t="s">
        <v>414</v>
      </c>
      <c r="V106" s="63"/>
      <c r="W106" s="59" t="s">
        <v>412</v>
      </c>
      <c r="X106" s="59"/>
      <c r="Y106" s="59"/>
      <c r="Z106" s="59" t="s">
        <v>413</v>
      </c>
      <c r="AA106" s="59"/>
      <c r="AB106" s="59"/>
      <c r="AC106" s="11">
        <v>0</v>
      </c>
      <c r="AD106" s="15"/>
      <c r="AE106" s="63" t="s">
        <v>414</v>
      </c>
      <c r="AF106" s="63"/>
      <c r="AG106" s="59" t="s">
        <v>412</v>
      </c>
      <c r="AH106" s="59"/>
      <c r="AI106" s="59"/>
      <c r="AJ106" s="59" t="s">
        <v>413</v>
      </c>
      <c r="AK106" s="59"/>
      <c r="AL106" s="59"/>
      <c r="AM106" s="11">
        <v>0</v>
      </c>
      <c r="AO106" s="63" t="s">
        <v>114</v>
      </c>
      <c r="AP106" s="63"/>
      <c r="AQ106" s="55" t="s">
        <v>488</v>
      </c>
      <c r="AR106" s="55"/>
      <c r="AS106" s="55"/>
      <c r="AT106" s="96" t="s">
        <v>270</v>
      </c>
      <c r="AU106" s="97"/>
      <c r="AV106" s="98"/>
      <c r="AW106" s="38">
        <v>0</v>
      </c>
      <c r="AX106" s="18"/>
      <c r="AY106" s="63" t="s">
        <v>115</v>
      </c>
      <c r="AZ106" s="63"/>
      <c r="BA106" s="55" t="s">
        <v>488</v>
      </c>
      <c r="BB106" s="55"/>
      <c r="BC106" s="55"/>
      <c r="BD106" s="55" t="s">
        <v>270</v>
      </c>
      <c r="BE106" s="55"/>
      <c r="BF106" s="55"/>
      <c r="BG106" s="38">
        <v>0</v>
      </c>
      <c r="BH106" s="18"/>
      <c r="BI106" s="63" t="s">
        <v>7</v>
      </c>
      <c r="BJ106" s="63"/>
      <c r="BK106" s="55" t="s">
        <v>489</v>
      </c>
      <c r="BL106" s="55"/>
      <c r="BM106" s="55"/>
      <c r="BN106" s="55" t="s">
        <v>271</v>
      </c>
      <c r="BO106" s="55"/>
      <c r="BP106" s="55"/>
      <c r="BQ106" s="38">
        <v>0</v>
      </c>
      <c r="BR106" s="18"/>
      <c r="BS106" s="63" t="s">
        <v>6</v>
      </c>
      <c r="BT106" s="63"/>
      <c r="BU106" s="55" t="s">
        <v>488</v>
      </c>
      <c r="BV106" s="55"/>
      <c r="BW106" s="55"/>
      <c r="BX106" s="55" t="s">
        <v>270</v>
      </c>
      <c r="BY106" s="55"/>
      <c r="BZ106" s="55"/>
      <c r="CA106" s="38">
        <v>0</v>
      </c>
      <c r="CB106" s="18"/>
      <c r="CC106" s="63" t="s">
        <v>119</v>
      </c>
      <c r="CD106" s="63"/>
      <c r="CE106" s="55" t="s">
        <v>489</v>
      </c>
      <c r="CF106" s="55"/>
      <c r="CG106" s="55"/>
      <c r="CH106" s="55" t="s">
        <v>271</v>
      </c>
      <c r="CI106" s="55"/>
      <c r="CJ106" s="55"/>
      <c r="CK106" s="38">
        <v>0</v>
      </c>
      <c r="CL106" s="18"/>
      <c r="CM106" s="63" t="s">
        <v>8</v>
      </c>
      <c r="CN106" s="63"/>
      <c r="CO106" s="55" t="s">
        <v>488</v>
      </c>
      <c r="CP106" s="55"/>
      <c r="CQ106" s="55"/>
      <c r="CR106" s="55" t="s">
        <v>270</v>
      </c>
      <c r="CS106" s="55"/>
      <c r="CT106" s="55"/>
      <c r="CU106" s="38">
        <v>0</v>
      </c>
    </row>
    <row r="107" spans="1:102" s="4" customFormat="1" ht="31" customHeight="1" x14ac:dyDescent="0.2">
      <c r="A107" s="63" t="s">
        <v>415</v>
      </c>
      <c r="B107" s="63"/>
      <c r="C107" s="59" t="s">
        <v>492</v>
      </c>
      <c r="D107" s="59"/>
      <c r="E107" s="59"/>
      <c r="F107" s="59" t="s">
        <v>493</v>
      </c>
      <c r="G107" s="59"/>
      <c r="H107" s="59"/>
      <c r="I107" s="39">
        <v>0</v>
      </c>
      <c r="J107" s="15"/>
      <c r="K107" s="63" t="s">
        <v>415</v>
      </c>
      <c r="L107" s="63"/>
      <c r="M107" s="59" t="s">
        <v>492</v>
      </c>
      <c r="N107" s="59"/>
      <c r="O107" s="59"/>
      <c r="P107" s="59" t="s">
        <v>493</v>
      </c>
      <c r="Q107" s="59"/>
      <c r="R107" s="59"/>
      <c r="S107" s="39">
        <v>0</v>
      </c>
      <c r="T107" s="15"/>
      <c r="U107" s="63" t="s">
        <v>415</v>
      </c>
      <c r="V107" s="63"/>
      <c r="W107" s="59" t="s">
        <v>492</v>
      </c>
      <c r="X107" s="59"/>
      <c r="Y107" s="59"/>
      <c r="Z107" s="59" t="s">
        <v>493</v>
      </c>
      <c r="AA107" s="59"/>
      <c r="AB107" s="59"/>
      <c r="AC107" s="39">
        <v>0</v>
      </c>
      <c r="AD107" s="15"/>
      <c r="AE107" s="63" t="s">
        <v>415</v>
      </c>
      <c r="AF107" s="63"/>
      <c r="AG107" s="59" t="s">
        <v>492</v>
      </c>
      <c r="AH107" s="59"/>
      <c r="AI107" s="59"/>
      <c r="AJ107" s="59" t="s">
        <v>493</v>
      </c>
      <c r="AK107" s="59"/>
      <c r="AL107" s="59"/>
      <c r="AM107" s="39">
        <v>0</v>
      </c>
      <c r="AO107" s="63" t="s">
        <v>113</v>
      </c>
      <c r="AP107" s="63"/>
      <c r="AQ107" s="55" t="s">
        <v>488</v>
      </c>
      <c r="AR107" s="55"/>
      <c r="AS107" s="55"/>
      <c r="AT107" s="96" t="s">
        <v>270</v>
      </c>
      <c r="AU107" s="97"/>
      <c r="AV107" s="98"/>
      <c r="AW107" s="38">
        <v>0</v>
      </c>
      <c r="AX107" s="2"/>
      <c r="AY107" s="63" t="s">
        <v>116</v>
      </c>
      <c r="AZ107" s="63"/>
      <c r="BA107" s="55" t="s">
        <v>488</v>
      </c>
      <c r="BB107" s="55"/>
      <c r="BC107" s="55"/>
      <c r="BD107" s="55" t="s">
        <v>270</v>
      </c>
      <c r="BE107" s="55"/>
      <c r="BF107" s="55"/>
      <c r="BG107" s="38">
        <v>0</v>
      </c>
      <c r="BH107" s="2"/>
      <c r="BI107" s="63"/>
      <c r="BJ107" s="63"/>
      <c r="BK107" s="55"/>
      <c r="BL107" s="55"/>
      <c r="BM107" s="55"/>
      <c r="BN107" s="55"/>
      <c r="BO107" s="55"/>
      <c r="BP107" s="55"/>
      <c r="BQ107" s="38"/>
      <c r="BR107" s="2"/>
      <c r="BS107" s="63"/>
      <c r="BT107" s="63"/>
      <c r="BU107" s="55"/>
      <c r="BV107" s="55"/>
      <c r="BW107" s="55"/>
      <c r="BX107" s="55"/>
      <c r="BY107" s="55"/>
      <c r="BZ107" s="55"/>
      <c r="CA107" s="38"/>
      <c r="CB107" s="2"/>
      <c r="CC107" s="63" t="s">
        <v>118</v>
      </c>
      <c r="CD107" s="63"/>
      <c r="CE107" s="55" t="s">
        <v>489</v>
      </c>
      <c r="CF107" s="55"/>
      <c r="CG107" s="55"/>
      <c r="CH107" s="55" t="s">
        <v>271</v>
      </c>
      <c r="CI107" s="55"/>
      <c r="CJ107" s="55"/>
      <c r="CK107" s="38">
        <v>0</v>
      </c>
      <c r="CL107" s="2"/>
      <c r="CM107" s="63"/>
      <c r="CN107" s="63"/>
      <c r="CO107" s="55"/>
      <c r="CP107" s="55"/>
      <c r="CQ107" s="55"/>
      <c r="CR107" s="55"/>
      <c r="CS107" s="55"/>
      <c r="CT107" s="55"/>
      <c r="CU107" s="38"/>
    </row>
    <row r="108" spans="1:102" s="4" customFormat="1" ht="31.5" customHeight="1" x14ac:dyDescent="0.2">
      <c r="A108" s="2"/>
      <c r="B108" s="1"/>
      <c r="C108" s="1"/>
      <c r="D108" s="1"/>
      <c r="E108" s="1"/>
      <c r="F108" s="1"/>
      <c r="G108" s="1"/>
      <c r="H108" s="1"/>
      <c r="I108" s="1"/>
      <c r="K108" s="2"/>
      <c r="L108" s="1"/>
      <c r="M108" s="1"/>
      <c r="N108" s="1"/>
      <c r="O108" s="1"/>
      <c r="P108" s="1"/>
      <c r="Q108" s="1"/>
      <c r="R108" s="1"/>
      <c r="S108" s="1"/>
      <c r="U108" s="2"/>
      <c r="V108" s="1"/>
      <c r="W108" s="1"/>
      <c r="X108" s="1"/>
      <c r="Y108" s="1"/>
      <c r="Z108" s="1"/>
      <c r="AA108" s="1"/>
      <c r="AB108" s="1"/>
      <c r="AC108" s="1"/>
      <c r="AE108" s="2"/>
      <c r="AF108" s="1"/>
      <c r="AG108" s="1"/>
      <c r="AH108" s="1"/>
      <c r="AI108" s="1"/>
      <c r="AJ108" s="1"/>
      <c r="AK108" s="1"/>
      <c r="AL108" s="1"/>
      <c r="AM108" s="1"/>
      <c r="AO108" s="63"/>
      <c r="AP108" s="63"/>
      <c r="AQ108" s="95"/>
      <c r="AR108" s="95"/>
      <c r="AS108" s="95"/>
      <c r="AT108" s="55"/>
      <c r="AU108" s="55"/>
      <c r="AV108" s="55"/>
      <c r="AW108" s="38"/>
      <c r="AX108" s="2"/>
      <c r="AY108" s="63" t="s">
        <v>117</v>
      </c>
      <c r="AZ108" s="63"/>
      <c r="BA108" s="55" t="s">
        <v>488</v>
      </c>
      <c r="BB108" s="55"/>
      <c r="BC108" s="55"/>
      <c r="BD108" s="55" t="s">
        <v>270</v>
      </c>
      <c r="BE108" s="55"/>
      <c r="BF108" s="55"/>
      <c r="BG108" s="38">
        <v>0</v>
      </c>
      <c r="BH108" s="2"/>
      <c r="BI108" s="63"/>
      <c r="BJ108" s="63"/>
      <c r="BK108" s="55"/>
      <c r="BL108" s="55"/>
      <c r="BM108" s="55"/>
      <c r="BN108" s="55"/>
      <c r="BO108" s="55"/>
      <c r="BP108" s="55"/>
      <c r="BQ108" s="38"/>
      <c r="BR108" s="2"/>
      <c r="BS108" s="63"/>
      <c r="BT108" s="63"/>
      <c r="BU108" s="55"/>
      <c r="BV108" s="55"/>
      <c r="BW108" s="55"/>
      <c r="BX108" s="55"/>
      <c r="BY108" s="55"/>
      <c r="BZ108" s="55"/>
      <c r="CA108" s="38"/>
      <c r="CB108" s="2"/>
      <c r="CC108" s="63"/>
      <c r="CD108" s="63"/>
      <c r="CE108" s="55"/>
      <c r="CF108" s="55"/>
      <c r="CG108" s="55"/>
      <c r="CH108" s="55"/>
      <c r="CI108" s="55"/>
      <c r="CJ108" s="55"/>
      <c r="CK108" s="38"/>
      <c r="CL108" s="2"/>
      <c r="CM108" s="63"/>
      <c r="CN108" s="63"/>
      <c r="CO108" s="55"/>
      <c r="CP108" s="55"/>
      <c r="CQ108" s="55"/>
      <c r="CR108" s="55"/>
      <c r="CS108" s="55"/>
      <c r="CT108" s="55"/>
      <c r="CU108" s="38"/>
    </row>
    <row r="109" spans="1:102" s="4" customFormat="1" x14ac:dyDescent="0.2">
      <c r="J109" s="2"/>
      <c r="K109" s="2"/>
      <c r="L109" s="1"/>
      <c r="M109" s="1"/>
      <c r="N109" s="1"/>
      <c r="O109" s="1"/>
      <c r="P109" s="1"/>
      <c r="Q109" s="1"/>
      <c r="R109" s="1"/>
      <c r="S109" s="1"/>
      <c r="U109" s="2"/>
      <c r="V109" s="1"/>
      <c r="W109" s="1"/>
      <c r="X109" s="1"/>
      <c r="Y109" s="1"/>
      <c r="Z109" s="1"/>
      <c r="AA109" s="1"/>
      <c r="AB109" s="1"/>
      <c r="AC109" s="1"/>
      <c r="AE109" s="2"/>
      <c r="AF109" s="1"/>
      <c r="AG109" s="1"/>
      <c r="AH109" s="1"/>
      <c r="AI109" s="1"/>
      <c r="AJ109" s="1"/>
      <c r="AK109" s="1"/>
      <c r="AL109" s="1"/>
      <c r="AM109" s="1"/>
      <c r="AO109" s="63"/>
      <c r="AP109" s="63"/>
      <c r="AQ109" s="95"/>
      <c r="AR109" s="95"/>
      <c r="AS109" s="95"/>
      <c r="AT109" s="55"/>
      <c r="AU109" s="55"/>
      <c r="AV109" s="55"/>
      <c r="AW109" s="38"/>
      <c r="AX109" s="2"/>
      <c r="AY109" s="63"/>
      <c r="AZ109" s="63"/>
      <c r="BA109" s="55"/>
      <c r="BB109" s="55"/>
      <c r="BC109" s="55"/>
      <c r="BD109" s="55"/>
      <c r="BE109" s="55"/>
      <c r="BF109" s="55"/>
      <c r="BG109" s="38"/>
      <c r="BH109" s="2"/>
      <c r="BI109" s="63"/>
      <c r="BJ109" s="63"/>
      <c r="BK109" s="55"/>
      <c r="BL109" s="55"/>
      <c r="BM109" s="55"/>
      <c r="BN109" s="55"/>
      <c r="BO109" s="55"/>
      <c r="BP109" s="55"/>
      <c r="BQ109" s="38"/>
      <c r="BR109" s="2"/>
      <c r="BS109" s="63"/>
      <c r="BT109" s="63"/>
      <c r="BU109" s="55"/>
      <c r="BV109" s="55"/>
      <c r="BW109" s="55"/>
      <c r="BX109" s="55"/>
      <c r="BY109" s="55"/>
      <c r="BZ109" s="55"/>
      <c r="CA109" s="38"/>
      <c r="CB109" s="2"/>
      <c r="CC109" s="63"/>
      <c r="CD109" s="63"/>
      <c r="CE109" s="55"/>
      <c r="CF109" s="55"/>
      <c r="CG109" s="55"/>
      <c r="CH109" s="55"/>
      <c r="CI109" s="55"/>
      <c r="CJ109" s="55"/>
      <c r="CK109" s="38"/>
      <c r="CL109" s="2"/>
      <c r="CM109" s="63"/>
      <c r="CN109" s="63"/>
      <c r="CO109" s="55"/>
      <c r="CP109" s="55"/>
      <c r="CQ109" s="55"/>
      <c r="CR109" s="55"/>
      <c r="CS109" s="55"/>
      <c r="CT109" s="55"/>
      <c r="CU109" s="38"/>
    </row>
    <row r="110" spans="1:102" s="4" customFormat="1" x14ac:dyDescent="0.2">
      <c r="A110" s="2"/>
      <c r="B110" s="1"/>
      <c r="C110" s="1"/>
      <c r="D110" s="1"/>
      <c r="E110" s="1"/>
      <c r="F110" s="1"/>
      <c r="G110" s="1"/>
      <c r="H110" s="1"/>
      <c r="I110" s="1"/>
      <c r="K110" s="2"/>
      <c r="L110" s="1"/>
      <c r="M110" s="1"/>
      <c r="N110" s="1"/>
      <c r="O110" s="1"/>
      <c r="P110" s="1"/>
      <c r="Q110" s="1"/>
      <c r="R110" s="1"/>
      <c r="S110" s="1"/>
      <c r="U110" s="2"/>
      <c r="V110" s="1"/>
      <c r="W110" s="1"/>
      <c r="X110" s="1"/>
      <c r="Y110" s="1"/>
      <c r="Z110" s="1"/>
      <c r="AA110" s="1"/>
      <c r="AB110" s="1"/>
      <c r="AC110" s="1"/>
      <c r="AE110" s="2"/>
      <c r="AF110" s="1"/>
      <c r="AG110" s="1"/>
      <c r="AH110" s="1"/>
      <c r="AI110" s="1"/>
      <c r="AJ110" s="1"/>
      <c r="AK110" s="1"/>
      <c r="AL110" s="1"/>
      <c r="AM110" s="1"/>
      <c r="AO110" s="63"/>
      <c r="AP110" s="63"/>
      <c r="AQ110" s="95"/>
      <c r="AR110" s="95"/>
      <c r="AS110" s="95"/>
      <c r="AT110" s="55"/>
      <c r="AU110" s="55"/>
      <c r="AV110" s="55"/>
      <c r="AW110" s="38"/>
      <c r="AX110" s="2"/>
      <c r="AY110" s="63"/>
      <c r="AZ110" s="63"/>
      <c r="BA110" s="55"/>
      <c r="BB110" s="55"/>
      <c r="BC110" s="55"/>
      <c r="BD110" s="55"/>
      <c r="BE110" s="55"/>
      <c r="BF110" s="55"/>
      <c r="BG110" s="38"/>
      <c r="BH110" s="2"/>
      <c r="BI110" s="63"/>
      <c r="BJ110" s="63"/>
      <c r="BK110" s="55"/>
      <c r="BL110" s="55"/>
      <c r="BM110" s="55"/>
      <c r="BN110" s="55"/>
      <c r="BO110" s="55"/>
      <c r="BP110" s="55"/>
      <c r="BQ110" s="38"/>
      <c r="BR110" s="2"/>
      <c r="BS110" s="63"/>
      <c r="BT110" s="63"/>
      <c r="BU110" s="55"/>
      <c r="BV110" s="55"/>
      <c r="BW110" s="55"/>
      <c r="BX110" s="55"/>
      <c r="BY110" s="55"/>
      <c r="BZ110" s="55"/>
      <c r="CA110" s="38"/>
      <c r="CB110" s="2"/>
      <c r="CC110" s="63"/>
      <c r="CD110" s="63"/>
      <c r="CE110" s="55"/>
      <c r="CF110" s="55"/>
      <c r="CG110" s="55"/>
      <c r="CH110" s="55"/>
      <c r="CI110" s="55"/>
      <c r="CJ110" s="55"/>
      <c r="CK110" s="38"/>
      <c r="CL110" s="2"/>
      <c r="CM110" s="63"/>
      <c r="CN110" s="63"/>
      <c r="CO110" s="55"/>
      <c r="CP110" s="55"/>
      <c r="CQ110" s="55"/>
      <c r="CR110" s="55"/>
      <c r="CS110" s="55"/>
      <c r="CT110" s="55"/>
      <c r="CU110" s="38"/>
    </row>
    <row r="111" spans="1:102" s="4" customFormat="1" x14ac:dyDescent="0.2">
      <c r="A111" s="2"/>
      <c r="B111" s="1"/>
      <c r="C111" s="1"/>
      <c r="D111" s="1"/>
      <c r="E111" s="1"/>
      <c r="F111" s="1"/>
      <c r="G111" s="1"/>
      <c r="H111" s="1"/>
      <c r="I111" s="1"/>
      <c r="K111" s="2"/>
      <c r="L111" s="1"/>
      <c r="M111" s="1"/>
      <c r="N111" s="1"/>
      <c r="O111" s="1"/>
      <c r="P111" s="1"/>
      <c r="Q111" s="1"/>
      <c r="R111" s="1"/>
      <c r="S111" s="1"/>
      <c r="U111" s="2"/>
      <c r="V111" s="1"/>
      <c r="W111" s="1"/>
      <c r="X111" s="1"/>
      <c r="Y111" s="1"/>
      <c r="Z111" s="1"/>
      <c r="AA111" s="1"/>
      <c r="AB111" s="1"/>
      <c r="AC111" s="1"/>
      <c r="AE111" s="2"/>
      <c r="AF111" s="1"/>
      <c r="AG111" s="1"/>
      <c r="AH111" s="1"/>
      <c r="AI111" s="1"/>
      <c r="AJ111" s="1"/>
      <c r="AK111" s="1"/>
      <c r="AL111" s="1"/>
      <c r="AM111" s="1"/>
      <c r="AO111" s="63"/>
      <c r="AP111" s="63"/>
      <c r="AQ111" s="95"/>
      <c r="AR111" s="95"/>
      <c r="AS111" s="95"/>
      <c r="AT111" s="55"/>
      <c r="AU111" s="55"/>
      <c r="AV111" s="55"/>
      <c r="AW111" s="38"/>
      <c r="AX111" s="2"/>
      <c r="AY111" s="63"/>
      <c r="AZ111" s="63"/>
      <c r="BA111" s="55"/>
      <c r="BB111" s="55"/>
      <c r="BC111" s="55"/>
      <c r="BD111" s="55"/>
      <c r="BE111" s="55"/>
      <c r="BF111" s="55"/>
      <c r="BG111" s="38"/>
      <c r="BH111" s="2"/>
      <c r="BI111" s="63"/>
      <c r="BJ111" s="63"/>
      <c r="BK111" s="55"/>
      <c r="BL111" s="55"/>
      <c r="BM111" s="55"/>
      <c r="BN111" s="55"/>
      <c r="BO111" s="55"/>
      <c r="BP111" s="55"/>
      <c r="BQ111" s="38"/>
      <c r="BR111" s="2"/>
      <c r="BS111" s="63"/>
      <c r="BT111" s="63"/>
      <c r="BU111" s="55"/>
      <c r="BV111" s="55"/>
      <c r="BW111" s="55"/>
      <c r="BX111" s="55"/>
      <c r="BY111" s="55"/>
      <c r="BZ111" s="55"/>
      <c r="CA111" s="38"/>
      <c r="CB111" s="2"/>
      <c r="CC111" s="63"/>
      <c r="CD111" s="63"/>
      <c r="CE111" s="55"/>
      <c r="CF111" s="55"/>
      <c r="CG111" s="55"/>
      <c r="CH111" s="55"/>
      <c r="CI111" s="55"/>
      <c r="CJ111" s="55"/>
      <c r="CK111" s="38"/>
      <c r="CL111" s="2"/>
      <c r="CM111" s="63"/>
      <c r="CN111" s="63"/>
      <c r="CO111" s="55"/>
      <c r="CP111" s="55"/>
      <c r="CQ111" s="55"/>
      <c r="CR111" s="55"/>
      <c r="CS111" s="55"/>
      <c r="CT111" s="55"/>
      <c r="CU111" s="38"/>
    </row>
    <row r="112" spans="1:102" s="4" customFormat="1" x14ac:dyDescent="0.2">
      <c r="A112" s="2"/>
      <c r="B112" s="1"/>
      <c r="C112" s="1"/>
      <c r="D112" s="1"/>
      <c r="E112" s="1"/>
      <c r="F112" s="1"/>
      <c r="G112" s="1"/>
      <c r="H112" s="1"/>
      <c r="I112" s="1"/>
      <c r="K112" s="2"/>
      <c r="L112" s="1"/>
      <c r="M112" s="1"/>
      <c r="N112" s="1"/>
      <c r="O112" s="1"/>
      <c r="P112" s="1"/>
      <c r="Q112" s="1"/>
      <c r="R112" s="1"/>
      <c r="S112" s="1"/>
      <c r="U112" s="2"/>
      <c r="V112" s="1"/>
      <c r="W112" s="1"/>
      <c r="X112" s="1"/>
      <c r="Y112" s="1"/>
      <c r="Z112" s="1"/>
      <c r="AA112" s="1"/>
      <c r="AB112" s="1"/>
      <c r="AC112" s="1"/>
      <c r="AE112" s="2"/>
      <c r="AF112" s="1"/>
      <c r="AG112" s="1"/>
      <c r="AH112" s="1"/>
      <c r="AI112" s="1"/>
      <c r="AJ112" s="1"/>
      <c r="AK112" s="1"/>
      <c r="AL112" s="1"/>
      <c r="AM112" s="1"/>
      <c r="AO112" s="63"/>
      <c r="AP112" s="63"/>
      <c r="AQ112" s="95"/>
      <c r="AR112" s="95"/>
      <c r="AS112" s="95"/>
      <c r="AT112" s="55"/>
      <c r="AU112" s="55"/>
      <c r="AV112" s="55"/>
      <c r="AW112" s="38"/>
      <c r="AX112" s="2"/>
      <c r="AY112" s="63"/>
      <c r="AZ112" s="63"/>
      <c r="BA112" s="55"/>
      <c r="BB112" s="55"/>
      <c r="BC112" s="55"/>
      <c r="BD112" s="55"/>
      <c r="BE112" s="55"/>
      <c r="BF112" s="55"/>
      <c r="BG112" s="38"/>
      <c r="BH112" s="2"/>
      <c r="BI112" s="63"/>
      <c r="BJ112" s="63"/>
      <c r="BK112" s="55"/>
      <c r="BL112" s="55"/>
      <c r="BM112" s="55"/>
      <c r="BN112" s="55"/>
      <c r="BO112" s="55"/>
      <c r="BP112" s="55"/>
      <c r="BQ112" s="38"/>
      <c r="BR112" s="2"/>
      <c r="BS112" s="63"/>
      <c r="BT112" s="63"/>
      <c r="BU112" s="55"/>
      <c r="BV112" s="55"/>
      <c r="BW112" s="55"/>
      <c r="BX112" s="55"/>
      <c r="BY112" s="55"/>
      <c r="BZ112" s="55"/>
      <c r="CA112" s="38"/>
      <c r="CB112" s="2"/>
      <c r="CC112" s="63"/>
      <c r="CD112" s="63"/>
      <c r="CE112" s="55"/>
      <c r="CF112" s="55"/>
      <c r="CG112" s="55"/>
      <c r="CH112" s="55"/>
      <c r="CI112" s="55"/>
      <c r="CJ112" s="55"/>
      <c r="CK112" s="38"/>
      <c r="CL112" s="2"/>
      <c r="CM112" s="63"/>
      <c r="CN112" s="63"/>
      <c r="CO112" s="55"/>
      <c r="CP112" s="55"/>
      <c r="CQ112" s="55"/>
      <c r="CR112" s="55"/>
      <c r="CS112" s="55"/>
      <c r="CT112" s="55"/>
      <c r="CU112" s="38"/>
    </row>
    <row r="113" spans="1:99" s="4" customFormat="1" x14ac:dyDescent="0.2">
      <c r="A113" s="2"/>
      <c r="B113" s="1"/>
      <c r="C113" s="1"/>
      <c r="D113" s="1"/>
      <c r="E113" s="1"/>
      <c r="F113" s="1"/>
      <c r="G113" s="1"/>
      <c r="H113" s="1"/>
      <c r="I113" s="1"/>
      <c r="K113" s="2"/>
      <c r="L113" s="1"/>
      <c r="M113" s="1"/>
      <c r="N113" s="1"/>
      <c r="O113" s="1"/>
      <c r="P113" s="1"/>
      <c r="Q113" s="1"/>
      <c r="R113" s="1"/>
      <c r="S113" s="1"/>
      <c r="U113" s="2"/>
      <c r="V113" s="1"/>
      <c r="W113" s="1"/>
      <c r="X113" s="1"/>
      <c r="Y113" s="1"/>
      <c r="Z113" s="1"/>
      <c r="AA113" s="1"/>
      <c r="AB113" s="1"/>
      <c r="AC113" s="1"/>
      <c r="AE113" s="2"/>
      <c r="AF113" s="1"/>
      <c r="AG113" s="1"/>
      <c r="AH113" s="1"/>
      <c r="AI113" s="1"/>
      <c r="AJ113" s="1"/>
      <c r="AK113" s="1"/>
      <c r="AL113" s="1"/>
      <c r="AM113" s="1"/>
      <c r="AO113" s="63"/>
      <c r="AP113" s="63"/>
      <c r="AQ113" s="95"/>
      <c r="AR113" s="95"/>
      <c r="AS113" s="95"/>
      <c r="AT113" s="55"/>
      <c r="AU113" s="55"/>
      <c r="AV113" s="55"/>
      <c r="AW113" s="38"/>
      <c r="AX113" s="2"/>
      <c r="AY113" s="63"/>
      <c r="AZ113" s="63"/>
      <c r="BA113" s="55"/>
      <c r="BB113" s="55"/>
      <c r="BC113" s="55"/>
      <c r="BD113" s="55"/>
      <c r="BE113" s="55"/>
      <c r="BF113" s="55"/>
      <c r="BG113" s="38"/>
      <c r="BH113" s="2"/>
      <c r="BI113" s="63"/>
      <c r="BJ113" s="63"/>
      <c r="BK113" s="55"/>
      <c r="BL113" s="55"/>
      <c r="BM113" s="55"/>
      <c r="BN113" s="55"/>
      <c r="BO113" s="55"/>
      <c r="BP113" s="55"/>
      <c r="BQ113" s="38"/>
      <c r="BR113" s="2"/>
      <c r="BS113" s="63"/>
      <c r="BT113" s="63"/>
      <c r="BU113" s="55"/>
      <c r="BV113" s="55"/>
      <c r="BW113" s="55"/>
      <c r="BX113" s="55"/>
      <c r="BY113" s="55"/>
      <c r="BZ113" s="55"/>
      <c r="CA113" s="38"/>
      <c r="CB113" s="2"/>
      <c r="CC113" s="63"/>
      <c r="CD113" s="63"/>
      <c r="CE113" s="55"/>
      <c r="CF113" s="55"/>
      <c r="CG113" s="55"/>
      <c r="CH113" s="55"/>
      <c r="CI113" s="55"/>
      <c r="CJ113" s="55"/>
      <c r="CK113" s="38"/>
      <c r="CL113" s="2"/>
      <c r="CM113" s="63"/>
      <c r="CN113" s="63"/>
      <c r="CO113" s="55"/>
      <c r="CP113" s="55"/>
      <c r="CQ113" s="55"/>
      <c r="CR113" s="55"/>
      <c r="CS113" s="55"/>
      <c r="CT113" s="55"/>
      <c r="CU113" s="38"/>
    </row>
    <row r="114" spans="1:99" s="4" customFormat="1" x14ac:dyDescent="0.2">
      <c r="A114" s="2"/>
      <c r="B114" s="1"/>
      <c r="C114" s="1"/>
      <c r="D114" s="1"/>
      <c r="E114" s="1"/>
      <c r="F114" s="1"/>
      <c r="G114" s="1"/>
      <c r="H114" s="1"/>
      <c r="I114" s="1"/>
      <c r="K114" s="2"/>
      <c r="L114" s="1"/>
      <c r="M114" s="1"/>
      <c r="N114" s="1"/>
      <c r="O114" s="1"/>
      <c r="P114" s="1"/>
      <c r="Q114" s="1"/>
      <c r="R114" s="1"/>
      <c r="S114" s="1"/>
      <c r="U114" s="2"/>
      <c r="V114" s="1"/>
      <c r="W114" s="1"/>
      <c r="X114" s="1"/>
      <c r="Y114" s="1"/>
      <c r="Z114" s="1"/>
      <c r="AA114" s="1"/>
      <c r="AB114" s="1"/>
      <c r="AC114" s="1"/>
      <c r="AE114" s="2"/>
      <c r="AF114" s="1"/>
      <c r="AG114" s="1"/>
      <c r="AH114" s="1"/>
      <c r="AI114" s="1"/>
      <c r="AJ114" s="1"/>
      <c r="AK114" s="1"/>
      <c r="AL114" s="1"/>
      <c r="AM114" s="1"/>
      <c r="AO114" s="63"/>
      <c r="AP114" s="63"/>
      <c r="AQ114" s="95"/>
      <c r="AR114" s="95"/>
      <c r="AS114" s="95"/>
      <c r="AT114" s="55"/>
      <c r="AU114" s="55"/>
      <c r="AV114" s="55"/>
      <c r="AW114" s="38"/>
      <c r="AX114" s="2"/>
      <c r="AY114" s="63"/>
      <c r="AZ114" s="63"/>
      <c r="BA114" s="55"/>
      <c r="BB114" s="55"/>
      <c r="BC114" s="55"/>
      <c r="BD114" s="55"/>
      <c r="BE114" s="55"/>
      <c r="BF114" s="55"/>
      <c r="BG114" s="38"/>
      <c r="BH114" s="2"/>
      <c r="BI114" s="63"/>
      <c r="BJ114" s="63"/>
      <c r="BK114" s="55"/>
      <c r="BL114" s="55"/>
      <c r="BM114" s="55"/>
      <c r="BN114" s="55"/>
      <c r="BO114" s="55"/>
      <c r="BP114" s="55"/>
      <c r="BQ114" s="38"/>
      <c r="BR114" s="2"/>
      <c r="BS114" s="63"/>
      <c r="BT114" s="63"/>
      <c r="BU114" s="55"/>
      <c r="BV114" s="55"/>
      <c r="BW114" s="55"/>
      <c r="BX114" s="55"/>
      <c r="BY114" s="55"/>
      <c r="BZ114" s="55"/>
      <c r="CA114" s="38"/>
      <c r="CB114" s="2"/>
      <c r="CC114" s="63"/>
      <c r="CD114" s="63"/>
      <c r="CE114" s="55"/>
      <c r="CF114" s="55"/>
      <c r="CG114" s="55"/>
      <c r="CH114" s="55"/>
      <c r="CI114" s="55"/>
      <c r="CJ114" s="55"/>
      <c r="CK114" s="38"/>
      <c r="CL114" s="2"/>
      <c r="CM114" s="63"/>
      <c r="CN114" s="63"/>
      <c r="CO114" s="55"/>
      <c r="CP114" s="55"/>
      <c r="CQ114" s="55"/>
      <c r="CR114" s="55"/>
      <c r="CS114" s="55"/>
      <c r="CT114" s="55"/>
      <c r="CU114" s="38"/>
    </row>
    <row r="115" spans="1:99" s="4" customFormat="1" x14ac:dyDescent="0.2">
      <c r="A115" s="2"/>
      <c r="B115" s="1"/>
      <c r="C115" s="1"/>
      <c r="D115" s="1"/>
      <c r="E115" s="1"/>
      <c r="F115" s="1"/>
      <c r="G115" s="1"/>
      <c r="H115" s="1"/>
      <c r="I115" s="1"/>
      <c r="K115" s="2"/>
      <c r="L115" s="1"/>
      <c r="M115" s="1"/>
      <c r="N115" s="1"/>
      <c r="O115" s="1"/>
      <c r="P115" s="1"/>
      <c r="Q115" s="1"/>
      <c r="R115" s="1"/>
      <c r="S115" s="1"/>
      <c r="U115" s="2"/>
      <c r="V115" s="1"/>
      <c r="W115" s="1"/>
      <c r="X115" s="1"/>
      <c r="Y115" s="1"/>
      <c r="Z115" s="1"/>
      <c r="AA115" s="1"/>
      <c r="AB115" s="1"/>
      <c r="AC115" s="1"/>
      <c r="AE115" s="2"/>
      <c r="AF115" s="1"/>
      <c r="AG115" s="1"/>
      <c r="AH115" s="1"/>
      <c r="AI115" s="1"/>
      <c r="AJ115" s="1"/>
      <c r="AK115" s="1"/>
      <c r="AL115" s="1"/>
      <c r="AM115" s="1"/>
      <c r="AO115" s="63"/>
      <c r="AP115" s="63"/>
      <c r="AQ115" s="95"/>
      <c r="AR115" s="95"/>
      <c r="AS115" s="95"/>
      <c r="AT115" s="55"/>
      <c r="AU115" s="55"/>
      <c r="AV115" s="55"/>
      <c r="AW115" s="38"/>
      <c r="AX115" s="2"/>
      <c r="AY115" s="63"/>
      <c r="AZ115" s="63"/>
      <c r="BA115" s="55"/>
      <c r="BB115" s="55"/>
      <c r="BC115" s="55"/>
      <c r="BD115" s="55"/>
      <c r="BE115" s="55"/>
      <c r="BF115" s="55"/>
      <c r="BG115" s="38"/>
      <c r="BH115" s="2"/>
      <c r="BI115" s="63"/>
      <c r="BJ115" s="63"/>
      <c r="BK115" s="55"/>
      <c r="BL115" s="55"/>
      <c r="BM115" s="55"/>
      <c r="BN115" s="55"/>
      <c r="BO115" s="55"/>
      <c r="BP115" s="55"/>
      <c r="BQ115" s="38"/>
      <c r="BR115" s="2"/>
      <c r="BS115" s="63"/>
      <c r="BT115" s="63"/>
      <c r="BU115" s="55"/>
      <c r="BV115" s="55"/>
      <c r="BW115" s="55"/>
      <c r="BX115" s="55"/>
      <c r="BY115" s="55"/>
      <c r="BZ115" s="55"/>
      <c r="CA115" s="38"/>
      <c r="CB115" s="2"/>
      <c r="CC115" s="63"/>
      <c r="CD115" s="63"/>
      <c r="CE115" s="55"/>
      <c r="CF115" s="55"/>
      <c r="CG115" s="55"/>
      <c r="CH115" s="55"/>
      <c r="CI115" s="55"/>
      <c r="CJ115" s="55"/>
      <c r="CK115" s="38"/>
      <c r="CL115" s="2"/>
      <c r="CM115" s="63"/>
      <c r="CN115" s="63"/>
      <c r="CO115" s="55"/>
      <c r="CP115" s="55"/>
      <c r="CQ115" s="55"/>
      <c r="CR115" s="55"/>
      <c r="CS115" s="55"/>
      <c r="CT115" s="55"/>
      <c r="CU115" s="38"/>
    </row>
    <row r="116" spans="1:99" s="4" customFormat="1" x14ac:dyDescent="0.2">
      <c r="A116" s="2"/>
      <c r="B116" s="1"/>
      <c r="C116" s="1"/>
      <c r="D116" s="1"/>
      <c r="E116" s="1"/>
      <c r="F116" s="1"/>
      <c r="G116" s="1"/>
      <c r="H116" s="1"/>
      <c r="I116" s="1"/>
      <c r="K116" s="2"/>
      <c r="L116" s="1"/>
      <c r="M116" s="1"/>
      <c r="N116" s="1"/>
      <c r="O116" s="1"/>
      <c r="P116" s="1"/>
      <c r="Q116" s="1"/>
      <c r="R116" s="1"/>
      <c r="S116" s="1"/>
      <c r="U116" s="2"/>
      <c r="V116" s="1"/>
      <c r="W116" s="1"/>
      <c r="X116" s="1"/>
      <c r="Y116" s="1"/>
      <c r="Z116" s="1"/>
      <c r="AA116" s="1"/>
      <c r="AB116" s="1"/>
      <c r="AC116" s="1"/>
      <c r="AE116" s="2"/>
      <c r="AF116" s="1"/>
      <c r="AG116" s="1"/>
      <c r="AH116" s="1"/>
      <c r="AI116" s="1"/>
      <c r="AJ116" s="1"/>
      <c r="AK116" s="1"/>
      <c r="AL116" s="1"/>
      <c r="AM116" s="1"/>
      <c r="AO116" s="63"/>
      <c r="AP116" s="63"/>
      <c r="AQ116" s="95"/>
      <c r="AR116" s="95"/>
      <c r="AS116" s="95"/>
      <c r="AT116" s="55"/>
      <c r="AU116" s="55"/>
      <c r="AV116" s="55"/>
      <c r="AW116" s="38"/>
      <c r="AX116" s="2"/>
      <c r="AY116" s="63"/>
      <c r="AZ116" s="63"/>
      <c r="BA116" s="55"/>
      <c r="BB116" s="55"/>
      <c r="BC116" s="55"/>
      <c r="BD116" s="55"/>
      <c r="BE116" s="55"/>
      <c r="BF116" s="55"/>
      <c r="BG116" s="38"/>
      <c r="BH116" s="2"/>
      <c r="BI116" s="63"/>
      <c r="BJ116" s="63"/>
      <c r="BK116" s="55"/>
      <c r="BL116" s="55"/>
      <c r="BM116" s="55"/>
      <c r="BN116" s="55"/>
      <c r="BO116" s="55"/>
      <c r="BP116" s="55"/>
      <c r="BQ116" s="38"/>
      <c r="BR116" s="2"/>
      <c r="BS116" s="63"/>
      <c r="BT116" s="63"/>
      <c r="BU116" s="55"/>
      <c r="BV116" s="55"/>
      <c r="BW116" s="55"/>
      <c r="BX116" s="55"/>
      <c r="BY116" s="55"/>
      <c r="BZ116" s="55"/>
      <c r="CA116" s="38"/>
      <c r="CB116" s="2"/>
      <c r="CC116" s="63"/>
      <c r="CD116" s="63"/>
      <c r="CE116" s="55"/>
      <c r="CF116" s="55"/>
      <c r="CG116" s="55"/>
      <c r="CH116" s="55"/>
      <c r="CI116" s="55"/>
      <c r="CJ116" s="55"/>
      <c r="CK116" s="38"/>
      <c r="CL116" s="2"/>
      <c r="CM116" s="63"/>
      <c r="CN116" s="63"/>
      <c r="CO116" s="55"/>
      <c r="CP116" s="55"/>
      <c r="CQ116" s="55"/>
      <c r="CR116" s="55"/>
      <c r="CS116" s="55"/>
      <c r="CT116" s="55"/>
      <c r="CU116" s="38"/>
    </row>
    <row r="117" spans="1:99" s="4" customFormat="1" x14ac:dyDescent="0.2">
      <c r="A117" s="2"/>
      <c r="B117" s="1"/>
      <c r="C117" s="1"/>
      <c r="D117" s="1"/>
      <c r="E117" s="1"/>
      <c r="F117" s="1"/>
      <c r="G117" s="1"/>
      <c r="H117" s="1"/>
      <c r="I117" s="1"/>
      <c r="K117" s="2"/>
      <c r="L117" s="1"/>
      <c r="M117" s="1"/>
      <c r="N117" s="1"/>
      <c r="O117" s="1"/>
      <c r="P117" s="1"/>
      <c r="Q117" s="1"/>
      <c r="R117" s="1"/>
      <c r="S117" s="1"/>
      <c r="U117" s="2"/>
      <c r="V117" s="1"/>
      <c r="W117" s="1"/>
      <c r="X117" s="1"/>
      <c r="Y117" s="1"/>
      <c r="Z117" s="1"/>
      <c r="AA117" s="1"/>
      <c r="AB117" s="1"/>
      <c r="AC117" s="1"/>
      <c r="AE117" s="2"/>
      <c r="AF117" s="1"/>
      <c r="AG117" s="1"/>
      <c r="AH117" s="1"/>
      <c r="AI117" s="1"/>
      <c r="AJ117" s="1"/>
      <c r="AK117" s="1"/>
      <c r="AL117" s="1"/>
      <c r="AM117" s="1"/>
      <c r="AO117" s="2"/>
      <c r="AP117" s="1"/>
      <c r="AQ117" s="1"/>
      <c r="AR117" s="1"/>
      <c r="AS117" s="1"/>
      <c r="AT117" s="1"/>
      <c r="AU117" s="1"/>
      <c r="AV117" s="1"/>
      <c r="AW117" s="1"/>
      <c r="AY117" s="2"/>
      <c r="AZ117" s="1"/>
      <c r="BA117" s="1"/>
      <c r="BB117" s="1"/>
      <c r="BC117" s="1"/>
      <c r="BD117" s="1"/>
      <c r="BE117" s="1"/>
      <c r="BF117" s="1"/>
      <c r="BG117" s="1"/>
      <c r="BI117" s="2"/>
      <c r="BJ117" s="1"/>
      <c r="BK117" s="1"/>
      <c r="BL117" s="1"/>
      <c r="BM117" s="1"/>
      <c r="BN117" s="1"/>
      <c r="BO117" s="1"/>
      <c r="BP117" s="1"/>
      <c r="BQ117" s="1"/>
      <c r="BS117" s="2"/>
      <c r="BT117" s="1"/>
      <c r="BU117" s="1"/>
      <c r="BV117" s="1"/>
      <c r="BW117" s="1"/>
      <c r="BX117" s="1"/>
      <c r="BY117" s="1"/>
      <c r="BZ117" s="1"/>
      <c r="CA117" s="1"/>
      <c r="CC117" s="2"/>
      <c r="CD117" s="1"/>
      <c r="CE117" s="1"/>
      <c r="CF117" s="1"/>
      <c r="CG117" s="1"/>
      <c r="CH117" s="1"/>
      <c r="CI117" s="1"/>
      <c r="CJ117" s="1"/>
      <c r="CK117" s="1"/>
      <c r="CM117" s="2"/>
      <c r="CN117" s="1"/>
      <c r="CO117" s="1"/>
      <c r="CP117" s="1"/>
      <c r="CQ117" s="1"/>
      <c r="CR117" s="1"/>
      <c r="CS117" s="1"/>
      <c r="CT117" s="1"/>
      <c r="CU117" s="1"/>
    </row>
    <row r="118" spans="1:99" s="4" customFormat="1" ht="38" customHeight="1" x14ac:dyDescent="0.2">
      <c r="A118" s="2"/>
      <c r="B118" s="1"/>
      <c r="C118" s="1"/>
      <c r="D118" s="1"/>
      <c r="E118" s="1"/>
      <c r="F118" s="1"/>
      <c r="G118" s="1"/>
      <c r="H118" s="1"/>
      <c r="I118" s="1"/>
      <c r="K118" s="2"/>
      <c r="L118" s="1"/>
      <c r="M118" s="1"/>
      <c r="N118" s="1"/>
      <c r="O118" s="1"/>
      <c r="P118" s="1"/>
      <c r="Q118" s="1"/>
      <c r="R118" s="1"/>
      <c r="S118" s="1"/>
      <c r="U118" s="2"/>
      <c r="V118" s="1"/>
      <c r="W118" s="1"/>
      <c r="X118" s="1"/>
      <c r="Y118" s="1"/>
      <c r="Z118" s="1"/>
      <c r="AA118" s="1"/>
      <c r="AB118" s="1"/>
      <c r="AC118" s="1"/>
      <c r="AE118" s="2"/>
      <c r="AF118" s="1"/>
      <c r="AG118" s="1"/>
      <c r="AH118" s="1"/>
      <c r="AI118" s="1"/>
      <c r="AJ118" s="1"/>
      <c r="AK118" s="1"/>
      <c r="AL118" s="1"/>
      <c r="AM118" s="1"/>
      <c r="AO118" s="120" t="str">
        <f>"1.2. INLAY TREATMENT/FINISH/GLOSS LEVEL. Add the requiered treatment, finish and gloss level and door sash size to code by using the table below, eg. 2050mm height x 900mm width = "&amp;AO106&amp;"."&amp;AO144&amp;"."&amp;AQ149&amp;AS147</f>
        <v>1.2. INLAY TREATMENT/FINISH/GLOSS LEVEL. Add the requiered treatment, finish and gloss level and door sash size to code by using the table below, eg. 2050mm height x 900mm width = IN102.S/CLEAR/S.K2</v>
      </c>
      <c r="AP118" s="120"/>
      <c r="AQ118" s="120"/>
      <c r="AR118" s="120"/>
      <c r="AS118" s="120"/>
      <c r="AT118" s="120"/>
      <c r="AU118" s="120"/>
      <c r="AV118" s="120"/>
      <c r="AW118" s="120"/>
      <c r="AY118" s="120" t="str">
        <f t="shared" ref="AY118" si="17">"1.2. INLAY TREATMENT/FINISH/GLOSS LEVEL. Add the requiered treatment, finish and gloss level and door sash size to code by using the table below, eg. 2050mm height x 900mm width = "&amp;AY106&amp;"."&amp;AY144&amp;"."&amp;BA149&amp;BC147</f>
        <v>1.2. INLAY TREATMENT/FINISH/GLOSS LEVEL. Add the requiered treatment, finish and gloss level and door sash size to code by using the table below, eg. 2050mm height x 900mm width = IN100.S/CLEAR/S.K2</v>
      </c>
      <c r="AZ118" s="120"/>
      <c r="BA118" s="120"/>
      <c r="BB118" s="120"/>
      <c r="BC118" s="120"/>
      <c r="BD118" s="120"/>
      <c r="BE118" s="120"/>
      <c r="BF118" s="120"/>
      <c r="BG118" s="120"/>
      <c r="BI118" s="120" t="str">
        <f t="shared" ref="BI118" si="18">"1.2. INLAY TREATMENT/FINISH/GLOSS LEVEL. Add the requiered treatment, finish and gloss level and door sash size to code by using the table below, eg. 2050mm height x 900mm width = "&amp;BI106&amp;"."&amp;BI144&amp;"."&amp;BK149&amp;BM147</f>
        <v>1.2. INLAY TREATMENT/FINISH/GLOSS LEVEL. Add the requiered treatment, finish and gloss level and door sash size to code by using the table below, eg. 2050mm height x 900mm width = IN103.SCLEAR/S.K2</v>
      </c>
      <c r="BJ118" s="120"/>
      <c r="BK118" s="120"/>
      <c r="BL118" s="120"/>
      <c r="BM118" s="120"/>
      <c r="BN118" s="120"/>
      <c r="BO118" s="120"/>
      <c r="BP118" s="120"/>
      <c r="BQ118" s="120"/>
      <c r="BS118" s="120" t="str">
        <f t="shared" ref="BS118" si="19">"1.2. INLAY TREATMENT/FINISH/GLOSS LEVEL. Add the requiered treatment, finish and gloss level and door sash size to code by using the table below, eg. 2050mm height x 900mm width = "&amp;BS106&amp;"."&amp;BS144&amp;"."&amp;BU149&amp;BW147</f>
        <v>1.2. INLAY TREATMENT/FINISH/GLOSS LEVEL. Add the requiered treatment, finish and gloss level and door sash size to code by using the table below, eg. 2050mm height x 900mm width = IN104.S/CLEAR/S.K2</v>
      </c>
      <c r="BT118" s="120"/>
      <c r="BU118" s="120"/>
      <c r="BV118" s="120"/>
      <c r="BW118" s="120"/>
      <c r="BX118" s="120"/>
      <c r="BY118" s="120"/>
      <c r="BZ118" s="120"/>
      <c r="CA118" s="120"/>
      <c r="CC118" s="120" t="str">
        <f t="shared" ref="CC118" si="20">"1.2. INLAY TREATMENT/FINISH/GLOSS LEVEL. Add the requiered treatment, finish and gloss level and door sash size to code by using the table below, eg. 2050mm height x 900mm width = "&amp;CC106&amp;"."&amp;CC144&amp;"."&amp;CE149&amp;CG147</f>
        <v>1.2. INLAY TREATMENT/FINISH/GLOSS LEVEL. Add the requiered treatment, finish and gloss level and door sash size to code by using the table below, eg. 2050mm height x 900mm width = IN105.S/CLEAR/S.K2</v>
      </c>
      <c r="CD118" s="120"/>
      <c r="CE118" s="120"/>
      <c r="CF118" s="120"/>
      <c r="CG118" s="120"/>
      <c r="CH118" s="120"/>
      <c r="CI118" s="120"/>
      <c r="CJ118" s="120"/>
      <c r="CK118" s="120"/>
      <c r="CM118" s="120" t="str">
        <f t="shared" ref="CM118" si="21">"1.2. INLAY TREATMENT/FINISH/GLOSS LEVEL. Add the requiered treatment, finish and gloss level and door sash size to code by using the table below, eg. 2050mm height x 900mm width = "&amp;CM106&amp;"."&amp;CM144&amp;"."&amp;CO149&amp;CQ147</f>
        <v>1.2. INLAY TREATMENT/FINISH/GLOSS LEVEL. Add the requiered treatment, finish and gloss level and door sash size to code by using the table below, eg. 2050mm height x 900mm width = IN110.S/CLEAR/S.K2</v>
      </c>
      <c r="CN118" s="120"/>
      <c r="CO118" s="120"/>
      <c r="CP118" s="120"/>
      <c r="CQ118" s="120"/>
      <c r="CR118" s="120"/>
      <c r="CS118" s="120"/>
      <c r="CT118" s="120"/>
      <c r="CU118" s="120"/>
    </row>
    <row r="119" spans="1:99" s="4" customFormat="1" ht="44.75" customHeight="1" x14ac:dyDescent="0.2">
      <c r="A119" s="2"/>
      <c r="B119" s="1"/>
      <c r="C119" s="1"/>
      <c r="D119" s="1"/>
      <c r="E119" s="1"/>
      <c r="F119" s="1"/>
      <c r="G119" s="1"/>
      <c r="H119" s="1"/>
      <c r="I119" s="1"/>
      <c r="K119" s="2"/>
      <c r="L119" s="1"/>
      <c r="M119" s="1"/>
      <c r="N119" s="1"/>
      <c r="O119" s="1"/>
      <c r="P119" s="1"/>
      <c r="Q119" s="1"/>
      <c r="R119" s="1"/>
      <c r="S119" s="1"/>
      <c r="U119" s="2"/>
      <c r="V119" s="1"/>
      <c r="W119" s="1"/>
      <c r="X119" s="1"/>
      <c r="Y119" s="1"/>
      <c r="Z119" s="1"/>
      <c r="AA119" s="1"/>
      <c r="AB119" s="1"/>
      <c r="AC119" s="1"/>
      <c r="AE119" s="2"/>
      <c r="AF119" s="1"/>
      <c r="AG119" s="1"/>
      <c r="AH119" s="1"/>
      <c r="AI119" s="1"/>
      <c r="AJ119" s="1"/>
      <c r="AK119" s="1"/>
      <c r="AL119" s="1"/>
      <c r="AM119" s="1"/>
      <c r="AO119" s="71" t="s">
        <v>5</v>
      </c>
      <c r="AP119" s="73"/>
      <c r="AQ119" s="71" t="s">
        <v>197</v>
      </c>
      <c r="AR119" s="72"/>
      <c r="AS119" s="72"/>
      <c r="AT119" s="72"/>
      <c r="AU119" s="72"/>
      <c r="AV119" s="72"/>
      <c r="AW119" s="73"/>
      <c r="AY119" s="71" t="s">
        <v>5</v>
      </c>
      <c r="AZ119" s="73"/>
      <c r="BA119" s="71" t="s">
        <v>197</v>
      </c>
      <c r="BB119" s="72"/>
      <c r="BC119" s="72"/>
      <c r="BD119" s="72"/>
      <c r="BE119" s="72"/>
      <c r="BF119" s="72"/>
      <c r="BG119" s="73"/>
      <c r="BI119" s="71" t="s">
        <v>5</v>
      </c>
      <c r="BJ119" s="73"/>
      <c r="BK119" s="71" t="s">
        <v>197</v>
      </c>
      <c r="BL119" s="72"/>
      <c r="BM119" s="72"/>
      <c r="BN119" s="72"/>
      <c r="BO119" s="72"/>
      <c r="BP119" s="72"/>
      <c r="BQ119" s="73"/>
      <c r="BS119" s="71" t="s">
        <v>5</v>
      </c>
      <c r="BT119" s="73"/>
      <c r="BU119" s="71" t="s">
        <v>197</v>
      </c>
      <c r="BV119" s="72"/>
      <c r="BW119" s="72"/>
      <c r="BX119" s="72"/>
      <c r="BY119" s="72"/>
      <c r="BZ119" s="72"/>
      <c r="CA119" s="73"/>
      <c r="CC119" s="71" t="s">
        <v>5</v>
      </c>
      <c r="CD119" s="73"/>
      <c r="CE119" s="71" t="s">
        <v>197</v>
      </c>
      <c r="CF119" s="72"/>
      <c r="CG119" s="72"/>
      <c r="CH119" s="72"/>
      <c r="CI119" s="72"/>
      <c r="CJ119" s="72"/>
      <c r="CK119" s="73"/>
      <c r="CM119" s="71" t="s">
        <v>5</v>
      </c>
      <c r="CN119" s="73"/>
      <c r="CO119" s="71" t="s">
        <v>197</v>
      </c>
      <c r="CP119" s="72"/>
      <c r="CQ119" s="72"/>
      <c r="CR119" s="72"/>
      <c r="CS119" s="72"/>
      <c r="CT119" s="72"/>
      <c r="CU119" s="73"/>
    </row>
    <row r="120" spans="1:99" s="4" customFormat="1" ht="46.5" customHeight="1" x14ac:dyDescent="0.2">
      <c r="A120" s="2"/>
      <c r="B120" s="1"/>
      <c r="C120" s="1"/>
      <c r="D120" s="1"/>
      <c r="E120" s="1"/>
      <c r="F120" s="1"/>
      <c r="G120" s="1"/>
      <c r="H120" s="1"/>
      <c r="I120" s="1"/>
      <c r="K120" s="2"/>
      <c r="L120" s="1"/>
      <c r="M120" s="1"/>
      <c r="N120" s="1"/>
      <c r="O120" s="1"/>
      <c r="P120" s="1"/>
      <c r="Q120" s="1"/>
      <c r="R120" s="1"/>
      <c r="S120" s="1"/>
      <c r="U120" s="2"/>
      <c r="V120" s="1"/>
      <c r="W120" s="1"/>
      <c r="X120" s="1"/>
      <c r="Y120" s="1"/>
      <c r="Z120" s="1"/>
      <c r="AA120" s="1"/>
      <c r="AB120" s="1"/>
      <c r="AC120" s="1"/>
      <c r="AE120" s="2"/>
      <c r="AF120" s="1"/>
      <c r="AG120" s="1"/>
      <c r="AH120" s="1"/>
      <c r="AI120" s="1"/>
      <c r="AJ120" s="1"/>
      <c r="AK120" s="1"/>
      <c r="AL120" s="1"/>
      <c r="AM120" s="1"/>
      <c r="AO120" s="112" t="s">
        <v>39</v>
      </c>
      <c r="AP120" s="113"/>
      <c r="AQ120" s="20" t="s">
        <v>73</v>
      </c>
      <c r="AR120" s="103" t="s">
        <v>120</v>
      </c>
      <c r="AS120" s="104"/>
      <c r="AT120" s="103" t="s">
        <v>238</v>
      </c>
      <c r="AU120" s="118"/>
      <c r="AV120" s="104"/>
      <c r="AW120" s="106" t="s">
        <v>192</v>
      </c>
      <c r="AY120" s="112" t="s">
        <v>39</v>
      </c>
      <c r="AZ120" s="113"/>
      <c r="BA120" s="20" t="s">
        <v>73</v>
      </c>
      <c r="BB120" s="103" t="s">
        <v>120</v>
      </c>
      <c r="BC120" s="104"/>
      <c r="BD120" s="103" t="s">
        <v>238</v>
      </c>
      <c r="BE120" s="118"/>
      <c r="BF120" s="104"/>
      <c r="BG120" s="106" t="s">
        <v>192</v>
      </c>
      <c r="BI120" s="112" t="s">
        <v>39</v>
      </c>
      <c r="BJ120" s="113"/>
      <c r="BK120" s="20" t="s">
        <v>73</v>
      </c>
      <c r="BL120" s="103" t="s">
        <v>120</v>
      </c>
      <c r="BM120" s="104"/>
      <c r="BN120" s="103" t="s">
        <v>238</v>
      </c>
      <c r="BO120" s="118"/>
      <c r="BP120" s="104"/>
      <c r="BQ120" s="106" t="s">
        <v>192</v>
      </c>
      <c r="BS120" s="112" t="s">
        <v>39</v>
      </c>
      <c r="BT120" s="113"/>
      <c r="BU120" s="20" t="s">
        <v>73</v>
      </c>
      <c r="BV120" s="103" t="s">
        <v>120</v>
      </c>
      <c r="BW120" s="104"/>
      <c r="BX120" s="103" t="s">
        <v>238</v>
      </c>
      <c r="BY120" s="118"/>
      <c r="BZ120" s="104"/>
      <c r="CA120" s="106" t="s">
        <v>192</v>
      </c>
      <c r="CC120" s="112" t="s">
        <v>39</v>
      </c>
      <c r="CD120" s="113"/>
      <c r="CE120" s="20" t="s">
        <v>73</v>
      </c>
      <c r="CF120" s="103" t="s">
        <v>120</v>
      </c>
      <c r="CG120" s="104"/>
      <c r="CH120" s="103" t="s">
        <v>238</v>
      </c>
      <c r="CI120" s="118"/>
      <c r="CJ120" s="104"/>
      <c r="CK120" s="106" t="s">
        <v>192</v>
      </c>
      <c r="CM120" s="112" t="s">
        <v>39</v>
      </c>
      <c r="CN120" s="113"/>
      <c r="CO120" s="20" t="s">
        <v>73</v>
      </c>
      <c r="CP120" s="103" t="s">
        <v>120</v>
      </c>
      <c r="CQ120" s="104"/>
      <c r="CR120" s="103"/>
      <c r="CS120" s="118"/>
      <c r="CT120" s="104"/>
      <c r="CU120" s="106" t="s">
        <v>192</v>
      </c>
    </row>
    <row r="121" spans="1:99" s="4" customFormat="1" ht="46.5" customHeight="1" x14ac:dyDescent="0.2">
      <c r="A121" s="2"/>
      <c r="B121" s="1"/>
      <c r="C121" s="1"/>
      <c r="D121" s="1"/>
      <c r="E121" s="1"/>
      <c r="F121" s="1"/>
      <c r="G121" s="1"/>
      <c r="H121" s="1"/>
      <c r="I121" s="1"/>
      <c r="K121" s="2"/>
      <c r="L121" s="1"/>
      <c r="M121" s="1"/>
      <c r="N121" s="1"/>
      <c r="O121" s="1"/>
      <c r="P121" s="1"/>
      <c r="Q121" s="1"/>
      <c r="R121" s="1"/>
      <c r="S121" s="1"/>
      <c r="U121" s="2"/>
      <c r="V121" s="1"/>
      <c r="W121" s="1"/>
      <c r="X121" s="1"/>
      <c r="Y121" s="1"/>
      <c r="Z121" s="1"/>
      <c r="AA121" s="1"/>
      <c r="AB121" s="1"/>
      <c r="AC121" s="1"/>
      <c r="AE121" s="2"/>
      <c r="AF121" s="1"/>
      <c r="AG121" s="1"/>
      <c r="AH121" s="1"/>
      <c r="AI121" s="1"/>
      <c r="AJ121" s="1"/>
      <c r="AK121" s="1"/>
      <c r="AL121" s="1"/>
      <c r="AM121" s="1"/>
      <c r="AO121" s="114"/>
      <c r="AP121" s="115"/>
      <c r="AQ121" s="19" t="s">
        <v>74</v>
      </c>
      <c r="AR121" s="103" t="s">
        <v>212</v>
      </c>
      <c r="AS121" s="104"/>
      <c r="AT121" s="103" t="s">
        <v>258</v>
      </c>
      <c r="AU121" s="118"/>
      <c r="AV121" s="104"/>
      <c r="AW121" s="107"/>
      <c r="AY121" s="114"/>
      <c r="AZ121" s="115"/>
      <c r="BA121" s="19" t="s">
        <v>74</v>
      </c>
      <c r="BB121" s="103" t="s">
        <v>212</v>
      </c>
      <c r="BC121" s="104"/>
      <c r="BD121" s="103" t="s">
        <v>258</v>
      </c>
      <c r="BE121" s="118"/>
      <c r="BF121" s="104"/>
      <c r="BG121" s="107"/>
      <c r="BI121" s="114"/>
      <c r="BJ121" s="115"/>
      <c r="BK121" s="19" t="s">
        <v>74</v>
      </c>
      <c r="BL121" s="103" t="s">
        <v>212</v>
      </c>
      <c r="BM121" s="104"/>
      <c r="BN121" s="103" t="s">
        <v>258</v>
      </c>
      <c r="BO121" s="118"/>
      <c r="BP121" s="104"/>
      <c r="BQ121" s="107"/>
      <c r="BS121" s="114"/>
      <c r="BT121" s="115"/>
      <c r="BU121" s="19" t="s">
        <v>74</v>
      </c>
      <c r="BV121" s="103" t="s">
        <v>212</v>
      </c>
      <c r="BW121" s="104"/>
      <c r="BX121" s="103" t="s">
        <v>258</v>
      </c>
      <c r="BY121" s="118"/>
      <c r="BZ121" s="104"/>
      <c r="CA121" s="107"/>
      <c r="CC121" s="114"/>
      <c r="CD121" s="115"/>
      <c r="CE121" s="19" t="s">
        <v>74</v>
      </c>
      <c r="CF121" s="103" t="s">
        <v>212</v>
      </c>
      <c r="CG121" s="104"/>
      <c r="CH121" s="103" t="s">
        <v>258</v>
      </c>
      <c r="CI121" s="118"/>
      <c r="CJ121" s="104"/>
      <c r="CK121" s="107"/>
      <c r="CM121" s="114"/>
      <c r="CN121" s="115"/>
      <c r="CO121" s="19" t="s">
        <v>74</v>
      </c>
      <c r="CP121" s="103" t="s">
        <v>212</v>
      </c>
      <c r="CQ121" s="104"/>
      <c r="CR121" s="103"/>
      <c r="CS121" s="118"/>
      <c r="CT121" s="104"/>
      <c r="CU121" s="107"/>
    </row>
    <row r="122" spans="1:99" s="4" customFormat="1" ht="46.5" customHeight="1" x14ac:dyDescent="0.2">
      <c r="A122" s="2"/>
      <c r="B122" s="1"/>
      <c r="C122" s="1"/>
      <c r="D122" s="1"/>
      <c r="E122" s="1"/>
      <c r="F122" s="1"/>
      <c r="G122" s="1"/>
      <c r="H122" s="1"/>
      <c r="I122" s="1"/>
      <c r="K122" s="2"/>
      <c r="L122" s="1"/>
      <c r="M122" s="1"/>
      <c r="N122" s="1"/>
      <c r="O122" s="1"/>
      <c r="P122" s="1"/>
      <c r="Q122" s="1"/>
      <c r="R122" s="1"/>
      <c r="S122" s="1"/>
      <c r="U122" s="2"/>
      <c r="V122" s="1"/>
      <c r="W122" s="1"/>
      <c r="X122" s="1"/>
      <c r="Y122" s="1"/>
      <c r="Z122" s="1"/>
      <c r="AA122" s="1"/>
      <c r="AB122" s="1"/>
      <c r="AC122" s="1"/>
      <c r="AE122" s="2"/>
      <c r="AF122" s="1"/>
      <c r="AG122" s="1"/>
      <c r="AH122" s="1"/>
      <c r="AI122" s="1"/>
      <c r="AJ122" s="1"/>
      <c r="AK122" s="1"/>
      <c r="AL122" s="1"/>
      <c r="AM122" s="1"/>
      <c r="AO122" s="116"/>
      <c r="AP122" s="117"/>
      <c r="AQ122" s="19" t="s">
        <v>75</v>
      </c>
      <c r="AR122" s="103" t="s">
        <v>218</v>
      </c>
      <c r="AS122" s="104"/>
      <c r="AT122" s="55" t="s">
        <v>260</v>
      </c>
      <c r="AU122" s="55"/>
      <c r="AV122" s="55"/>
      <c r="AW122" s="108"/>
      <c r="AY122" s="116"/>
      <c r="AZ122" s="117"/>
      <c r="BA122" s="19" t="s">
        <v>75</v>
      </c>
      <c r="BB122" s="103" t="s">
        <v>218</v>
      </c>
      <c r="BC122" s="104"/>
      <c r="BD122" s="119" t="s">
        <v>260</v>
      </c>
      <c r="BE122" s="119"/>
      <c r="BF122" s="119"/>
      <c r="BG122" s="108"/>
      <c r="BI122" s="116"/>
      <c r="BJ122" s="117"/>
      <c r="BK122" s="19" t="s">
        <v>75</v>
      </c>
      <c r="BL122" s="103" t="s">
        <v>218</v>
      </c>
      <c r="BM122" s="104"/>
      <c r="BN122" s="119" t="s">
        <v>260</v>
      </c>
      <c r="BO122" s="119"/>
      <c r="BP122" s="119"/>
      <c r="BQ122" s="108"/>
      <c r="BS122" s="116"/>
      <c r="BT122" s="117"/>
      <c r="BU122" s="19" t="s">
        <v>75</v>
      </c>
      <c r="BV122" s="103" t="s">
        <v>218</v>
      </c>
      <c r="BW122" s="104"/>
      <c r="BX122" s="119" t="s">
        <v>260</v>
      </c>
      <c r="BY122" s="119"/>
      <c r="BZ122" s="119"/>
      <c r="CA122" s="108"/>
      <c r="CC122" s="116"/>
      <c r="CD122" s="117"/>
      <c r="CE122" s="19" t="s">
        <v>75</v>
      </c>
      <c r="CF122" s="103" t="s">
        <v>218</v>
      </c>
      <c r="CG122" s="104"/>
      <c r="CH122" s="119" t="s">
        <v>260</v>
      </c>
      <c r="CI122" s="119"/>
      <c r="CJ122" s="119"/>
      <c r="CK122" s="108"/>
      <c r="CM122" s="116"/>
      <c r="CN122" s="117"/>
      <c r="CO122" s="19" t="s">
        <v>75</v>
      </c>
      <c r="CP122" s="103" t="s">
        <v>218</v>
      </c>
      <c r="CQ122" s="104"/>
      <c r="CR122" s="103"/>
      <c r="CS122" s="118"/>
      <c r="CT122" s="104"/>
      <c r="CU122" s="108"/>
    </row>
    <row r="123" spans="1:99" s="4" customFormat="1" x14ac:dyDescent="0.2">
      <c r="A123" s="2"/>
      <c r="B123" s="1"/>
      <c r="C123" s="1"/>
      <c r="D123" s="1"/>
      <c r="E123" s="1"/>
      <c r="F123" s="1"/>
      <c r="G123" s="1"/>
      <c r="H123" s="1"/>
      <c r="I123" s="1"/>
      <c r="K123" s="2"/>
      <c r="L123" s="1"/>
      <c r="M123" s="1"/>
      <c r="N123" s="1"/>
      <c r="O123" s="1"/>
      <c r="P123" s="1"/>
      <c r="Q123" s="1"/>
      <c r="R123" s="1"/>
      <c r="S123" s="1"/>
      <c r="U123" s="2"/>
      <c r="V123" s="1"/>
      <c r="W123" s="1"/>
      <c r="X123" s="1"/>
      <c r="Y123" s="1"/>
      <c r="Z123" s="1"/>
      <c r="AA123" s="1"/>
      <c r="AB123" s="1"/>
      <c r="AC123" s="1"/>
      <c r="AE123" s="2"/>
      <c r="AF123" s="1"/>
      <c r="AG123" s="1"/>
      <c r="AH123" s="1"/>
      <c r="AI123" s="1"/>
      <c r="AJ123" s="1"/>
      <c r="AK123" s="1"/>
      <c r="AL123" s="1"/>
      <c r="AM123" s="1"/>
      <c r="AO123" s="102"/>
      <c r="AP123" s="102"/>
      <c r="AQ123" s="24"/>
      <c r="AR123" s="3">
        <v>1</v>
      </c>
      <c r="AS123" s="3">
        <v>2</v>
      </c>
      <c r="AT123" s="3">
        <v>3</v>
      </c>
      <c r="AU123" s="84">
        <v>4</v>
      </c>
      <c r="AV123" s="85"/>
      <c r="AW123" s="86"/>
      <c r="AY123" s="102"/>
      <c r="AZ123" s="102"/>
      <c r="BA123" s="24"/>
      <c r="BB123" s="3">
        <v>1</v>
      </c>
      <c r="BC123" s="3">
        <v>2</v>
      </c>
      <c r="BD123" s="3">
        <v>3</v>
      </c>
      <c r="BE123" s="84">
        <v>4</v>
      </c>
      <c r="BF123" s="85"/>
      <c r="BG123" s="86"/>
      <c r="BI123" s="102"/>
      <c r="BJ123" s="102"/>
      <c r="BK123" s="24"/>
      <c r="BL123" s="3">
        <v>1</v>
      </c>
      <c r="BM123" s="3">
        <v>2</v>
      </c>
      <c r="BN123" s="3">
        <v>3</v>
      </c>
      <c r="BO123" s="84">
        <v>4</v>
      </c>
      <c r="BP123" s="85"/>
      <c r="BQ123" s="86"/>
      <c r="BS123" s="102"/>
      <c r="BT123" s="102"/>
      <c r="BU123" s="24"/>
      <c r="BV123" s="3">
        <v>1</v>
      </c>
      <c r="BW123" s="3">
        <v>2</v>
      </c>
      <c r="BX123" s="3">
        <v>3</v>
      </c>
      <c r="BY123" s="84">
        <v>4</v>
      </c>
      <c r="BZ123" s="85"/>
      <c r="CA123" s="86"/>
      <c r="CC123" s="102"/>
      <c r="CD123" s="102"/>
      <c r="CE123" s="24"/>
      <c r="CF123" s="3">
        <v>1</v>
      </c>
      <c r="CG123" s="3">
        <v>2</v>
      </c>
      <c r="CH123" s="3">
        <v>3</v>
      </c>
      <c r="CI123" s="84">
        <v>4</v>
      </c>
      <c r="CJ123" s="85"/>
      <c r="CK123" s="86"/>
      <c r="CM123" s="102"/>
      <c r="CN123" s="102"/>
      <c r="CO123" s="24"/>
      <c r="CP123" s="3">
        <v>1</v>
      </c>
      <c r="CQ123" s="3">
        <v>2</v>
      </c>
      <c r="CR123" s="3">
        <v>3</v>
      </c>
      <c r="CS123" s="84">
        <v>4</v>
      </c>
      <c r="CT123" s="85"/>
      <c r="CU123" s="86"/>
    </row>
    <row r="124" spans="1:99" x14ac:dyDescent="0.2">
      <c r="AO124" s="102"/>
      <c r="AP124" s="102"/>
      <c r="AQ124" s="9" t="s">
        <v>17</v>
      </c>
      <c r="AR124" s="8">
        <v>110.34</v>
      </c>
      <c r="AS124" s="8">
        <v>110.34</v>
      </c>
      <c r="AT124" s="8">
        <v>110.34</v>
      </c>
      <c r="AU124" s="121" t="s">
        <v>59</v>
      </c>
      <c r="AV124" s="122"/>
      <c r="AW124" s="123"/>
      <c r="AX124" s="4"/>
      <c r="AY124" s="102"/>
      <c r="AZ124" s="102"/>
      <c r="BA124" s="9" t="s">
        <v>17</v>
      </c>
      <c r="BB124" s="8">
        <v>110.34</v>
      </c>
      <c r="BC124" s="8">
        <v>110.34</v>
      </c>
      <c r="BD124" s="8">
        <v>110.34</v>
      </c>
      <c r="BE124" s="92" t="s">
        <v>59</v>
      </c>
      <c r="BF124" s="93"/>
      <c r="BG124" s="94"/>
      <c r="BH124" s="4"/>
      <c r="BI124" s="102"/>
      <c r="BJ124" s="102"/>
      <c r="BK124" s="9" t="s">
        <v>17</v>
      </c>
      <c r="BL124" s="8">
        <v>225.04</v>
      </c>
      <c r="BM124" s="8">
        <v>225.04</v>
      </c>
      <c r="BN124" s="8">
        <v>225.04</v>
      </c>
      <c r="BO124" s="92" t="s">
        <v>59</v>
      </c>
      <c r="BP124" s="93"/>
      <c r="BQ124" s="94"/>
      <c r="BR124" s="4"/>
      <c r="BS124" s="102"/>
      <c r="BT124" s="102"/>
      <c r="BU124" s="9" t="s">
        <v>17</v>
      </c>
      <c r="BV124" s="8">
        <v>225.04</v>
      </c>
      <c r="BW124" s="8">
        <v>225.04</v>
      </c>
      <c r="BX124" s="8">
        <v>225.04</v>
      </c>
      <c r="BY124" s="92" t="s">
        <v>59</v>
      </c>
      <c r="BZ124" s="93"/>
      <c r="CA124" s="94"/>
      <c r="CB124" s="4"/>
      <c r="CC124" s="102"/>
      <c r="CD124" s="102"/>
      <c r="CE124" s="9" t="s">
        <v>17</v>
      </c>
      <c r="CF124" s="8">
        <v>225.04</v>
      </c>
      <c r="CG124" s="8">
        <v>225.04</v>
      </c>
      <c r="CH124" s="8">
        <v>225.04</v>
      </c>
      <c r="CI124" s="92" t="s">
        <v>59</v>
      </c>
      <c r="CJ124" s="93"/>
      <c r="CK124" s="94"/>
      <c r="CL124" s="4"/>
      <c r="CM124" s="102"/>
      <c r="CN124" s="102"/>
      <c r="CO124" s="9" t="s">
        <v>17</v>
      </c>
      <c r="CP124" s="8">
        <v>198.91136360000002</v>
      </c>
      <c r="CQ124" s="8">
        <v>198.91136360000002</v>
      </c>
      <c r="CR124" s="8">
        <v>198.91136360000002</v>
      </c>
      <c r="CS124" s="92" t="s">
        <v>59</v>
      </c>
      <c r="CT124" s="93"/>
      <c r="CU124" s="94"/>
    </row>
    <row r="125" spans="1:99" s="4" customFormat="1" x14ac:dyDescent="0.2">
      <c r="A125" s="2"/>
      <c r="B125" s="1"/>
      <c r="C125" s="1"/>
      <c r="D125" s="1"/>
      <c r="E125" s="1"/>
      <c r="F125" s="1"/>
      <c r="G125" s="1"/>
      <c r="H125" s="1"/>
      <c r="I125" s="1"/>
      <c r="K125" s="2"/>
      <c r="L125" s="1"/>
      <c r="M125" s="1"/>
      <c r="N125" s="1"/>
      <c r="O125" s="1"/>
      <c r="P125" s="1"/>
      <c r="Q125" s="1"/>
      <c r="R125" s="1"/>
      <c r="S125" s="1"/>
      <c r="U125" s="2"/>
      <c r="V125" s="1"/>
      <c r="W125" s="1"/>
      <c r="X125" s="1"/>
      <c r="Y125" s="1"/>
      <c r="Z125" s="1"/>
      <c r="AA125" s="1"/>
      <c r="AB125" s="1"/>
      <c r="AC125" s="1"/>
      <c r="AE125" s="2"/>
      <c r="AF125" s="1"/>
      <c r="AG125" s="1"/>
      <c r="AH125" s="1"/>
      <c r="AI125" s="1"/>
      <c r="AJ125" s="1"/>
      <c r="AK125" s="1"/>
      <c r="AL125" s="1"/>
      <c r="AM125" s="1"/>
      <c r="AO125" s="102"/>
      <c r="AP125" s="102"/>
      <c r="AQ125" s="9" t="s">
        <v>18</v>
      </c>
      <c r="AR125" s="8">
        <v>110.34</v>
      </c>
      <c r="AS125" s="8">
        <v>110.34</v>
      </c>
      <c r="AT125" s="8">
        <v>110.34</v>
      </c>
      <c r="AU125" s="121" t="s">
        <v>59</v>
      </c>
      <c r="AV125" s="122"/>
      <c r="AW125" s="123"/>
      <c r="AY125" s="102"/>
      <c r="AZ125" s="102"/>
      <c r="BA125" s="9" t="s">
        <v>18</v>
      </c>
      <c r="BB125" s="8">
        <v>110.34</v>
      </c>
      <c r="BC125" s="8">
        <v>110.34</v>
      </c>
      <c r="BD125" s="8">
        <v>110.34</v>
      </c>
      <c r="BE125" s="92" t="s">
        <v>59</v>
      </c>
      <c r="BF125" s="93"/>
      <c r="BG125" s="94"/>
      <c r="BI125" s="102"/>
      <c r="BJ125" s="102"/>
      <c r="BK125" s="9" t="s">
        <v>18</v>
      </c>
      <c r="BL125" s="8">
        <v>225.04</v>
      </c>
      <c r="BM125" s="8">
        <v>225.04</v>
      </c>
      <c r="BN125" s="8">
        <v>225.04</v>
      </c>
      <c r="BO125" s="92" t="s">
        <v>59</v>
      </c>
      <c r="BP125" s="93"/>
      <c r="BQ125" s="94"/>
      <c r="BS125" s="102"/>
      <c r="BT125" s="102"/>
      <c r="BU125" s="9" t="s">
        <v>18</v>
      </c>
      <c r="BV125" s="8">
        <v>225.04</v>
      </c>
      <c r="BW125" s="8">
        <v>225.04</v>
      </c>
      <c r="BX125" s="8">
        <v>225.04</v>
      </c>
      <c r="BY125" s="92" t="s">
        <v>59</v>
      </c>
      <c r="BZ125" s="93"/>
      <c r="CA125" s="94"/>
      <c r="CC125" s="102"/>
      <c r="CD125" s="102"/>
      <c r="CE125" s="9" t="s">
        <v>18</v>
      </c>
      <c r="CF125" s="8">
        <v>225.04</v>
      </c>
      <c r="CG125" s="8">
        <v>225.04</v>
      </c>
      <c r="CH125" s="8">
        <v>225.04</v>
      </c>
      <c r="CI125" s="92" t="s">
        <v>59</v>
      </c>
      <c r="CJ125" s="93"/>
      <c r="CK125" s="94"/>
      <c r="CM125" s="102"/>
      <c r="CN125" s="102"/>
      <c r="CO125" s="9" t="s">
        <v>18</v>
      </c>
      <c r="CP125" s="8">
        <v>198.91136360000002</v>
      </c>
      <c r="CQ125" s="8">
        <v>198.91136360000002</v>
      </c>
      <c r="CR125" s="8">
        <v>198.91136360000002</v>
      </c>
      <c r="CS125" s="92" t="s">
        <v>59</v>
      </c>
      <c r="CT125" s="93"/>
      <c r="CU125" s="94"/>
    </row>
    <row r="126" spans="1:99" s="4" customFormat="1" x14ac:dyDescent="0.2">
      <c r="A126" s="2"/>
      <c r="B126" s="1"/>
      <c r="C126" s="1"/>
      <c r="D126" s="1"/>
      <c r="E126" s="1"/>
      <c r="F126" s="1"/>
      <c r="G126" s="1"/>
      <c r="H126" s="1"/>
      <c r="I126" s="1"/>
      <c r="K126" s="2"/>
      <c r="L126" s="1"/>
      <c r="M126" s="1"/>
      <c r="N126" s="1"/>
      <c r="O126" s="1"/>
      <c r="P126" s="1"/>
      <c r="Q126" s="1"/>
      <c r="R126" s="1"/>
      <c r="S126" s="1"/>
      <c r="U126" s="2"/>
      <c r="V126" s="1"/>
      <c r="W126" s="1"/>
      <c r="X126" s="1"/>
      <c r="Y126" s="1"/>
      <c r="Z126" s="1"/>
      <c r="AA126" s="1"/>
      <c r="AB126" s="1"/>
      <c r="AC126" s="1"/>
      <c r="AE126" s="2"/>
      <c r="AF126" s="1"/>
      <c r="AG126" s="1"/>
      <c r="AH126" s="1"/>
      <c r="AI126" s="1"/>
      <c r="AJ126" s="1"/>
      <c r="AK126" s="1"/>
      <c r="AL126" s="1"/>
      <c r="AM126" s="1"/>
      <c r="AO126" s="102"/>
      <c r="AP126" s="102"/>
      <c r="AQ126" s="9" t="s">
        <v>19</v>
      </c>
      <c r="AR126" s="8">
        <v>110.34</v>
      </c>
      <c r="AS126" s="8">
        <v>110.34</v>
      </c>
      <c r="AT126" s="8">
        <v>110.34</v>
      </c>
      <c r="AU126" s="121" t="s">
        <v>59</v>
      </c>
      <c r="AV126" s="122"/>
      <c r="AW126" s="123"/>
      <c r="AX126" s="2"/>
      <c r="AY126" s="102"/>
      <c r="AZ126" s="102"/>
      <c r="BA126" s="9" t="s">
        <v>19</v>
      </c>
      <c r="BB126" s="8">
        <v>110.34</v>
      </c>
      <c r="BC126" s="8">
        <v>110.34</v>
      </c>
      <c r="BD126" s="8">
        <v>110.34</v>
      </c>
      <c r="BE126" s="75" t="s">
        <v>59</v>
      </c>
      <c r="BF126" s="75"/>
      <c r="BG126" s="75"/>
      <c r="BI126" s="102"/>
      <c r="BJ126" s="102"/>
      <c r="BK126" s="9" t="s">
        <v>19</v>
      </c>
      <c r="BL126" s="8">
        <v>225.04</v>
      </c>
      <c r="BM126" s="8">
        <v>225.04</v>
      </c>
      <c r="BN126" s="8">
        <v>225.04</v>
      </c>
      <c r="BO126" s="75" t="s">
        <v>59</v>
      </c>
      <c r="BP126" s="75"/>
      <c r="BQ126" s="75"/>
      <c r="BS126" s="102"/>
      <c r="BT126" s="102"/>
      <c r="BU126" s="9" t="s">
        <v>19</v>
      </c>
      <c r="BV126" s="8">
        <v>225.04</v>
      </c>
      <c r="BW126" s="8">
        <v>225.04</v>
      </c>
      <c r="BX126" s="8">
        <v>225.04</v>
      </c>
      <c r="BY126" s="75" t="s">
        <v>59</v>
      </c>
      <c r="BZ126" s="75"/>
      <c r="CA126" s="75"/>
      <c r="CC126" s="102"/>
      <c r="CD126" s="102"/>
      <c r="CE126" s="9" t="s">
        <v>19</v>
      </c>
      <c r="CF126" s="8">
        <v>225.04</v>
      </c>
      <c r="CG126" s="8">
        <v>225.04</v>
      </c>
      <c r="CH126" s="8">
        <v>225.04</v>
      </c>
      <c r="CI126" s="75" t="s">
        <v>59</v>
      </c>
      <c r="CJ126" s="75"/>
      <c r="CK126" s="75"/>
      <c r="CM126" s="102"/>
      <c r="CN126" s="102"/>
      <c r="CO126" s="9" t="s">
        <v>19</v>
      </c>
      <c r="CP126" s="8">
        <v>198.91136360000002</v>
      </c>
      <c r="CQ126" s="8">
        <v>198.91136360000002</v>
      </c>
      <c r="CR126" s="8">
        <v>198.91136360000002</v>
      </c>
      <c r="CS126" s="75" t="s">
        <v>59</v>
      </c>
      <c r="CT126" s="75"/>
      <c r="CU126" s="75"/>
    </row>
    <row r="127" spans="1:99" s="4" customFormat="1" ht="2.25" customHeight="1" x14ac:dyDescent="0.2">
      <c r="A127" s="2"/>
      <c r="B127" s="1"/>
      <c r="C127" s="1"/>
      <c r="D127" s="1"/>
      <c r="E127" s="1"/>
      <c r="F127" s="1"/>
      <c r="G127" s="1"/>
      <c r="H127" s="1"/>
      <c r="I127" s="1"/>
      <c r="K127" s="2"/>
      <c r="L127" s="1"/>
      <c r="M127" s="1"/>
      <c r="N127" s="1"/>
      <c r="O127" s="1"/>
      <c r="P127" s="1"/>
      <c r="Q127" s="1"/>
      <c r="R127" s="1"/>
      <c r="S127" s="1"/>
      <c r="U127" s="2"/>
      <c r="V127" s="1"/>
      <c r="W127" s="1"/>
      <c r="X127" s="1"/>
      <c r="Y127" s="1"/>
      <c r="Z127" s="1"/>
      <c r="AA127" s="1"/>
      <c r="AB127" s="1"/>
      <c r="AC127" s="1"/>
      <c r="AE127" s="2"/>
      <c r="AF127" s="1"/>
      <c r="AG127" s="1"/>
      <c r="AH127" s="1"/>
      <c r="AI127" s="1"/>
      <c r="AJ127" s="1"/>
      <c r="AK127" s="1"/>
      <c r="AL127" s="1"/>
      <c r="AM127" s="1"/>
      <c r="AO127" s="99"/>
      <c r="AP127" s="100"/>
      <c r="AQ127" s="100"/>
      <c r="AR127" s="100"/>
      <c r="AS127" s="100"/>
      <c r="AT127" s="100"/>
      <c r="AU127" s="100"/>
      <c r="AV127" s="100"/>
      <c r="AW127" s="101"/>
      <c r="AX127" s="2"/>
      <c r="AY127" s="99"/>
      <c r="AZ127" s="100"/>
      <c r="BA127" s="100"/>
      <c r="BB127" s="100"/>
      <c r="BC127" s="100"/>
      <c r="BD127" s="100"/>
      <c r="BE127" s="100"/>
      <c r="BF127" s="100"/>
      <c r="BG127" s="101"/>
      <c r="BI127" s="99"/>
      <c r="BJ127" s="100"/>
      <c r="BK127" s="100"/>
      <c r="BL127" s="100"/>
      <c r="BM127" s="100"/>
      <c r="BN127" s="100"/>
      <c r="BO127" s="100"/>
      <c r="BP127" s="100"/>
      <c r="BQ127" s="101"/>
      <c r="BS127" s="99"/>
      <c r="BT127" s="100"/>
      <c r="BU127" s="100"/>
      <c r="BV127" s="100"/>
      <c r="BW127" s="100"/>
      <c r="BX127" s="100"/>
      <c r="BY127" s="100"/>
      <c r="BZ127" s="100"/>
      <c r="CA127" s="101"/>
      <c r="CC127" s="99"/>
      <c r="CD127" s="100"/>
      <c r="CE127" s="100"/>
      <c r="CF127" s="100"/>
      <c r="CG127" s="100"/>
      <c r="CH127" s="100"/>
      <c r="CI127" s="100"/>
      <c r="CJ127" s="100"/>
      <c r="CK127" s="101"/>
      <c r="CM127" s="99"/>
      <c r="CN127" s="100"/>
      <c r="CO127" s="100"/>
      <c r="CP127" s="100"/>
      <c r="CQ127" s="100"/>
      <c r="CR127" s="100"/>
      <c r="CS127" s="100"/>
      <c r="CT127" s="100"/>
      <c r="CU127" s="101"/>
    </row>
    <row r="128" spans="1:99" s="4" customFormat="1" ht="46.5" customHeight="1" x14ac:dyDescent="0.2">
      <c r="A128" s="2"/>
      <c r="B128" s="1"/>
      <c r="C128" s="1"/>
      <c r="D128" s="1"/>
      <c r="E128" s="1"/>
      <c r="F128" s="1"/>
      <c r="G128" s="1"/>
      <c r="H128" s="1"/>
      <c r="I128" s="1"/>
      <c r="K128" s="2"/>
      <c r="L128" s="1"/>
      <c r="M128" s="1"/>
      <c r="N128" s="1"/>
      <c r="O128" s="1"/>
      <c r="P128" s="1"/>
      <c r="Q128" s="1"/>
      <c r="R128" s="1"/>
      <c r="S128" s="1"/>
      <c r="U128" s="2"/>
      <c r="V128" s="1"/>
      <c r="W128" s="1"/>
      <c r="X128" s="1"/>
      <c r="Y128" s="1"/>
      <c r="Z128" s="1"/>
      <c r="AA128" s="1"/>
      <c r="AB128" s="1"/>
      <c r="AC128" s="1"/>
      <c r="AE128" s="2"/>
      <c r="AF128" s="1"/>
      <c r="AG128" s="1"/>
      <c r="AH128" s="1"/>
      <c r="AI128" s="1"/>
      <c r="AJ128" s="1"/>
      <c r="AK128" s="1"/>
      <c r="AL128" s="1"/>
      <c r="AM128" s="1"/>
      <c r="AO128" s="102" t="s">
        <v>362</v>
      </c>
      <c r="AP128" s="102"/>
      <c r="AQ128" s="20" t="s">
        <v>73</v>
      </c>
      <c r="AR128" s="103" t="s">
        <v>193</v>
      </c>
      <c r="AS128" s="104"/>
      <c r="AT128" s="105" t="s">
        <v>491</v>
      </c>
      <c r="AU128" s="105"/>
      <c r="AV128" s="105"/>
      <c r="AW128" s="106" t="s">
        <v>192</v>
      </c>
      <c r="AY128" s="102" t="s">
        <v>362</v>
      </c>
      <c r="AZ128" s="102"/>
      <c r="BA128" s="20" t="s">
        <v>73</v>
      </c>
      <c r="BB128" s="103" t="s">
        <v>193</v>
      </c>
      <c r="BC128" s="104"/>
      <c r="BD128" s="105" t="s">
        <v>491</v>
      </c>
      <c r="BE128" s="105"/>
      <c r="BF128" s="105"/>
      <c r="BG128" s="106" t="s">
        <v>192</v>
      </c>
      <c r="BI128" s="102" t="s">
        <v>362</v>
      </c>
      <c r="BJ128" s="102"/>
      <c r="BK128" s="20" t="s">
        <v>73</v>
      </c>
      <c r="BL128" s="103" t="s">
        <v>193</v>
      </c>
      <c r="BM128" s="104"/>
      <c r="BN128" s="105" t="s">
        <v>491</v>
      </c>
      <c r="BO128" s="105"/>
      <c r="BP128" s="105"/>
      <c r="BQ128" s="106" t="s">
        <v>192</v>
      </c>
      <c r="BS128" s="102" t="s">
        <v>362</v>
      </c>
      <c r="BT128" s="102"/>
      <c r="BU128" s="20" t="s">
        <v>73</v>
      </c>
      <c r="BV128" s="103" t="s">
        <v>193</v>
      </c>
      <c r="BW128" s="104"/>
      <c r="BX128" s="105" t="s">
        <v>491</v>
      </c>
      <c r="BY128" s="105"/>
      <c r="BZ128" s="105"/>
      <c r="CA128" s="106" t="s">
        <v>192</v>
      </c>
      <c r="CC128" s="102" t="s">
        <v>362</v>
      </c>
      <c r="CD128" s="102"/>
      <c r="CE128" s="20" t="s">
        <v>73</v>
      </c>
      <c r="CF128" s="103" t="s">
        <v>193</v>
      </c>
      <c r="CG128" s="104"/>
      <c r="CH128" s="105" t="s">
        <v>491</v>
      </c>
      <c r="CI128" s="105"/>
      <c r="CJ128" s="105"/>
      <c r="CK128" s="106" t="s">
        <v>192</v>
      </c>
      <c r="CM128" s="102" t="s">
        <v>362</v>
      </c>
      <c r="CN128" s="102"/>
      <c r="CO128" s="20" t="s">
        <v>73</v>
      </c>
      <c r="CP128" s="103" t="s">
        <v>193</v>
      </c>
      <c r="CQ128" s="104"/>
      <c r="CR128" s="105" t="s">
        <v>491</v>
      </c>
      <c r="CS128" s="105"/>
      <c r="CT128" s="105"/>
      <c r="CU128" s="106" t="s">
        <v>192</v>
      </c>
    </row>
    <row r="129" spans="1:99" s="4" customFormat="1" ht="46.5" customHeight="1" x14ac:dyDescent="0.2">
      <c r="A129" s="2"/>
      <c r="B129" s="1"/>
      <c r="C129" s="1"/>
      <c r="D129" s="1"/>
      <c r="E129" s="1"/>
      <c r="F129" s="1"/>
      <c r="G129" s="1"/>
      <c r="H129" s="1"/>
      <c r="I129" s="1"/>
      <c r="K129" s="2"/>
      <c r="L129" s="1"/>
      <c r="M129" s="1"/>
      <c r="N129" s="1"/>
      <c r="O129" s="1"/>
      <c r="P129" s="1"/>
      <c r="Q129" s="1"/>
      <c r="R129" s="1"/>
      <c r="S129" s="1"/>
      <c r="U129" s="2"/>
      <c r="V129" s="1"/>
      <c r="W129" s="1"/>
      <c r="X129" s="1"/>
      <c r="Y129" s="1"/>
      <c r="Z129" s="1"/>
      <c r="AA129" s="1"/>
      <c r="AB129" s="1"/>
      <c r="AC129" s="1"/>
      <c r="AE129" s="2"/>
      <c r="AF129" s="1"/>
      <c r="AG129" s="1"/>
      <c r="AH129" s="1"/>
      <c r="AI129" s="1"/>
      <c r="AJ129" s="1"/>
      <c r="AK129" s="1"/>
      <c r="AL129" s="1"/>
      <c r="AM129" s="1"/>
      <c r="AO129" s="102"/>
      <c r="AP129" s="102"/>
      <c r="AQ129" s="19" t="s">
        <v>74</v>
      </c>
      <c r="AR129" s="103" t="s">
        <v>212</v>
      </c>
      <c r="AS129" s="104"/>
      <c r="AT129" s="103" t="s">
        <v>262</v>
      </c>
      <c r="AU129" s="118"/>
      <c r="AV129" s="104"/>
      <c r="AW129" s="107"/>
      <c r="AY129" s="102"/>
      <c r="AZ129" s="102"/>
      <c r="BA129" s="19" t="s">
        <v>74</v>
      </c>
      <c r="BB129" s="103" t="s">
        <v>212</v>
      </c>
      <c r="BC129" s="104"/>
      <c r="BD129" s="103" t="s">
        <v>262</v>
      </c>
      <c r="BE129" s="118"/>
      <c r="BF129" s="104"/>
      <c r="BG129" s="107"/>
      <c r="BI129" s="102"/>
      <c r="BJ129" s="102"/>
      <c r="BK129" s="19" t="s">
        <v>74</v>
      </c>
      <c r="BL129" s="103" t="s">
        <v>212</v>
      </c>
      <c r="BM129" s="104"/>
      <c r="BN129" s="103" t="s">
        <v>262</v>
      </c>
      <c r="BO129" s="118"/>
      <c r="BP129" s="104"/>
      <c r="BQ129" s="107"/>
      <c r="BS129" s="102"/>
      <c r="BT129" s="102"/>
      <c r="BU129" s="19" t="s">
        <v>74</v>
      </c>
      <c r="BV129" s="103" t="s">
        <v>212</v>
      </c>
      <c r="BW129" s="104"/>
      <c r="BX129" s="103" t="s">
        <v>262</v>
      </c>
      <c r="BY129" s="118"/>
      <c r="BZ129" s="104"/>
      <c r="CA129" s="107"/>
      <c r="CC129" s="102"/>
      <c r="CD129" s="102"/>
      <c r="CE129" s="19" t="s">
        <v>74</v>
      </c>
      <c r="CF129" s="103" t="s">
        <v>212</v>
      </c>
      <c r="CG129" s="104"/>
      <c r="CH129" s="103" t="s">
        <v>262</v>
      </c>
      <c r="CI129" s="118"/>
      <c r="CJ129" s="104"/>
      <c r="CK129" s="107"/>
      <c r="CM129" s="102"/>
      <c r="CN129" s="102"/>
      <c r="CO129" s="19" t="s">
        <v>74</v>
      </c>
      <c r="CP129" s="103" t="s">
        <v>212</v>
      </c>
      <c r="CQ129" s="104"/>
      <c r="CR129" s="103" t="s">
        <v>262</v>
      </c>
      <c r="CS129" s="118"/>
      <c r="CT129" s="104"/>
      <c r="CU129" s="107"/>
    </row>
    <row r="130" spans="1:99" s="4" customFormat="1" ht="46.5" customHeight="1" x14ac:dyDescent="0.2">
      <c r="A130" s="2"/>
      <c r="B130" s="1"/>
      <c r="C130" s="1"/>
      <c r="D130" s="1"/>
      <c r="E130" s="1"/>
      <c r="F130" s="1"/>
      <c r="G130" s="1"/>
      <c r="H130" s="1"/>
      <c r="I130" s="1"/>
      <c r="K130" s="2"/>
      <c r="L130" s="1"/>
      <c r="M130" s="1"/>
      <c r="N130" s="1"/>
      <c r="O130" s="1"/>
      <c r="P130" s="1"/>
      <c r="Q130" s="1"/>
      <c r="R130" s="1"/>
      <c r="S130" s="1"/>
      <c r="U130" s="2"/>
      <c r="V130" s="1"/>
      <c r="W130" s="1"/>
      <c r="X130" s="1"/>
      <c r="Y130" s="1"/>
      <c r="Z130" s="1"/>
      <c r="AA130" s="1"/>
      <c r="AB130" s="1"/>
      <c r="AC130" s="1"/>
      <c r="AE130" s="2"/>
      <c r="AF130" s="1"/>
      <c r="AG130" s="1"/>
      <c r="AH130" s="1"/>
      <c r="AI130" s="1"/>
      <c r="AJ130" s="1"/>
      <c r="AK130" s="1"/>
      <c r="AL130" s="1"/>
      <c r="AM130" s="1"/>
      <c r="AO130" s="102"/>
      <c r="AP130" s="102"/>
      <c r="AQ130" s="19" t="s">
        <v>75</v>
      </c>
      <c r="AR130" s="103" t="s">
        <v>216</v>
      </c>
      <c r="AS130" s="104"/>
      <c r="AT130" s="105" t="s">
        <v>261</v>
      </c>
      <c r="AU130" s="105"/>
      <c r="AV130" s="105"/>
      <c r="AW130" s="108"/>
      <c r="AY130" s="102"/>
      <c r="AZ130" s="102"/>
      <c r="BA130" s="19" t="s">
        <v>75</v>
      </c>
      <c r="BB130" s="103" t="s">
        <v>216</v>
      </c>
      <c r="BC130" s="104"/>
      <c r="BD130" s="105" t="s">
        <v>261</v>
      </c>
      <c r="BE130" s="105"/>
      <c r="BF130" s="105"/>
      <c r="BG130" s="108"/>
      <c r="BI130" s="102"/>
      <c r="BJ130" s="102"/>
      <c r="BK130" s="19" t="s">
        <v>75</v>
      </c>
      <c r="BL130" s="103" t="s">
        <v>216</v>
      </c>
      <c r="BM130" s="104"/>
      <c r="BN130" s="105" t="s">
        <v>261</v>
      </c>
      <c r="BO130" s="105"/>
      <c r="BP130" s="105"/>
      <c r="BQ130" s="108"/>
      <c r="BS130" s="102"/>
      <c r="BT130" s="102"/>
      <c r="BU130" s="19" t="s">
        <v>75</v>
      </c>
      <c r="BV130" s="103" t="s">
        <v>216</v>
      </c>
      <c r="BW130" s="104"/>
      <c r="BX130" s="105" t="s">
        <v>261</v>
      </c>
      <c r="BY130" s="105"/>
      <c r="BZ130" s="105"/>
      <c r="CA130" s="108"/>
      <c r="CC130" s="102"/>
      <c r="CD130" s="102"/>
      <c r="CE130" s="19" t="s">
        <v>75</v>
      </c>
      <c r="CF130" s="103" t="s">
        <v>216</v>
      </c>
      <c r="CG130" s="104"/>
      <c r="CH130" s="105" t="s">
        <v>261</v>
      </c>
      <c r="CI130" s="105"/>
      <c r="CJ130" s="105"/>
      <c r="CK130" s="108"/>
      <c r="CM130" s="102"/>
      <c r="CN130" s="102"/>
      <c r="CO130" s="19" t="s">
        <v>75</v>
      </c>
      <c r="CP130" s="103" t="s">
        <v>216</v>
      </c>
      <c r="CQ130" s="104"/>
      <c r="CR130" s="105" t="s">
        <v>261</v>
      </c>
      <c r="CS130" s="105"/>
      <c r="CT130" s="105"/>
      <c r="CU130" s="108"/>
    </row>
    <row r="131" spans="1:99" s="4" customFormat="1" ht="15" customHeight="1" x14ac:dyDescent="0.2">
      <c r="A131" s="2"/>
      <c r="B131" s="1"/>
      <c r="C131" s="1"/>
      <c r="D131" s="1"/>
      <c r="E131" s="1"/>
      <c r="F131" s="1"/>
      <c r="G131" s="1"/>
      <c r="H131" s="1"/>
      <c r="I131" s="1"/>
      <c r="K131" s="2"/>
      <c r="L131" s="1"/>
      <c r="M131" s="1"/>
      <c r="N131" s="1"/>
      <c r="O131" s="1"/>
      <c r="P131" s="1"/>
      <c r="Q131" s="1"/>
      <c r="R131" s="1"/>
      <c r="S131" s="1"/>
      <c r="U131" s="2"/>
      <c r="V131" s="1"/>
      <c r="W131" s="1"/>
      <c r="X131" s="1"/>
      <c r="Y131" s="1"/>
      <c r="Z131" s="1"/>
      <c r="AA131" s="1"/>
      <c r="AB131" s="1"/>
      <c r="AC131" s="1"/>
      <c r="AE131" s="2"/>
      <c r="AF131" s="1"/>
      <c r="AG131" s="1"/>
      <c r="AH131" s="1"/>
      <c r="AI131" s="1"/>
      <c r="AJ131" s="1"/>
      <c r="AK131" s="1"/>
      <c r="AL131" s="1"/>
      <c r="AM131" s="1"/>
      <c r="AO131" s="102"/>
      <c r="AP131" s="102"/>
      <c r="AQ131" s="24"/>
      <c r="AR131" s="3">
        <v>1</v>
      </c>
      <c r="AS131" s="3">
        <v>2</v>
      </c>
      <c r="AT131" s="3">
        <v>3</v>
      </c>
      <c r="AU131" s="84">
        <v>4</v>
      </c>
      <c r="AV131" s="85"/>
      <c r="AW131" s="86"/>
      <c r="AY131" s="102"/>
      <c r="AZ131" s="102"/>
      <c r="BA131" s="24"/>
      <c r="BB131" s="3">
        <v>1</v>
      </c>
      <c r="BC131" s="3">
        <v>2</v>
      </c>
      <c r="BD131" s="3">
        <v>3</v>
      </c>
      <c r="BE131" s="84">
        <v>4</v>
      </c>
      <c r="BF131" s="85"/>
      <c r="BG131" s="86"/>
      <c r="BI131" s="102"/>
      <c r="BJ131" s="102"/>
      <c r="BK131" s="24"/>
      <c r="BL131" s="3">
        <v>1</v>
      </c>
      <c r="BM131" s="3">
        <v>2</v>
      </c>
      <c r="BN131" s="3">
        <v>3</v>
      </c>
      <c r="BO131" s="84">
        <v>4</v>
      </c>
      <c r="BP131" s="85"/>
      <c r="BQ131" s="86"/>
      <c r="BS131" s="102"/>
      <c r="BT131" s="102"/>
      <c r="BU131" s="24"/>
      <c r="BV131" s="3">
        <v>1</v>
      </c>
      <c r="BW131" s="3">
        <v>2</v>
      </c>
      <c r="BX131" s="3">
        <v>3</v>
      </c>
      <c r="BY131" s="84">
        <v>4</v>
      </c>
      <c r="BZ131" s="85"/>
      <c r="CA131" s="86"/>
      <c r="CC131" s="102"/>
      <c r="CD131" s="102"/>
      <c r="CE131" s="24"/>
      <c r="CF131" s="3">
        <v>1</v>
      </c>
      <c r="CG131" s="3">
        <v>2</v>
      </c>
      <c r="CH131" s="3">
        <v>3</v>
      </c>
      <c r="CI131" s="84">
        <v>4</v>
      </c>
      <c r="CJ131" s="85"/>
      <c r="CK131" s="86"/>
      <c r="CM131" s="102"/>
      <c r="CN131" s="102"/>
      <c r="CO131" s="24"/>
      <c r="CP131" s="3">
        <v>1</v>
      </c>
      <c r="CQ131" s="3">
        <v>2</v>
      </c>
      <c r="CR131" s="3">
        <v>3</v>
      </c>
      <c r="CS131" s="84">
        <v>4</v>
      </c>
      <c r="CT131" s="85"/>
      <c r="CU131" s="86"/>
    </row>
    <row r="132" spans="1:99" s="4" customFormat="1" x14ac:dyDescent="0.2">
      <c r="A132" s="2"/>
      <c r="B132" s="1"/>
      <c r="C132" s="1"/>
      <c r="D132" s="1"/>
      <c r="E132" s="1"/>
      <c r="F132" s="1"/>
      <c r="G132" s="1"/>
      <c r="H132" s="1"/>
      <c r="I132" s="1"/>
      <c r="K132" s="2"/>
      <c r="L132" s="1"/>
      <c r="M132" s="1"/>
      <c r="N132" s="1"/>
      <c r="O132" s="1"/>
      <c r="P132" s="1"/>
      <c r="Q132" s="1"/>
      <c r="R132" s="1"/>
      <c r="S132" s="1"/>
      <c r="U132" s="2"/>
      <c r="V132" s="1"/>
      <c r="W132" s="1"/>
      <c r="X132" s="1"/>
      <c r="Y132" s="1"/>
      <c r="Z132" s="1"/>
      <c r="AA132" s="1"/>
      <c r="AB132" s="1"/>
      <c r="AC132" s="1"/>
      <c r="AE132" s="2"/>
      <c r="AF132" s="1"/>
      <c r="AG132" s="1"/>
      <c r="AH132" s="1"/>
      <c r="AI132" s="1"/>
      <c r="AJ132" s="1"/>
      <c r="AK132" s="1"/>
      <c r="AL132" s="1"/>
      <c r="AM132" s="1"/>
      <c r="AO132" s="102"/>
      <c r="AP132" s="102"/>
      <c r="AQ132" s="9" t="s">
        <v>17</v>
      </c>
      <c r="AR132" s="8">
        <v>61.81812</v>
      </c>
      <c r="AS132" s="8">
        <v>61.81812</v>
      </c>
      <c r="AT132" s="8">
        <v>61.81812</v>
      </c>
      <c r="AU132" s="92" t="s">
        <v>59</v>
      </c>
      <c r="AV132" s="93"/>
      <c r="AW132" s="94"/>
      <c r="AY132" s="102"/>
      <c r="AZ132" s="102"/>
      <c r="BA132" s="9" t="s">
        <v>17</v>
      </c>
      <c r="BB132" s="8">
        <v>123.63624</v>
      </c>
      <c r="BC132" s="8">
        <v>123.63624</v>
      </c>
      <c r="BD132" s="8">
        <v>123.63624</v>
      </c>
      <c r="BE132" s="92" t="s">
        <v>59</v>
      </c>
      <c r="BF132" s="93"/>
      <c r="BG132" s="94"/>
      <c r="BI132" s="102"/>
      <c r="BJ132" s="102"/>
      <c r="BK132" s="9" t="s">
        <v>17</v>
      </c>
      <c r="BL132" s="8">
        <v>252.01440000000005</v>
      </c>
      <c r="BM132" s="8">
        <v>259.34039999999999</v>
      </c>
      <c r="BN132" s="8">
        <v>271.06200000000001</v>
      </c>
      <c r="BO132" s="92" t="s">
        <v>59</v>
      </c>
      <c r="BP132" s="93"/>
      <c r="BQ132" s="94"/>
      <c r="BS132" s="102"/>
      <c r="BT132" s="102"/>
      <c r="BU132" s="9" t="s">
        <v>17</v>
      </c>
      <c r="BV132" s="8">
        <v>370.69560000000001</v>
      </c>
      <c r="BW132" s="8">
        <v>385.3476</v>
      </c>
      <c r="BX132" s="8">
        <v>408.79080000000005</v>
      </c>
      <c r="BY132" s="92" t="s">
        <v>59</v>
      </c>
      <c r="BZ132" s="93"/>
      <c r="CA132" s="94"/>
      <c r="CC132" s="102"/>
      <c r="CD132" s="102"/>
      <c r="CE132" s="9" t="s">
        <v>17</v>
      </c>
      <c r="CF132" s="8">
        <v>628.57079999999996</v>
      </c>
      <c r="CG132" s="8">
        <v>643.22280000000012</v>
      </c>
      <c r="CH132" s="8">
        <v>666.66600000000005</v>
      </c>
      <c r="CI132" s="92" t="s">
        <v>59</v>
      </c>
      <c r="CJ132" s="93"/>
      <c r="CK132" s="94"/>
      <c r="CM132" s="102"/>
      <c r="CN132" s="102"/>
      <c r="CO132" s="9" t="s">
        <v>17</v>
      </c>
      <c r="CP132" s="8">
        <v>291.42828000000003</v>
      </c>
      <c r="CQ132" s="8">
        <v>291.42828000000003</v>
      </c>
      <c r="CR132" s="8">
        <v>291.42828000000003</v>
      </c>
      <c r="CS132" s="92" t="s">
        <v>59</v>
      </c>
      <c r="CT132" s="93"/>
      <c r="CU132" s="94"/>
    </row>
    <row r="133" spans="1:99" s="4" customFormat="1" x14ac:dyDescent="0.2">
      <c r="A133" s="2"/>
      <c r="B133" s="1"/>
      <c r="C133" s="1"/>
      <c r="D133" s="1"/>
      <c r="E133" s="1"/>
      <c r="F133" s="1"/>
      <c r="G133" s="1"/>
      <c r="H133" s="1"/>
      <c r="I133" s="1"/>
      <c r="K133" s="2"/>
      <c r="L133" s="1"/>
      <c r="M133" s="1"/>
      <c r="N133" s="1"/>
      <c r="O133" s="1"/>
      <c r="P133" s="1"/>
      <c r="Q133" s="1"/>
      <c r="R133" s="1"/>
      <c r="S133" s="1"/>
      <c r="U133" s="2"/>
      <c r="V133" s="1"/>
      <c r="W133" s="1"/>
      <c r="X133" s="1"/>
      <c r="Y133" s="1"/>
      <c r="Z133" s="1"/>
      <c r="AA133" s="1"/>
      <c r="AB133" s="1"/>
      <c r="AC133" s="1"/>
      <c r="AE133" s="2"/>
      <c r="AF133" s="1"/>
      <c r="AG133" s="1"/>
      <c r="AH133" s="1"/>
      <c r="AI133" s="1"/>
      <c r="AJ133" s="1"/>
      <c r="AK133" s="1"/>
      <c r="AL133" s="1"/>
      <c r="AM133" s="1"/>
      <c r="AO133" s="102"/>
      <c r="AP133" s="102"/>
      <c r="AQ133" s="9" t="s">
        <v>18</v>
      </c>
      <c r="AR133" s="8">
        <v>66.666600000000003</v>
      </c>
      <c r="AS133" s="8">
        <v>66.666600000000003</v>
      </c>
      <c r="AT133" s="8">
        <v>66.666600000000003</v>
      </c>
      <c r="AU133" s="92" t="s">
        <v>59</v>
      </c>
      <c r="AV133" s="93"/>
      <c r="AW133" s="94"/>
      <c r="AY133" s="102"/>
      <c r="AZ133" s="102"/>
      <c r="BA133" s="9" t="s">
        <v>18</v>
      </c>
      <c r="BB133" s="8">
        <v>133.33320000000001</v>
      </c>
      <c r="BC133" s="8">
        <v>133.33320000000001</v>
      </c>
      <c r="BD133" s="8">
        <v>133.33320000000001</v>
      </c>
      <c r="BE133" s="92" t="s">
        <v>59</v>
      </c>
      <c r="BF133" s="93"/>
      <c r="BG133" s="94"/>
      <c r="BI133" s="102"/>
      <c r="BJ133" s="102"/>
      <c r="BK133" s="9" t="s">
        <v>18</v>
      </c>
      <c r="BL133" s="8">
        <v>263.73599999999999</v>
      </c>
      <c r="BM133" s="8">
        <v>271.06200000000001</v>
      </c>
      <c r="BN133" s="8">
        <v>282.78360000000004</v>
      </c>
      <c r="BO133" s="92" t="s">
        <v>59</v>
      </c>
      <c r="BP133" s="93"/>
      <c r="BQ133" s="94"/>
      <c r="BS133" s="102"/>
      <c r="BT133" s="102"/>
      <c r="BU133" s="9" t="s">
        <v>18</v>
      </c>
      <c r="BV133" s="8">
        <v>382.41720000000004</v>
      </c>
      <c r="BW133" s="8">
        <v>397.06920000000002</v>
      </c>
      <c r="BX133" s="8">
        <v>420.51240000000001</v>
      </c>
      <c r="BY133" s="92" t="s">
        <v>59</v>
      </c>
      <c r="BZ133" s="93"/>
      <c r="CA133" s="94"/>
      <c r="CC133" s="102"/>
      <c r="CD133" s="102"/>
      <c r="CE133" s="9" t="s">
        <v>18</v>
      </c>
      <c r="CF133" s="8">
        <v>652.01400000000012</v>
      </c>
      <c r="CG133" s="8">
        <v>666.66600000000005</v>
      </c>
      <c r="CH133" s="8">
        <v>690.1092000000001</v>
      </c>
      <c r="CI133" s="92" t="s">
        <v>59</v>
      </c>
      <c r="CJ133" s="93"/>
      <c r="CK133" s="94"/>
      <c r="CM133" s="102"/>
      <c r="CN133" s="102"/>
      <c r="CO133" s="9" t="s">
        <v>18</v>
      </c>
      <c r="CP133" s="8">
        <v>314.28540000000004</v>
      </c>
      <c r="CQ133" s="8">
        <v>314.28540000000004</v>
      </c>
      <c r="CR133" s="8">
        <v>314.28540000000004</v>
      </c>
      <c r="CS133" s="92" t="s">
        <v>59</v>
      </c>
      <c r="CT133" s="93"/>
      <c r="CU133" s="94"/>
    </row>
    <row r="134" spans="1:99" s="4" customFormat="1" x14ac:dyDescent="0.2">
      <c r="A134" s="2"/>
      <c r="B134" s="1"/>
      <c r="C134" s="1"/>
      <c r="D134" s="1"/>
      <c r="E134" s="1"/>
      <c r="F134" s="1"/>
      <c r="G134" s="1"/>
      <c r="H134" s="1"/>
      <c r="I134" s="1"/>
      <c r="K134" s="2"/>
      <c r="L134" s="1"/>
      <c r="M134" s="1"/>
      <c r="N134" s="1"/>
      <c r="O134" s="1"/>
      <c r="P134" s="1"/>
      <c r="Q134" s="1"/>
      <c r="R134" s="1"/>
      <c r="S134" s="1"/>
      <c r="U134" s="2"/>
      <c r="V134" s="1"/>
      <c r="W134" s="1"/>
      <c r="X134" s="1"/>
      <c r="Y134" s="1"/>
      <c r="Z134" s="1"/>
      <c r="AA134" s="1"/>
      <c r="AB134" s="1"/>
      <c r="AC134" s="1"/>
      <c r="AE134" s="2"/>
      <c r="AF134" s="1"/>
      <c r="AG134" s="1"/>
      <c r="AH134" s="1"/>
      <c r="AI134" s="1"/>
      <c r="AJ134" s="1"/>
      <c r="AK134" s="1"/>
      <c r="AL134" s="1"/>
      <c r="AM134" s="1"/>
      <c r="AO134" s="102"/>
      <c r="AP134" s="102"/>
      <c r="AQ134" s="9" t="s">
        <v>19</v>
      </c>
      <c r="AR134" s="8">
        <v>81.818100000000001</v>
      </c>
      <c r="AS134" s="8">
        <v>81.818100000000001</v>
      </c>
      <c r="AT134" s="8">
        <v>81.818100000000001</v>
      </c>
      <c r="AU134" s="75" t="s">
        <v>59</v>
      </c>
      <c r="AV134" s="75"/>
      <c r="AW134" s="75"/>
      <c r="AY134" s="102"/>
      <c r="AZ134" s="102"/>
      <c r="BA134" s="9" t="s">
        <v>19</v>
      </c>
      <c r="BB134" s="8">
        <v>163.6362</v>
      </c>
      <c r="BC134" s="8">
        <v>163.6362</v>
      </c>
      <c r="BD134" s="8">
        <v>163.6362</v>
      </c>
      <c r="BE134" s="75" t="s">
        <v>59</v>
      </c>
      <c r="BF134" s="75"/>
      <c r="BG134" s="75"/>
      <c r="BI134" s="102"/>
      <c r="BJ134" s="102"/>
      <c r="BK134" s="9" t="s">
        <v>19</v>
      </c>
      <c r="BL134" s="8">
        <v>300.36600000000004</v>
      </c>
      <c r="BM134" s="8">
        <v>307.69200000000006</v>
      </c>
      <c r="BN134" s="8">
        <v>319.41360000000003</v>
      </c>
      <c r="BO134" s="75" t="s">
        <v>59</v>
      </c>
      <c r="BP134" s="75"/>
      <c r="BQ134" s="75"/>
      <c r="BS134" s="102"/>
      <c r="BT134" s="102"/>
      <c r="BU134" s="9" t="s">
        <v>19</v>
      </c>
      <c r="BV134" s="8">
        <v>419.04719999999998</v>
      </c>
      <c r="BW134" s="8">
        <v>433.69920000000008</v>
      </c>
      <c r="BX134" s="8">
        <v>457.14240000000007</v>
      </c>
      <c r="BY134" s="75" t="s">
        <v>59</v>
      </c>
      <c r="BZ134" s="75"/>
      <c r="CA134" s="75"/>
      <c r="CC134" s="102"/>
      <c r="CD134" s="102"/>
      <c r="CE134" s="9" t="s">
        <v>19</v>
      </c>
      <c r="CF134" s="8">
        <v>725.27400000000011</v>
      </c>
      <c r="CG134" s="8">
        <v>739.92600000000016</v>
      </c>
      <c r="CH134" s="8">
        <v>763.36920000000009</v>
      </c>
      <c r="CI134" s="75" t="s">
        <v>59</v>
      </c>
      <c r="CJ134" s="75"/>
      <c r="CK134" s="75"/>
      <c r="CM134" s="102"/>
      <c r="CN134" s="102"/>
      <c r="CO134" s="9" t="s">
        <v>19</v>
      </c>
      <c r="CP134" s="8">
        <v>385.71390000000008</v>
      </c>
      <c r="CQ134" s="8">
        <v>385.71390000000008</v>
      </c>
      <c r="CR134" s="8">
        <v>385.71390000000008</v>
      </c>
      <c r="CS134" s="75" t="s">
        <v>59</v>
      </c>
      <c r="CT134" s="75"/>
      <c r="CU134" s="75"/>
    </row>
    <row r="135" spans="1:99" s="4" customFormat="1" ht="2.25" customHeight="1" x14ac:dyDescent="0.2">
      <c r="A135" s="2"/>
      <c r="B135" s="1"/>
      <c r="C135" s="1"/>
      <c r="D135" s="1"/>
      <c r="E135" s="1"/>
      <c r="F135" s="1"/>
      <c r="G135" s="1"/>
      <c r="H135" s="1"/>
      <c r="I135" s="1"/>
      <c r="K135" s="2"/>
      <c r="L135" s="1"/>
      <c r="M135" s="1"/>
      <c r="N135" s="1"/>
      <c r="O135" s="1"/>
      <c r="P135" s="1"/>
      <c r="Q135" s="1"/>
      <c r="R135" s="1"/>
      <c r="S135" s="1"/>
      <c r="U135" s="2"/>
      <c r="V135" s="1"/>
      <c r="W135" s="1"/>
      <c r="X135" s="1"/>
      <c r="Y135" s="1"/>
      <c r="Z135" s="1"/>
      <c r="AA135" s="1"/>
      <c r="AB135" s="1"/>
      <c r="AC135" s="1"/>
      <c r="AE135" s="2"/>
      <c r="AF135" s="1"/>
      <c r="AG135" s="1"/>
      <c r="AH135" s="1"/>
      <c r="AI135" s="1"/>
      <c r="AJ135" s="1"/>
      <c r="AK135" s="1"/>
      <c r="AL135" s="1"/>
      <c r="AM135" s="1"/>
      <c r="AO135" s="99"/>
      <c r="AP135" s="100"/>
      <c r="AQ135" s="100"/>
      <c r="AR135" s="100"/>
      <c r="AS135" s="100"/>
      <c r="AT135" s="100"/>
      <c r="AU135" s="100"/>
      <c r="AV135" s="100"/>
      <c r="AW135" s="101"/>
      <c r="AX135" s="2"/>
      <c r="AY135" s="99"/>
      <c r="AZ135" s="100"/>
      <c r="BA135" s="100"/>
      <c r="BB135" s="100"/>
      <c r="BC135" s="100"/>
      <c r="BD135" s="100"/>
      <c r="BE135" s="100"/>
      <c r="BF135" s="100"/>
      <c r="BG135" s="101"/>
      <c r="BI135" s="99"/>
      <c r="BJ135" s="100"/>
      <c r="BK135" s="100"/>
      <c r="BL135" s="100"/>
      <c r="BM135" s="100"/>
      <c r="BN135" s="100"/>
      <c r="BO135" s="100"/>
      <c r="BP135" s="100"/>
      <c r="BQ135" s="101"/>
      <c r="BS135" s="99"/>
      <c r="BT135" s="100"/>
      <c r="BU135" s="100"/>
      <c r="BV135" s="100"/>
      <c r="BW135" s="100"/>
      <c r="BX135" s="100"/>
      <c r="BY135" s="100"/>
      <c r="BZ135" s="100"/>
      <c r="CA135" s="101"/>
      <c r="CC135" s="99"/>
      <c r="CD135" s="100"/>
      <c r="CE135" s="100"/>
      <c r="CF135" s="100"/>
      <c r="CG135" s="100"/>
      <c r="CH135" s="100"/>
      <c r="CI135" s="100"/>
      <c r="CJ135" s="100"/>
      <c r="CK135" s="101"/>
      <c r="CM135" s="99"/>
      <c r="CN135" s="100"/>
      <c r="CO135" s="100"/>
      <c r="CP135" s="100"/>
      <c r="CQ135" s="100"/>
      <c r="CR135" s="100"/>
      <c r="CS135" s="100"/>
      <c r="CT135" s="100"/>
      <c r="CU135" s="101"/>
    </row>
    <row r="136" spans="1:99" s="4" customFormat="1" ht="46.5" customHeight="1" x14ac:dyDescent="0.2">
      <c r="A136" s="2"/>
      <c r="B136" s="1"/>
      <c r="C136" s="1"/>
      <c r="D136" s="1"/>
      <c r="E136" s="1"/>
      <c r="F136" s="1"/>
      <c r="G136" s="1"/>
      <c r="H136" s="1"/>
      <c r="I136" s="1"/>
      <c r="K136" s="2"/>
      <c r="L136" s="1"/>
      <c r="M136" s="1"/>
      <c r="N136" s="1"/>
      <c r="O136" s="1"/>
      <c r="P136" s="1"/>
      <c r="Q136" s="1"/>
      <c r="R136" s="1"/>
      <c r="S136" s="1"/>
      <c r="U136" s="2"/>
      <c r="V136" s="1"/>
      <c r="W136" s="1"/>
      <c r="X136" s="1"/>
      <c r="Y136" s="1"/>
      <c r="Z136" s="1"/>
      <c r="AA136" s="1"/>
      <c r="AB136" s="1"/>
      <c r="AC136" s="1"/>
      <c r="AE136" s="2"/>
      <c r="AF136" s="1"/>
      <c r="AG136" s="1"/>
      <c r="AH136" s="1"/>
      <c r="AI136" s="1"/>
      <c r="AJ136" s="1"/>
      <c r="AK136" s="1"/>
      <c r="AL136" s="1"/>
      <c r="AM136" s="1"/>
      <c r="AO136" s="102" t="s">
        <v>363</v>
      </c>
      <c r="AP136" s="102"/>
      <c r="AQ136" s="20" t="s">
        <v>73</v>
      </c>
      <c r="AR136" s="103" t="s">
        <v>193</v>
      </c>
      <c r="AS136" s="104"/>
      <c r="AT136" s="105" t="s">
        <v>491</v>
      </c>
      <c r="AU136" s="105"/>
      <c r="AV136" s="105"/>
      <c r="AW136" s="106" t="s">
        <v>192</v>
      </c>
      <c r="AY136" s="102" t="s">
        <v>363</v>
      </c>
      <c r="AZ136" s="102"/>
      <c r="BA136" s="20" t="s">
        <v>73</v>
      </c>
      <c r="BB136" s="103" t="s">
        <v>193</v>
      </c>
      <c r="BC136" s="104"/>
      <c r="BD136" s="105" t="s">
        <v>491</v>
      </c>
      <c r="BE136" s="105"/>
      <c r="BF136" s="105"/>
      <c r="BG136" s="106" t="s">
        <v>192</v>
      </c>
      <c r="BI136" s="102" t="s">
        <v>363</v>
      </c>
      <c r="BJ136" s="102"/>
      <c r="BK136" s="20" t="s">
        <v>73</v>
      </c>
      <c r="BL136" s="103" t="s">
        <v>193</v>
      </c>
      <c r="BM136" s="104"/>
      <c r="BN136" s="105" t="s">
        <v>491</v>
      </c>
      <c r="BO136" s="105"/>
      <c r="BP136" s="105"/>
      <c r="BQ136" s="106" t="s">
        <v>192</v>
      </c>
      <c r="BS136" s="102" t="s">
        <v>363</v>
      </c>
      <c r="BT136" s="102"/>
      <c r="BU136" s="20" t="s">
        <v>73</v>
      </c>
      <c r="BV136" s="103" t="s">
        <v>193</v>
      </c>
      <c r="BW136" s="104"/>
      <c r="BX136" s="105" t="s">
        <v>491</v>
      </c>
      <c r="BY136" s="105"/>
      <c r="BZ136" s="105"/>
      <c r="CA136" s="106" t="s">
        <v>192</v>
      </c>
      <c r="CC136" s="102" t="s">
        <v>363</v>
      </c>
      <c r="CD136" s="102"/>
      <c r="CE136" s="20" t="s">
        <v>73</v>
      </c>
      <c r="CF136" s="103" t="s">
        <v>193</v>
      </c>
      <c r="CG136" s="104"/>
      <c r="CH136" s="105" t="s">
        <v>491</v>
      </c>
      <c r="CI136" s="105"/>
      <c r="CJ136" s="105"/>
      <c r="CK136" s="106" t="s">
        <v>192</v>
      </c>
      <c r="CM136" s="102" t="s">
        <v>363</v>
      </c>
      <c r="CN136" s="102"/>
      <c r="CO136" s="20" t="s">
        <v>73</v>
      </c>
      <c r="CP136" s="103" t="s">
        <v>193</v>
      </c>
      <c r="CQ136" s="104"/>
      <c r="CR136" s="105" t="s">
        <v>491</v>
      </c>
      <c r="CS136" s="105"/>
      <c r="CT136" s="105"/>
      <c r="CU136" s="106" t="s">
        <v>192</v>
      </c>
    </row>
    <row r="137" spans="1:99" s="4" customFormat="1" ht="46.5" customHeight="1" x14ac:dyDescent="0.2">
      <c r="A137" s="2"/>
      <c r="B137" s="1"/>
      <c r="C137" s="1"/>
      <c r="D137" s="1"/>
      <c r="E137" s="1"/>
      <c r="F137" s="1"/>
      <c r="G137" s="1"/>
      <c r="H137" s="1"/>
      <c r="I137" s="1"/>
      <c r="K137" s="2"/>
      <c r="L137" s="1"/>
      <c r="M137" s="1"/>
      <c r="N137" s="1"/>
      <c r="O137" s="1"/>
      <c r="P137" s="1"/>
      <c r="Q137" s="1"/>
      <c r="R137" s="1"/>
      <c r="S137" s="1"/>
      <c r="U137" s="2"/>
      <c r="V137" s="1"/>
      <c r="W137" s="1"/>
      <c r="X137" s="1"/>
      <c r="Y137" s="1"/>
      <c r="Z137" s="1"/>
      <c r="AA137" s="1"/>
      <c r="AB137" s="1"/>
      <c r="AC137" s="1"/>
      <c r="AE137" s="2"/>
      <c r="AF137" s="1"/>
      <c r="AG137" s="1"/>
      <c r="AH137" s="1"/>
      <c r="AI137" s="1"/>
      <c r="AJ137" s="1"/>
      <c r="AK137" s="1"/>
      <c r="AL137" s="1"/>
      <c r="AM137" s="1"/>
      <c r="AO137" s="102"/>
      <c r="AP137" s="102"/>
      <c r="AQ137" s="19" t="s">
        <v>74</v>
      </c>
      <c r="AR137" s="103" t="s">
        <v>263</v>
      </c>
      <c r="AS137" s="104"/>
      <c r="AT137" s="105" t="s">
        <v>264</v>
      </c>
      <c r="AU137" s="105"/>
      <c r="AV137" s="105"/>
      <c r="AW137" s="107"/>
      <c r="AY137" s="102"/>
      <c r="AZ137" s="102"/>
      <c r="BA137" s="19" t="s">
        <v>74</v>
      </c>
      <c r="BB137" s="103" t="s">
        <v>263</v>
      </c>
      <c r="BC137" s="104"/>
      <c r="BD137" s="105" t="s">
        <v>264</v>
      </c>
      <c r="BE137" s="105"/>
      <c r="BF137" s="105"/>
      <c r="BG137" s="107"/>
      <c r="BI137" s="102"/>
      <c r="BJ137" s="102"/>
      <c r="BK137" s="19" t="s">
        <v>74</v>
      </c>
      <c r="BL137" s="103" t="s">
        <v>263</v>
      </c>
      <c r="BM137" s="104"/>
      <c r="BN137" s="105" t="s">
        <v>264</v>
      </c>
      <c r="BO137" s="105"/>
      <c r="BP137" s="105"/>
      <c r="BQ137" s="107"/>
      <c r="BS137" s="102"/>
      <c r="BT137" s="102"/>
      <c r="BU137" s="19" t="s">
        <v>74</v>
      </c>
      <c r="BV137" s="103" t="s">
        <v>263</v>
      </c>
      <c r="BW137" s="104"/>
      <c r="BX137" s="105" t="s">
        <v>264</v>
      </c>
      <c r="BY137" s="105"/>
      <c r="BZ137" s="105"/>
      <c r="CA137" s="107"/>
      <c r="CC137" s="102"/>
      <c r="CD137" s="102"/>
      <c r="CE137" s="19" t="s">
        <v>74</v>
      </c>
      <c r="CF137" s="103" t="s">
        <v>263</v>
      </c>
      <c r="CG137" s="104"/>
      <c r="CH137" s="105" t="s">
        <v>264</v>
      </c>
      <c r="CI137" s="105"/>
      <c r="CJ137" s="105"/>
      <c r="CK137" s="107"/>
      <c r="CM137" s="102"/>
      <c r="CN137" s="102"/>
      <c r="CO137" s="19" t="s">
        <v>74</v>
      </c>
      <c r="CP137" s="103" t="s">
        <v>263</v>
      </c>
      <c r="CQ137" s="104"/>
      <c r="CR137" s="105" t="s">
        <v>264</v>
      </c>
      <c r="CS137" s="105"/>
      <c r="CT137" s="105"/>
      <c r="CU137" s="107"/>
    </row>
    <row r="138" spans="1:99" s="4" customFormat="1" ht="46.5" customHeight="1" x14ac:dyDescent="0.2">
      <c r="A138" s="2"/>
      <c r="B138" s="1"/>
      <c r="C138" s="1"/>
      <c r="D138" s="1"/>
      <c r="E138" s="1"/>
      <c r="F138" s="1"/>
      <c r="G138" s="1"/>
      <c r="H138" s="1"/>
      <c r="I138" s="1"/>
      <c r="K138" s="2"/>
      <c r="L138" s="1"/>
      <c r="M138" s="1"/>
      <c r="N138" s="1"/>
      <c r="O138" s="1"/>
      <c r="P138" s="1"/>
      <c r="Q138" s="1"/>
      <c r="R138" s="1"/>
      <c r="S138" s="1"/>
      <c r="U138" s="2"/>
      <c r="V138" s="1"/>
      <c r="W138" s="1"/>
      <c r="X138" s="1"/>
      <c r="Y138" s="1"/>
      <c r="Z138" s="1"/>
      <c r="AA138" s="1"/>
      <c r="AB138" s="1"/>
      <c r="AC138" s="1"/>
      <c r="AE138" s="2"/>
      <c r="AF138" s="1"/>
      <c r="AG138" s="1"/>
      <c r="AH138" s="1"/>
      <c r="AI138" s="1"/>
      <c r="AJ138" s="1"/>
      <c r="AK138" s="1"/>
      <c r="AL138" s="1"/>
      <c r="AM138" s="1"/>
      <c r="AO138" s="102"/>
      <c r="AP138" s="102"/>
      <c r="AQ138" s="19" t="s">
        <v>75</v>
      </c>
      <c r="AR138" s="103" t="s">
        <v>217</v>
      </c>
      <c r="AS138" s="104"/>
      <c r="AT138" s="105" t="s">
        <v>265</v>
      </c>
      <c r="AU138" s="105"/>
      <c r="AV138" s="105"/>
      <c r="AW138" s="108"/>
      <c r="AY138" s="102"/>
      <c r="AZ138" s="102"/>
      <c r="BA138" s="19" t="s">
        <v>75</v>
      </c>
      <c r="BB138" s="103" t="s">
        <v>217</v>
      </c>
      <c r="BC138" s="104"/>
      <c r="BD138" s="105" t="s">
        <v>265</v>
      </c>
      <c r="BE138" s="105"/>
      <c r="BF138" s="105"/>
      <c r="BG138" s="108"/>
      <c r="BI138" s="102"/>
      <c r="BJ138" s="102"/>
      <c r="BK138" s="19" t="s">
        <v>75</v>
      </c>
      <c r="BL138" s="103" t="s">
        <v>217</v>
      </c>
      <c r="BM138" s="104"/>
      <c r="BN138" s="105" t="s">
        <v>265</v>
      </c>
      <c r="BO138" s="105"/>
      <c r="BP138" s="105"/>
      <c r="BQ138" s="108"/>
      <c r="BS138" s="102"/>
      <c r="BT138" s="102"/>
      <c r="BU138" s="19" t="s">
        <v>75</v>
      </c>
      <c r="BV138" s="103" t="s">
        <v>217</v>
      </c>
      <c r="BW138" s="104"/>
      <c r="BX138" s="105" t="s">
        <v>265</v>
      </c>
      <c r="BY138" s="105"/>
      <c r="BZ138" s="105"/>
      <c r="CA138" s="108"/>
      <c r="CC138" s="102"/>
      <c r="CD138" s="102"/>
      <c r="CE138" s="19" t="s">
        <v>75</v>
      </c>
      <c r="CF138" s="103" t="s">
        <v>217</v>
      </c>
      <c r="CG138" s="104"/>
      <c r="CH138" s="105" t="s">
        <v>265</v>
      </c>
      <c r="CI138" s="105"/>
      <c r="CJ138" s="105"/>
      <c r="CK138" s="108"/>
      <c r="CM138" s="102"/>
      <c r="CN138" s="102"/>
      <c r="CO138" s="19" t="s">
        <v>75</v>
      </c>
      <c r="CP138" s="103" t="s">
        <v>217</v>
      </c>
      <c r="CQ138" s="104"/>
      <c r="CR138" s="105" t="s">
        <v>265</v>
      </c>
      <c r="CS138" s="105"/>
      <c r="CT138" s="105"/>
      <c r="CU138" s="108"/>
    </row>
    <row r="139" spans="1:99" s="4" customFormat="1" x14ac:dyDescent="0.2">
      <c r="A139" s="2"/>
      <c r="B139" s="1"/>
      <c r="C139" s="1"/>
      <c r="D139" s="1"/>
      <c r="E139" s="1"/>
      <c r="F139" s="1"/>
      <c r="G139" s="1"/>
      <c r="H139" s="1"/>
      <c r="I139" s="1"/>
      <c r="K139" s="2"/>
      <c r="L139" s="1"/>
      <c r="M139" s="1"/>
      <c r="N139" s="1"/>
      <c r="O139" s="1"/>
      <c r="P139" s="1"/>
      <c r="Q139" s="1"/>
      <c r="R139" s="1"/>
      <c r="S139" s="1"/>
      <c r="U139" s="2"/>
      <c r="V139" s="1"/>
      <c r="W139" s="1"/>
      <c r="X139" s="1"/>
      <c r="Y139" s="1"/>
      <c r="Z139" s="1"/>
      <c r="AA139" s="1"/>
      <c r="AB139" s="1"/>
      <c r="AC139" s="1"/>
      <c r="AE139" s="2"/>
      <c r="AF139" s="1"/>
      <c r="AG139" s="1"/>
      <c r="AH139" s="1"/>
      <c r="AI139" s="1"/>
      <c r="AJ139" s="1"/>
      <c r="AK139" s="1"/>
      <c r="AL139" s="1"/>
      <c r="AM139" s="1"/>
      <c r="AO139" s="102"/>
      <c r="AP139" s="102"/>
      <c r="AQ139" s="24"/>
      <c r="AR139" s="3">
        <v>1</v>
      </c>
      <c r="AS139" s="3">
        <v>2</v>
      </c>
      <c r="AT139" s="3">
        <v>3</v>
      </c>
      <c r="AU139" s="84">
        <v>4</v>
      </c>
      <c r="AV139" s="85"/>
      <c r="AW139" s="86"/>
      <c r="AY139" s="102"/>
      <c r="AZ139" s="102"/>
      <c r="BA139" s="24"/>
      <c r="BB139" s="3">
        <v>1</v>
      </c>
      <c r="BC139" s="3">
        <v>2</v>
      </c>
      <c r="BD139" s="3">
        <v>3</v>
      </c>
      <c r="BE139" s="84">
        <v>4</v>
      </c>
      <c r="BF139" s="85"/>
      <c r="BG139" s="86"/>
      <c r="BI139" s="102"/>
      <c r="BJ139" s="102"/>
      <c r="BK139" s="24"/>
      <c r="BL139" s="3">
        <v>1</v>
      </c>
      <c r="BM139" s="3">
        <v>2</v>
      </c>
      <c r="BN139" s="3">
        <v>3</v>
      </c>
      <c r="BO139" s="84">
        <v>4</v>
      </c>
      <c r="BP139" s="85"/>
      <c r="BQ139" s="86"/>
      <c r="BS139" s="102"/>
      <c r="BT139" s="102"/>
      <c r="BU139" s="24"/>
      <c r="BV139" s="3">
        <v>1</v>
      </c>
      <c r="BW139" s="3">
        <v>2</v>
      </c>
      <c r="BX139" s="3">
        <v>3</v>
      </c>
      <c r="BY139" s="84">
        <v>4</v>
      </c>
      <c r="BZ139" s="85"/>
      <c r="CA139" s="86"/>
      <c r="CC139" s="102"/>
      <c r="CD139" s="102"/>
      <c r="CE139" s="24"/>
      <c r="CF139" s="3">
        <v>1</v>
      </c>
      <c r="CG139" s="3">
        <v>2</v>
      </c>
      <c r="CH139" s="3">
        <v>3</v>
      </c>
      <c r="CI139" s="84">
        <v>4</v>
      </c>
      <c r="CJ139" s="85"/>
      <c r="CK139" s="86"/>
      <c r="CM139" s="102"/>
      <c r="CN139" s="102"/>
      <c r="CO139" s="24"/>
      <c r="CP139" s="3">
        <v>1</v>
      </c>
      <c r="CQ139" s="3">
        <v>2</v>
      </c>
      <c r="CR139" s="3">
        <v>3</v>
      </c>
      <c r="CS139" s="84">
        <v>4</v>
      </c>
      <c r="CT139" s="85"/>
      <c r="CU139" s="86"/>
    </row>
    <row r="140" spans="1:99" s="4" customFormat="1" x14ac:dyDescent="0.2">
      <c r="A140" s="2"/>
      <c r="B140" s="1"/>
      <c r="C140" s="1"/>
      <c r="D140" s="1"/>
      <c r="E140" s="1"/>
      <c r="F140" s="1"/>
      <c r="G140" s="1"/>
      <c r="H140" s="1"/>
      <c r="I140" s="1"/>
      <c r="K140" s="2"/>
      <c r="L140" s="1"/>
      <c r="M140" s="1"/>
      <c r="N140" s="1"/>
      <c r="O140" s="1"/>
      <c r="P140" s="1"/>
      <c r="Q140" s="1"/>
      <c r="R140" s="1"/>
      <c r="S140" s="1"/>
      <c r="U140" s="2"/>
      <c r="V140" s="1"/>
      <c r="W140" s="1"/>
      <c r="X140" s="1"/>
      <c r="Y140" s="1"/>
      <c r="Z140" s="1"/>
      <c r="AA140" s="1"/>
      <c r="AB140" s="1"/>
      <c r="AC140" s="1"/>
      <c r="AE140" s="2"/>
      <c r="AF140" s="1"/>
      <c r="AG140" s="1"/>
      <c r="AH140" s="1"/>
      <c r="AI140" s="1"/>
      <c r="AJ140" s="1"/>
      <c r="AK140" s="1"/>
      <c r="AL140" s="1"/>
      <c r="AM140" s="1"/>
      <c r="AO140" s="102"/>
      <c r="AP140" s="102"/>
      <c r="AQ140" s="9" t="s">
        <v>17</v>
      </c>
      <c r="AR140" s="8">
        <v>213.98580000000001</v>
      </c>
      <c r="AS140" s="8">
        <v>213.98580000000001</v>
      </c>
      <c r="AT140" s="8">
        <v>213.98580000000001</v>
      </c>
      <c r="AU140" s="75" t="s">
        <v>59</v>
      </c>
      <c r="AV140" s="75"/>
      <c r="AW140" s="75"/>
      <c r="AY140" s="102"/>
      <c r="AZ140" s="102"/>
      <c r="BA140" s="9" t="s">
        <v>17</v>
      </c>
      <c r="BB140" s="8">
        <v>427.97160000000002</v>
      </c>
      <c r="BC140" s="8">
        <v>427.97160000000002</v>
      </c>
      <c r="BD140" s="8">
        <v>427.97160000000002</v>
      </c>
      <c r="BE140" s="75" t="s">
        <v>59</v>
      </c>
      <c r="BF140" s="75"/>
      <c r="BG140" s="75"/>
      <c r="BI140" s="102"/>
      <c r="BJ140" s="102"/>
      <c r="BK140" s="9" t="s">
        <v>17</v>
      </c>
      <c r="BL140" s="8">
        <v>616.02336000000003</v>
      </c>
      <c r="BM140" s="8">
        <v>638.26775999999995</v>
      </c>
      <c r="BN140" s="8">
        <v>673.85880000000009</v>
      </c>
      <c r="BO140" s="75" t="s">
        <v>59</v>
      </c>
      <c r="BP140" s="75"/>
      <c r="BQ140" s="75"/>
      <c r="BS140" s="102"/>
      <c r="BT140" s="102"/>
      <c r="BU140" s="9" t="s">
        <v>17</v>
      </c>
      <c r="BV140" s="8">
        <v>827.19863999999995</v>
      </c>
      <c r="BW140" s="8">
        <v>871.68744000000004</v>
      </c>
      <c r="BX140" s="8">
        <v>942.86952000000008</v>
      </c>
      <c r="BY140" s="75" t="s">
        <v>59</v>
      </c>
      <c r="BZ140" s="75"/>
      <c r="CA140" s="75"/>
      <c r="CC140" s="102"/>
      <c r="CD140" s="102"/>
      <c r="CE140" s="9" t="s">
        <v>17</v>
      </c>
      <c r="CF140" s="8">
        <v>1311.8335200000001</v>
      </c>
      <c r="CG140" s="8">
        <v>1356.3223200000002</v>
      </c>
      <c r="CH140" s="8">
        <v>1427.5044</v>
      </c>
      <c r="CI140" s="75" t="s">
        <v>59</v>
      </c>
      <c r="CJ140" s="75"/>
      <c r="CK140" s="75"/>
      <c r="CM140" s="102"/>
      <c r="CN140" s="102"/>
      <c r="CO140" s="9" t="s">
        <v>17</v>
      </c>
      <c r="CP140" s="8">
        <v>426.06950400000005</v>
      </c>
      <c r="CQ140" s="8">
        <v>426.06950400000005</v>
      </c>
      <c r="CR140" s="8">
        <v>426.06950400000005</v>
      </c>
      <c r="CS140" s="75" t="s">
        <v>59</v>
      </c>
      <c r="CT140" s="75"/>
      <c r="CU140" s="75"/>
    </row>
    <row r="141" spans="1:99" s="4" customFormat="1" x14ac:dyDescent="0.2">
      <c r="A141" s="2"/>
      <c r="B141" s="1"/>
      <c r="C141" s="1"/>
      <c r="D141" s="1"/>
      <c r="E141" s="1"/>
      <c r="F141" s="1"/>
      <c r="G141" s="1"/>
      <c r="H141" s="1"/>
      <c r="I141" s="1"/>
      <c r="K141" s="2"/>
      <c r="L141" s="1"/>
      <c r="M141" s="1"/>
      <c r="N141" s="1"/>
      <c r="O141" s="1"/>
      <c r="P141" s="1"/>
      <c r="Q141" s="1"/>
      <c r="R141" s="1"/>
      <c r="S141" s="1"/>
      <c r="U141" s="2"/>
      <c r="V141" s="1"/>
      <c r="W141" s="1"/>
      <c r="X141" s="1"/>
      <c r="Y141" s="1"/>
      <c r="Z141" s="1"/>
      <c r="AA141" s="1"/>
      <c r="AB141" s="1"/>
      <c r="AC141" s="1"/>
      <c r="AE141" s="2"/>
      <c r="AF141" s="1"/>
      <c r="AG141" s="1"/>
      <c r="AH141" s="1"/>
      <c r="AI141" s="1"/>
      <c r="AJ141" s="1"/>
      <c r="AK141" s="1"/>
      <c r="AL141" s="1"/>
      <c r="AM141" s="1"/>
      <c r="AO141" s="102"/>
      <c r="AP141" s="102"/>
      <c r="AQ141" s="9" t="s">
        <v>18</v>
      </c>
      <c r="AR141" s="8">
        <v>230.76900000000006</v>
      </c>
      <c r="AS141" s="8">
        <v>230.76900000000006</v>
      </c>
      <c r="AT141" s="8">
        <v>230.76900000000006</v>
      </c>
      <c r="AU141" s="75" t="s">
        <v>59</v>
      </c>
      <c r="AV141" s="75"/>
      <c r="AW141" s="75"/>
      <c r="AY141" s="102"/>
      <c r="AZ141" s="102"/>
      <c r="BA141" s="9" t="s">
        <v>18</v>
      </c>
      <c r="BB141" s="8">
        <v>461.53800000000012</v>
      </c>
      <c r="BC141" s="8">
        <v>461.53800000000012</v>
      </c>
      <c r="BD141" s="8">
        <v>461.53800000000012</v>
      </c>
      <c r="BE141" s="75" t="s">
        <v>59</v>
      </c>
      <c r="BF141" s="75"/>
      <c r="BG141" s="75"/>
      <c r="BI141" s="102"/>
      <c r="BJ141" s="102"/>
      <c r="BK141" s="9" t="s">
        <v>18</v>
      </c>
      <c r="BL141" s="8">
        <v>651.61440000000016</v>
      </c>
      <c r="BM141" s="8">
        <v>673.85880000000009</v>
      </c>
      <c r="BN141" s="8">
        <v>709.44983999999999</v>
      </c>
      <c r="BO141" s="75" t="s">
        <v>59</v>
      </c>
      <c r="BP141" s="75"/>
      <c r="BQ141" s="75"/>
      <c r="BS141" s="102"/>
      <c r="BT141" s="102"/>
      <c r="BU141" s="9" t="s">
        <v>18</v>
      </c>
      <c r="BV141" s="8">
        <v>862.78968000000009</v>
      </c>
      <c r="BW141" s="8">
        <v>907.27848000000017</v>
      </c>
      <c r="BX141" s="8">
        <v>978.4605600000001</v>
      </c>
      <c r="BY141" s="75" t="s">
        <v>59</v>
      </c>
      <c r="BZ141" s="75"/>
      <c r="CA141" s="75"/>
      <c r="CC141" s="102"/>
      <c r="CD141" s="102"/>
      <c r="CE141" s="9" t="s">
        <v>18</v>
      </c>
      <c r="CF141" s="8">
        <v>1383.0156000000002</v>
      </c>
      <c r="CG141" s="8">
        <v>1427.5044</v>
      </c>
      <c r="CH141" s="8">
        <v>1498.6864800000001</v>
      </c>
      <c r="CI141" s="75" t="s">
        <v>59</v>
      </c>
      <c r="CJ141" s="75"/>
      <c r="CK141" s="75"/>
      <c r="CM141" s="102"/>
      <c r="CN141" s="102"/>
      <c r="CO141" s="9" t="s">
        <v>18</v>
      </c>
      <c r="CP141" s="8">
        <v>459.48672000000005</v>
      </c>
      <c r="CQ141" s="8">
        <v>459.48672000000005</v>
      </c>
      <c r="CR141" s="8">
        <v>459.48672000000005</v>
      </c>
      <c r="CS141" s="75" t="s">
        <v>59</v>
      </c>
      <c r="CT141" s="75"/>
      <c r="CU141" s="75"/>
    </row>
    <row r="142" spans="1:99" s="4" customFormat="1" x14ac:dyDescent="0.2">
      <c r="A142" s="2"/>
      <c r="B142" s="1"/>
      <c r="C142" s="1"/>
      <c r="D142" s="1"/>
      <c r="E142" s="1"/>
      <c r="F142" s="1"/>
      <c r="G142" s="1"/>
      <c r="H142" s="1"/>
      <c r="I142" s="1"/>
      <c r="K142" s="2"/>
      <c r="L142" s="1"/>
      <c r="M142" s="1"/>
      <c r="N142" s="1"/>
      <c r="O142" s="1"/>
      <c r="P142" s="1"/>
      <c r="Q142" s="1"/>
      <c r="R142" s="1"/>
      <c r="S142" s="1"/>
      <c r="U142" s="2"/>
      <c r="V142" s="1"/>
      <c r="W142" s="1"/>
      <c r="X142" s="1"/>
      <c r="Y142" s="1"/>
      <c r="Z142" s="1"/>
      <c r="AA142" s="1"/>
      <c r="AB142" s="1"/>
      <c r="AC142" s="1"/>
      <c r="AE142" s="2"/>
      <c r="AF142" s="1"/>
      <c r="AG142" s="1"/>
      <c r="AH142" s="1"/>
      <c r="AI142" s="1"/>
      <c r="AJ142" s="1"/>
      <c r="AK142" s="1"/>
      <c r="AL142" s="1"/>
      <c r="AM142" s="1"/>
      <c r="AO142" s="102"/>
      <c r="AP142" s="102"/>
      <c r="AQ142" s="9" t="s">
        <v>19</v>
      </c>
      <c r="AR142" s="8">
        <v>283.21650000000005</v>
      </c>
      <c r="AS142" s="8">
        <v>283.21650000000005</v>
      </c>
      <c r="AT142" s="8">
        <v>283.21650000000005</v>
      </c>
      <c r="AU142" s="75" t="s">
        <v>59</v>
      </c>
      <c r="AV142" s="75"/>
      <c r="AW142" s="75"/>
      <c r="AY142" s="102"/>
      <c r="AZ142" s="102"/>
      <c r="BA142" s="9" t="s">
        <v>19</v>
      </c>
      <c r="BB142" s="8">
        <v>566.43300000000011</v>
      </c>
      <c r="BC142" s="8">
        <v>566.43300000000011</v>
      </c>
      <c r="BD142" s="8">
        <v>566.43300000000011</v>
      </c>
      <c r="BE142" s="75" t="s">
        <v>59</v>
      </c>
      <c r="BF142" s="75"/>
      <c r="BG142" s="75"/>
      <c r="BI142" s="102"/>
      <c r="BJ142" s="102"/>
      <c r="BK142" s="9" t="s">
        <v>19</v>
      </c>
      <c r="BL142" s="8">
        <v>762.83640000000003</v>
      </c>
      <c r="BM142" s="8">
        <v>785.08080000000007</v>
      </c>
      <c r="BN142" s="8">
        <v>820.67184000000009</v>
      </c>
      <c r="BO142" s="75" t="s">
        <v>59</v>
      </c>
      <c r="BP142" s="75"/>
      <c r="BQ142" s="75"/>
      <c r="BS142" s="102"/>
      <c r="BT142" s="102"/>
      <c r="BU142" s="9" t="s">
        <v>19</v>
      </c>
      <c r="BV142" s="8">
        <v>974.01168000000007</v>
      </c>
      <c r="BW142" s="8">
        <v>1018.50048</v>
      </c>
      <c r="BX142" s="8">
        <v>1089.6825600000002</v>
      </c>
      <c r="BY142" s="75" t="s">
        <v>59</v>
      </c>
      <c r="BZ142" s="75"/>
      <c r="CA142" s="75"/>
      <c r="CC142" s="102"/>
      <c r="CD142" s="102"/>
      <c r="CE142" s="9" t="s">
        <v>19</v>
      </c>
      <c r="CF142" s="8">
        <v>1605.4596000000001</v>
      </c>
      <c r="CG142" s="8">
        <v>1649.9484000000002</v>
      </c>
      <c r="CH142" s="8">
        <v>1721.1304800000003</v>
      </c>
      <c r="CI142" s="75" t="s">
        <v>59</v>
      </c>
      <c r="CJ142" s="75"/>
      <c r="CK142" s="75"/>
      <c r="CM142" s="102"/>
      <c r="CN142" s="102"/>
      <c r="CO142" s="9" t="s">
        <v>19</v>
      </c>
      <c r="CP142" s="8">
        <v>563.91552000000013</v>
      </c>
      <c r="CQ142" s="8">
        <v>563.91552000000013</v>
      </c>
      <c r="CR142" s="8">
        <v>563.91552000000013</v>
      </c>
      <c r="CS142" s="75" t="s">
        <v>59</v>
      </c>
      <c r="CT142" s="75"/>
      <c r="CU142" s="75"/>
    </row>
    <row r="143" spans="1:99" s="4" customFormat="1" ht="2.25" customHeight="1" x14ac:dyDescent="0.2">
      <c r="A143" s="2"/>
      <c r="B143" s="1"/>
      <c r="C143" s="1"/>
      <c r="D143" s="1"/>
      <c r="E143" s="1"/>
      <c r="F143" s="1"/>
      <c r="G143" s="1"/>
      <c r="H143" s="1"/>
      <c r="I143" s="1"/>
      <c r="K143" s="2"/>
      <c r="L143" s="1"/>
      <c r="M143" s="1"/>
      <c r="N143" s="1"/>
      <c r="O143" s="1"/>
      <c r="P143" s="1"/>
      <c r="Q143" s="1"/>
      <c r="R143" s="1"/>
      <c r="S143" s="1"/>
      <c r="U143" s="2"/>
      <c r="V143" s="1"/>
      <c r="W143" s="1"/>
      <c r="X143" s="1"/>
      <c r="Y143" s="1"/>
      <c r="Z143" s="1"/>
      <c r="AA143" s="1"/>
      <c r="AB143" s="1"/>
      <c r="AC143" s="1"/>
      <c r="AE143" s="2"/>
      <c r="AF143" s="1"/>
      <c r="AG143" s="1"/>
      <c r="AH143" s="1"/>
      <c r="AI143" s="1"/>
      <c r="AJ143" s="1"/>
      <c r="AK143" s="1"/>
      <c r="AL143" s="1"/>
      <c r="AM143" s="1"/>
      <c r="AO143" s="99"/>
      <c r="AP143" s="100"/>
      <c r="AQ143" s="100"/>
      <c r="AR143" s="100"/>
      <c r="AS143" s="100"/>
      <c r="AT143" s="100"/>
      <c r="AU143" s="100"/>
      <c r="AV143" s="100"/>
      <c r="AW143" s="101"/>
      <c r="AX143" s="2"/>
      <c r="AY143" s="99"/>
      <c r="AZ143" s="100"/>
      <c r="BA143" s="100"/>
      <c r="BB143" s="100"/>
      <c r="BC143" s="100"/>
      <c r="BD143" s="100"/>
      <c r="BE143" s="100"/>
      <c r="BF143" s="100"/>
      <c r="BG143" s="101"/>
      <c r="BI143" s="99"/>
      <c r="BJ143" s="100"/>
      <c r="BK143" s="100"/>
      <c r="BL143" s="100"/>
      <c r="BM143" s="100"/>
      <c r="BN143" s="100"/>
      <c r="BO143" s="100"/>
      <c r="BP143" s="100"/>
      <c r="BQ143" s="101"/>
      <c r="BS143" s="99"/>
      <c r="BT143" s="100"/>
      <c r="BU143" s="100"/>
      <c r="BV143" s="100"/>
      <c r="BW143" s="100"/>
      <c r="BX143" s="100"/>
      <c r="BY143" s="100"/>
      <c r="BZ143" s="100"/>
      <c r="CA143" s="101"/>
      <c r="CC143" s="99"/>
      <c r="CD143" s="100"/>
      <c r="CE143" s="100"/>
      <c r="CF143" s="100"/>
      <c r="CG143" s="100"/>
      <c r="CH143" s="100"/>
      <c r="CI143" s="100"/>
      <c r="CJ143" s="100"/>
      <c r="CK143" s="101"/>
      <c r="CM143" s="99"/>
      <c r="CN143" s="100"/>
      <c r="CO143" s="100"/>
      <c r="CP143" s="100"/>
      <c r="CQ143" s="100"/>
      <c r="CR143" s="100"/>
      <c r="CS143" s="100"/>
      <c r="CT143" s="100"/>
      <c r="CU143" s="101"/>
    </row>
    <row r="144" spans="1:99" s="4" customFormat="1" ht="46" customHeight="1" x14ac:dyDescent="0.2">
      <c r="A144" s="2"/>
      <c r="B144" s="1"/>
      <c r="C144" s="1"/>
      <c r="D144" s="1"/>
      <c r="E144" s="1"/>
      <c r="F144" s="1"/>
      <c r="G144" s="1"/>
      <c r="H144" s="1"/>
      <c r="I144" s="1"/>
      <c r="K144" s="2"/>
      <c r="L144" s="1"/>
      <c r="M144" s="1"/>
      <c r="N144" s="1"/>
      <c r="O144" s="1"/>
      <c r="P144" s="1"/>
      <c r="Q144" s="1"/>
      <c r="R144" s="1"/>
      <c r="S144" s="1"/>
      <c r="U144" s="2"/>
      <c r="V144" s="1"/>
      <c r="W144" s="1"/>
      <c r="X144" s="1"/>
      <c r="Y144" s="1"/>
      <c r="Z144" s="1"/>
      <c r="AA144" s="1"/>
      <c r="AB144" s="1"/>
      <c r="AC144" s="1"/>
      <c r="AE144" s="2"/>
      <c r="AF144" s="1"/>
      <c r="AG144" s="1"/>
      <c r="AH144" s="1"/>
      <c r="AI144" s="1"/>
      <c r="AJ144" s="1"/>
      <c r="AK144" s="1"/>
      <c r="AL144" s="1"/>
      <c r="AM144" s="1"/>
      <c r="AO144" s="63" t="s">
        <v>364</v>
      </c>
      <c r="AP144" s="63"/>
      <c r="AQ144" s="20" t="s">
        <v>73</v>
      </c>
      <c r="AR144" s="103" t="s">
        <v>193</v>
      </c>
      <c r="AS144" s="104"/>
      <c r="AT144" s="105" t="s">
        <v>491</v>
      </c>
      <c r="AU144" s="105"/>
      <c r="AV144" s="105"/>
      <c r="AW144" s="106" t="s">
        <v>192</v>
      </c>
      <c r="AY144" s="63" t="s">
        <v>364</v>
      </c>
      <c r="AZ144" s="63"/>
      <c r="BA144" s="20" t="s">
        <v>73</v>
      </c>
      <c r="BB144" s="103" t="s">
        <v>193</v>
      </c>
      <c r="BC144" s="104"/>
      <c r="BD144" s="105" t="s">
        <v>491</v>
      </c>
      <c r="BE144" s="105"/>
      <c r="BF144" s="105"/>
      <c r="BG144" s="106" t="s">
        <v>192</v>
      </c>
      <c r="BI144" s="63" t="s">
        <v>367</v>
      </c>
      <c r="BJ144" s="63"/>
      <c r="BK144" s="20" t="s">
        <v>73</v>
      </c>
      <c r="BL144" s="103" t="s">
        <v>193</v>
      </c>
      <c r="BM144" s="104"/>
      <c r="BN144" s="105" t="s">
        <v>491</v>
      </c>
      <c r="BO144" s="105"/>
      <c r="BP144" s="105"/>
      <c r="BQ144" s="106" t="s">
        <v>192</v>
      </c>
      <c r="BS144" s="63" t="s">
        <v>364</v>
      </c>
      <c r="BT144" s="63"/>
      <c r="BU144" s="20" t="s">
        <v>73</v>
      </c>
      <c r="BV144" s="109" t="s">
        <v>193</v>
      </c>
      <c r="BW144" s="110"/>
      <c r="BX144" s="105" t="s">
        <v>491</v>
      </c>
      <c r="BY144" s="105"/>
      <c r="BZ144" s="105"/>
      <c r="CA144" s="106" t="s">
        <v>192</v>
      </c>
      <c r="CC144" s="63" t="s">
        <v>364</v>
      </c>
      <c r="CD144" s="63"/>
      <c r="CE144" s="20" t="s">
        <v>73</v>
      </c>
      <c r="CF144" s="109" t="s">
        <v>193</v>
      </c>
      <c r="CG144" s="110"/>
      <c r="CH144" s="105" t="s">
        <v>491</v>
      </c>
      <c r="CI144" s="105"/>
      <c r="CJ144" s="105"/>
      <c r="CK144" s="106" t="s">
        <v>192</v>
      </c>
      <c r="CM144" s="63" t="s">
        <v>364</v>
      </c>
      <c r="CN144" s="63"/>
      <c r="CO144" s="20" t="s">
        <v>73</v>
      </c>
      <c r="CP144" s="103" t="s">
        <v>193</v>
      </c>
      <c r="CQ144" s="104"/>
      <c r="CR144" s="105" t="s">
        <v>491</v>
      </c>
      <c r="CS144" s="105"/>
      <c r="CT144" s="105"/>
      <c r="CU144" s="106" t="s">
        <v>192</v>
      </c>
    </row>
    <row r="145" spans="1:100" s="4" customFormat="1" ht="46" customHeight="1" x14ac:dyDescent="0.2">
      <c r="A145" s="2"/>
      <c r="B145" s="1"/>
      <c r="C145" s="1"/>
      <c r="D145" s="1"/>
      <c r="E145" s="1"/>
      <c r="F145" s="1"/>
      <c r="G145" s="1"/>
      <c r="H145" s="1"/>
      <c r="I145" s="1"/>
      <c r="K145" s="2"/>
      <c r="L145" s="1"/>
      <c r="M145" s="1"/>
      <c r="N145" s="1"/>
      <c r="O145" s="1"/>
      <c r="P145" s="1"/>
      <c r="Q145" s="1"/>
      <c r="R145" s="1"/>
      <c r="S145" s="1"/>
      <c r="U145" s="2"/>
      <c r="V145" s="1"/>
      <c r="W145" s="1"/>
      <c r="X145" s="1"/>
      <c r="Y145" s="1"/>
      <c r="Z145" s="1"/>
      <c r="AA145" s="1"/>
      <c r="AB145" s="1"/>
      <c r="AC145" s="1"/>
      <c r="AE145" s="2"/>
      <c r="AF145" s="1"/>
      <c r="AG145" s="1"/>
      <c r="AH145" s="1"/>
      <c r="AI145" s="1"/>
      <c r="AJ145" s="1"/>
      <c r="AK145" s="1"/>
      <c r="AL145" s="1"/>
      <c r="AM145" s="1"/>
      <c r="AO145" s="63"/>
      <c r="AP145" s="63"/>
      <c r="AQ145" s="19" t="s">
        <v>74</v>
      </c>
      <c r="AR145" s="109" t="s">
        <v>90</v>
      </c>
      <c r="AS145" s="110"/>
      <c r="AT145" s="111" t="s">
        <v>250</v>
      </c>
      <c r="AU145" s="111"/>
      <c r="AV145" s="111"/>
      <c r="AW145" s="107"/>
      <c r="AY145" s="63"/>
      <c r="AZ145" s="63"/>
      <c r="BA145" s="19" t="s">
        <v>74</v>
      </c>
      <c r="BB145" s="109" t="s">
        <v>90</v>
      </c>
      <c r="BC145" s="110"/>
      <c r="BD145" s="111" t="s">
        <v>250</v>
      </c>
      <c r="BE145" s="111"/>
      <c r="BF145" s="111"/>
      <c r="BG145" s="107"/>
      <c r="BI145" s="63"/>
      <c r="BJ145" s="63"/>
      <c r="BK145" s="19" t="s">
        <v>74</v>
      </c>
      <c r="BL145" s="109" t="s">
        <v>90</v>
      </c>
      <c r="BM145" s="110"/>
      <c r="BN145" s="111" t="s">
        <v>250</v>
      </c>
      <c r="BO145" s="111"/>
      <c r="BP145" s="111"/>
      <c r="BQ145" s="107"/>
      <c r="BS145" s="63"/>
      <c r="BT145" s="63"/>
      <c r="BU145" s="19" t="s">
        <v>74</v>
      </c>
      <c r="BV145" s="109" t="s">
        <v>90</v>
      </c>
      <c r="BW145" s="110"/>
      <c r="BX145" s="111" t="s">
        <v>250</v>
      </c>
      <c r="BY145" s="111"/>
      <c r="BZ145" s="111"/>
      <c r="CA145" s="107"/>
      <c r="CC145" s="63"/>
      <c r="CD145" s="63"/>
      <c r="CE145" s="19" t="s">
        <v>74</v>
      </c>
      <c r="CF145" s="109" t="s">
        <v>90</v>
      </c>
      <c r="CG145" s="110"/>
      <c r="CH145" s="111" t="s">
        <v>250</v>
      </c>
      <c r="CI145" s="111"/>
      <c r="CJ145" s="111"/>
      <c r="CK145" s="107"/>
      <c r="CM145" s="63"/>
      <c r="CN145" s="63"/>
      <c r="CO145" s="19" t="s">
        <v>74</v>
      </c>
      <c r="CP145" s="109" t="s">
        <v>90</v>
      </c>
      <c r="CQ145" s="110"/>
      <c r="CR145" s="111" t="s">
        <v>250</v>
      </c>
      <c r="CS145" s="111"/>
      <c r="CT145" s="111"/>
      <c r="CU145" s="107"/>
    </row>
    <row r="146" spans="1:100" s="4" customFormat="1" ht="46" customHeight="1" x14ac:dyDescent="0.2">
      <c r="A146" s="2"/>
      <c r="B146" s="1"/>
      <c r="C146" s="1"/>
      <c r="D146" s="1"/>
      <c r="E146" s="1"/>
      <c r="F146" s="1"/>
      <c r="G146" s="1"/>
      <c r="H146" s="1"/>
      <c r="I146" s="1"/>
      <c r="K146" s="2"/>
      <c r="L146" s="1"/>
      <c r="M146" s="1"/>
      <c r="N146" s="1"/>
      <c r="O146" s="1"/>
      <c r="P146" s="1"/>
      <c r="Q146" s="1"/>
      <c r="R146" s="1"/>
      <c r="S146" s="1"/>
      <c r="U146" s="2"/>
      <c r="V146" s="1"/>
      <c r="W146" s="1"/>
      <c r="X146" s="1"/>
      <c r="Y146" s="1"/>
      <c r="Z146" s="1"/>
      <c r="AA146" s="1"/>
      <c r="AB146" s="1"/>
      <c r="AC146" s="1"/>
      <c r="AE146" s="2"/>
      <c r="AF146" s="1"/>
      <c r="AG146" s="1"/>
      <c r="AH146" s="1"/>
      <c r="AI146" s="1"/>
      <c r="AJ146" s="1"/>
      <c r="AK146" s="1"/>
      <c r="AL146" s="1"/>
      <c r="AM146" s="1"/>
      <c r="AO146" s="63"/>
      <c r="AP146" s="63"/>
      <c r="AQ146" s="19" t="s">
        <v>75</v>
      </c>
      <c r="AR146" s="103" t="s">
        <v>217</v>
      </c>
      <c r="AS146" s="104"/>
      <c r="AT146" s="105" t="s">
        <v>265</v>
      </c>
      <c r="AU146" s="105"/>
      <c r="AV146" s="105"/>
      <c r="AW146" s="108"/>
      <c r="AY146" s="63"/>
      <c r="AZ146" s="63"/>
      <c r="BA146" s="19" t="s">
        <v>75</v>
      </c>
      <c r="BB146" s="103" t="s">
        <v>217</v>
      </c>
      <c r="BC146" s="104"/>
      <c r="BD146" s="105" t="s">
        <v>265</v>
      </c>
      <c r="BE146" s="105"/>
      <c r="BF146" s="105"/>
      <c r="BG146" s="108"/>
      <c r="BI146" s="63"/>
      <c r="BJ146" s="63"/>
      <c r="BK146" s="19" t="s">
        <v>75</v>
      </c>
      <c r="BL146" s="103" t="s">
        <v>217</v>
      </c>
      <c r="BM146" s="104"/>
      <c r="BN146" s="105" t="s">
        <v>265</v>
      </c>
      <c r="BO146" s="105"/>
      <c r="BP146" s="105"/>
      <c r="BQ146" s="108"/>
      <c r="BS146" s="63"/>
      <c r="BT146" s="63"/>
      <c r="BU146" s="19" t="s">
        <v>75</v>
      </c>
      <c r="BV146" s="103" t="s">
        <v>217</v>
      </c>
      <c r="BW146" s="104"/>
      <c r="BX146" s="105" t="s">
        <v>265</v>
      </c>
      <c r="BY146" s="105"/>
      <c r="BZ146" s="105"/>
      <c r="CA146" s="108"/>
      <c r="CC146" s="63"/>
      <c r="CD146" s="63"/>
      <c r="CE146" s="19" t="s">
        <v>75</v>
      </c>
      <c r="CF146" s="103" t="s">
        <v>217</v>
      </c>
      <c r="CG146" s="104"/>
      <c r="CH146" s="105" t="s">
        <v>265</v>
      </c>
      <c r="CI146" s="105"/>
      <c r="CJ146" s="105"/>
      <c r="CK146" s="108"/>
      <c r="CM146" s="63"/>
      <c r="CN146" s="63"/>
      <c r="CO146" s="19" t="s">
        <v>75</v>
      </c>
      <c r="CP146" s="103" t="s">
        <v>217</v>
      </c>
      <c r="CQ146" s="104"/>
      <c r="CR146" s="105" t="s">
        <v>265</v>
      </c>
      <c r="CS146" s="105"/>
      <c r="CT146" s="105"/>
      <c r="CU146" s="108"/>
    </row>
    <row r="147" spans="1:100" s="4" customFormat="1" x14ac:dyDescent="0.2">
      <c r="A147" s="2"/>
      <c r="B147" s="1"/>
      <c r="C147" s="1"/>
      <c r="D147" s="1"/>
      <c r="E147" s="1"/>
      <c r="F147" s="1"/>
      <c r="G147" s="1"/>
      <c r="H147" s="1"/>
      <c r="I147" s="1"/>
      <c r="K147" s="2"/>
      <c r="L147" s="1"/>
      <c r="M147" s="1"/>
      <c r="N147" s="1"/>
      <c r="O147" s="1"/>
      <c r="P147" s="1"/>
      <c r="Q147" s="1"/>
      <c r="R147" s="1"/>
      <c r="S147" s="1"/>
      <c r="U147" s="2"/>
      <c r="V147" s="1"/>
      <c r="W147" s="1"/>
      <c r="X147" s="1"/>
      <c r="Y147" s="1"/>
      <c r="Z147" s="1"/>
      <c r="AA147" s="1"/>
      <c r="AB147" s="1"/>
      <c r="AC147" s="1"/>
      <c r="AE147" s="2"/>
      <c r="AF147" s="1"/>
      <c r="AG147" s="1"/>
      <c r="AH147" s="1"/>
      <c r="AI147" s="1"/>
      <c r="AJ147" s="1"/>
      <c r="AK147" s="1"/>
      <c r="AL147" s="1"/>
      <c r="AM147" s="1"/>
      <c r="AO147" s="63"/>
      <c r="AP147" s="63"/>
      <c r="AQ147" s="24"/>
      <c r="AR147" s="3">
        <v>1</v>
      </c>
      <c r="AS147" s="3">
        <v>2</v>
      </c>
      <c r="AT147" s="3">
        <v>3</v>
      </c>
      <c r="AU147" s="84">
        <v>4</v>
      </c>
      <c r="AV147" s="85"/>
      <c r="AW147" s="86"/>
      <c r="AY147" s="63"/>
      <c r="AZ147" s="63"/>
      <c r="BA147" s="24"/>
      <c r="BB147" s="3">
        <v>1</v>
      </c>
      <c r="BC147" s="3">
        <v>2</v>
      </c>
      <c r="BD147" s="3">
        <v>3</v>
      </c>
      <c r="BE147" s="84">
        <v>4</v>
      </c>
      <c r="BF147" s="85"/>
      <c r="BG147" s="86"/>
      <c r="BI147" s="63"/>
      <c r="BJ147" s="63"/>
      <c r="BK147" s="24"/>
      <c r="BL147" s="3">
        <v>1</v>
      </c>
      <c r="BM147" s="3">
        <v>2</v>
      </c>
      <c r="BN147" s="3">
        <v>3</v>
      </c>
      <c r="BO147" s="84">
        <v>4</v>
      </c>
      <c r="BP147" s="85"/>
      <c r="BQ147" s="86"/>
      <c r="BS147" s="63"/>
      <c r="BT147" s="63"/>
      <c r="BU147" s="24"/>
      <c r="BV147" s="3">
        <v>1</v>
      </c>
      <c r="BW147" s="3">
        <v>2</v>
      </c>
      <c r="BX147" s="3">
        <v>3</v>
      </c>
      <c r="BY147" s="84">
        <v>4</v>
      </c>
      <c r="BZ147" s="85"/>
      <c r="CA147" s="86"/>
      <c r="CC147" s="63"/>
      <c r="CD147" s="63"/>
      <c r="CE147" s="24"/>
      <c r="CF147" s="3">
        <v>1</v>
      </c>
      <c r="CG147" s="3">
        <v>2</v>
      </c>
      <c r="CH147" s="3">
        <v>3</v>
      </c>
      <c r="CI147" s="84">
        <v>4</v>
      </c>
      <c r="CJ147" s="85"/>
      <c r="CK147" s="86"/>
      <c r="CM147" s="63"/>
      <c r="CN147" s="63"/>
      <c r="CO147" s="24"/>
      <c r="CP147" s="3">
        <v>1</v>
      </c>
      <c r="CQ147" s="3">
        <v>2</v>
      </c>
      <c r="CR147" s="3">
        <v>3</v>
      </c>
      <c r="CS147" s="84">
        <v>4</v>
      </c>
      <c r="CT147" s="85"/>
      <c r="CU147" s="86"/>
    </row>
    <row r="148" spans="1:100" x14ac:dyDescent="0.2">
      <c r="AO148" s="63"/>
      <c r="AP148" s="63"/>
      <c r="AQ148" s="9" t="s">
        <v>17</v>
      </c>
      <c r="AR148" s="8">
        <v>61.81812</v>
      </c>
      <c r="AS148" s="8">
        <v>61.81812</v>
      </c>
      <c r="AT148" s="8">
        <v>61.81812</v>
      </c>
      <c r="AU148" s="75" t="s">
        <v>59</v>
      </c>
      <c r="AV148" s="75"/>
      <c r="AW148" s="75"/>
      <c r="AX148" s="4"/>
      <c r="AY148" s="63"/>
      <c r="AZ148" s="63"/>
      <c r="BA148" s="9" t="s">
        <v>17</v>
      </c>
      <c r="BB148" s="8">
        <v>123.63624</v>
      </c>
      <c r="BC148" s="8">
        <v>123.63624</v>
      </c>
      <c r="BD148" s="8">
        <v>123.63624</v>
      </c>
      <c r="BE148" s="75" t="s">
        <v>59</v>
      </c>
      <c r="BF148" s="75"/>
      <c r="BG148" s="75"/>
      <c r="BH148" s="4"/>
      <c r="BI148" s="63"/>
      <c r="BJ148" s="63"/>
      <c r="BK148" s="9" t="s">
        <v>17</v>
      </c>
      <c r="BL148" s="8">
        <v>252.01440000000005</v>
      </c>
      <c r="BM148" s="8">
        <v>259.34039999999999</v>
      </c>
      <c r="BN148" s="8">
        <v>271.06200000000001</v>
      </c>
      <c r="BO148" s="75" t="s">
        <v>59</v>
      </c>
      <c r="BP148" s="75"/>
      <c r="BQ148" s="75"/>
      <c r="BR148" s="4"/>
      <c r="BS148" s="63"/>
      <c r="BT148" s="63"/>
      <c r="BU148" s="9" t="s">
        <v>17</v>
      </c>
      <c r="BV148" s="8">
        <v>370.69560000000001</v>
      </c>
      <c r="BW148" s="8">
        <v>385.3476</v>
      </c>
      <c r="BX148" s="8">
        <v>408.79080000000005</v>
      </c>
      <c r="BY148" s="75" t="s">
        <v>59</v>
      </c>
      <c r="BZ148" s="75"/>
      <c r="CA148" s="75"/>
      <c r="CB148" s="4"/>
      <c r="CC148" s="63"/>
      <c r="CD148" s="63"/>
      <c r="CE148" s="9" t="s">
        <v>17</v>
      </c>
      <c r="CF148" s="8">
        <v>628.57079999999996</v>
      </c>
      <c r="CG148" s="8">
        <v>643.22280000000012</v>
      </c>
      <c r="CH148" s="8">
        <v>666.66600000000005</v>
      </c>
      <c r="CI148" s="75" t="s">
        <v>59</v>
      </c>
      <c r="CJ148" s="75"/>
      <c r="CK148" s="75"/>
      <c r="CL148" s="4"/>
      <c r="CM148" s="63"/>
      <c r="CN148" s="63"/>
      <c r="CO148" s="9" t="s">
        <v>17</v>
      </c>
      <c r="CP148" s="8">
        <v>291.42828000000003</v>
      </c>
      <c r="CQ148" s="8">
        <v>291.42828000000003</v>
      </c>
      <c r="CR148" s="8">
        <v>291.42828000000003</v>
      </c>
      <c r="CS148" s="75" t="s">
        <v>59</v>
      </c>
      <c r="CT148" s="75"/>
      <c r="CU148" s="75"/>
      <c r="CV148" s="4"/>
    </row>
    <row r="149" spans="1:100" x14ac:dyDescent="0.2">
      <c r="AO149" s="63"/>
      <c r="AP149" s="63"/>
      <c r="AQ149" s="9" t="s">
        <v>18</v>
      </c>
      <c r="AR149" s="8">
        <v>66.666600000000003</v>
      </c>
      <c r="AS149" s="8">
        <v>66.666600000000003</v>
      </c>
      <c r="AT149" s="8">
        <v>66.666600000000003</v>
      </c>
      <c r="AU149" s="75" t="s">
        <v>59</v>
      </c>
      <c r="AV149" s="75"/>
      <c r="AW149" s="75"/>
      <c r="AX149" s="4"/>
      <c r="AY149" s="63"/>
      <c r="AZ149" s="63"/>
      <c r="BA149" s="9" t="s">
        <v>18</v>
      </c>
      <c r="BB149" s="8">
        <v>133.33320000000001</v>
      </c>
      <c r="BC149" s="8">
        <v>133.33320000000001</v>
      </c>
      <c r="BD149" s="8">
        <v>133.33320000000001</v>
      </c>
      <c r="BE149" s="75" t="s">
        <v>59</v>
      </c>
      <c r="BF149" s="75"/>
      <c r="BG149" s="75"/>
      <c r="BH149" s="4"/>
      <c r="BI149" s="63"/>
      <c r="BJ149" s="63"/>
      <c r="BK149" s="9" t="s">
        <v>18</v>
      </c>
      <c r="BL149" s="8">
        <v>263.73599999999999</v>
      </c>
      <c r="BM149" s="8">
        <v>271.06200000000001</v>
      </c>
      <c r="BN149" s="8">
        <v>282.78360000000004</v>
      </c>
      <c r="BO149" s="75" t="s">
        <v>59</v>
      </c>
      <c r="BP149" s="75"/>
      <c r="BQ149" s="75"/>
      <c r="BR149" s="4"/>
      <c r="BS149" s="63"/>
      <c r="BT149" s="63"/>
      <c r="BU149" s="9" t="s">
        <v>18</v>
      </c>
      <c r="BV149" s="8">
        <v>382.41720000000004</v>
      </c>
      <c r="BW149" s="8">
        <v>397.06920000000002</v>
      </c>
      <c r="BX149" s="8">
        <v>420.51240000000001</v>
      </c>
      <c r="BY149" s="75" t="s">
        <v>59</v>
      </c>
      <c r="BZ149" s="75"/>
      <c r="CA149" s="75"/>
      <c r="CB149" s="4"/>
      <c r="CC149" s="63"/>
      <c r="CD149" s="63"/>
      <c r="CE149" s="9" t="s">
        <v>18</v>
      </c>
      <c r="CF149" s="8">
        <v>652.01400000000012</v>
      </c>
      <c r="CG149" s="8">
        <v>666.66600000000005</v>
      </c>
      <c r="CH149" s="8">
        <v>690.1092000000001</v>
      </c>
      <c r="CI149" s="75" t="s">
        <v>59</v>
      </c>
      <c r="CJ149" s="75"/>
      <c r="CK149" s="75"/>
      <c r="CL149" s="4"/>
      <c r="CM149" s="63"/>
      <c r="CN149" s="63"/>
      <c r="CO149" s="9" t="s">
        <v>18</v>
      </c>
      <c r="CP149" s="8">
        <v>314.28540000000004</v>
      </c>
      <c r="CQ149" s="8">
        <v>314.28540000000004</v>
      </c>
      <c r="CR149" s="8">
        <v>314.28540000000004</v>
      </c>
      <c r="CS149" s="75" t="s">
        <v>59</v>
      </c>
      <c r="CT149" s="75"/>
      <c r="CU149" s="75"/>
    </row>
    <row r="150" spans="1:100" ht="15" customHeight="1" x14ac:dyDescent="0.2">
      <c r="AO150" s="63"/>
      <c r="AP150" s="63"/>
      <c r="AQ150" s="9" t="s">
        <v>19</v>
      </c>
      <c r="AR150" s="8">
        <v>81.818100000000001</v>
      </c>
      <c r="AS150" s="8">
        <v>81.818100000000001</v>
      </c>
      <c r="AT150" s="8">
        <v>81.818100000000001</v>
      </c>
      <c r="AU150" s="75" t="s">
        <v>59</v>
      </c>
      <c r="AV150" s="75"/>
      <c r="AW150" s="75"/>
      <c r="AX150" s="4"/>
      <c r="AY150" s="63"/>
      <c r="AZ150" s="63"/>
      <c r="BA150" s="9" t="s">
        <v>19</v>
      </c>
      <c r="BB150" s="8">
        <v>163.6362</v>
      </c>
      <c r="BC150" s="8">
        <v>163.6362</v>
      </c>
      <c r="BD150" s="8">
        <v>163.6362</v>
      </c>
      <c r="BE150" s="75" t="s">
        <v>59</v>
      </c>
      <c r="BF150" s="75"/>
      <c r="BG150" s="75"/>
      <c r="BH150" s="4"/>
      <c r="BI150" s="63"/>
      <c r="BJ150" s="63"/>
      <c r="BK150" s="9" t="s">
        <v>19</v>
      </c>
      <c r="BL150" s="8">
        <v>300.36600000000004</v>
      </c>
      <c r="BM150" s="8">
        <v>307.69200000000006</v>
      </c>
      <c r="BN150" s="8">
        <v>319.41360000000003</v>
      </c>
      <c r="BO150" s="75" t="s">
        <v>59</v>
      </c>
      <c r="BP150" s="75"/>
      <c r="BQ150" s="75"/>
      <c r="BR150" s="4"/>
      <c r="BS150" s="63"/>
      <c r="BT150" s="63"/>
      <c r="BU150" s="9" t="s">
        <v>19</v>
      </c>
      <c r="BV150" s="8">
        <v>419.04719999999998</v>
      </c>
      <c r="BW150" s="8">
        <v>433.69920000000008</v>
      </c>
      <c r="BX150" s="8">
        <v>457.14240000000007</v>
      </c>
      <c r="BY150" s="75" t="s">
        <v>59</v>
      </c>
      <c r="BZ150" s="75"/>
      <c r="CA150" s="75"/>
      <c r="CB150" s="4"/>
      <c r="CC150" s="63"/>
      <c r="CD150" s="63"/>
      <c r="CE150" s="9" t="s">
        <v>19</v>
      </c>
      <c r="CF150" s="8">
        <v>725.27400000000011</v>
      </c>
      <c r="CG150" s="8">
        <v>739.92600000000016</v>
      </c>
      <c r="CH150" s="8">
        <v>763.36920000000009</v>
      </c>
      <c r="CI150" s="75" t="s">
        <v>59</v>
      </c>
      <c r="CJ150" s="75"/>
      <c r="CK150" s="75"/>
      <c r="CL150" s="4"/>
      <c r="CM150" s="63"/>
      <c r="CN150" s="63"/>
      <c r="CO150" s="9" t="s">
        <v>19</v>
      </c>
      <c r="CP150" s="8">
        <v>385.71390000000008</v>
      </c>
      <c r="CQ150" s="8">
        <v>385.71390000000008</v>
      </c>
      <c r="CR150" s="8">
        <v>385.71390000000008</v>
      </c>
      <c r="CS150" s="75" t="s">
        <v>59</v>
      </c>
      <c r="CT150" s="75"/>
      <c r="CU150" s="75"/>
    </row>
    <row r="151" spans="1:100" s="4" customFormat="1" ht="2.25" customHeight="1" x14ac:dyDescent="0.2">
      <c r="A151" s="2"/>
      <c r="B151" s="1"/>
      <c r="C151" s="1"/>
      <c r="D151" s="1"/>
      <c r="E151" s="1"/>
      <c r="F151" s="1"/>
      <c r="G151" s="1"/>
      <c r="H151" s="1"/>
      <c r="I151" s="1"/>
      <c r="K151" s="2"/>
      <c r="L151" s="1"/>
      <c r="M151" s="1"/>
      <c r="N151" s="1"/>
      <c r="O151" s="1"/>
      <c r="P151" s="1"/>
      <c r="Q151" s="1"/>
      <c r="R151" s="1"/>
      <c r="S151" s="1"/>
      <c r="U151" s="2"/>
      <c r="V151" s="1"/>
      <c r="W151" s="1"/>
      <c r="X151" s="1"/>
      <c r="Y151" s="1"/>
      <c r="Z151" s="1"/>
      <c r="AA151" s="1"/>
      <c r="AB151" s="1"/>
      <c r="AC151" s="1"/>
      <c r="AE151" s="2"/>
      <c r="AF151" s="1"/>
      <c r="AG151" s="1"/>
      <c r="AH151" s="1"/>
      <c r="AI151" s="1"/>
      <c r="AJ151" s="1"/>
      <c r="AK151" s="1"/>
      <c r="AL151" s="1"/>
      <c r="AM151" s="1"/>
      <c r="AO151" s="99"/>
      <c r="AP151" s="100"/>
      <c r="AQ151" s="100"/>
      <c r="AR151" s="100"/>
      <c r="AS151" s="100"/>
      <c r="AT151" s="100"/>
      <c r="AU151" s="100"/>
      <c r="AV151" s="100"/>
      <c r="AW151" s="101"/>
      <c r="AX151" s="2"/>
      <c r="AY151" s="99"/>
      <c r="AZ151" s="100"/>
      <c r="BA151" s="100"/>
      <c r="BB151" s="100"/>
      <c r="BC151" s="100"/>
      <c r="BD151" s="100"/>
      <c r="BE151" s="100"/>
      <c r="BF151" s="100"/>
      <c r="BG151" s="101"/>
      <c r="BI151" s="99"/>
      <c r="BJ151" s="100"/>
      <c r="BK151" s="100"/>
      <c r="BL151" s="100"/>
      <c r="BM151" s="100"/>
      <c r="BN151" s="100"/>
      <c r="BO151" s="100"/>
      <c r="BP151" s="100"/>
      <c r="BQ151" s="101"/>
      <c r="BS151" s="99"/>
      <c r="BT151" s="100"/>
      <c r="BU151" s="100"/>
      <c r="BV151" s="100"/>
      <c r="BW151" s="100"/>
      <c r="BX151" s="100"/>
      <c r="BY151" s="100"/>
      <c r="BZ151" s="100"/>
      <c r="CA151" s="101"/>
      <c r="CC151" s="99"/>
      <c r="CD151" s="100"/>
      <c r="CE151" s="100"/>
      <c r="CF151" s="100"/>
      <c r="CG151" s="100"/>
      <c r="CH151" s="100"/>
      <c r="CI151" s="100"/>
      <c r="CJ151" s="100"/>
      <c r="CK151" s="101"/>
      <c r="CM151" s="99"/>
      <c r="CN151" s="100"/>
      <c r="CO151" s="100"/>
      <c r="CP151" s="100"/>
      <c r="CQ151" s="100"/>
      <c r="CR151" s="100"/>
      <c r="CS151" s="100"/>
      <c r="CT151" s="100"/>
      <c r="CU151" s="101"/>
    </row>
    <row r="152" spans="1:100" ht="46.5" customHeight="1" x14ac:dyDescent="0.2">
      <c r="AO152" s="102" t="s">
        <v>365</v>
      </c>
      <c r="AP152" s="102"/>
      <c r="AQ152" s="20" t="s">
        <v>73</v>
      </c>
      <c r="AR152" s="103" t="s">
        <v>194</v>
      </c>
      <c r="AS152" s="104"/>
      <c r="AT152" s="105" t="s">
        <v>266</v>
      </c>
      <c r="AU152" s="105"/>
      <c r="AV152" s="105"/>
      <c r="AW152" s="106" t="s">
        <v>192</v>
      </c>
      <c r="AY152" s="102" t="s">
        <v>365</v>
      </c>
      <c r="AZ152" s="102"/>
      <c r="BA152" s="20" t="s">
        <v>73</v>
      </c>
      <c r="BB152" s="103" t="s">
        <v>194</v>
      </c>
      <c r="BC152" s="104"/>
      <c r="BD152" s="105" t="s">
        <v>266</v>
      </c>
      <c r="BE152" s="105"/>
      <c r="BF152" s="105"/>
      <c r="BG152" s="106" t="s">
        <v>192</v>
      </c>
      <c r="BH152" s="4"/>
      <c r="BI152" s="63" t="s">
        <v>365</v>
      </c>
      <c r="BJ152" s="63"/>
      <c r="BK152" s="20" t="s">
        <v>73</v>
      </c>
      <c r="BL152" s="103" t="s">
        <v>194</v>
      </c>
      <c r="BM152" s="104"/>
      <c r="BN152" s="103" t="s">
        <v>266</v>
      </c>
      <c r="BO152" s="118"/>
      <c r="BP152" s="104"/>
      <c r="BQ152" s="106" t="s">
        <v>192</v>
      </c>
      <c r="BR152" s="4"/>
      <c r="BS152" s="102" t="s">
        <v>365</v>
      </c>
      <c r="BT152" s="102"/>
      <c r="BU152" s="20" t="s">
        <v>73</v>
      </c>
      <c r="BV152" s="103" t="s">
        <v>194</v>
      </c>
      <c r="BW152" s="104"/>
      <c r="BX152" s="105" t="s">
        <v>266</v>
      </c>
      <c r="BY152" s="105"/>
      <c r="BZ152" s="105"/>
      <c r="CA152" s="106" t="s">
        <v>192</v>
      </c>
      <c r="CB152" s="4"/>
      <c r="CC152" s="102" t="s">
        <v>365</v>
      </c>
      <c r="CD152" s="102"/>
      <c r="CE152" s="20" t="s">
        <v>73</v>
      </c>
      <c r="CF152" s="103" t="s">
        <v>194</v>
      </c>
      <c r="CG152" s="104"/>
      <c r="CH152" s="105" t="s">
        <v>266</v>
      </c>
      <c r="CI152" s="105"/>
      <c r="CJ152" s="105"/>
      <c r="CK152" s="106" t="s">
        <v>192</v>
      </c>
      <c r="CL152" s="4"/>
      <c r="CM152" s="102" t="s">
        <v>365</v>
      </c>
      <c r="CN152" s="102"/>
      <c r="CO152" s="20" t="s">
        <v>73</v>
      </c>
      <c r="CP152" s="103" t="s">
        <v>194</v>
      </c>
      <c r="CQ152" s="104"/>
      <c r="CR152" s="105" t="s">
        <v>266</v>
      </c>
      <c r="CS152" s="105"/>
      <c r="CT152" s="105"/>
      <c r="CU152" s="106" t="s">
        <v>192</v>
      </c>
    </row>
    <row r="153" spans="1:100" ht="46.5" customHeight="1" x14ac:dyDescent="0.2">
      <c r="AO153" s="102"/>
      <c r="AP153" s="102"/>
      <c r="AQ153" s="19" t="s">
        <v>74</v>
      </c>
      <c r="AR153" s="103" t="s">
        <v>195</v>
      </c>
      <c r="AS153" s="104"/>
      <c r="AT153" s="105" t="s">
        <v>269</v>
      </c>
      <c r="AU153" s="105"/>
      <c r="AV153" s="105"/>
      <c r="AW153" s="107"/>
      <c r="AY153" s="102"/>
      <c r="AZ153" s="102"/>
      <c r="BA153" s="19" t="s">
        <v>74</v>
      </c>
      <c r="BB153" s="103" t="s">
        <v>195</v>
      </c>
      <c r="BC153" s="104"/>
      <c r="BD153" s="105" t="s">
        <v>267</v>
      </c>
      <c r="BE153" s="105"/>
      <c r="BF153" s="105"/>
      <c r="BG153" s="107"/>
      <c r="BH153" s="4"/>
      <c r="BI153" s="63"/>
      <c r="BJ153" s="63"/>
      <c r="BK153" s="19" t="s">
        <v>74</v>
      </c>
      <c r="BL153" s="103" t="s">
        <v>195</v>
      </c>
      <c r="BM153" s="104"/>
      <c r="BN153" s="105" t="s">
        <v>267</v>
      </c>
      <c r="BO153" s="105"/>
      <c r="BP153" s="105"/>
      <c r="BQ153" s="107"/>
      <c r="BR153" s="4"/>
      <c r="BS153" s="102"/>
      <c r="BT153" s="102"/>
      <c r="BU153" s="19" t="s">
        <v>74</v>
      </c>
      <c r="BV153" s="103" t="s">
        <v>195</v>
      </c>
      <c r="BW153" s="104"/>
      <c r="BX153" s="105" t="s">
        <v>267</v>
      </c>
      <c r="BY153" s="105"/>
      <c r="BZ153" s="105"/>
      <c r="CA153" s="107"/>
      <c r="CB153" s="4"/>
      <c r="CC153" s="102"/>
      <c r="CD153" s="102"/>
      <c r="CE153" s="19" t="s">
        <v>74</v>
      </c>
      <c r="CF153" s="103" t="s">
        <v>195</v>
      </c>
      <c r="CG153" s="104"/>
      <c r="CH153" s="105" t="s">
        <v>267</v>
      </c>
      <c r="CI153" s="105"/>
      <c r="CJ153" s="105"/>
      <c r="CK153" s="107"/>
      <c r="CL153" s="4"/>
      <c r="CM153" s="102"/>
      <c r="CN153" s="102"/>
      <c r="CO153" s="19" t="s">
        <v>74</v>
      </c>
      <c r="CP153" s="103" t="s">
        <v>195</v>
      </c>
      <c r="CQ153" s="104"/>
      <c r="CR153" s="105" t="s">
        <v>267</v>
      </c>
      <c r="CS153" s="105"/>
      <c r="CT153" s="105"/>
      <c r="CU153" s="107"/>
    </row>
    <row r="154" spans="1:100" ht="46.5" customHeight="1" x14ac:dyDescent="0.2">
      <c r="AO154" s="102"/>
      <c r="AP154" s="102"/>
      <c r="AQ154" s="19" t="s">
        <v>75</v>
      </c>
      <c r="AR154" s="103" t="s">
        <v>202</v>
      </c>
      <c r="AS154" s="104"/>
      <c r="AT154" s="105" t="s">
        <v>268</v>
      </c>
      <c r="AU154" s="105"/>
      <c r="AV154" s="105"/>
      <c r="AW154" s="108"/>
      <c r="AY154" s="102"/>
      <c r="AZ154" s="102"/>
      <c r="BA154" s="19" t="s">
        <v>75</v>
      </c>
      <c r="BB154" s="103" t="s">
        <v>202</v>
      </c>
      <c r="BC154" s="104"/>
      <c r="BD154" s="105" t="s">
        <v>268</v>
      </c>
      <c r="BE154" s="105"/>
      <c r="BF154" s="105"/>
      <c r="BG154" s="108"/>
      <c r="BH154" s="4"/>
      <c r="BI154" s="63"/>
      <c r="BJ154" s="63"/>
      <c r="BK154" s="19" t="s">
        <v>75</v>
      </c>
      <c r="BL154" s="103" t="s">
        <v>202</v>
      </c>
      <c r="BM154" s="104"/>
      <c r="BN154" s="105" t="s">
        <v>268</v>
      </c>
      <c r="BO154" s="105"/>
      <c r="BP154" s="105"/>
      <c r="BQ154" s="108"/>
      <c r="BR154" s="4"/>
      <c r="BS154" s="102"/>
      <c r="BT154" s="102"/>
      <c r="BU154" s="19" t="s">
        <v>75</v>
      </c>
      <c r="BV154" s="103" t="s">
        <v>202</v>
      </c>
      <c r="BW154" s="104"/>
      <c r="BX154" s="105" t="s">
        <v>268</v>
      </c>
      <c r="BY154" s="105"/>
      <c r="BZ154" s="105"/>
      <c r="CA154" s="108"/>
      <c r="CB154" s="4"/>
      <c r="CC154" s="102"/>
      <c r="CD154" s="102"/>
      <c r="CE154" s="19" t="s">
        <v>75</v>
      </c>
      <c r="CF154" s="103" t="s">
        <v>202</v>
      </c>
      <c r="CG154" s="104"/>
      <c r="CH154" s="105" t="s">
        <v>268</v>
      </c>
      <c r="CI154" s="105"/>
      <c r="CJ154" s="105"/>
      <c r="CK154" s="108"/>
      <c r="CL154" s="4"/>
      <c r="CM154" s="102"/>
      <c r="CN154" s="102"/>
      <c r="CO154" s="19" t="s">
        <v>75</v>
      </c>
      <c r="CP154" s="103" t="s">
        <v>202</v>
      </c>
      <c r="CQ154" s="104"/>
      <c r="CR154" s="105" t="s">
        <v>268</v>
      </c>
      <c r="CS154" s="105"/>
      <c r="CT154" s="105"/>
      <c r="CU154" s="108"/>
    </row>
    <row r="155" spans="1:100" x14ac:dyDescent="0.2">
      <c r="AO155" s="102"/>
      <c r="AP155" s="102"/>
      <c r="AQ155" s="24"/>
      <c r="AR155" s="3">
        <v>1</v>
      </c>
      <c r="AS155" s="3">
        <v>2</v>
      </c>
      <c r="AT155" s="3">
        <v>3</v>
      </c>
      <c r="AU155" s="84">
        <v>4</v>
      </c>
      <c r="AV155" s="85"/>
      <c r="AW155" s="86"/>
      <c r="AY155" s="102"/>
      <c r="AZ155" s="102"/>
      <c r="BA155" s="24"/>
      <c r="BB155" s="3">
        <v>1</v>
      </c>
      <c r="BC155" s="3">
        <v>2</v>
      </c>
      <c r="BD155" s="3">
        <v>3</v>
      </c>
      <c r="BE155" s="84">
        <v>4</v>
      </c>
      <c r="BF155" s="85"/>
      <c r="BG155" s="86"/>
      <c r="BH155" s="4"/>
      <c r="BI155" s="63"/>
      <c r="BJ155" s="63"/>
      <c r="BK155" s="24"/>
      <c r="BL155" s="3">
        <v>1</v>
      </c>
      <c r="BM155" s="3">
        <v>2</v>
      </c>
      <c r="BN155" s="3">
        <v>3</v>
      </c>
      <c r="BO155" s="84">
        <v>4</v>
      </c>
      <c r="BP155" s="85"/>
      <c r="BQ155" s="86"/>
      <c r="BR155" s="4"/>
      <c r="BS155" s="102"/>
      <c r="BT155" s="102"/>
      <c r="BU155" s="24"/>
      <c r="BV155" s="3">
        <v>1</v>
      </c>
      <c r="BW155" s="3">
        <v>2</v>
      </c>
      <c r="BX155" s="3">
        <v>3</v>
      </c>
      <c r="BY155" s="84">
        <v>4</v>
      </c>
      <c r="BZ155" s="85"/>
      <c r="CA155" s="86"/>
      <c r="CB155" s="4"/>
      <c r="CC155" s="102"/>
      <c r="CD155" s="102"/>
      <c r="CE155" s="24"/>
      <c r="CF155" s="3">
        <v>1</v>
      </c>
      <c r="CG155" s="3">
        <v>2</v>
      </c>
      <c r="CH155" s="3">
        <v>3</v>
      </c>
      <c r="CI155" s="84">
        <v>4</v>
      </c>
      <c r="CJ155" s="85"/>
      <c r="CK155" s="86"/>
      <c r="CL155" s="4"/>
      <c r="CM155" s="102"/>
      <c r="CN155" s="102"/>
      <c r="CO155" s="24"/>
      <c r="CP155" s="3">
        <v>1</v>
      </c>
      <c r="CQ155" s="3">
        <v>2</v>
      </c>
      <c r="CR155" s="3">
        <v>3</v>
      </c>
      <c r="CS155" s="84">
        <v>4</v>
      </c>
      <c r="CT155" s="85"/>
      <c r="CU155" s="86"/>
      <c r="CV155" s="4"/>
    </row>
    <row r="156" spans="1:100" x14ac:dyDescent="0.2">
      <c r="AO156" s="102"/>
      <c r="AP156" s="102"/>
      <c r="AQ156" s="9" t="s">
        <v>17</v>
      </c>
      <c r="AR156" s="8">
        <v>183.41640000000001</v>
      </c>
      <c r="AS156" s="8">
        <v>183.41640000000001</v>
      </c>
      <c r="AT156" s="8">
        <v>183.41640000000001</v>
      </c>
      <c r="AU156" s="75" t="s">
        <v>59</v>
      </c>
      <c r="AV156" s="75"/>
      <c r="AW156" s="75"/>
      <c r="AY156" s="102"/>
      <c r="AZ156" s="102"/>
      <c r="BA156" s="9" t="s">
        <v>17</v>
      </c>
      <c r="BB156" s="8">
        <v>366.83280000000002</v>
      </c>
      <c r="BC156" s="8">
        <v>366.83280000000002</v>
      </c>
      <c r="BD156" s="8">
        <v>366.83280000000002</v>
      </c>
      <c r="BE156" s="75" t="s">
        <v>59</v>
      </c>
      <c r="BF156" s="75"/>
      <c r="BG156" s="75"/>
      <c r="BH156" s="4"/>
      <c r="BI156" s="63"/>
      <c r="BJ156" s="63"/>
      <c r="BK156" s="9" t="s">
        <v>17</v>
      </c>
      <c r="BL156" s="8">
        <v>542.89655999999991</v>
      </c>
      <c r="BM156" s="8">
        <v>562.14395999999999</v>
      </c>
      <c r="BN156" s="8">
        <v>592.9398000000001</v>
      </c>
      <c r="BO156" s="75" t="s">
        <v>59</v>
      </c>
      <c r="BP156" s="75"/>
      <c r="BQ156" s="75"/>
      <c r="BR156" s="4"/>
      <c r="BS156" s="102"/>
      <c r="BT156" s="102"/>
      <c r="BU156" s="9" t="s">
        <v>17</v>
      </c>
      <c r="BV156" s="8">
        <v>735.49044000000004</v>
      </c>
      <c r="BW156" s="8">
        <v>773.98523999999998</v>
      </c>
      <c r="BX156" s="8">
        <v>835.57692000000009</v>
      </c>
      <c r="BY156" s="75" t="s">
        <v>59</v>
      </c>
      <c r="BZ156" s="75"/>
      <c r="CA156" s="75"/>
      <c r="CB156" s="4"/>
      <c r="CC156" s="102"/>
      <c r="CD156" s="102"/>
      <c r="CE156" s="9" t="s">
        <v>17</v>
      </c>
      <c r="CF156" s="8">
        <v>1174.5709199999999</v>
      </c>
      <c r="CG156" s="8">
        <v>1213.0657200000001</v>
      </c>
      <c r="CH156" s="8">
        <v>1274.6574000000001</v>
      </c>
      <c r="CI156" s="75" t="s">
        <v>59</v>
      </c>
      <c r="CJ156" s="75"/>
      <c r="CK156" s="75"/>
      <c r="CL156" s="4"/>
      <c r="CM156" s="102"/>
      <c r="CN156" s="102"/>
      <c r="CO156" s="9" t="s">
        <v>17</v>
      </c>
      <c r="CP156" s="8" t="s">
        <v>59</v>
      </c>
      <c r="CQ156" s="8" t="s">
        <v>59</v>
      </c>
      <c r="CR156" s="8" t="s">
        <v>59</v>
      </c>
      <c r="CS156" s="75" t="s">
        <v>59</v>
      </c>
      <c r="CT156" s="75"/>
      <c r="CU156" s="75"/>
    </row>
    <row r="157" spans="1:100" ht="15" customHeight="1" x14ac:dyDescent="0.2">
      <c r="AO157" s="102"/>
      <c r="AP157" s="102"/>
      <c r="AQ157" s="9" t="s">
        <v>18</v>
      </c>
      <c r="AR157" s="8">
        <v>197.80200000000005</v>
      </c>
      <c r="AS157" s="8">
        <v>197.80200000000005</v>
      </c>
      <c r="AT157" s="8">
        <v>197.80200000000005</v>
      </c>
      <c r="AU157" s="75" t="s">
        <v>59</v>
      </c>
      <c r="AV157" s="75"/>
      <c r="AW157" s="75"/>
      <c r="AX157" s="4"/>
      <c r="AY157" s="102"/>
      <c r="AZ157" s="102"/>
      <c r="BA157" s="9" t="s">
        <v>18</v>
      </c>
      <c r="BB157" s="8">
        <v>395.6040000000001</v>
      </c>
      <c r="BC157" s="8">
        <v>395.6040000000001</v>
      </c>
      <c r="BD157" s="8">
        <v>395.6040000000001</v>
      </c>
      <c r="BE157" s="75" t="s">
        <v>59</v>
      </c>
      <c r="BF157" s="75"/>
      <c r="BG157" s="75"/>
      <c r="BH157" s="4"/>
      <c r="BI157" s="63"/>
      <c r="BJ157" s="63"/>
      <c r="BK157" s="9" t="s">
        <v>18</v>
      </c>
      <c r="BL157" s="8">
        <v>591.00840000000005</v>
      </c>
      <c r="BM157" s="8">
        <v>610.92180000000008</v>
      </c>
      <c r="BN157" s="8">
        <v>642.78324000000009</v>
      </c>
      <c r="BO157" s="75" t="s">
        <v>59</v>
      </c>
      <c r="BP157" s="75"/>
      <c r="BQ157" s="75"/>
      <c r="BR157" s="4"/>
      <c r="BS157" s="102"/>
      <c r="BT157" s="102"/>
      <c r="BU157" s="9" t="s">
        <v>18</v>
      </c>
      <c r="BV157" s="8">
        <v>787.73148000000015</v>
      </c>
      <c r="BW157" s="8">
        <v>827.55828000000008</v>
      </c>
      <c r="BX157" s="8">
        <v>891.28116000000023</v>
      </c>
      <c r="BY157" s="75" t="s">
        <v>59</v>
      </c>
      <c r="BZ157" s="75"/>
      <c r="CA157" s="75"/>
      <c r="CB157" s="4"/>
      <c r="CC157" s="102"/>
      <c r="CD157" s="102"/>
      <c r="CE157" s="9" t="s">
        <v>18</v>
      </c>
      <c r="CF157" s="8">
        <v>1268.7966000000001</v>
      </c>
      <c r="CG157" s="8">
        <v>1308.6234000000002</v>
      </c>
      <c r="CH157" s="8">
        <v>1372.3462800000002</v>
      </c>
      <c r="CI157" s="75" t="s">
        <v>59</v>
      </c>
      <c r="CJ157" s="75"/>
      <c r="CK157" s="75"/>
      <c r="CL157" s="4"/>
      <c r="CM157" s="102"/>
      <c r="CN157" s="102"/>
      <c r="CO157" s="9" t="s">
        <v>18</v>
      </c>
      <c r="CP157" s="8" t="s">
        <v>59</v>
      </c>
      <c r="CQ157" s="8" t="s">
        <v>59</v>
      </c>
      <c r="CR157" s="8" t="s">
        <v>59</v>
      </c>
      <c r="CS157" s="75" t="s">
        <v>59</v>
      </c>
      <c r="CT157" s="75"/>
      <c r="CU157" s="75"/>
    </row>
    <row r="158" spans="1:100" ht="15" customHeight="1" x14ac:dyDescent="0.2">
      <c r="AO158" s="102"/>
      <c r="AP158" s="102"/>
      <c r="AQ158" s="9" t="s">
        <v>19</v>
      </c>
      <c r="AR158" s="8">
        <v>242.75700000000006</v>
      </c>
      <c r="AS158" s="8">
        <v>242.75700000000006</v>
      </c>
      <c r="AT158" s="8">
        <v>242.75700000000006</v>
      </c>
      <c r="AU158" s="75" t="s">
        <v>59</v>
      </c>
      <c r="AV158" s="75"/>
      <c r="AW158" s="75"/>
      <c r="AY158" s="102"/>
      <c r="AZ158" s="102"/>
      <c r="BA158" s="9" t="s">
        <v>19</v>
      </c>
      <c r="BB158" s="8">
        <v>485.51400000000012</v>
      </c>
      <c r="BC158" s="8">
        <v>485.51400000000012</v>
      </c>
      <c r="BD158" s="8">
        <v>485.51400000000012</v>
      </c>
      <c r="BE158" s="75" t="s">
        <v>59</v>
      </c>
      <c r="BF158" s="75"/>
      <c r="BG158" s="75"/>
      <c r="BH158" s="4"/>
      <c r="BI158" s="63"/>
      <c r="BJ158" s="63"/>
      <c r="BK158" s="9" t="s">
        <v>19</v>
      </c>
      <c r="BL158" s="8">
        <v>690.57540000000006</v>
      </c>
      <c r="BM158" s="8">
        <v>710.4888000000002</v>
      </c>
      <c r="BN158" s="8">
        <v>742.35023999999999</v>
      </c>
      <c r="BO158" s="75" t="s">
        <v>59</v>
      </c>
      <c r="BP158" s="75"/>
      <c r="BQ158" s="75"/>
      <c r="BR158" s="4"/>
      <c r="BS158" s="102"/>
      <c r="BT158" s="102"/>
      <c r="BU158" s="9" t="s">
        <v>19</v>
      </c>
      <c r="BV158" s="8">
        <v>887.29847999999993</v>
      </c>
      <c r="BW158" s="8">
        <v>927.12528000000009</v>
      </c>
      <c r="BX158" s="8">
        <v>990.84816000000012</v>
      </c>
      <c r="BY158" s="75" t="s">
        <v>59</v>
      </c>
      <c r="BZ158" s="75"/>
      <c r="CA158" s="75"/>
      <c r="CB158" s="4"/>
      <c r="CC158" s="102"/>
      <c r="CD158" s="102"/>
      <c r="CE158" s="9" t="s">
        <v>19</v>
      </c>
      <c r="CF158" s="8">
        <v>1467.9306000000001</v>
      </c>
      <c r="CG158" s="8">
        <v>1507.7574000000002</v>
      </c>
      <c r="CH158" s="8">
        <v>1571.4802800000002</v>
      </c>
      <c r="CI158" s="75" t="s">
        <v>59</v>
      </c>
      <c r="CJ158" s="75"/>
      <c r="CK158" s="75"/>
      <c r="CL158" s="4"/>
      <c r="CM158" s="102"/>
      <c r="CN158" s="102"/>
      <c r="CO158" s="9" t="s">
        <v>19</v>
      </c>
      <c r="CP158" s="8" t="s">
        <v>59</v>
      </c>
      <c r="CQ158" s="8" t="s">
        <v>59</v>
      </c>
      <c r="CR158" s="8" t="s">
        <v>59</v>
      </c>
      <c r="CS158" s="75" t="s">
        <v>59</v>
      </c>
      <c r="CT158" s="75"/>
      <c r="CU158" s="75"/>
    </row>
    <row r="159" spans="1:100" s="4" customFormat="1" ht="2.25" customHeight="1" x14ac:dyDescent="0.2">
      <c r="A159" s="2"/>
      <c r="B159" s="1"/>
      <c r="C159" s="1"/>
      <c r="D159" s="1"/>
      <c r="E159" s="1"/>
      <c r="F159" s="1"/>
      <c r="G159" s="1"/>
      <c r="H159" s="1"/>
      <c r="I159" s="1"/>
      <c r="K159" s="2"/>
      <c r="L159" s="1"/>
      <c r="M159" s="1"/>
      <c r="N159" s="1"/>
      <c r="O159" s="1"/>
      <c r="P159" s="1"/>
      <c r="Q159" s="1"/>
      <c r="R159" s="1"/>
      <c r="S159" s="1"/>
      <c r="U159" s="2"/>
      <c r="V159" s="1"/>
      <c r="W159" s="1"/>
      <c r="X159" s="1"/>
      <c r="Y159" s="1"/>
      <c r="Z159" s="1"/>
      <c r="AA159" s="1"/>
      <c r="AB159" s="1"/>
      <c r="AC159" s="1"/>
      <c r="AE159" s="2"/>
      <c r="AF159" s="1"/>
      <c r="AG159" s="1"/>
      <c r="AH159" s="1"/>
      <c r="AI159" s="1"/>
      <c r="AJ159" s="1"/>
      <c r="AK159" s="1"/>
      <c r="AL159" s="1"/>
      <c r="AM159" s="1"/>
      <c r="AO159" s="99"/>
      <c r="AP159" s="100"/>
      <c r="AQ159" s="100"/>
      <c r="AR159" s="100"/>
      <c r="AS159" s="100"/>
      <c r="AT159" s="100"/>
      <c r="AU159" s="100"/>
      <c r="AV159" s="100"/>
      <c r="AW159" s="101"/>
      <c r="AX159" s="2"/>
      <c r="AY159" s="99"/>
      <c r="AZ159" s="100"/>
      <c r="BA159" s="100"/>
      <c r="BB159" s="100"/>
      <c r="BC159" s="100"/>
      <c r="BD159" s="100"/>
      <c r="BE159" s="100"/>
      <c r="BF159" s="100"/>
      <c r="BG159" s="101"/>
      <c r="BI159" s="99"/>
      <c r="BJ159" s="100"/>
      <c r="BK159" s="100"/>
      <c r="BL159" s="100"/>
      <c r="BM159" s="100"/>
      <c r="BN159" s="100"/>
      <c r="BO159" s="100"/>
      <c r="BP159" s="100"/>
      <c r="BQ159" s="101"/>
      <c r="BS159" s="99"/>
      <c r="BT159" s="100"/>
      <c r="BU159" s="100"/>
      <c r="BV159" s="100"/>
      <c r="BW159" s="100"/>
      <c r="BX159" s="100"/>
      <c r="BY159" s="100"/>
      <c r="BZ159" s="100"/>
      <c r="CA159" s="101"/>
      <c r="CC159" s="99"/>
      <c r="CD159" s="100"/>
      <c r="CE159" s="100"/>
      <c r="CF159" s="100"/>
      <c r="CG159" s="100"/>
      <c r="CH159" s="100"/>
      <c r="CI159" s="100"/>
      <c r="CJ159" s="100"/>
      <c r="CK159" s="101"/>
      <c r="CM159" s="99"/>
      <c r="CN159" s="100"/>
      <c r="CO159" s="100"/>
      <c r="CP159" s="100"/>
      <c r="CQ159" s="100"/>
      <c r="CR159" s="100"/>
      <c r="CS159" s="100"/>
      <c r="CT159" s="100"/>
      <c r="CU159" s="101"/>
    </row>
    <row r="160" spans="1:100" ht="46" customHeight="1" x14ac:dyDescent="0.2">
      <c r="AO160" s="102" t="s">
        <v>366</v>
      </c>
      <c r="AP160" s="102"/>
      <c r="AQ160" s="20" t="s">
        <v>73</v>
      </c>
      <c r="AR160" s="103" t="s">
        <v>194</v>
      </c>
      <c r="AS160" s="104"/>
      <c r="AT160" s="105" t="s">
        <v>266</v>
      </c>
      <c r="AU160" s="105"/>
      <c r="AV160" s="105"/>
      <c r="AW160" s="106" t="s">
        <v>192</v>
      </c>
      <c r="AY160" s="102" t="s">
        <v>366</v>
      </c>
      <c r="AZ160" s="102"/>
      <c r="BA160" s="20" t="s">
        <v>73</v>
      </c>
      <c r="BB160" s="103" t="s">
        <v>194</v>
      </c>
      <c r="BC160" s="104"/>
      <c r="BD160" s="105" t="s">
        <v>266</v>
      </c>
      <c r="BE160" s="105"/>
      <c r="BF160" s="105"/>
      <c r="BG160" s="106" t="s">
        <v>192</v>
      </c>
      <c r="BH160" s="4"/>
      <c r="BI160" s="102" t="s">
        <v>366</v>
      </c>
      <c r="BJ160" s="102"/>
      <c r="BK160" s="20" t="s">
        <v>73</v>
      </c>
      <c r="BL160" s="103" t="s">
        <v>194</v>
      </c>
      <c r="BM160" s="104"/>
      <c r="BN160" s="105" t="s">
        <v>266</v>
      </c>
      <c r="BO160" s="105"/>
      <c r="BP160" s="105"/>
      <c r="BQ160" s="106" t="s">
        <v>192</v>
      </c>
      <c r="BR160" s="4"/>
      <c r="BS160" s="102" t="s">
        <v>366</v>
      </c>
      <c r="BT160" s="102"/>
      <c r="BU160" s="20" t="s">
        <v>73</v>
      </c>
      <c r="BV160" s="103" t="s">
        <v>194</v>
      </c>
      <c r="BW160" s="104"/>
      <c r="BX160" s="105" t="s">
        <v>266</v>
      </c>
      <c r="BY160" s="105"/>
      <c r="BZ160" s="105"/>
      <c r="CA160" s="106" t="s">
        <v>192</v>
      </c>
      <c r="CB160" s="4"/>
      <c r="CC160" s="102" t="s">
        <v>366</v>
      </c>
      <c r="CD160" s="102"/>
      <c r="CE160" s="20" t="s">
        <v>73</v>
      </c>
      <c r="CF160" s="103" t="s">
        <v>194</v>
      </c>
      <c r="CG160" s="104"/>
      <c r="CH160" s="105" t="s">
        <v>266</v>
      </c>
      <c r="CI160" s="105"/>
      <c r="CJ160" s="105"/>
      <c r="CK160" s="106" t="s">
        <v>192</v>
      </c>
      <c r="CL160" s="4"/>
      <c r="CM160" s="102" t="s">
        <v>366</v>
      </c>
      <c r="CN160" s="102"/>
      <c r="CO160" s="20" t="s">
        <v>73</v>
      </c>
      <c r="CP160" s="103" t="s">
        <v>194</v>
      </c>
      <c r="CQ160" s="104"/>
      <c r="CR160" s="105" t="s">
        <v>266</v>
      </c>
      <c r="CS160" s="105"/>
      <c r="CT160" s="105"/>
      <c r="CU160" s="106" t="s">
        <v>192</v>
      </c>
    </row>
    <row r="161" spans="1:100" ht="46" customHeight="1" x14ac:dyDescent="0.2">
      <c r="AO161" s="102"/>
      <c r="AP161" s="102"/>
      <c r="AQ161" s="19" t="s">
        <v>74</v>
      </c>
      <c r="AR161" s="103" t="s">
        <v>196</v>
      </c>
      <c r="AS161" s="104"/>
      <c r="AT161" s="105" t="s">
        <v>490</v>
      </c>
      <c r="AU161" s="105"/>
      <c r="AV161" s="105"/>
      <c r="AW161" s="107"/>
      <c r="AY161" s="102"/>
      <c r="AZ161" s="102"/>
      <c r="BA161" s="19" t="s">
        <v>74</v>
      </c>
      <c r="BB161" s="103" t="s">
        <v>196</v>
      </c>
      <c r="BC161" s="104"/>
      <c r="BD161" s="105" t="s">
        <v>490</v>
      </c>
      <c r="BE161" s="105"/>
      <c r="BF161" s="105"/>
      <c r="BG161" s="107"/>
      <c r="BH161" s="4"/>
      <c r="BI161" s="102"/>
      <c r="BJ161" s="102"/>
      <c r="BK161" s="19" t="s">
        <v>74</v>
      </c>
      <c r="BL161" s="103" t="s">
        <v>196</v>
      </c>
      <c r="BM161" s="104"/>
      <c r="BN161" s="105" t="s">
        <v>490</v>
      </c>
      <c r="BO161" s="105"/>
      <c r="BP161" s="105"/>
      <c r="BQ161" s="107"/>
      <c r="BR161" s="4"/>
      <c r="BS161" s="102"/>
      <c r="BT161" s="102"/>
      <c r="BU161" s="19" t="s">
        <v>74</v>
      </c>
      <c r="BV161" s="103" t="s">
        <v>196</v>
      </c>
      <c r="BW161" s="104"/>
      <c r="BX161" s="105" t="s">
        <v>490</v>
      </c>
      <c r="BY161" s="105"/>
      <c r="BZ161" s="105"/>
      <c r="CA161" s="107"/>
      <c r="CB161" s="4"/>
      <c r="CC161" s="102"/>
      <c r="CD161" s="102"/>
      <c r="CE161" s="19" t="s">
        <v>74</v>
      </c>
      <c r="CF161" s="103" t="s">
        <v>196</v>
      </c>
      <c r="CG161" s="104"/>
      <c r="CH161" s="105" t="s">
        <v>490</v>
      </c>
      <c r="CI161" s="105"/>
      <c r="CJ161" s="105"/>
      <c r="CK161" s="107"/>
      <c r="CL161" s="4"/>
      <c r="CM161" s="102"/>
      <c r="CN161" s="102"/>
      <c r="CO161" s="19" t="s">
        <v>74</v>
      </c>
      <c r="CP161" s="103" t="s">
        <v>196</v>
      </c>
      <c r="CQ161" s="104"/>
      <c r="CR161" s="105" t="s">
        <v>490</v>
      </c>
      <c r="CS161" s="105"/>
      <c r="CT161" s="105"/>
      <c r="CU161" s="107"/>
    </row>
    <row r="162" spans="1:100" ht="46" customHeight="1" x14ac:dyDescent="0.2">
      <c r="AO162" s="102"/>
      <c r="AP162" s="102"/>
      <c r="AQ162" s="19" t="s">
        <v>75</v>
      </c>
      <c r="AR162" s="103" t="s">
        <v>217</v>
      </c>
      <c r="AS162" s="104"/>
      <c r="AT162" s="105" t="s">
        <v>265</v>
      </c>
      <c r="AU162" s="105"/>
      <c r="AV162" s="105"/>
      <c r="AW162" s="108"/>
      <c r="AY162" s="102"/>
      <c r="AZ162" s="102"/>
      <c r="BA162" s="19" t="s">
        <v>75</v>
      </c>
      <c r="BB162" s="103" t="s">
        <v>217</v>
      </c>
      <c r="BC162" s="104"/>
      <c r="BD162" s="105" t="s">
        <v>265</v>
      </c>
      <c r="BE162" s="105"/>
      <c r="BF162" s="105"/>
      <c r="BG162" s="108"/>
      <c r="BH162" s="4"/>
      <c r="BI162" s="102"/>
      <c r="BJ162" s="102"/>
      <c r="BK162" s="19" t="s">
        <v>75</v>
      </c>
      <c r="BL162" s="103" t="s">
        <v>217</v>
      </c>
      <c r="BM162" s="104"/>
      <c r="BN162" s="105" t="s">
        <v>265</v>
      </c>
      <c r="BO162" s="105"/>
      <c r="BP162" s="105"/>
      <c r="BQ162" s="108"/>
      <c r="BR162" s="4"/>
      <c r="BS162" s="102"/>
      <c r="BT162" s="102"/>
      <c r="BU162" s="19" t="s">
        <v>75</v>
      </c>
      <c r="BV162" s="103" t="s">
        <v>217</v>
      </c>
      <c r="BW162" s="104"/>
      <c r="BX162" s="105" t="s">
        <v>265</v>
      </c>
      <c r="BY162" s="105"/>
      <c r="BZ162" s="105"/>
      <c r="CA162" s="108"/>
      <c r="CB162" s="4"/>
      <c r="CC162" s="102"/>
      <c r="CD162" s="102"/>
      <c r="CE162" s="19" t="s">
        <v>75</v>
      </c>
      <c r="CF162" s="103" t="s">
        <v>217</v>
      </c>
      <c r="CG162" s="104"/>
      <c r="CH162" s="105" t="s">
        <v>265</v>
      </c>
      <c r="CI162" s="105"/>
      <c r="CJ162" s="105"/>
      <c r="CK162" s="108"/>
      <c r="CL162" s="4"/>
      <c r="CM162" s="102"/>
      <c r="CN162" s="102"/>
      <c r="CO162" s="19" t="s">
        <v>75</v>
      </c>
      <c r="CP162" s="103" t="s">
        <v>217</v>
      </c>
      <c r="CQ162" s="104"/>
      <c r="CR162" s="105" t="s">
        <v>265</v>
      </c>
      <c r="CS162" s="105"/>
      <c r="CT162" s="105"/>
      <c r="CU162" s="108"/>
      <c r="CV162" s="4"/>
    </row>
    <row r="163" spans="1:100" x14ac:dyDescent="0.2">
      <c r="AO163" s="102"/>
      <c r="AP163" s="102"/>
      <c r="AQ163" s="24"/>
      <c r="AR163" s="3">
        <v>1</v>
      </c>
      <c r="AS163" s="3">
        <v>2</v>
      </c>
      <c r="AT163" s="3">
        <v>3</v>
      </c>
      <c r="AU163" s="84">
        <v>4</v>
      </c>
      <c r="AV163" s="85"/>
      <c r="AW163" s="86"/>
      <c r="AY163" s="102"/>
      <c r="AZ163" s="102"/>
      <c r="BA163" s="24"/>
      <c r="BB163" s="3">
        <v>1</v>
      </c>
      <c r="BC163" s="3">
        <v>2</v>
      </c>
      <c r="BD163" s="3">
        <v>3</v>
      </c>
      <c r="BE163" s="84">
        <v>4</v>
      </c>
      <c r="BF163" s="85"/>
      <c r="BG163" s="86"/>
      <c r="BH163" s="4"/>
      <c r="BI163" s="102"/>
      <c r="BJ163" s="102"/>
      <c r="BK163" s="24"/>
      <c r="BL163" s="3">
        <v>1</v>
      </c>
      <c r="BM163" s="3">
        <v>2</v>
      </c>
      <c r="BN163" s="3">
        <v>3</v>
      </c>
      <c r="BO163" s="84">
        <v>4</v>
      </c>
      <c r="BP163" s="85"/>
      <c r="BQ163" s="86"/>
      <c r="BR163" s="4"/>
      <c r="BS163" s="102"/>
      <c r="BT163" s="102"/>
      <c r="BU163" s="24"/>
      <c r="BV163" s="3">
        <v>1</v>
      </c>
      <c r="BW163" s="3">
        <v>2</v>
      </c>
      <c r="BX163" s="3">
        <v>3</v>
      </c>
      <c r="BY163" s="84">
        <v>4</v>
      </c>
      <c r="BZ163" s="85"/>
      <c r="CA163" s="86"/>
      <c r="CB163" s="4"/>
      <c r="CC163" s="102"/>
      <c r="CD163" s="102"/>
      <c r="CE163" s="24"/>
      <c r="CF163" s="3">
        <v>1</v>
      </c>
      <c r="CG163" s="3">
        <v>2</v>
      </c>
      <c r="CH163" s="3">
        <v>3</v>
      </c>
      <c r="CI163" s="84">
        <v>4</v>
      </c>
      <c r="CJ163" s="85"/>
      <c r="CK163" s="86"/>
      <c r="CL163" s="4"/>
      <c r="CM163" s="102"/>
      <c r="CN163" s="102"/>
      <c r="CO163" s="24"/>
      <c r="CP163" s="3">
        <v>1</v>
      </c>
      <c r="CQ163" s="3">
        <v>2</v>
      </c>
      <c r="CR163" s="3">
        <v>3</v>
      </c>
      <c r="CS163" s="84">
        <v>4</v>
      </c>
      <c r="CT163" s="85"/>
      <c r="CU163" s="86"/>
    </row>
    <row r="164" spans="1:100" ht="15" customHeight="1" x14ac:dyDescent="0.2">
      <c r="AO164" s="102"/>
      <c r="AP164" s="102"/>
      <c r="AQ164" s="9" t="s">
        <v>17</v>
      </c>
      <c r="AR164" s="8">
        <v>190.20960000000005</v>
      </c>
      <c r="AS164" s="8">
        <v>190.20960000000005</v>
      </c>
      <c r="AT164" s="8">
        <v>190.20960000000005</v>
      </c>
      <c r="AU164" s="75" t="s">
        <v>59</v>
      </c>
      <c r="AV164" s="75"/>
      <c r="AW164" s="75"/>
      <c r="AX164" s="4"/>
      <c r="AY164" s="102"/>
      <c r="AZ164" s="102"/>
      <c r="BA164" s="9" t="s">
        <v>17</v>
      </c>
      <c r="BB164" s="8">
        <v>380.4192000000001</v>
      </c>
      <c r="BC164" s="8">
        <v>380.4192000000001</v>
      </c>
      <c r="BD164" s="8">
        <v>380.4192000000001</v>
      </c>
      <c r="BE164" s="75" t="s">
        <v>59</v>
      </c>
      <c r="BF164" s="75"/>
      <c r="BG164" s="75"/>
      <c r="BH164" s="4"/>
      <c r="BI164" s="102"/>
      <c r="BJ164" s="102"/>
      <c r="BK164" s="9" t="s">
        <v>17</v>
      </c>
      <c r="BL164" s="8">
        <v>559.14696000000004</v>
      </c>
      <c r="BM164" s="8">
        <v>579.06036000000006</v>
      </c>
      <c r="BN164" s="8">
        <v>610.92180000000008</v>
      </c>
      <c r="BO164" s="75" t="s">
        <v>59</v>
      </c>
      <c r="BP164" s="75"/>
      <c r="BQ164" s="75"/>
      <c r="BR164" s="4"/>
      <c r="BS164" s="102"/>
      <c r="BT164" s="102"/>
      <c r="BU164" s="9" t="s">
        <v>17</v>
      </c>
      <c r="BV164" s="8">
        <v>755.87004000000002</v>
      </c>
      <c r="BW164" s="8">
        <v>795.69683999999995</v>
      </c>
      <c r="BX164" s="8">
        <v>859.41971999999998</v>
      </c>
      <c r="BY164" s="75" t="s">
        <v>59</v>
      </c>
      <c r="BZ164" s="75"/>
      <c r="CA164" s="75"/>
      <c r="CB164" s="4"/>
      <c r="CC164" s="102"/>
      <c r="CD164" s="102"/>
      <c r="CE164" s="9" t="s">
        <v>17</v>
      </c>
      <c r="CF164" s="8">
        <v>1205.0737200000001</v>
      </c>
      <c r="CG164" s="8">
        <v>1244.9005200000001</v>
      </c>
      <c r="CH164" s="8">
        <v>1308.6234000000002</v>
      </c>
      <c r="CI164" s="75" t="s">
        <v>59</v>
      </c>
      <c r="CJ164" s="75"/>
      <c r="CK164" s="75"/>
      <c r="CL164" s="4"/>
      <c r="CM164" s="102"/>
      <c r="CN164" s="102"/>
      <c r="CO164" s="9" t="s">
        <v>17</v>
      </c>
      <c r="CP164" s="8" t="s">
        <v>59</v>
      </c>
      <c r="CQ164" s="8" t="s">
        <v>59</v>
      </c>
      <c r="CR164" s="8" t="s">
        <v>59</v>
      </c>
      <c r="CS164" s="75" t="s">
        <v>59</v>
      </c>
      <c r="CT164" s="75"/>
      <c r="CU164" s="75"/>
    </row>
    <row r="165" spans="1:100" ht="15" customHeight="1" x14ac:dyDescent="0.2">
      <c r="AO165" s="102"/>
      <c r="AP165" s="102"/>
      <c r="AQ165" s="9" t="s">
        <v>18</v>
      </c>
      <c r="AR165" s="8">
        <v>205.12800000000004</v>
      </c>
      <c r="AS165" s="8">
        <v>205.12800000000004</v>
      </c>
      <c r="AT165" s="8">
        <v>205.12800000000004</v>
      </c>
      <c r="AU165" s="75" t="s">
        <v>59</v>
      </c>
      <c r="AV165" s="75"/>
      <c r="AW165" s="75"/>
      <c r="AY165" s="102"/>
      <c r="AZ165" s="102"/>
      <c r="BA165" s="9" t="s">
        <v>18</v>
      </c>
      <c r="BB165" s="8">
        <v>410.25600000000009</v>
      </c>
      <c r="BC165" s="8">
        <v>410.25600000000009</v>
      </c>
      <c r="BD165" s="8">
        <v>410.25600000000009</v>
      </c>
      <c r="BE165" s="75" t="s">
        <v>59</v>
      </c>
      <c r="BF165" s="75"/>
      <c r="BG165" s="75"/>
      <c r="BH165" s="4"/>
      <c r="BI165" s="102"/>
      <c r="BJ165" s="102"/>
      <c r="BK165" s="9" t="s">
        <v>18</v>
      </c>
      <c r="BL165" s="8">
        <v>591.00840000000005</v>
      </c>
      <c r="BM165" s="8">
        <v>610.92180000000008</v>
      </c>
      <c r="BN165" s="8">
        <v>642.78324000000009</v>
      </c>
      <c r="BO165" s="75" t="s">
        <v>59</v>
      </c>
      <c r="BP165" s="75"/>
      <c r="BQ165" s="75"/>
      <c r="BR165" s="4"/>
      <c r="BS165" s="102"/>
      <c r="BT165" s="102"/>
      <c r="BU165" s="9" t="s">
        <v>18</v>
      </c>
      <c r="BV165" s="8">
        <v>787.73148000000015</v>
      </c>
      <c r="BW165" s="8">
        <v>827.55828000000008</v>
      </c>
      <c r="BX165" s="8">
        <v>891.28116000000023</v>
      </c>
      <c r="BY165" s="75" t="s">
        <v>59</v>
      </c>
      <c r="BZ165" s="75"/>
      <c r="CA165" s="75"/>
      <c r="CB165" s="4"/>
      <c r="CC165" s="102"/>
      <c r="CD165" s="102"/>
      <c r="CE165" s="9" t="s">
        <v>18</v>
      </c>
      <c r="CF165" s="8">
        <v>1268.7966000000001</v>
      </c>
      <c r="CG165" s="8">
        <v>1308.6234000000002</v>
      </c>
      <c r="CH165" s="8">
        <v>1372.3462800000002</v>
      </c>
      <c r="CI165" s="75" t="s">
        <v>59</v>
      </c>
      <c r="CJ165" s="75"/>
      <c r="CK165" s="75"/>
      <c r="CL165" s="4"/>
      <c r="CM165" s="102"/>
      <c r="CN165" s="102"/>
      <c r="CO165" s="9" t="s">
        <v>18</v>
      </c>
      <c r="CP165" s="8" t="s">
        <v>59</v>
      </c>
      <c r="CQ165" s="8" t="s">
        <v>59</v>
      </c>
      <c r="CR165" s="8" t="s">
        <v>59</v>
      </c>
      <c r="CS165" s="75" t="s">
        <v>59</v>
      </c>
      <c r="CT165" s="75"/>
      <c r="CU165" s="75"/>
    </row>
    <row r="166" spans="1:100" x14ac:dyDescent="0.2">
      <c r="AO166" s="102"/>
      <c r="AP166" s="102"/>
      <c r="AQ166" s="9" t="s">
        <v>19</v>
      </c>
      <c r="AR166" s="8">
        <v>251.74800000000005</v>
      </c>
      <c r="AS166" s="8">
        <v>251.74800000000005</v>
      </c>
      <c r="AT166" s="8">
        <v>251.74800000000005</v>
      </c>
      <c r="AU166" s="75" t="s">
        <v>59</v>
      </c>
      <c r="AV166" s="75"/>
      <c r="AW166" s="75"/>
      <c r="AY166" s="102"/>
      <c r="AZ166" s="102"/>
      <c r="BA166" s="9" t="s">
        <v>19</v>
      </c>
      <c r="BB166" s="8">
        <v>503.49600000000009</v>
      </c>
      <c r="BC166" s="8">
        <v>503.49600000000009</v>
      </c>
      <c r="BD166" s="8">
        <v>503.49600000000009</v>
      </c>
      <c r="BE166" s="75" t="s">
        <v>59</v>
      </c>
      <c r="BF166" s="75"/>
      <c r="BG166" s="75"/>
      <c r="BH166" s="4"/>
      <c r="BI166" s="102"/>
      <c r="BJ166" s="102"/>
      <c r="BK166" s="9" t="s">
        <v>19</v>
      </c>
      <c r="BL166" s="8">
        <v>690.57540000000006</v>
      </c>
      <c r="BM166" s="8">
        <v>710.4888000000002</v>
      </c>
      <c r="BN166" s="8">
        <v>742.35023999999999</v>
      </c>
      <c r="BO166" s="75" t="s">
        <v>59</v>
      </c>
      <c r="BP166" s="75"/>
      <c r="BQ166" s="75"/>
      <c r="BR166" s="4"/>
      <c r="BS166" s="102"/>
      <c r="BT166" s="102"/>
      <c r="BU166" s="9" t="s">
        <v>19</v>
      </c>
      <c r="BV166" s="8">
        <v>887.29847999999993</v>
      </c>
      <c r="BW166" s="8">
        <v>927.12528000000009</v>
      </c>
      <c r="BX166" s="8">
        <v>990.84816000000012</v>
      </c>
      <c r="BY166" s="75" t="s">
        <v>59</v>
      </c>
      <c r="BZ166" s="75"/>
      <c r="CA166" s="75"/>
      <c r="CB166" s="4"/>
      <c r="CC166" s="102"/>
      <c r="CD166" s="102"/>
      <c r="CE166" s="9" t="s">
        <v>19</v>
      </c>
      <c r="CF166" s="8">
        <v>1467.9306000000001</v>
      </c>
      <c r="CG166" s="8">
        <v>1507.7574000000002</v>
      </c>
      <c r="CH166" s="8">
        <v>1571.4802800000002</v>
      </c>
      <c r="CI166" s="75" t="s">
        <v>59</v>
      </c>
      <c r="CJ166" s="75"/>
      <c r="CK166" s="75"/>
      <c r="CL166" s="4"/>
      <c r="CM166" s="102"/>
      <c r="CN166" s="102"/>
      <c r="CO166" s="9" t="s">
        <v>19</v>
      </c>
      <c r="CP166" s="8" t="s">
        <v>59</v>
      </c>
      <c r="CQ166" s="8" t="s">
        <v>59</v>
      </c>
      <c r="CR166" s="8" t="s">
        <v>59</v>
      </c>
      <c r="CS166" s="75" t="s">
        <v>59</v>
      </c>
      <c r="CT166" s="75"/>
      <c r="CU166" s="75"/>
    </row>
    <row r="167" spans="1:100" x14ac:dyDescent="0.2">
      <c r="BH167" s="4"/>
      <c r="BR167" s="4"/>
      <c r="CB167" s="4"/>
      <c r="CL167" s="4"/>
    </row>
    <row r="168" spans="1:100" ht="16" x14ac:dyDescent="0.2">
      <c r="A168" s="46" t="str">
        <f>"Door Frame System, Fittings and Handles must be selected separately, see pages … ."</f>
        <v>Door Frame System, Fittings and Handles must be selected separately, see pages … .</v>
      </c>
      <c r="B168" s="46"/>
      <c r="C168" s="46"/>
      <c r="D168" s="46"/>
      <c r="E168" s="46"/>
      <c r="F168" s="46"/>
      <c r="G168" s="46"/>
      <c r="H168" s="46"/>
      <c r="I168" s="46"/>
      <c r="K168" s="46" t="str">
        <f t="shared" ref="K168" si="22">"Door Frame System, Fittings and Handles must be selected separately, see pages … ."</f>
        <v>Door Frame System, Fittings and Handles must be selected separately, see pages … .</v>
      </c>
      <c r="L168" s="46"/>
      <c r="M168" s="46"/>
      <c r="N168" s="46"/>
      <c r="O168" s="46"/>
      <c r="P168" s="46"/>
      <c r="Q168" s="46"/>
      <c r="R168" s="46"/>
      <c r="S168" s="46"/>
      <c r="U168" s="46" t="str">
        <f t="shared" ref="U168" si="23">"Door Frame System, Fittings and Handles must be selected separately, see pages … ."</f>
        <v>Door Frame System, Fittings and Handles must be selected separately, see pages … .</v>
      </c>
      <c r="V168" s="46"/>
      <c r="W168" s="46"/>
      <c r="X168" s="46"/>
      <c r="Y168" s="46"/>
      <c r="Z168" s="46"/>
      <c r="AA168" s="46"/>
      <c r="AB168" s="46"/>
      <c r="AC168" s="46"/>
      <c r="AE168" s="46" t="str">
        <f t="shared" ref="AE168" si="24">"Door Frame System, Fittings and Handles must be selected separately, see pages … ."</f>
        <v>Door Frame System, Fittings and Handles must be selected separately, see pages … .</v>
      </c>
      <c r="AF168" s="46"/>
      <c r="AG168" s="46"/>
      <c r="AH168" s="46"/>
      <c r="AI168" s="46"/>
      <c r="AJ168" s="46"/>
      <c r="AK168" s="46"/>
      <c r="AL168" s="46"/>
      <c r="AM168" s="46"/>
      <c r="AO168" s="46" t="str">
        <f t="shared" ref="AO168" si="25">"Door Frame System, Fittings and Handles must be selected separately, see pages … ."</f>
        <v>Door Frame System, Fittings and Handles must be selected separately, see pages … .</v>
      </c>
      <c r="AP168" s="46"/>
      <c r="AQ168" s="46"/>
      <c r="AR168" s="46"/>
      <c r="AS168" s="46"/>
      <c r="AT168" s="46"/>
      <c r="AU168" s="46"/>
      <c r="AV168" s="46"/>
      <c r="AW168" s="46"/>
      <c r="AY168" s="46" t="str">
        <f t="shared" ref="AY168" si="26">"Door Frame System, Fittings and Handles must be selected separately, see pages … ."</f>
        <v>Door Frame System, Fittings and Handles must be selected separately, see pages … .</v>
      </c>
      <c r="AZ168" s="46"/>
      <c r="BA168" s="46"/>
      <c r="BB168" s="46"/>
      <c r="BC168" s="46"/>
      <c r="BD168" s="46"/>
      <c r="BE168" s="46"/>
      <c r="BF168" s="46"/>
      <c r="BG168" s="46"/>
      <c r="BI168" s="46" t="str">
        <f t="shared" ref="BI168" si="27">"Door Frame System, Fittings and Handles must be selected separately, see pages … ."</f>
        <v>Door Frame System, Fittings and Handles must be selected separately, see pages … .</v>
      </c>
      <c r="BJ168" s="46"/>
      <c r="BK168" s="46"/>
      <c r="BL168" s="46"/>
      <c r="BM168" s="46"/>
      <c r="BN168" s="46"/>
      <c r="BO168" s="46"/>
      <c r="BP168" s="46"/>
      <c r="BQ168" s="46"/>
      <c r="BS168" s="46" t="str">
        <f t="shared" ref="BS168" si="28">"Door Frame System, Fittings and Handles must be selected separately, see pages … ."</f>
        <v>Door Frame System, Fittings and Handles must be selected separately, see pages … .</v>
      </c>
      <c r="BT168" s="46"/>
      <c r="BU168" s="46"/>
      <c r="BV168" s="46"/>
      <c r="BW168" s="46"/>
      <c r="BX168" s="46"/>
      <c r="BY168" s="46"/>
      <c r="BZ168" s="46"/>
      <c r="CA168" s="46"/>
      <c r="CC168" s="46" t="str">
        <f t="shared" ref="CC168" si="29">"Door Frame System, Fittings and Handles must be selected separately, see pages … ."</f>
        <v>Door Frame System, Fittings and Handles must be selected separately, see pages … .</v>
      </c>
      <c r="CD168" s="46"/>
      <c r="CE168" s="46"/>
      <c r="CF168" s="46"/>
      <c r="CG168" s="46"/>
      <c r="CH168" s="46"/>
      <c r="CI168" s="46"/>
      <c r="CJ168" s="46"/>
      <c r="CK168" s="46"/>
      <c r="CM168" s="46" t="str">
        <f t="shared" ref="CM168" si="30">"Door Frame System, Fittings and Handles must be selected separately, see pages … ."</f>
        <v>Door Frame System, Fittings and Handles must be selected separately, see pages … .</v>
      </c>
      <c r="CN168" s="46"/>
      <c r="CO168" s="46"/>
      <c r="CP168" s="46"/>
      <c r="CQ168" s="46"/>
      <c r="CR168" s="46"/>
      <c r="CS168" s="46"/>
      <c r="CT168" s="46"/>
      <c r="CU168" s="46"/>
    </row>
    <row r="169" spans="1:100" x14ac:dyDescent="0.2">
      <c r="BH169" s="4"/>
      <c r="BR169" s="4"/>
      <c r="CB169" s="4"/>
      <c r="CL169" s="4"/>
    </row>
    <row r="170" spans="1:100" x14ac:dyDescent="0.2">
      <c r="BH170" s="4"/>
      <c r="BR170" s="4"/>
      <c r="CB170" s="4"/>
      <c r="CL170" s="4"/>
    </row>
    <row r="171" spans="1:100" x14ac:dyDescent="0.2">
      <c r="BH171" s="4"/>
      <c r="BR171" s="4"/>
      <c r="CB171" s="4"/>
      <c r="CL171" s="4"/>
    </row>
    <row r="172" spans="1:100" x14ac:dyDescent="0.2">
      <c r="BH172" s="4"/>
      <c r="BR172" s="4"/>
      <c r="CB172" s="4"/>
      <c r="CL172" s="4"/>
    </row>
    <row r="173" spans="1:100" x14ac:dyDescent="0.2">
      <c r="BH173" s="4"/>
      <c r="BR173" s="4"/>
      <c r="CB173" s="4"/>
      <c r="CL173" s="4"/>
    </row>
    <row r="174" spans="1:100" x14ac:dyDescent="0.2">
      <c r="BH174" s="4"/>
      <c r="BR174" s="4"/>
      <c r="CB174" s="4"/>
      <c r="CL174" s="4"/>
    </row>
    <row r="175" spans="1:100" x14ac:dyDescent="0.2">
      <c r="BH175" s="4"/>
      <c r="BR175" s="4"/>
      <c r="CB175" s="4"/>
      <c r="CL175" s="4"/>
    </row>
    <row r="176" spans="1:100" x14ac:dyDescent="0.2">
      <c r="BH176" s="4"/>
      <c r="BR176" s="4"/>
      <c r="CB176" s="4"/>
      <c r="CL176" s="4"/>
    </row>
    <row r="177" spans="60:90" x14ac:dyDescent="0.2">
      <c r="BH177" s="4"/>
      <c r="BR177" s="4"/>
      <c r="CB177" s="4"/>
      <c r="CL177" s="4"/>
    </row>
    <row r="178" spans="60:90" x14ac:dyDescent="0.2">
      <c r="BH178" s="4"/>
      <c r="BR178" s="4"/>
      <c r="CB178" s="4"/>
      <c r="CL178" s="4"/>
    </row>
    <row r="179" spans="60:90" x14ac:dyDescent="0.2">
      <c r="BH179" s="4"/>
      <c r="BR179" s="4"/>
      <c r="CB179" s="4"/>
      <c r="CL179" s="4"/>
    </row>
    <row r="180" spans="60:90" x14ac:dyDescent="0.2">
      <c r="BH180" s="4"/>
      <c r="BR180" s="4"/>
      <c r="CB180" s="4"/>
      <c r="CL180" s="4"/>
    </row>
    <row r="181" spans="60:90" x14ac:dyDescent="0.2">
      <c r="BH181" s="4"/>
      <c r="BR181" s="4"/>
      <c r="CB181" s="4"/>
      <c r="CL181" s="4"/>
    </row>
    <row r="182" spans="60:90" x14ac:dyDescent="0.2">
      <c r="BH182" s="4"/>
      <c r="BR182" s="4"/>
      <c r="CB182" s="4"/>
      <c r="CL182" s="4"/>
    </row>
    <row r="183" spans="60:90" x14ac:dyDescent="0.2">
      <c r="BH183" s="4"/>
      <c r="BR183" s="4"/>
      <c r="CB183" s="4"/>
      <c r="CL183" s="4"/>
    </row>
    <row r="184" spans="60:90" x14ac:dyDescent="0.2">
      <c r="BH184" s="4"/>
      <c r="BR184" s="4"/>
      <c r="CB184" s="4"/>
      <c r="CL184" s="4"/>
    </row>
    <row r="185" spans="60:90" x14ac:dyDescent="0.2">
      <c r="BH185" s="4"/>
      <c r="BR185" s="4"/>
      <c r="CB185" s="4"/>
      <c r="CL185" s="4"/>
    </row>
    <row r="191" spans="60:90" x14ac:dyDescent="0.2">
      <c r="BH191" s="4"/>
      <c r="BR191" s="4"/>
      <c r="CB191" s="4"/>
      <c r="CL191" s="4"/>
    </row>
    <row r="197" spans="60:90" x14ac:dyDescent="0.2">
      <c r="BH197" s="4"/>
      <c r="BR197" s="4"/>
      <c r="CB197" s="4"/>
      <c r="CL197" s="4"/>
    </row>
    <row r="203" spans="60:90" x14ac:dyDescent="0.2">
      <c r="BH203" s="4"/>
      <c r="BR203" s="4"/>
      <c r="CB203" s="4"/>
      <c r="CL203" s="4"/>
    </row>
  </sheetData>
  <mergeCells count="3242">
    <mergeCell ref="U104:AC104"/>
    <mergeCell ref="U105:V105"/>
    <mergeCell ref="W105:AB105"/>
    <mergeCell ref="U106:V106"/>
    <mergeCell ref="W106:Y106"/>
    <mergeCell ref="Z106:AB106"/>
    <mergeCell ref="U107:V107"/>
    <mergeCell ref="W107:Y107"/>
    <mergeCell ref="Z107:AB107"/>
    <mergeCell ref="AE103:AM103"/>
    <mergeCell ref="AE104:AM104"/>
    <mergeCell ref="AE105:AF105"/>
    <mergeCell ref="AG105:AL105"/>
    <mergeCell ref="AE106:AF106"/>
    <mergeCell ref="AG106:AI106"/>
    <mergeCell ref="AJ106:AL106"/>
    <mergeCell ref="AE107:AF107"/>
    <mergeCell ref="AG107:AI107"/>
    <mergeCell ref="AJ107:AL107"/>
    <mergeCell ref="A104:I104"/>
    <mergeCell ref="A105:B105"/>
    <mergeCell ref="C105:H105"/>
    <mergeCell ref="A106:B106"/>
    <mergeCell ref="C106:E106"/>
    <mergeCell ref="F106:H106"/>
    <mergeCell ref="A107:B107"/>
    <mergeCell ref="C107:E107"/>
    <mergeCell ref="F107:H107"/>
    <mergeCell ref="K103:S103"/>
    <mergeCell ref="K104:S104"/>
    <mergeCell ref="K105:L105"/>
    <mergeCell ref="M105:R105"/>
    <mergeCell ref="K106:L106"/>
    <mergeCell ref="M106:O106"/>
    <mergeCell ref="P106:R106"/>
    <mergeCell ref="K107:L107"/>
    <mergeCell ref="M107:O107"/>
    <mergeCell ref="P107:R107"/>
    <mergeCell ref="AT97:AV97"/>
    <mergeCell ref="AR98:AS98"/>
    <mergeCell ref="AT98:AV98"/>
    <mergeCell ref="AO99:AP101"/>
    <mergeCell ref="AR99:AS99"/>
    <mergeCell ref="Z100:AB100"/>
    <mergeCell ref="X101:Y101"/>
    <mergeCell ref="Z101:AB101"/>
    <mergeCell ref="AH97:AI97"/>
    <mergeCell ref="AJ97:AL97"/>
    <mergeCell ref="AH98:AI98"/>
    <mergeCell ref="AJ98:AL98"/>
    <mergeCell ref="AC99:AC101"/>
    <mergeCell ref="AT99:AV99"/>
    <mergeCell ref="AR100:AS100"/>
    <mergeCell ref="A103:I103"/>
    <mergeCell ref="U103:AC103"/>
    <mergeCell ref="AO103:AW103"/>
    <mergeCell ref="K96:L98"/>
    <mergeCell ref="N96:O96"/>
    <mergeCell ref="P96:R96"/>
    <mergeCell ref="N97:O97"/>
    <mergeCell ref="P97:R97"/>
    <mergeCell ref="N98:O98"/>
    <mergeCell ref="P98:R98"/>
    <mergeCell ref="B20:C20"/>
    <mergeCell ref="G20:I20"/>
    <mergeCell ref="L20:M20"/>
    <mergeCell ref="Q20:S20"/>
    <mergeCell ref="V20:W20"/>
    <mergeCell ref="AA20:AC20"/>
    <mergeCell ref="A18:C19"/>
    <mergeCell ref="CC1:CK1"/>
    <mergeCell ref="CM1:CU1"/>
    <mergeCell ref="A4:I4"/>
    <mergeCell ref="K4:S4"/>
    <mergeCell ref="U4:AC4"/>
    <mergeCell ref="U1:AC1"/>
    <mergeCell ref="AE1:AM1"/>
    <mergeCell ref="AO1:AW1"/>
    <mergeCell ref="AY1:BG1"/>
    <mergeCell ref="BI1:BQ1"/>
    <mergeCell ref="BS1:CA1"/>
    <mergeCell ref="A1:I1"/>
    <mergeCell ref="K1:S1"/>
    <mergeCell ref="CM4:CU4"/>
    <mergeCell ref="AE4:AM4"/>
    <mergeCell ref="AO4:AW4"/>
    <mergeCell ref="AY4:BG4"/>
    <mergeCell ref="BI4:BQ4"/>
    <mergeCell ref="BS4:CA4"/>
    <mergeCell ref="CC4:CK4"/>
    <mergeCell ref="CN20:CO20"/>
    <mergeCell ref="CS20:CU20"/>
    <mergeCell ref="G19:I19"/>
    <mergeCell ref="Q19:S19"/>
    <mergeCell ref="AA19:AC19"/>
    <mergeCell ref="BO18:BQ18"/>
    <mergeCell ref="BS18:BU19"/>
    <mergeCell ref="BY18:CA18"/>
    <mergeCell ref="CC18:CE19"/>
    <mergeCell ref="CI18:CK18"/>
    <mergeCell ref="CM18:CO19"/>
    <mergeCell ref="BO19:BQ19"/>
    <mergeCell ref="BY19:CA19"/>
    <mergeCell ref="CI19:CK19"/>
    <mergeCell ref="AK18:AM18"/>
    <mergeCell ref="AO18:AQ19"/>
    <mergeCell ref="AU18:AW18"/>
    <mergeCell ref="AY18:BA19"/>
    <mergeCell ref="U18:W19"/>
    <mergeCell ref="AA18:AC18"/>
    <mergeCell ref="AE18:AG19"/>
    <mergeCell ref="CD21:CE21"/>
    <mergeCell ref="CI21:CK21"/>
    <mergeCell ref="CN21:CO21"/>
    <mergeCell ref="CS21:CU21"/>
    <mergeCell ref="AZ21:BA21"/>
    <mergeCell ref="BE21:BG21"/>
    <mergeCell ref="BJ21:BK21"/>
    <mergeCell ref="BO21:BQ21"/>
    <mergeCell ref="BT21:BU21"/>
    <mergeCell ref="BY21:CA21"/>
    <mergeCell ref="V21:W21"/>
    <mergeCell ref="AA21:AC21"/>
    <mergeCell ref="AF21:AG21"/>
    <mergeCell ref="AK21:AM21"/>
    <mergeCell ref="AP21:AQ21"/>
    <mergeCell ref="AU21:AW21"/>
    <mergeCell ref="BJ20:BK20"/>
    <mergeCell ref="BO20:BQ20"/>
    <mergeCell ref="BT20:BU20"/>
    <mergeCell ref="BY20:CA20"/>
    <mergeCell ref="CD20:CE20"/>
    <mergeCell ref="CI20:CK20"/>
    <mergeCell ref="AF20:AG20"/>
    <mergeCell ref="AK20:AM20"/>
    <mergeCell ref="AP20:AQ20"/>
    <mergeCell ref="AU20:AW20"/>
    <mergeCell ref="AZ20:BA20"/>
    <mergeCell ref="BE20:BG20"/>
    <mergeCell ref="CS19:CU19"/>
    <mergeCell ref="CS18:CU18"/>
    <mergeCell ref="B21:C21"/>
    <mergeCell ref="G21:I21"/>
    <mergeCell ref="L21:M21"/>
    <mergeCell ref="Q21:S21"/>
    <mergeCell ref="CO25:CT25"/>
    <mergeCell ref="CC24:CK24"/>
    <mergeCell ref="CM24:CU24"/>
    <mergeCell ref="U24:AC24"/>
    <mergeCell ref="AE24:AM24"/>
    <mergeCell ref="AO24:AW24"/>
    <mergeCell ref="AY24:BG24"/>
    <mergeCell ref="BI24:BQ24"/>
    <mergeCell ref="BS24:CA24"/>
    <mergeCell ref="A24:I24"/>
    <mergeCell ref="K24:S24"/>
    <mergeCell ref="CE25:CJ25"/>
    <mergeCell ref="BA25:BF25"/>
    <mergeCell ref="CD22:CE22"/>
    <mergeCell ref="CI22:CK22"/>
    <mergeCell ref="CN22:CO22"/>
    <mergeCell ref="CS22:CU22"/>
    <mergeCell ref="AZ22:BA22"/>
    <mergeCell ref="BE22:BG22"/>
    <mergeCell ref="BJ22:BK22"/>
    <mergeCell ref="BO22:BQ22"/>
    <mergeCell ref="BT22:BU22"/>
    <mergeCell ref="BY22:CA22"/>
    <mergeCell ref="V22:W22"/>
    <mergeCell ref="AA22:AC22"/>
    <mergeCell ref="AF22:AG22"/>
    <mergeCell ref="AK22:AM22"/>
    <mergeCell ref="AP22:AQ22"/>
    <mergeCell ref="AU22:AW22"/>
    <mergeCell ref="B22:C22"/>
    <mergeCell ref="G22:I22"/>
    <mergeCell ref="L22:M22"/>
    <mergeCell ref="U45:V47"/>
    <mergeCell ref="X45:Y45"/>
    <mergeCell ref="Z45:AB45"/>
    <mergeCell ref="X46:Y46"/>
    <mergeCell ref="Z46:AB46"/>
    <mergeCell ref="X47:Y47"/>
    <mergeCell ref="Z47:AB47"/>
    <mergeCell ref="AC45:AC47"/>
    <mergeCell ref="AO45:AP47"/>
    <mergeCell ref="A28:B28"/>
    <mergeCell ref="CC28:CD28"/>
    <mergeCell ref="A45:B47"/>
    <mergeCell ref="A42:B44"/>
    <mergeCell ref="A36:B38"/>
    <mergeCell ref="BK25:BP25"/>
    <mergeCell ref="BK26:BM26"/>
    <mergeCell ref="BN26:BP26"/>
    <mergeCell ref="W35:AB35"/>
    <mergeCell ref="AE35:AF35"/>
    <mergeCell ref="AG35:AL35"/>
    <mergeCell ref="AO35:AP35"/>
    <mergeCell ref="AQ35:AV35"/>
    <mergeCell ref="I36:I38"/>
    <mergeCell ref="I39:I41"/>
    <mergeCell ref="I42:I44"/>
    <mergeCell ref="I45:I47"/>
    <mergeCell ref="CM28:CN28"/>
    <mergeCell ref="AY28:AZ28"/>
    <mergeCell ref="BI28:BJ28"/>
    <mergeCell ref="BS28:BT28"/>
    <mergeCell ref="U28:V28"/>
    <mergeCell ref="AE28:AF28"/>
    <mergeCell ref="AO28:AP28"/>
    <mergeCell ref="K28:L28"/>
    <mergeCell ref="W28:Y28"/>
    <mergeCell ref="Z28:AB28"/>
    <mergeCell ref="AG28:AI28"/>
    <mergeCell ref="AJ28:AL28"/>
    <mergeCell ref="AQ28:AS28"/>
    <mergeCell ref="AT28:AV28"/>
    <mergeCell ref="CM34:CU34"/>
    <mergeCell ref="K35:L35"/>
    <mergeCell ref="AT31:AV31"/>
    <mergeCell ref="AQ32:AS32"/>
    <mergeCell ref="AT32:AV32"/>
    <mergeCell ref="BK28:BM28"/>
    <mergeCell ref="BN28:BP28"/>
    <mergeCell ref="BK31:BM31"/>
    <mergeCell ref="BN31:BP31"/>
    <mergeCell ref="BK32:BM32"/>
    <mergeCell ref="BN32:BP32"/>
    <mergeCell ref="AY35:AZ35"/>
    <mergeCell ref="BA35:BF35"/>
    <mergeCell ref="BI35:BJ35"/>
    <mergeCell ref="BK35:BP35"/>
    <mergeCell ref="BX32:BZ32"/>
    <mergeCell ref="M35:R35"/>
    <mergeCell ref="U35:V35"/>
    <mergeCell ref="AT76:AV76"/>
    <mergeCell ref="K69:L71"/>
    <mergeCell ref="N69:O69"/>
    <mergeCell ref="P69:R69"/>
    <mergeCell ref="N70:O70"/>
    <mergeCell ref="P70:R70"/>
    <mergeCell ref="N71:O71"/>
    <mergeCell ref="P71:R71"/>
    <mergeCell ref="K72:L74"/>
    <mergeCell ref="AO54:AP56"/>
    <mergeCell ref="AR54:AS54"/>
    <mergeCell ref="AT54:AV54"/>
    <mergeCell ref="AR55:AS55"/>
    <mergeCell ref="AT55:AV55"/>
    <mergeCell ref="AR56:AS56"/>
    <mergeCell ref="AT56:AV56"/>
    <mergeCell ref="A39:B41"/>
    <mergeCell ref="AH48:AI48"/>
    <mergeCell ref="AJ48:AL48"/>
    <mergeCell ref="AH49:AI49"/>
    <mergeCell ref="AJ49:AL49"/>
    <mergeCell ref="AH50:AI50"/>
    <mergeCell ref="AJ50:AL50"/>
    <mergeCell ref="P47:R47"/>
    <mergeCell ref="K48:L50"/>
    <mergeCell ref="N48:O48"/>
    <mergeCell ref="P48:R48"/>
    <mergeCell ref="P65:R65"/>
    <mergeCell ref="A72:B74"/>
    <mergeCell ref="F50:H50"/>
    <mergeCell ref="D51:E51"/>
    <mergeCell ref="F51:H51"/>
    <mergeCell ref="CM103:CU103"/>
    <mergeCell ref="BL54:BM54"/>
    <mergeCell ref="BN54:BP54"/>
    <mergeCell ref="BL55:BM55"/>
    <mergeCell ref="BN55:BP55"/>
    <mergeCell ref="N54:O54"/>
    <mergeCell ref="P54:R54"/>
    <mergeCell ref="N55:O55"/>
    <mergeCell ref="P55:R55"/>
    <mergeCell ref="N56:O56"/>
    <mergeCell ref="P56:R56"/>
    <mergeCell ref="K75:L77"/>
    <mergeCell ref="N75:O75"/>
    <mergeCell ref="P75:R75"/>
    <mergeCell ref="N76:O76"/>
    <mergeCell ref="P76:R76"/>
    <mergeCell ref="AT100:AV100"/>
    <mergeCell ref="AR101:AS101"/>
    <mergeCell ref="AT101:AV101"/>
    <mergeCell ref="CP101:CQ101"/>
    <mergeCell ref="CP100:CQ100"/>
    <mergeCell ref="CP99:CQ99"/>
    <mergeCell ref="CP98:CQ98"/>
    <mergeCell ref="P99:R99"/>
    <mergeCell ref="N100:O100"/>
    <mergeCell ref="P100:R100"/>
    <mergeCell ref="N101:O101"/>
    <mergeCell ref="P101:R101"/>
    <mergeCell ref="U99:V101"/>
    <mergeCell ref="X99:Y99"/>
    <mergeCell ref="Z99:AB99"/>
    <mergeCell ref="N77:O77"/>
    <mergeCell ref="BI103:BQ103"/>
    <mergeCell ref="BS103:CA103"/>
    <mergeCell ref="CC103:CK103"/>
    <mergeCell ref="A93:B95"/>
    <mergeCell ref="A90:B92"/>
    <mergeCell ref="A87:B89"/>
    <mergeCell ref="A84:B86"/>
    <mergeCell ref="U78:V80"/>
    <mergeCell ref="X78:Y78"/>
    <mergeCell ref="Z78:AB78"/>
    <mergeCell ref="X79:Y79"/>
    <mergeCell ref="Z79:AB79"/>
    <mergeCell ref="X80:Y80"/>
    <mergeCell ref="Z80:AB80"/>
    <mergeCell ref="AE78:AF80"/>
    <mergeCell ref="AH78:AI78"/>
    <mergeCell ref="AJ78:AL78"/>
    <mergeCell ref="AH79:AI79"/>
    <mergeCell ref="AJ79:AL79"/>
    <mergeCell ref="A99:B101"/>
    <mergeCell ref="A96:B98"/>
    <mergeCell ref="D101:E101"/>
    <mergeCell ref="F101:H101"/>
    <mergeCell ref="K99:L101"/>
    <mergeCell ref="N99:O99"/>
    <mergeCell ref="D85:E85"/>
    <mergeCell ref="X100:Y100"/>
    <mergeCell ref="AO96:AP98"/>
    <mergeCell ref="AR96:AS96"/>
    <mergeCell ref="AT96:AV96"/>
    <mergeCell ref="D91:E91"/>
    <mergeCell ref="AR97:AS97"/>
    <mergeCell ref="AU155:AW155"/>
    <mergeCell ref="AU147:AW147"/>
    <mergeCell ref="CM31:CN31"/>
    <mergeCell ref="CM32:CN32"/>
    <mergeCell ref="BS31:BT31"/>
    <mergeCell ref="BS32:BT32"/>
    <mergeCell ref="CC31:CD31"/>
    <mergeCell ref="BO124:BQ124"/>
    <mergeCell ref="BO125:BQ125"/>
    <mergeCell ref="BO126:BQ126"/>
    <mergeCell ref="K32:L32"/>
    <mergeCell ref="U31:V31"/>
    <mergeCell ref="U32:V32"/>
    <mergeCell ref="CC32:CD32"/>
    <mergeCell ref="BI31:BJ31"/>
    <mergeCell ref="BI32:BJ32"/>
    <mergeCell ref="AO31:AP31"/>
    <mergeCell ref="AO32:AP32"/>
    <mergeCell ref="AY31:AZ31"/>
    <mergeCell ref="AY32:AZ32"/>
    <mergeCell ref="P32:R32"/>
    <mergeCell ref="W31:Y31"/>
    <mergeCell ref="Z31:AB31"/>
    <mergeCell ref="W32:Y32"/>
    <mergeCell ref="Z32:AB32"/>
    <mergeCell ref="AG31:AI31"/>
    <mergeCell ref="AJ31:AL31"/>
    <mergeCell ref="AG32:AI32"/>
    <mergeCell ref="AJ32:AL32"/>
    <mergeCell ref="AQ31:AS31"/>
    <mergeCell ref="AE31:AF31"/>
    <mergeCell ref="AE32:AF32"/>
    <mergeCell ref="BO164:BQ164"/>
    <mergeCell ref="BO165:BQ165"/>
    <mergeCell ref="BO166:BQ166"/>
    <mergeCell ref="BO156:BQ156"/>
    <mergeCell ref="BO157:BQ157"/>
    <mergeCell ref="BO158:BQ158"/>
    <mergeCell ref="BO148:BQ148"/>
    <mergeCell ref="BO149:BQ149"/>
    <mergeCell ref="BO150:BQ150"/>
    <mergeCell ref="BO140:BQ140"/>
    <mergeCell ref="BO141:BQ141"/>
    <mergeCell ref="BO142:BQ142"/>
    <mergeCell ref="BO132:BQ132"/>
    <mergeCell ref="BO133:BQ133"/>
    <mergeCell ref="BO134:BQ134"/>
    <mergeCell ref="BE164:BG164"/>
    <mergeCell ref="BE165:BG165"/>
    <mergeCell ref="BE166:BG166"/>
    <mergeCell ref="BE156:BG156"/>
    <mergeCell ref="BE157:BG157"/>
    <mergeCell ref="BE158:BG158"/>
    <mergeCell ref="BE148:BG148"/>
    <mergeCell ref="BE149:BG149"/>
    <mergeCell ref="BE150:BG150"/>
    <mergeCell ref="BE140:BG140"/>
    <mergeCell ref="BE141:BG141"/>
    <mergeCell ref="BE142:BG142"/>
    <mergeCell ref="BD162:BF162"/>
    <mergeCell ref="BE163:BG163"/>
    <mergeCell ref="BD145:BF145"/>
    <mergeCell ref="BN145:BP145"/>
    <mergeCell ref="BL146:BM146"/>
    <mergeCell ref="BY164:CA164"/>
    <mergeCell ref="BY165:CA165"/>
    <mergeCell ref="BY166:CA166"/>
    <mergeCell ref="BY156:CA156"/>
    <mergeCell ref="BY157:CA157"/>
    <mergeCell ref="BY158:CA158"/>
    <mergeCell ref="BY148:CA148"/>
    <mergeCell ref="BY149:CA149"/>
    <mergeCell ref="BY150:CA150"/>
    <mergeCell ref="BY140:CA140"/>
    <mergeCell ref="BY141:CA141"/>
    <mergeCell ref="BY142:CA142"/>
    <mergeCell ref="BY124:CA124"/>
    <mergeCell ref="BY125:CA125"/>
    <mergeCell ref="BY126:CA126"/>
    <mergeCell ref="BY132:CA132"/>
    <mergeCell ref="BY133:CA133"/>
    <mergeCell ref="BY134:CA134"/>
    <mergeCell ref="BX145:BZ145"/>
    <mergeCell ref="BS159:CA159"/>
    <mergeCell ref="BS160:BT166"/>
    <mergeCell ref="BV160:BW160"/>
    <mergeCell ref="BX160:BZ160"/>
    <mergeCell ref="CA160:CA162"/>
    <mergeCell ref="BV161:BW161"/>
    <mergeCell ref="BX161:BZ161"/>
    <mergeCell ref="BV162:BW162"/>
    <mergeCell ref="BX162:BZ162"/>
    <mergeCell ref="BY163:CA163"/>
    <mergeCell ref="BY147:CA147"/>
    <mergeCell ref="BS151:CA151"/>
    <mergeCell ref="BS152:BT158"/>
    <mergeCell ref="CS157:CU157"/>
    <mergeCell ref="CS158:CU158"/>
    <mergeCell ref="CS148:CU148"/>
    <mergeCell ref="CI164:CK164"/>
    <mergeCell ref="CI165:CK165"/>
    <mergeCell ref="CI166:CK166"/>
    <mergeCell ref="CI156:CK156"/>
    <mergeCell ref="CI157:CK157"/>
    <mergeCell ref="CI158:CK158"/>
    <mergeCell ref="CS140:CU140"/>
    <mergeCell ref="CS141:CU141"/>
    <mergeCell ref="CS142:CU142"/>
    <mergeCell ref="CS165:CU165"/>
    <mergeCell ref="CS166:CU166"/>
    <mergeCell ref="CS149:CU149"/>
    <mergeCell ref="CS150:CU150"/>
    <mergeCell ref="CI148:CK148"/>
    <mergeCell ref="CI149:CK149"/>
    <mergeCell ref="CI150:CK150"/>
    <mergeCell ref="CI140:CK140"/>
    <mergeCell ref="CI141:CK141"/>
    <mergeCell ref="CI142:CK142"/>
    <mergeCell ref="CC151:CK151"/>
    <mergeCell ref="CC152:CD158"/>
    <mergeCell ref="CF152:CG152"/>
    <mergeCell ref="CH152:CJ152"/>
    <mergeCell ref="CK152:CK154"/>
    <mergeCell ref="CF153:CG153"/>
    <mergeCell ref="CH153:CJ153"/>
    <mergeCell ref="CF154:CG154"/>
    <mergeCell ref="CH154:CJ154"/>
    <mergeCell ref="CI155:CK155"/>
    <mergeCell ref="U5:V5"/>
    <mergeCell ref="U6:V6"/>
    <mergeCell ref="U7:V7"/>
    <mergeCell ref="U8:V8"/>
    <mergeCell ref="U9:V9"/>
    <mergeCell ref="U10:V10"/>
    <mergeCell ref="U11:V11"/>
    <mergeCell ref="U12:V12"/>
    <mergeCell ref="U13:V13"/>
    <mergeCell ref="U14:V14"/>
    <mergeCell ref="U15:V15"/>
    <mergeCell ref="AU125:AW125"/>
    <mergeCell ref="CI125:CK125"/>
    <mergeCell ref="AU124:AW124"/>
    <mergeCell ref="CI124:CK124"/>
    <mergeCell ref="K31:L31"/>
    <mergeCell ref="CC105:CD105"/>
    <mergeCell ref="U75:V77"/>
    <mergeCell ref="X75:Y75"/>
    <mergeCell ref="Z75:AB75"/>
    <mergeCell ref="X76:Y76"/>
    <mergeCell ref="Z76:AB76"/>
    <mergeCell ref="X77:Y77"/>
    <mergeCell ref="Z77:AB77"/>
    <mergeCell ref="AO75:AP77"/>
    <mergeCell ref="AR75:AS75"/>
    <mergeCell ref="AT75:AV75"/>
    <mergeCell ref="AR76:AS76"/>
    <mergeCell ref="AO105:AP105"/>
    <mergeCell ref="AY105:AZ105"/>
    <mergeCell ref="BI105:BJ105"/>
    <mergeCell ref="AY103:BG103"/>
    <mergeCell ref="CC17:CK17"/>
    <mergeCell ref="CM17:CU17"/>
    <mergeCell ref="C32:E32"/>
    <mergeCell ref="C31:E31"/>
    <mergeCell ref="C28:E28"/>
    <mergeCell ref="C26:E26"/>
    <mergeCell ref="F32:H32"/>
    <mergeCell ref="F31:H31"/>
    <mergeCell ref="F28:H28"/>
    <mergeCell ref="F26:H26"/>
    <mergeCell ref="C25:H25"/>
    <mergeCell ref="M25:R25"/>
    <mergeCell ref="M26:O26"/>
    <mergeCell ref="P26:R26"/>
    <mergeCell ref="M28:O28"/>
    <mergeCell ref="P28:R28"/>
    <mergeCell ref="M31:O31"/>
    <mergeCell ref="P31:R31"/>
    <mergeCell ref="M32:O32"/>
    <mergeCell ref="K26:L26"/>
    <mergeCell ref="CC26:CD26"/>
    <mergeCell ref="CM25:CN25"/>
    <mergeCell ref="BI25:BJ25"/>
    <mergeCell ref="BS25:BT25"/>
    <mergeCell ref="CC25:CD25"/>
    <mergeCell ref="AE25:AF25"/>
    <mergeCell ref="AO25:AP25"/>
    <mergeCell ref="AY25:AZ25"/>
    <mergeCell ref="K25:L25"/>
    <mergeCell ref="U25:V25"/>
    <mergeCell ref="W25:AB25"/>
    <mergeCell ref="AG25:AL25"/>
    <mergeCell ref="A17:I17"/>
    <mergeCell ref="K17:S17"/>
    <mergeCell ref="U17:AC17"/>
    <mergeCell ref="AE17:AM17"/>
    <mergeCell ref="AO17:AW17"/>
    <mergeCell ref="AY17:BG17"/>
    <mergeCell ref="BI17:BQ17"/>
    <mergeCell ref="BS17:CA17"/>
    <mergeCell ref="A31:B31"/>
    <mergeCell ref="A32:B32"/>
    <mergeCell ref="A26:B26"/>
    <mergeCell ref="A25:B25"/>
    <mergeCell ref="AQ25:AV25"/>
    <mergeCell ref="BU25:BZ25"/>
    <mergeCell ref="Q22:S22"/>
    <mergeCell ref="BE18:BG18"/>
    <mergeCell ref="BI18:BK19"/>
    <mergeCell ref="AK19:AM19"/>
    <mergeCell ref="AU19:AW19"/>
    <mergeCell ref="BE19:BG19"/>
    <mergeCell ref="G18:I18"/>
    <mergeCell ref="K18:M19"/>
    <mergeCell ref="Q18:S18"/>
    <mergeCell ref="AY26:AZ26"/>
    <mergeCell ref="BI26:BJ26"/>
    <mergeCell ref="BU26:BW26"/>
    <mergeCell ref="BX26:BZ26"/>
    <mergeCell ref="BU28:BW28"/>
    <mergeCell ref="BX28:BZ28"/>
    <mergeCell ref="BU31:BW31"/>
    <mergeCell ref="BX31:BZ31"/>
    <mergeCell ref="BU32:BW32"/>
    <mergeCell ref="CE26:CG26"/>
    <mergeCell ref="CH26:CJ26"/>
    <mergeCell ref="CE28:CG28"/>
    <mergeCell ref="CH28:CJ28"/>
    <mergeCell ref="CE31:CG31"/>
    <mergeCell ref="CH31:CJ31"/>
    <mergeCell ref="CE32:CG32"/>
    <mergeCell ref="CH32:CJ32"/>
    <mergeCell ref="BA26:BC26"/>
    <mergeCell ref="BD26:BF26"/>
    <mergeCell ref="BA28:BC28"/>
    <mergeCell ref="BD28:BF28"/>
    <mergeCell ref="BA31:BC31"/>
    <mergeCell ref="BD31:BF31"/>
    <mergeCell ref="BA32:BC32"/>
    <mergeCell ref="BD32:BF32"/>
    <mergeCell ref="AG26:AI26"/>
    <mergeCell ref="AJ26:AL26"/>
    <mergeCell ref="AQ26:AS26"/>
    <mergeCell ref="AT26:AV26"/>
    <mergeCell ref="BI27:BJ27"/>
    <mergeCell ref="BK27:BM27"/>
    <mergeCell ref="BN27:BP27"/>
    <mergeCell ref="BI30:BJ30"/>
    <mergeCell ref="BK30:BM30"/>
    <mergeCell ref="BN30:BP30"/>
    <mergeCell ref="BS27:BT27"/>
    <mergeCell ref="BU27:BW27"/>
    <mergeCell ref="BX27:BZ27"/>
    <mergeCell ref="BS30:BT30"/>
    <mergeCell ref="BU30:BW30"/>
    <mergeCell ref="BX30:BZ30"/>
    <mergeCell ref="A69:B71"/>
    <mergeCell ref="A66:B68"/>
    <mergeCell ref="A63:B65"/>
    <mergeCell ref="A60:B62"/>
    <mergeCell ref="A57:B59"/>
    <mergeCell ref="A54:B56"/>
    <mergeCell ref="A51:B53"/>
    <mergeCell ref="A48:B50"/>
    <mergeCell ref="D60:E60"/>
    <mergeCell ref="F60:H60"/>
    <mergeCell ref="D61:E61"/>
    <mergeCell ref="F61:H61"/>
    <mergeCell ref="D62:E62"/>
    <mergeCell ref="F62:H62"/>
    <mergeCell ref="D63:E63"/>
    <mergeCell ref="F63:H63"/>
    <mergeCell ref="D64:E64"/>
    <mergeCell ref="F64:H64"/>
    <mergeCell ref="D65:E65"/>
    <mergeCell ref="F65:H65"/>
    <mergeCell ref="D66:E66"/>
    <mergeCell ref="F66:H66"/>
    <mergeCell ref="D67:E67"/>
    <mergeCell ref="F67:H67"/>
    <mergeCell ref="D68:E68"/>
    <mergeCell ref="F68:H68"/>
    <mergeCell ref="D69:E69"/>
    <mergeCell ref="F69:H69"/>
    <mergeCell ref="D70:E70"/>
    <mergeCell ref="F70:H70"/>
    <mergeCell ref="D71:E71"/>
    <mergeCell ref="F71:H71"/>
    <mergeCell ref="CO26:CQ26"/>
    <mergeCell ref="CR26:CT26"/>
    <mergeCell ref="CO28:CQ28"/>
    <mergeCell ref="CR28:CT28"/>
    <mergeCell ref="CO31:CQ31"/>
    <mergeCell ref="CR31:CT31"/>
    <mergeCell ref="CO32:CQ32"/>
    <mergeCell ref="CR32:CT32"/>
    <mergeCell ref="A34:I34"/>
    <mergeCell ref="A35:B35"/>
    <mergeCell ref="C35:H35"/>
    <mergeCell ref="K34:S34"/>
    <mergeCell ref="U34:AC34"/>
    <mergeCell ref="AE34:AM34"/>
    <mergeCell ref="AO34:AW34"/>
    <mergeCell ref="AY34:BG34"/>
    <mergeCell ref="BI34:BQ34"/>
    <mergeCell ref="BS34:CA34"/>
    <mergeCell ref="CC34:CK34"/>
    <mergeCell ref="BS35:BT35"/>
    <mergeCell ref="BU35:BZ35"/>
    <mergeCell ref="CC35:CD35"/>
    <mergeCell ref="CE35:CJ35"/>
    <mergeCell ref="CM35:CN35"/>
    <mergeCell ref="CO35:CT35"/>
    <mergeCell ref="CM26:CN26"/>
    <mergeCell ref="BS26:BT26"/>
    <mergeCell ref="U26:V26"/>
    <mergeCell ref="AE26:AF26"/>
    <mergeCell ref="AO26:AP26"/>
    <mergeCell ref="W26:Y26"/>
    <mergeCell ref="Z26:AB26"/>
    <mergeCell ref="I48:I50"/>
    <mergeCell ref="I51:I53"/>
    <mergeCell ref="I54:I56"/>
    <mergeCell ref="P36:R36"/>
    <mergeCell ref="P37:R37"/>
    <mergeCell ref="P38:R38"/>
    <mergeCell ref="P39:R39"/>
    <mergeCell ref="P40:R40"/>
    <mergeCell ref="P41:R41"/>
    <mergeCell ref="P42:R42"/>
    <mergeCell ref="F56:H56"/>
    <mergeCell ref="K36:L38"/>
    <mergeCell ref="A81:B83"/>
    <mergeCell ref="A78:B80"/>
    <mergeCell ref="A75:B77"/>
    <mergeCell ref="D38:E38"/>
    <mergeCell ref="D37:E37"/>
    <mergeCell ref="D36:E36"/>
    <mergeCell ref="F38:H38"/>
    <mergeCell ref="F37:H37"/>
    <mergeCell ref="F36:H36"/>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F49:H49"/>
    <mergeCell ref="D50:E50"/>
    <mergeCell ref="D57:E57"/>
    <mergeCell ref="F57:H57"/>
    <mergeCell ref="D58:E58"/>
    <mergeCell ref="F58:H58"/>
    <mergeCell ref="D59:E59"/>
    <mergeCell ref="F59:H59"/>
    <mergeCell ref="D52:E52"/>
    <mergeCell ref="F52:H52"/>
    <mergeCell ref="D53:E53"/>
    <mergeCell ref="F53:H53"/>
    <mergeCell ref="D54:E54"/>
    <mergeCell ref="F54:H54"/>
    <mergeCell ref="D55:E55"/>
    <mergeCell ref="F55:H55"/>
    <mergeCell ref="D56:E56"/>
    <mergeCell ref="D72:E72"/>
    <mergeCell ref="F72:H72"/>
    <mergeCell ref="D73:E73"/>
    <mergeCell ref="F73:H73"/>
    <mergeCell ref="D74:E74"/>
    <mergeCell ref="F74:H74"/>
    <mergeCell ref="D75:E75"/>
    <mergeCell ref="F75:H75"/>
    <mergeCell ref="F86:H86"/>
    <mergeCell ref="D87:E87"/>
    <mergeCell ref="F87:H87"/>
    <mergeCell ref="D88:E88"/>
    <mergeCell ref="F88:H88"/>
    <mergeCell ref="D89:E89"/>
    <mergeCell ref="F89:H89"/>
    <mergeCell ref="D90:E90"/>
    <mergeCell ref="F90:H90"/>
    <mergeCell ref="F91:H91"/>
    <mergeCell ref="D92:E92"/>
    <mergeCell ref="F92:H92"/>
    <mergeCell ref="D93:E93"/>
    <mergeCell ref="F93:H93"/>
    <mergeCell ref="D76:E76"/>
    <mergeCell ref="F76:H76"/>
    <mergeCell ref="D77:E77"/>
    <mergeCell ref="F77:H77"/>
    <mergeCell ref="D78:E78"/>
    <mergeCell ref="F78:H78"/>
    <mergeCell ref="D79:E79"/>
    <mergeCell ref="F79:H79"/>
    <mergeCell ref="D80:E80"/>
    <mergeCell ref="F80:H80"/>
    <mergeCell ref="D81:E81"/>
    <mergeCell ref="F81:H81"/>
    <mergeCell ref="D82:E82"/>
    <mergeCell ref="F82:H82"/>
    <mergeCell ref="D83:E83"/>
    <mergeCell ref="F83:H83"/>
    <mergeCell ref="F84:H84"/>
    <mergeCell ref="D94:E94"/>
    <mergeCell ref="F94:H94"/>
    <mergeCell ref="D95:E95"/>
    <mergeCell ref="F95:H95"/>
    <mergeCell ref="D96:E96"/>
    <mergeCell ref="F96:H96"/>
    <mergeCell ref="D97:E97"/>
    <mergeCell ref="F97:H97"/>
    <mergeCell ref="D98:E98"/>
    <mergeCell ref="F98:H98"/>
    <mergeCell ref="D99:E99"/>
    <mergeCell ref="F99:H99"/>
    <mergeCell ref="D100:E100"/>
    <mergeCell ref="F100:H100"/>
    <mergeCell ref="I57:I59"/>
    <mergeCell ref="I60:I62"/>
    <mergeCell ref="I63:I65"/>
    <mergeCell ref="I66:I68"/>
    <mergeCell ref="I69:I71"/>
    <mergeCell ref="I72:I74"/>
    <mergeCell ref="I75:I77"/>
    <mergeCell ref="I78:I80"/>
    <mergeCell ref="I81:I83"/>
    <mergeCell ref="I84:I86"/>
    <mergeCell ref="I87:I89"/>
    <mergeCell ref="I90:I92"/>
    <mergeCell ref="I93:I95"/>
    <mergeCell ref="I96:I98"/>
    <mergeCell ref="I99:I101"/>
    <mergeCell ref="D84:E84"/>
    <mergeCell ref="F85:H85"/>
    <mergeCell ref="D86:E86"/>
    <mergeCell ref="N36:O36"/>
    <mergeCell ref="N37:O37"/>
    <mergeCell ref="N38:O38"/>
    <mergeCell ref="K39:L41"/>
    <mergeCell ref="N39:O39"/>
    <mergeCell ref="N40:O40"/>
    <mergeCell ref="N41:O41"/>
    <mergeCell ref="K42:L44"/>
    <mergeCell ref="N42:O42"/>
    <mergeCell ref="N43:O43"/>
    <mergeCell ref="K57:L59"/>
    <mergeCell ref="N57:O57"/>
    <mergeCell ref="N58:O58"/>
    <mergeCell ref="N59:O59"/>
    <mergeCell ref="K60:L62"/>
    <mergeCell ref="N60:O60"/>
    <mergeCell ref="P43:R43"/>
    <mergeCell ref="N44:O44"/>
    <mergeCell ref="P44:R44"/>
    <mergeCell ref="K45:L47"/>
    <mergeCell ref="N45:O45"/>
    <mergeCell ref="P45:R45"/>
    <mergeCell ref="N46:O46"/>
    <mergeCell ref="P46:R46"/>
    <mergeCell ref="N47:O47"/>
    <mergeCell ref="N51:O51"/>
    <mergeCell ref="P51:R51"/>
    <mergeCell ref="N52:O52"/>
    <mergeCell ref="P52:R52"/>
    <mergeCell ref="N53:O53"/>
    <mergeCell ref="P53:R53"/>
    <mergeCell ref="K54:L56"/>
    <mergeCell ref="N49:O49"/>
    <mergeCell ref="P49:R49"/>
    <mergeCell ref="N50:O50"/>
    <mergeCell ref="P50:R50"/>
    <mergeCell ref="K51:L53"/>
    <mergeCell ref="K66:L68"/>
    <mergeCell ref="N66:O66"/>
    <mergeCell ref="P66:R66"/>
    <mergeCell ref="N67:O67"/>
    <mergeCell ref="P67:R67"/>
    <mergeCell ref="N68:O68"/>
    <mergeCell ref="P68:R68"/>
    <mergeCell ref="N72:O72"/>
    <mergeCell ref="P72:R72"/>
    <mergeCell ref="N73:O73"/>
    <mergeCell ref="P73:R73"/>
    <mergeCell ref="N74:O74"/>
    <mergeCell ref="P74:R74"/>
    <mergeCell ref="P57:R57"/>
    <mergeCell ref="P58:R58"/>
    <mergeCell ref="P59:R59"/>
    <mergeCell ref="P60:R60"/>
    <mergeCell ref="N61:O61"/>
    <mergeCell ref="P61:R61"/>
    <mergeCell ref="N62:O62"/>
    <mergeCell ref="P62:R62"/>
    <mergeCell ref="K63:L65"/>
    <mergeCell ref="N63:O63"/>
    <mergeCell ref="P63:R63"/>
    <mergeCell ref="N64:O64"/>
    <mergeCell ref="P64:R64"/>
    <mergeCell ref="N65:O65"/>
    <mergeCell ref="P77:R77"/>
    <mergeCell ref="K78:L80"/>
    <mergeCell ref="N78:O78"/>
    <mergeCell ref="P78:R78"/>
    <mergeCell ref="N79:O79"/>
    <mergeCell ref="P79:R79"/>
    <mergeCell ref="N80:O80"/>
    <mergeCell ref="P80:R80"/>
    <mergeCell ref="K81:L83"/>
    <mergeCell ref="N81:O81"/>
    <mergeCell ref="P81:R81"/>
    <mergeCell ref="N82:O82"/>
    <mergeCell ref="P82:R82"/>
    <mergeCell ref="N83:O83"/>
    <mergeCell ref="P83:R83"/>
    <mergeCell ref="K84:L86"/>
    <mergeCell ref="N84:O84"/>
    <mergeCell ref="P84:R84"/>
    <mergeCell ref="N85:O85"/>
    <mergeCell ref="P85:R85"/>
    <mergeCell ref="N86:O86"/>
    <mergeCell ref="P86:R86"/>
    <mergeCell ref="K87:L89"/>
    <mergeCell ref="N87:O87"/>
    <mergeCell ref="P87:R87"/>
    <mergeCell ref="N88:O88"/>
    <mergeCell ref="P88:R88"/>
    <mergeCell ref="N89:O89"/>
    <mergeCell ref="P89:R89"/>
    <mergeCell ref="K90:L92"/>
    <mergeCell ref="N90:O90"/>
    <mergeCell ref="P90:R90"/>
    <mergeCell ref="N91:O91"/>
    <mergeCell ref="P91:R91"/>
    <mergeCell ref="N92:O92"/>
    <mergeCell ref="P92:R92"/>
    <mergeCell ref="K93:L95"/>
    <mergeCell ref="N93:O93"/>
    <mergeCell ref="P93:R93"/>
    <mergeCell ref="N94:O94"/>
    <mergeCell ref="P94:R94"/>
    <mergeCell ref="N95:O95"/>
    <mergeCell ref="P95:R95"/>
    <mergeCell ref="U36:V38"/>
    <mergeCell ref="X36:Y36"/>
    <mergeCell ref="Z36:AB36"/>
    <mergeCell ref="X37:Y37"/>
    <mergeCell ref="Z37:AB37"/>
    <mergeCell ref="X38:Y38"/>
    <mergeCell ref="Z38:AB38"/>
    <mergeCell ref="U39:V41"/>
    <mergeCell ref="X39:Y39"/>
    <mergeCell ref="Z39:AB39"/>
    <mergeCell ref="X40:Y40"/>
    <mergeCell ref="Z40:AB40"/>
    <mergeCell ref="X41:Y41"/>
    <mergeCell ref="Z41:AB41"/>
    <mergeCell ref="U42:V44"/>
    <mergeCell ref="X42:Y42"/>
    <mergeCell ref="Z42:AB42"/>
    <mergeCell ref="X43:Y43"/>
    <mergeCell ref="Z43:AB43"/>
    <mergeCell ref="X44:Y44"/>
    <mergeCell ref="Z44:AB44"/>
    <mergeCell ref="U48:V50"/>
    <mergeCell ref="X48:Y48"/>
    <mergeCell ref="Z48:AB48"/>
    <mergeCell ref="X49:Y49"/>
    <mergeCell ref="Z49:AB49"/>
    <mergeCell ref="X50:Y50"/>
    <mergeCell ref="Z50:AB50"/>
    <mergeCell ref="U51:V53"/>
    <mergeCell ref="X51:Y51"/>
    <mergeCell ref="Z51:AB51"/>
    <mergeCell ref="X52:Y52"/>
    <mergeCell ref="Z52:AB52"/>
    <mergeCell ref="X53:Y53"/>
    <mergeCell ref="Z53:AB53"/>
    <mergeCell ref="U54:V56"/>
    <mergeCell ref="X54:Y54"/>
    <mergeCell ref="Z54:AB54"/>
    <mergeCell ref="X55:Y55"/>
    <mergeCell ref="Z55:AB55"/>
    <mergeCell ref="X56:Y56"/>
    <mergeCell ref="Z56:AB56"/>
    <mergeCell ref="U57:V59"/>
    <mergeCell ref="X57:Y57"/>
    <mergeCell ref="Z57:AB57"/>
    <mergeCell ref="X58:Y58"/>
    <mergeCell ref="Z58:AB58"/>
    <mergeCell ref="X59:Y59"/>
    <mergeCell ref="Z59:AB59"/>
    <mergeCell ref="U60:V62"/>
    <mergeCell ref="X60:Y60"/>
    <mergeCell ref="Z60:AB60"/>
    <mergeCell ref="X61:Y61"/>
    <mergeCell ref="Z61:AB61"/>
    <mergeCell ref="X62:Y62"/>
    <mergeCell ref="Z62:AB62"/>
    <mergeCell ref="U63:V65"/>
    <mergeCell ref="X63:Y63"/>
    <mergeCell ref="Z63:AB63"/>
    <mergeCell ref="X64:Y64"/>
    <mergeCell ref="Z64:AB64"/>
    <mergeCell ref="X65:Y65"/>
    <mergeCell ref="Z65:AB65"/>
    <mergeCell ref="U66:V68"/>
    <mergeCell ref="X66:Y66"/>
    <mergeCell ref="Z66:AB66"/>
    <mergeCell ref="X67:Y67"/>
    <mergeCell ref="Z67:AB67"/>
    <mergeCell ref="X68:Y68"/>
    <mergeCell ref="Z68:AB68"/>
    <mergeCell ref="U69:V71"/>
    <mergeCell ref="X69:Y69"/>
    <mergeCell ref="Z69:AB69"/>
    <mergeCell ref="X70:Y70"/>
    <mergeCell ref="Z70:AB70"/>
    <mergeCell ref="X71:Y71"/>
    <mergeCell ref="Z71:AB71"/>
    <mergeCell ref="U72:V74"/>
    <mergeCell ref="X72:Y72"/>
    <mergeCell ref="Z72:AB72"/>
    <mergeCell ref="X73:Y73"/>
    <mergeCell ref="Z73:AB73"/>
    <mergeCell ref="X74:Y74"/>
    <mergeCell ref="Z74:AB74"/>
    <mergeCell ref="U81:V83"/>
    <mergeCell ref="X81:Y81"/>
    <mergeCell ref="Z81:AB81"/>
    <mergeCell ref="X82:Y82"/>
    <mergeCell ref="Z82:AB82"/>
    <mergeCell ref="X83:Y83"/>
    <mergeCell ref="Z83:AB83"/>
    <mergeCell ref="U84:V86"/>
    <mergeCell ref="X84:Y84"/>
    <mergeCell ref="Z84:AB84"/>
    <mergeCell ref="X85:Y85"/>
    <mergeCell ref="Z85:AB85"/>
    <mergeCell ref="X86:Y86"/>
    <mergeCell ref="Z86:AB86"/>
    <mergeCell ref="U87:V89"/>
    <mergeCell ref="X87:Y87"/>
    <mergeCell ref="Z87:AB87"/>
    <mergeCell ref="X88:Y88"/>
    <mergeCell ref="Z88:AB88"/>
    <mergeCell ref="X89:Y89"/>
    <mergeCell ref="Z89:AB89"/>
    <mergeCell ref="U90:V92"/>
    <mergeCell ref="X90:Y90"/>
    <mergeCell ref="Z90:AB90"/>
    <mergeCell ref="X91:Y91"/>
    <mergeCell ref="Z91:AB91"/>
    <mergeCell ref="X92:Y92"/>
    <mergeCell ref="Z92:AB92"/>
    <mergeCell ref="U93:V95"/>
    <mergeCell ref="X93:Y93"/>
    <mergeCell ref="Z93:AB93"/>
    <mergeCell ref="X94:Y94"/>
    <mergeCell ref="Z94:AB94"/>
    <mergeCell ref="X95:Y95"/>
    <mergeCell ref="Z95:AB95"/>
    <mergeCell ref="U96:V98"/>
    <mergeCell ref="X96:Y96"/>
    <mergeCell ref="Z96:AB96"/>
    <mergeCell ref="X97:Y97"/>
    <mergeCell ref="Z97:AB97"/>
    <mergeCell ref="X98:Y98"/>
    <mergeCell ref="Z98:AB98"/>
    <mergeCell ref="AE36:AF38"/>
    <mergeCell ref="AH36:AI36"/>
    <mergeCell ref="AJ36:AL36"/>
    <mergeCell ref="AH37:AI37"/>
    <mergeCell ref="AJ37:AL37"/>
    <mergeCell ref="AH38:AI38"/>
    <mergeCell ref="AJ38:AL38"/>
    <mergeCell ref="AE39:AF41"/>
    <mergeCell ref="AH39:AI39"/>
    <mergeCell ref="AJ39:AL39"/>
    <mergeCell ref="AH40:AI40"/>
    <mergeCell ref="AJ40:AL40"/>
    <mergeCell ref="AH41:AI41"/>
    <mergeCell ref="AJ41:AL41"/>
    <mergeCell ref="AE42:AF44"/>
    <mergeCell ref="AH42:AI42"/>
    <mergeCell ref="AJ42:AL42"/>
    <mergeCell ref="AH43:AI43"/>
    <mergeCell ref="AJ43:AL43"/>
    <mergeCell ref="AH44:AI44"/>
    <mergeCell ref="AJ44:AL44"/>
    <mergeCell ref="AE45:AF47"/>
    <mergeCell ref="AH45:AI45"/>
    <mergeCell ref="AJ45:AL45"/>
    <mergeCell ref="AH46:AI46"/>
    <mergeCell ref="AJ46:AL46"/>
    <mergeCell ref="AH47:AI47"/>
    <mergeCell ref="AJ47:AL47"/>
    <mergeCell ref="AE48:AF50"/>
    <mergeCell ref="AE51:AF53"/>
    <mergeCell ref="AH51:AI51"/>
    <mergeCell ref="AJ51:AL51"/>
    <mergeCell ref="AH52:AI52"/>
    <mergeCell ref="AJ52:AL52"/>
    <mergeCell ref="AH53:AI53"/>
    <mergeCell ref="AJ53:AL53"/>
    <mergeCell ref="AE54:AF56"/>
    <mergeCell ref="AH54:AI54"/>
    <mergeCell ref="AJ54:AL54"/>
    <mergeCell ref="AH55:AI55"/>
    <mergeCell ref="AJ55:AL55"/>
    <mergeCell ref="AH56:AI56"/>
    <mergeCell ref="AJ56:AL56"/>
    <mergeCell ref="AE57:AF59"/>
    <mergeCell ref="AH57:AI57"/>
    <mergeCell ref="AJ57:AL57"/>
    <mergeCell ref="AH58:AI58"/>
    <mergeCell ref="AJ58:AL58"/>
    <mergeCell ref="AH59:AI59"/>
    <mergeCell ref="AJ59:AL59"/>
    <mergeCell ref="AE60:AF62"/>
    <mergeCell ref="AH60:AI60"/>
    <mergeCell ref="AJ60:AL60"/>
    <mergeCell ref="AH61:AI61"/>
    <mergeCell ref="AJ61:AL61"/>
    <mergeCell ref="AH62:AI62"/>
    <mergeCell ref="AJ62:AL62"/>
    <mergeCell ref="AE63:AF65"/>
    <mergeCell ref="AH63:AI63"/>
    <mergeCell ref="AJ63:AL63"/>
    <mergeCell ref="AH64:AI64"/>
    <mergeCell ref="AJ64:AL64"/>
    <mergeCell ref="AH65:AI65"/>
    <mergeCell ref="AJ65:AL65"/>
    <mergeCell ref="AE66:AF68"/>
    <mergeCell ref="AH66:AI66"/>
    <mergeCell ref="AJ66:AL66"/>
    <mergeCell ref="AH67:AI67"/>
    <mergeCell ref="AJ67:AL67"/>
    <mergeCell ref="AH68:AI68"/>
    <mergeCell ref="AJ68:AL68"/>
    <mergeCell ref="AE69:AF71"/>
    <mergeCell ref="AH69:AI69"/>
    <mergeCell ref="AJ69:AL69"/>
    <mergeCell ref="AH70:AI70"/>
    <mergeCell ref="AJ70:AL70"/>
    <mergeCell ref="AH71:AI71"/>
    <mergeCell ref="AJ71:AL71"/>
    <mergeCell ref="AE72:AF74"/>
    <mergeCell ref="AH72:AI72"/>
    <mergeCell ref="AJ72:AL72"/>
    <mergeCell ref="AH73:AI73"/>
    <mergeCell ref="AJ73:AL73"/>
    <mergeCell ref="AH74:AI74"/>
    <mergeCell ref="AJ74:AL74"/>
    <mergeCell ref="AE75:AF77"/>
    <mergeCell ref="AH75:AI75"/>
    <mergeCell ref="AJ75:AL75"/>
    <mergeCell ref="AH76:AI76"/>
    <mergeCell ref="AJ76:AL76"/>
    <mergeCell ref="AH77:AI77"/>
    <mergeCell ref="AJ77:AL77"/>
    <mergeCell ref="AH81:AI81"/>
    <mergeCell ref="AJ81:AL81"/>
    <mergeCell ref="AH82:AI82"/>
    <mergeCell ref="AJ82:AL82"/>
    <mergeCell ref="AH83:AI83"/>
    <mergeCell ref="AJ83:AL83"/>
    <mergeCell ref="AE84:AF86"/>
    <mergeCell ref="AH84:AI84"/>
    <mergeCell ref="AJ84:AL84"/>
    <mergeCell ref="AH85:AI85"/>
    <mergeCell ref="AJ85:AL85"/>
    <mergeCell ref="AH86:AI86"/>
    <mergeCell ref="AJ86:AL86"/>
    <mergeCell ref="AH80:AI80"/>
    <mergeCell ref="AJ80:AL80"/>
    <mergeCell ref="AE81:AF83"/>
    <mergeCell ref="AE87:AF89"/>
    <mergeCell ref="AH87:AI87"/>
    <mergeCell ref="AJ87:AL87"/>
    <mergeCell ref="AH88:AI88"/>
    <mergeCell ref="AJ88:AL88"/>
    <mergeCell ref="AH89:AI89"/>
    <mergeCell ref="AJ89:AL89"/>
    <mergeCell ref="S87:S89"/>
    <mergeCell ref="S90:S92"/>
    <mergeCell ref="S93:S95"/>
    <mergeCell ref="S96:S98"/>
    <mergeCell ref="S99:S101"/>
    <mergeCell ref="AC36:AC38"/>
    <mergeCell ref="AC39:AC41"/>
    <mergeCell ref="AC42:AC44"/>
    <mergeCell ref="AE90:AF92"/>
    <mergeCell ref="AH90:AI90"/>
    <mergeCell ref="AJ90:AL90"/>
    <mergeCell ref="AH91:AI91"/>
    <mergeCell ref="AJ91:AL91"/>
    <mergeCell ref="AH92:AI92"/>
    <mergeCell ref="AJ92:AL92"/>
    <mergeCell ref="AE93:AF95"/>
    <mergeCell ref="AH93:AI93"/>
    <mergeCell ref="AJ93:AL93"/>
    <mergeCell ref="AH94:AI94"/>
    <mergeCell ref="AJ94:AL94"/>
    <mergeCell ref="AH95:AI95"/>
    <mergeCell ref="AJ95:AL95"/>
    <mergeCell ref="AE96:AF98"/>
    <mergeCell ref="AH96:AI96"/>
    <mergeCell ref="AJ96:AL96"/>
    <mergeCell ref="AC75:AC77"/>
    <mergeCell ref="AC78:AC80"/>
    <mergeCell ref="AC81:AC83"/>
    <mergeCell ref="AC84:AC86"/>
    <mergeCell ref="AC87:AC89"/>
    <mergeCell ref="AC90:AC92"/>
    <mergeCell ref="AC93:AC95"/>
    <mergeCell ref="AC96:AC98"/>
    <mergeCell ref="AE99:AF101"/>
    <mergeCell ref="AH99:AI99"/>
    <mergeCell ref="AJ99:AL99"/>
    <mergeCell ref="AH100:AI100"/>
    <mergeCell ref="AJ100:AL100"/>
    <mergeCell ref="AH101:AI101"/>
    <mergeCell ref="AJ101:AL101"/>
    <mergeCell ref="S36:S38"/>
    <mergeCell ref="S39:S41"/>
    <mergeCell ref="S42:S44"/>
    <mergeCell ref="S45:S47"/>
    <mergeCell ref="S48:S50"/>
    <mergeCell ref="S51:S53"/>
    <mergeCell ref="S54:S56"/>
    <mergeCell ref="S57:S59"/>
    <mergeCell ref="S60:S62"/>
    <mergeCell ref="S63:S65"/>
    <mergeCell ref="S66:S68"/>
    <mergeCell ref="S69:S71"/>
    <mergeCell ref="S72:S74"/>
    <mergeCell ref="S75:S77"/>
    <mergeCell ref="S78:S80"/>
    <mergeCell ref="S81:S83"/>
    <mergeCell ref="S84:S86"/>
    <mergeCell ref="AM36:AM38"/>
    <mergeCell ref="AM39:AM41"/>
    <mergeCell ref="AM42:AM44"/>
    <mergeCell ref="AM45:AM47"/>
    <mergeCell ref="AM48:AM50"/>
    <mergeCell ref="AM51:AM53"/>
    <mergeCell ref="AM54:AM56"/>
    <mergeCell ref="AM57:AM59"/>
    <mergeCell ref="AM60:AM62"/>
    <mergeCell ref="AM63:AM65"/>
    <mergeCell ref="AM66:AM68"/>
    <mergeCell ref="AM69:AM71"/>
    <mergeCell ref="AM72:AM74"/>
    <mergeCell ref="AM75:AM77"/>
    <mergeCell ref="AM78:AM80"/>
    <mergeCell ref="AM81:AM83"/>
    <mergeCell ref="AM84:AM86"/>
    <mergeCell ref="AM87:AM89"/>
    <mergeCell ref="AM90:AM92"/>
    <mergeCell ref="AM93:AM95"/>
    <mergeCell ref="AM96:AM98"/>
    <mergeCell ref="AM99:AM101"/>
    <mergeCell ref="AC48:AC50"/>
    <mergeCell ref="AC51:AC53"/>
    <mergeCell ref="AC54:AC56"/>
    <mergeCell ref="AC57:AC59"/>
    <mergeCell ref="AC60:AC62"/>
    <mergeCell ref="AC63:AC65"/>
    <mergeCell ref="AC66:AC68"/>
    <mergeCell ref="AC69:AC71"/>
    <mergeCell ref="AC72:AC74"/>
    <mergeCell ref="AO36:AP38"/>
    <mergeCell ref="AR36:AS36"/>
    <mergeCell ref="AT36:AV36"/>
    <mergeCell ref="AR37:AS37"/>
    <mergeCell ref="AT37:AV37"/>
    <mergeCell ref="AR38:AS38"/>
    <mergeCell ref="AT38:AV38"/>
    <mergeCell ref="AO39:AP41"/>
    <mergeCell ref="AR39:AS39"/>
    <mergeCell ref="AT39:AV39"/>
    <mergeCell ref="AR40:AS40"/>
    <mergeCell ref="AT40:AV40"/>
    <mergeCell ref="AR41:AS41"/>
    <mergeCell ref="AT41:AV41"/>
    <mergeCell ref="AO42:AP44"/>
    <mergeCell ref="AR42:AS42"/>
    <mergeCell ref="AT42:AV42"/>
    <mergeCell ref="AR43:AS43"/>
    <mergeCell ref="AT43:AV43"/>
    <mergeCell ref="AR44:AS44"/>
    <mergeCell ref="AT44:AV44"/>
    <mergeCell ref="AR45:AS45"/>
    <mergeCell ref="AT45:AV45"/>
    <mergeCell ref="AR46:AS46"/>
    <mergeCell ref="AT46:AV46"/>
    <mergeCell ref="AR47:AS47"/>
    <mergeCell ref="AT47:AV47"/>
    <mergeCell ref="AO48:AP50"/>
    <mergeCell ref="AR48:AS48"/>
    <mergeCell ref="AT48:AV48"/>
    <mergeCell ref="AR49:AS49"/>
    <mergeCell ref="AT49:AV49"/>
    <mergeCell ref="AR50:AS50"/>
    <mergeCell ref="AT50:AV50"/>
    <mergeCell ref="AO51:AP53"/>
    <mergeCell ref="AR51:AS51"/>
    <mergeCell ref="AT51:AV51"/>
    <mergeCell ref="AR52:AS52"/>
    <mergeCell ref="AT52:AV52"/>
    <mergeCell ref="AR53:AS53"/>
    <mergeCell ref="AT53:AV53"/>
    <mergeCell ref="AO57:AP59"/>
    <mergeCell ref="AR57:AS57"/>
    <mergeCell ref="AT57:AV57"/>
    <mergeCell ref="AR58:AS58"/>
    <mergeCell ref="AT58:AV58"/>
    <mergeCell ref="AR59:AS59"/>
    <mergeCell ref="AT59:AV59"/>
    <mergeCell ref="AO60:AP62"/>
    <mergeCell ref="AR60:AS60"/>
    <mergeCell ref="AT60:AV60"/>
    <mergeCell ref="AR61:AS61"/>
    <mergeCell ref="AT61:AV61"/>
    <mergeCell ref="AR62:AS62"/>
    <mergeCell ref="AT62:AV62"/>
    <mergeCell ref="AO63:AP65"/>
    <mergeCell ref="AR63:AS63"/>
    <mergeCell ref="AT63:AV63"/>
    <mergeCell ref="AR64:AS64"/>
    <mergeCell ref="AT64:AV64"/>
    <mergeCell ref="AR65:AS65"/>
    <mergeCell ref="AT65:AV65"/>
    <mergeCell ref="AO66:AP68"/>
    <mergeCell ref="AR66:AS66"/>
    <mergeCell ref="AT66:AV66"/>
    <mergeCell ref="AR67:AS67"/>
    <mergeCell ref="AT67:AV67"/>
    <mergeCell ref="AR68:AS68"/>
    <mergeCell ref="AT68:AV68"/>
    <mergeCell ref="AO69:AP71"/>
    <mergeCell ref="AR69:AS69"/>
    <mergeCell ref="AT69:AV69"/>
    <mergeCell ref="AR70:AS70"/>
    <mergeCell ref="AT70:AV70"/>
    <mergeCell ref="AR71:AS71"/>
    <mergeCell ref="AT71:AV71"/>
    <mergeCell ref="AO72:AP74"/>
    <mergeCell ref="AR72:AS72"/>
    <mergeCell ref="AT72:AV72"/>
    <mergeCell ref="AR73:AS73"/>
    <mergeCell ref="AT73:AV73"/>
    <mergeCell ref="AR74:AS74"/>
    <mergeCell ref="AT74:AV74"/>
    <mergeCell ref="AR77:AS77"/>
    <mergeCell ref="AT77:AV77"/>
    <mergeCell ref="AO78:AP80"/>
    <mergeCell ref="AR78:AS78"/>
    <mergeCell ref="AT78:AV78"/>
    <mergeCell ref="AR79:AS79"/>
    <mergeCell ref="AT79:AV79"/>
    <mergeCell ref="AR80:AS80"/>
    <mergeCell ref="AT80:AV80"/>
    <mergeCell ref="AO81:AP83"/>
    <mergeCell ref="AR81:AS81"/>
    <mergeCell ref="AT81:AV81"/>
    <mergeCell ref="AR82:AS82"/>
    <mergeCell ref="AT82:AV82"/>
    <mergeCell ref="AR83:AS83"/>
    <mergeCell ref="AT83:AV83"/>
    <mergeCell ref="AO84:AP86"/>
    <mergeCell ref="AR84:AS84"/>
    <mergeCell ref="AT84:AV84"/>
    <mergeCell ref="AR85:AS85"/>
    <mergeCell ref="AT85:AV85"/>
    <mergeCell ref="AR86:AS86"/>
    <mergeCell ref="AT86:AV86"/>
    <mergeCell ref="AO87:AP89"/>
    <mergeCell ref="AR87:AS87"/>
    <mergeCell ref="AT87:AV87"/>
    <mergeCell ref="AR88:AS88"/>
    <mergeCell ref="AT88:AV88"/>
    <mergeCell ref="AR89:AS89"/>
    <mergeCell ref="AT89:AV89"/>
    <mergeCell ref="AO90:AP92"/>
    <mergeCell ref="AR90:AS90"/>
    <mergeCell ref="AT90:AV90"/>
    <mergeCell ref="AR91:AS91"/>
    <mergeCell ref="AT91:AV91"/>
    <mergeCell ref="AR92:AS92"/>
    <mergeCell ref="AT92:AV92"/>
    <mergeCell ref="AO93:AP95"/>
    <mergeCell ref="AR93:AS93"/>
    <mergeCell ref="AT93:AV93"/>
    <mergeCell ref="AR94:AS94"/>
    <mergeCell ref="AT94:AV94"/>
    <mergeCell ref="AR95:AS95"/>
    <mergeCell ref="AT95:AV95"/>
    <mergeCell ref="AY36:AZ38"/>
    <mergeCell ref="BB36:BC36"/>
    <mergeCell ref="BD36:BF36"/>
    <mergeCell ref="BB37:BC37"/>
    <mergeCell ref="BD37:BF37"/>
    <mergeCell ref="BB38:BC38"/>
    <mergeCell ref="BD38:BF38"/>
    <mergeCell ref="AY39:AZ41"/>
    <mergeCell ref="BB39:BC39"/>
    <mergeCell ref="BD39:BF39"/>
    <mergeCell ref="BB40:BC40"/>
    <mergeCell ref="BD40:BF40"/>
    <mergeCell ref="BB41:BC41"/>
    <mergeCell ref="BD41:BF41"/>
    <mergeCell ref="AY42:AZ44"/>
    <mergeCell ref="BB42:BC42"/>
    <mergeCell ref="BD42:BF42"/>
    <mergeCell ref="BB43:BC43"/>
    <mergeCell ref="BD43:BF43"/>
    <mergeCell ref="BB44:BC44"/>
    <mergeCell ref="BD44:BF44"/>
    <mergeCell ref="AY45:AZ47"/>
    <mergeCell ref="BB45:BC45"/>
    <mergeCell ref="BD45:BF45"/>
    <mergeCell ref="BB46:BC46"/>
    <mergeCell ref="BD46:BF46"/>
    <mergeCell ref="BB47:BC47"/>
    <mergeCell ref="BD47:BF47"/>
    <mergeCell ref="AY48:AZ50"/>
    <mergeCell ref="BB48:BC48"/>
    <mergeCell ref="BD48:BF48"/>
    <mergeCell ref="BB49:BC49"/>
    <mergeCell ref="BD49:BF49"/>
    <mergeCell ref="BB50:BC50"/>
    <mergeCell ref="BD50:BF50"/>
    <mergeCell ref="AY51:AZ53"/>
    <mergeCell ref="BB51:BC51"/>
    <mergeCell ref="BD51:BF51"/>
    <mergeCell ref="BB52:BC52"/>
    <mergeCell ref="BD52:BF52"/>
    <mergeCell ref="BB53:BC53"/>
    <mergeCell ref="BD53:BF53"/>
    <mergeCell ref="AY54:AZ56"/>
    <mergeCell ref="BB54:BC54"/>
    <mergeCell ref="BD54:BF54"/>
    <mergeCell ref="BB55:BC55"/>
    <mergeCell ref="BD55:BF55"/>
    <mergeCell ref="BB56:BC56"/>
    <mergeCell ref="BD56:BF56"/>
    <mergeCell ref="AY57:AZ59"/>
    <mergeCell ref="BB57:BC57"/>
    <mergeCell ref="BD57:BF57"/>
    <mergeCell ref="BB58:BC58"/>
    <mergeCell ref="BD58:BF58"/>
    <mergeCell ref="BB59:BC59"/>
    <mergeCell ref="BD59:BF59"/>
    <mergeCell ref="AY60:AZ62"/>
    <mergeCell ref="BB60:BC60"/>
    <mergeCell ref="BD60:BF60"/>
    <mergeCell ref="BB61:BC61"/>
    <mergeCell ref="BD61:BF61"/>
    <mergeCell ref="BB62:BC62"/>
    <mergeCell ref="BD62:BF62"/>
    <mergeCell ref="AY63:AZ65"/>
    <mergeCell ref="BB63:BC63"/>
    <mergeCell ref="BD63:BF63"/>
    <mergeCell ref="BB64:BC64"/>
    <mergeCell ref="BD64:BF64"/>
    <mergeCell ref="BB65:BC65"/>
    <mergeCell ref="BD65:BF65"/>
    <mergeCell ref="AY66:AZ68"/>
    <mergeCell ref="BB66:BC66"/>
    <mergeCell ref="BD66:BF66"/>
    <mergeCell ref="BB67:BC67"/>
    <mergeCell ref="BD67:BF67"/>
    <mergeCell ref="BB68:BC68"/>
    <mergeCell ref="BD68:BF68"/>
    <mergeCell ref="AY69:AZ71"/>
    <mergeCell ref="BB69:BC69"/>
    <mergeCell ref="BD69:BF69"/>
    <mergeCell ref="BB70:BC70"/>
    <mergeCell ref="BD70:BF70"/>
    <mergeCell ref="BB71:BC71"/>
    <mergeCell ref="BD71:BF71"/>
    <mergeCell ref="AY72:AZ74"/>
    <mergeCell ref="BB72:BC72"/>
    <mergeCell ref="BD72:BF72"/>
    <mergeCell ref="BB73:BC73"/>
    <mergeCell ref="BD73:BF73"/>
    <mergeCell ref="BB74:BC74"/>
    <mergeCell ref="BD74:BF74"/>
    <mergeCell ref="AY75:AZ77"/>
    <mergeCell ref="BB75:BC75"/>
    <mergeCell ref="BD75:BF75"/>
    <mergeCell ref="BB76:BC76"/>
    <mergeCell ref="BD76:BF76"/>
    <mergeCell ref="BB77:BC77"/>
    <mergeCell ref="BD77:BF77"/>
    <mergeCell ref="AY78:AZ80"/>
    <mergeCell ref="BB78:BC78"/>
    <mergeCell ref="BD78:BF78"/>
    <mergeCell ref="BB79:BC79"/>
    <mergeCell ref="BD79:BF79"/>
    <mergeCell ref="BB80:BC80"/>
    <mergeCell ref="BD80:BF80"/>
    <mergeCell ref="AY81:AZ83"/>
    <mergeCell ref="BB81:BC81"/>
    <mergeCell ref="BD81:BF81"/>
    <mergeCell ref="BB82:BC82"/>
    <mergeCell ref="BD82:BF82"/>
    <mergeCell ref="BB83:BC83"/>
    <mergeCell ref="BD83:BF83"/>
    <mergeCell ref="AY84:AZ86"/>
    <mergeCell ref="BB84:BC84"/>
    <mergeCell ref="BD84:BF84"/>
    <mergeCell ref="BB85:BC85"/>
    <mergeCell ref="BD85:BF85"/>
    <mergeCell ref="BB86:BC86"/>
    <mergeCell ref="BD86:BF86"/>
    <mergeCell ref="AY87:AZ89"/>
    <mergeCell ref="BB87:BC87"/>
    <mergeCell ref="BD87:BF87"/>
    <mergeCell ref="BB88:BC88"/>
    <mergeCell ref="BD88:BF88"/>
    <mergeCell ref="BB89:BC89"/>
    <mergeCell ref="BD89:BF89"/>
    <mergeCell ref="AY90:AZ92"/>
    <mergeCell ref="BB90:BC90"/>
    <mergeCell ref="BD90:BF90"/>
    <mergeCell ref="BB91:BC91"/>
    <mergeCell ref="BD91:BF91"/>
    <mergeCell ref="BB92:BC92"/>
    <mergeCell ref="BD92:BF92"/>
    <mergeCell ref="AY93:AZ95"/>
    <mergeCell ref="BB93:BC93"/>
    <mergeCell ref="BD93:BF93"/>
    <mergeCell ref="BB94:BC94"/>
    <mergeCell ref="BD94:BF94"/>
    <mergeCell ref="BB95:BC95"/>
    <mergeCell ref="BD95:BF95"/>
    <mergeCell ref="AY96:AZ98"/>
    <mergeCell ref="BB96:BC96"/>
    <mergeCell ref="BD96:BF96"/>
    <mergeCell ref="BB97:BC97"/>
    <mergeCell ref="BD97:BF97"/>
    <mergeCell ref="BB98:BC98"/>
    <mergeCell ref="BD98:BF98"/>
    <mergeCell ref="AY99:AZ101"/>
    <mergeCell ref="BB99:BC99"/>
    <mergeCell ref="BD99:BF99"/>
    <mergeCell ref="BB100:BC100"/>
    <mergeCell ref="BD100:BF100"/>
    <mergeCell ref="BB101:BC101"/>
    <mergeCell ref="BD101:BF101"/>
    <mergeCell ref="BI36:BJ38"/>
    <mergeCell ref="BL36:BM36"/>
    <mergeCell ref="BN36:BP36"/>
    <mergeCell ref="BL37:BM37"/>
    <mergeCell ref="BN37:BP37"/>
    <mergeCell ref="BL38:BM38"/>
    <mergeCell ref="BN38:BP38"/>
    <mergeCell ref="BI39:BJ41"/>
    <mergeCell ref="BL39:BM39"/>
    <mergeCell ref="BN39:BP39"/>
    <mergeCell ref="BL40:BM40"/>
    <mergeCell ref="BN40:BP40"/>
    <mergeCell ref="BL41:BM41"/>
    <mergeCell ref="BN41:BP41"/>
    <mergeCell ref="BI42:BJ44"/>
    <mergeCell ref="BL42:BM42"/>
    <mergeCell ref="BN42:BP42"/>
    <mergeCell ref="BL43:BM43"/>
    <mergeCell ref="BN43:BP43"/>
    <mergeCell ref="BL44:BM44"/>
    <mergeCell ref="BN44:BP44"/>
    <mergeCell ref="BI45:BJ47"/>
    <mergeCell ref="BL45:BM45"/>
    <mergeCell ref="BN45:BP45"/>
    <mergeCell ref="BL46:BM46"/>
    <mergeCell ref="BN46:BP46"/>
    <mergeCell ref="BL47:BM47"/>
    <mergeCell ref="BN47:BP47"/>
    <mergeCell ref="BI48:BJ50"/>
    <mergeCell ref="BL48:BM48"/>
    <mergeCell ref="BN48:BP48"/>
    <mergeCell ref="BL49:BM49"/>
    <mergeCell ref="BN49:BP49"/>
    <mergeCell ref="BL50:BM50"/>
    <mergeCell ref="BN50:BP50"/>
    <mergeCell ref="BI51:BJ53"/>
    <mergeCell ref="BL51:BM51"/>
    <mergeCell ref="BN51:BP51"/>
    <mergeCell ref="BL52:BM52"/>
    <mergeCell ref="BN52:BP52"/>
    <mergeCell ref="BL53:BM53"/>
    <mergeCell ref="BN53:BP53"/>
    <mergeCell ref="BL56:BM56"/>
    <mergeCell ref="BN56:BP56"/>
    <mergeCell ref="BI57:BJ59"/>
    <mergeCell ref="BL57:BM57"/>
    <mergeCell ref="BN57:BP57"/>
    <mergeCell ref="BL58:BM58"/>
    <mergeCell ref="BN58:BP58"/>
    <mergeCell ref="BL59:BM59"/>
    <mergeCell ref="BN59:BP59"/>
    <mergeCell ref="BI60:BJ62"/>
    <mergeCell ref="BL60:BM60"/>
    <mergeCell ref="BN60:BP60"/>
    <mergeCell ref="BL61:BM61"/>
    <mergeCell ref="BN61:BP61"/>
    <mergeCell ref="BL62:BM62"/>
    <mergeCell ref="BN62:BP62"/>
    <mergeCell ref="BI63:BJ65"/>
    <mergeCell ref="BL63:BM63"/>
    <mergeCell ref="BN63:BP63"/>
    <mergeCell ref="BL64:BM64"/>
    <mergeCell ref="BN64:BP64"/>
    <mergeCell ref="BL65:BM65"/>
    <mergeCell ref="BN65:BP65"/>
    <mergeCell ref="BI54:BJ56"/>
    <mergeCell ref="BI66:BJ68"/>
    <mergeCell ref="BL66:BM66"/>
    <mergeCell ref="BN66:BP66"/>
    <mergeCell ref="BL67:BM67"/>
    <mergeCell ref="BN67:BP67"/>
    <mergeCell ref="BL68:BM68"/>
    <mergeCell ref="BN68:BP68"/>
    <mergeCell ref="BI69:BJ71"/>
    <mergeCell ref="BL69:BM69"/>
    <mergeCell ref="BN69:BP69"/>
    <mergeCell ref="BL70:BM70"/>
    <mergeCell ref="BN70:BP70"/>
    <mergeCell ref="BL71:BM71"/>
    <mergeCell ref="BN71:BP71"/>
    <mergeCell ref="BI72:BJ74"/>
    <mergeCell ref="BL72:BM72"/>
    <mergeCell ref="BN72:BP72"/>
    <mergeCell ref="BL73:BM73"/>
    <mergeCell ref="BN73:BP73"/>
    <mergeCell ref="BL74:BM74"/>
    <mergeCell ref="BN74:BP74"/>
    <mergeCell ref="BI75:BJ77"/>
    <mergeCell ref="BL75:BM75"/>
    <mergeCell ref="BN75:BP75"/>
    <mergeCell ref="BL76:BM76"/>
    <mergeCell ref="BN76:BP76"/>
    <mergeCell ref="BL77:BM77"/>
    <mergeCell ref="BN77:BP77"/>
    <mergeCell ref="BI78:BJ80"/>
    <mergeCell ref="BL78:BM78"/>
    <mergeCell ref="BN78:BP78"/>
    <mergeCell ref="BL79:BM79"/>
    <mergeCell ref="BN79:BP79"/>
    <mergeCell ref="BL80:BM80"/>
    <mergeCell ref="BN80:BP80"/>
    <mergeCell ref="BI81:BJ83"/>
    <mergeCell ref="BL81:BM81"/>
    <mergeCell ref="BN81:BP81"/>
    <mergeCell ref="BL82:BM82"/>
    <mergeCell ref="BN82:BP82"/>
    <mergeCell ref="BL83:BM83"/>
    <mergeCell ref="BN83:BP83"/>
    <mergeCell ref="BI99:BJ101"/>
    <mergeCell ref="BL99:BM99"/>
    <mergeCell ref="BN99:BP99"/>
    <mergeCell ref="BL100:BM100"/>
    <mergeCell ref="BN100:BP100"/>
    <mergeCell ref="BL101:BM101"/>
    <mergeCell ref="BN101:BP101"/>
    <mergeCell ref="BI84:BJ86"/>
    <mergeCell ref="BL84:BM84"/>
    <mergeCell ref="BN84:BP84"/>
    <mergeCell ref="BL85:BM85"/>
    <mergeCell ref="BN85:BP85"/>
    <mergeCell ref="BL86:BM86"/>
    <mergeCell ref="BN86:BP86"/>
    <mergeCell ref="BI87:BJ89"/>
    <mergeCell ref="BL87:BM87"/>
    <mergeCell ref="BN87:BP87"/>
    <mergeCell ref="BL88:BM88"/>
    <mergeCell ref="BN88:BP88"/>
    <mergeCell ref="BL89:BM89"/>
    <mergeCell ref="BN89:BP89"/>
    <mergeCell ref="BI90:BJ92"/>
    <mergeCell ref="BL90:BM90"/>
    <mergeCell ref="BN90:BP90"/>
    <mergeCell ref="BL91:BM91"/>
    <mergeCell ref="BN91:BP91"/>
    <mergeCell ref="BL92:BM92"/>
    <mergeCell ref="BN92:BP92"/>
    <mergeCell ref="BS36:BT38"/>
    <mergeCell ref="BV36:BW36"/>
    <mergeCell ref="BX36:BZ36"/>
    <mergeCell ref="BV37:BW37"/>
    <mergeCell ref="BX37:BZ37"/>
    <mergeCell ref="BV38:BW38"/>
    <mergeCell ref="BX38:BZ38"/>
    <mergeCell ref="BS39:BT41"/>
    <mergeCell ref="BV39:BW39"/>
    <mergeCell ref="BX39:BZ39"/>
    <mergeCell ref="BV40:BW40"/>
    <mergeCell ref="BX40:BZ40"/>
    <mergeCell ref="BV41:BW41"/>
    <mergeCell ref="BX41:BZ41"/>
    <mergeCell ref="BS42:BT44"/>
    <mergeCell ref="BV42:BW42"/>
    <mergeCell ref="BX42:BZ42"/>
    <mergeCell ref="BV43:BW43"/>
    <mergeCell ref="BX43:BZ43"/>
    <mergeCell ref="BV44:BW44"/>
    <mergeCell ref="BX44:BZ44"/>
    <mergeCell ref="BS45:BT47"/>
    <mergeCell ref="BV45:BW45"/>
    <mergeCell ref="BX45:BZ45"/>
    <mergeCell ref="BV46:BW46"/>
    <mergeCell ref="BX46:BZ46"/>
    <mergeCell ref="BV47:BW47"/>
    <mergeCell ref="BX47:BZ47"/>
    <mergeCell ref="BS48:BT50"/>
    <mergeCell ref="BV48:BW48"/>
    <mergeCell ref="BX48:BZ48"/>
    <mergeCell ref="BV49:BW49"/>
    <mergeCell ref="BX49:BZ49"/>
    <mergeCell ref="BV50:BW50"/>
    <mergeCell ref="BX50:BZ50"/>
    <mergeCell ref="BS51:BT53"/>
    <mergeCell ref="BV51:BW51"/>
    <mergeCell ref="BX51:BZ51"/>
    <mergeCell ref="BV52:BW52"/>
    <mergeCell ref="BX52:BZ52"/>
    <mergeCell ref="BV53:BW53"/>
    <mergeCell ref="BX53:BZ53"/>
    <mergeCell ref="BS54:BT56"/>
    <mergeCell ref="BV54:BW54"/>
    <mergeCell ref="BX54:BZ54"/>
    <mergeCell ref="BV55:BW55"/>
    <mergeCell ref="BX55:BZ55"/>
    <mergeCell ref="BV56:BW56"/>
    <mergeCell ref="BX56:BZ56"/>
    <mergeCell ref="BS57:BT59"/>
    <mergeCell ref="BV57:BW57"/>
    <mergeCell ref="BX57:BZ57"/>
    <mergeCell ref="BV58:BW58"/>
    <mergeCell ref="BX58:BZ58"/>
    <mergeCell ref="BV59:BW59"/>
    <mergeCell ref="BX59:BZ59"/>
    <mergeCell ref="BS60:BT62"/>
    <mergeCell ref="BV60:BW60"/>
    <mergeCell ref="BX60:BZ60"/>
    <mergeCell ref="BV61:BW61"/>
    <mergeCell ref="BX61:BZ61"/>
    <mergeCell ref="BV62:BW62"/>
    <mergeCell ref="BX62:BZ62"/>
    <mergeCell ref="BS63:BT65"/>
    <mergeCell ref="BV63:BW63"/>
    <mergeCell ref="BX63:BZ63"/>
    <mergeCell ref="BV64:BW64"/>
    <mergeCell ref="BX64:BZ64"/>
    <mergeCell ref="BV65:BW65"/>
    <mergeCell ref="BX65:BZ65"/>
    <mergeCell ref="BS66:BT68"/>
    <mergeCell ref="BV66:BW66"/>
    <mergeCell ref="BX66:BZ66"/>
    <mergeCell ref="BV67:BW67"/>
    <mergeCell ref="BX67:BZ67"/>
    <mergeCell ref="BV68:BW68"/>
    <mergeCell ref="BX68:BZ68"/>
    <mergeCell ref="BS69:BT71"/>
    <mergeCell ref="BV69:BW69"/>
    <mergeCell ref="BX69:BZ69"/>
    <mergeCell ref="BV70:BW70"/>
    <mergeCell ref="BX70:BZ70"/>
    <mergeCell ref="BV71:BW71"/>
    <mergeCell ref="BX71:BZ71"/>
    <mergeCell ref="BS72:BT74"/>
    <mergeCell ref="BV72:BW72"/>
    <mergeCell ref="BX72:BZ72"/>
    <mergeCell ref="BV73:BW73"/>
    <mergeCell ref="BX73:BZ73"/>
    <mergeCell ref="BV74:BW74"/>
    <mergeCell ref="BX74:BZ74"/>
    <mergeCell ref="BS75:BT77"/>
    <mergeCell ref="BV75:BW75"/>
    <mergeCell ref="BX75:BZ75"/>
    <mergeCell ref="BV76:BW76"/>
    <mergeCell ref="BX76:BZ76"/>
    <mergeCell ref="BV77:BW77"/>
    <mergeCell ref="BX77:BZ77"/>
    <mergeCell ref="BS78:BT80"/>
    <mergeCell ref="BV78:BW78"/>
    <mergeCell ref="BX78:BZ78"/>
    <mergeCell ref="BV79:BW79"/>
    <mergeCell ref="BX79:BZ79"/>
    <mergeCell ref="BV80:BW80"/>
    <mergeCell ref="BX80:BZ80"/>
    <mergeCell ref="BS81:BT83"/>
    <mergeCell ref="BV81:BW81"/>
    <mergeCell ref="BX81:BZ81"/>
    <mergeCell ref="BV82:BW82"/>
    <mergeCell ref="BX82:BZ82"/>
    <mergeCell ref="BV83:BW83"/>
    <mergeCell ref="BX83:BZ83"/>
    <mergeCell ref="BS84:BT86"/>
    <mergeCell ref="BV84:BW84"/>
    <mergeCell ref="BX84:BZ84"/>
    <mergeCell ref="BV85:BW85"/>
    <mergeCell ref="BX85:BZ85"/>
    <mergeCell ref="BV86:BW86"/>
    <mergeCell ref="BX86:BZ86"/>
    <mergeCell ref="BS87:BT89"/>
    <mergeCell ref="BV87:BW87"/>
    <mergeCell ref="BX87:BZ87"/>
    <mergeCell ref="BV88:BW88"/>
    <mergeCell ref="BX88:BZ88"/>
    <mergeCell ref="BV89:BW89"/>
    <mergeCell ref="BX89:BZ89"/>
    <mergeCell ref="BS90:BT92"/>
    <mergeCell ref="BV90:BW90"/>
    <mergeCell ref="BX90:BZ90"/>
    <mergeCell ref="BV91:BW91"/>
    <mergeCell ref="BX91:BZ91"/>
    <mergeCell ref="BV92:BW92"/>
    <mergeCell ref="BX92:BZ92"/>
    <mergeCell ref="BS93:BT95"/>
    <mergeCell ref="BV93:BW93"/>
    <mergeCell ref="BX93:BZ93"/>
    <mergeCell ref="BV94:BW94"/>
    <mergeCell ref="BX94:BZ94"/>
    <mergeCell ref="BV95:BW95"/>
    <mergeCell ref="BX95:BZ95"/>
    <mergeCell ref="BS96:BT98"/>
    <mergeCell ref="BV96:BW96"/>
    <mergeCell ref="BX96:BZ96"/>
    <mergeCell ref="BV97:BW97"/>
    <mergeCell ref="BX97:BZ97"/>
    <mergeCell ref="BV98:BW98"/>
    <mergeCell ref="BX98:BZ98"/>
    <mergeCell ref="BS99:BT101"/>
    <mergeCell ref="BV99:BW99"/>
    <mergeCell ref="BX99:BZ99"/>
    <mergeCell ref="BV100:BW100"/>
    <mergeCell ref="BX100:BZ100"/>
    <mergeCell ref="BV101:BW101"/>
    <mergeCell ref="BX101:BZ101"/>
    <mergeCell ref="CC36:CD38"/>
    <mergeCell ref="CF36:CG36"/>
    <mergeCell ref="CH36:CJ36"/>
    <mergeCell ref="CF37:CG37"/>
    <mergeCell ref="CH37:CJ37"/>
    <mergeCell ref="CF38:CG38"/>
    <mergeCell ref="CH38:CJ38"/>
    <mergeCell ref="CC39:CD41"/>
    <mergeCell ref="CF39:CG39"/>
    <mergeCell ref="CH39:CJ39"/>
    <mergeCell ref="CF40:CG40"/>
    <mergeCell ref="CH40:CJ40"/>
    <mergeCell ref="CF41:CG41"/>
    <mergeCell ref="CH41:CJ41"/>
    <mergeCell ref="CC42:CD44"/>
    <mergeCell ref="CF42:CG42"/>
    <mergeCell ref="CH42:CJ42"/>
    <mergeCell ref="CF43:CG43"/>
    <mergeCell ref="CH43:CJ43"/>
    <mergeCell ref="CF44:CG44"/>
    <mergeCell ref="CH44:CJ44"/>
    <mergeCell ref="CC45:CD47"/>
    <mergeCell ref="CF45:CG45"/>
    <mergeCell ref="CH45:CJ45"/>
    <mergeCell ref="CF46:CG46"/>
    <mergeCell ref="CH46:CJ46"/>
    <mergeCell ref="CF47:CG47"/>
    <mergeCell ref="CH47:CJ47"/>
    <mergeCell ref="CC48:CD50"/>
    <mergeCell ref="CF48:CG48"/>
    <mergeCell ref="CH48:CJ48"/>
    <mergeCell ref="CF49:CG49"/>
    <mergeCell ref="CH49:CJ49"/>
    <mergeCell ref="CF50:CG50"/>
    <mergeCell ref="CH50:CJ50"/>
    <mergeCell ref="CC51:CD53"/>
    <mergeCell ref="CF51:CG51"/>
    <mergeCell ref="CH51:CJ51"/>
    <mergeCell ref="CF52:CG52"/>
    <mergeCell ref="CH52:CJ52"/>
    <mergeCell ref="CF53:CG53"/>
    <mergeCell ref="CH53:CJ53"/>
    <mergeCell ref="CC54:CD56"/>
    <mergeCell ref="CF54:CG54"/>
    <mergeCell ref="CH54:CJ54"/>
    <mergeCell ref="CF55:CG55"/>
    <mergeCell ref="CH55:CJ55"/>
    <mergeCell ref="CF56:CG56"/>
    <mergeCell ref="CH56:CJ56"/>
    <mergeCell ref="CC57:CD59"/>
    <mergeCell ref="CF57:CG57"/>
    <mergeCell ref="CH57:CJ57"/>
    <mergeCell ref="CF58:CG58"/>
    <mergeCell ref="CH58:CJ58"/>
    <mergeCell ref="CF59:CG59"/>
    <mergeCell ref="CH59:CJ59"/>
    <mergeCell ref="CC60:CD62"/>
    <mergeCell ref="CF60:CG60"/>
    <mergeCell ref="CH60:CJ60"/>
    <mergeCell ref="CF61:CG61"/>
    <mergeCell ref="CH61:CJ61"/>
    <mergeCell ref="CF62:CG62"/>
    <mergeCell ref="CH62:CJ62"/>
    <mergeCell ref="CC63:CD65"/>
    <mergeCell ref="CF63:CG63"/>
    <mergeCell ref="CH63:CJ63"/>
    <mergeCell ref="CF64:CG64"/>
    <mergeCell ref="CH64:CJ64"/>
    <mergeCell ref="CF65:CG65"/>
    <mergeCell ref="CH65:CJ65"/>
    <mergeCell ref="CC66:CD68"/>
    <mergeCell ref="CF66:CG66"/>
    <mergeCell ref="CH66:CJ66"/>
    <mergeCell ref="CF67:CG67"/>
    <mergeCell ref="CH67:CJ67"/>
    <mergeCell ref="CF68:CG68"/>
    <mergeCell ref="CH68:CJ68"/>
    <mergeCell ref="CC69:CD71"/>
    <mergeCell ref="CF69:CG69"/>
    <mergeCell ref="CH69:CJ69"/>
    <mergeCell ref="CF70:CG70"/>
    <mergeCell ref="CH70:CJ70"/>
    <mergeCell ref="CF71:CG71"/>
    <mergeCell ref="CH71:CJ71"/>
    <mergeCell ref="CC72:CD74"/>
    <mergeCell ref="CF72:CG72"/>
    <mergeCell ref="CH72:CJ72"/>
    <mergeCell ref="CF73:CG73"/>
    <mergeCell ref="CH73:CJ73"/>
    <mergeCell ref="CF74:CG74"/>
    <mergeCell ref="CH74:CJ74"/>
    <mergeCell ref="CC75:CD77"/>
    <mergeCell ref="CF75:CG75"/>
    <mergeCell ref="CH75:CJ75"/>
    <mergeCell ref="CF76:CG76"/>
    <mergeCell ref="CH76:CJ76"/>
    <mergeCell ref="CF77:CG77"/>
    <mergeCell ref="CH77:CJ77"/>
    <mergeCell ref="CC78:CD80"/>
    <mergeCell ref="CF78:CG78"/>
    <mergeCell ref="CH78:CJ78"/>
    <mergeCell ref="CF79:CG79"/>
    <mergeCell ref="CH79:CJ79"/>
    <mergeCell ref="CF80:CG80"/>
    <mergeCell ref="CH80:CJ80"/>
    <mergeCell ref="CC81:CD83"/>
    <mergeCell ref="CF81:CG81"/>
    <mergeCell ref="CH81:CJ81"/>
    <mergeCell ref="CF82:CG82"/>
    <mergeCell ref="CH82:CJ82"/>
    <mergeCell ref="CF83:CG83"/>
    <mergeCell ref="CH83:CJ83"/>
    <mergeCell ref="CC84:CD86"/>
    <mergeCell ref="CF84:CG84"/>
    <mergeCell ref="CH84:CJ84"/>
    <mergeCell ref="CF85:CG85"/>
    <mergeCell ref="CH85:CJ85"/>
    <mergeCell ref="CF86:CG86"/>
    <mergeCell ref="CH86:CJ86"/>
    <mergeCell ref="CC87:CD89"/>
    <mergeCell ref="CF87:CG87"/>
    <mergeCell ref="CH87:CJ87"/>
    <mergeCell ref="CF88:CG88"/>
    <mergeCell ref="CH88:CJ88"/>
    <mergeCell ref="CF89:CG89"/>
    <mergeCell ref="CH89:CJ89"/>
    <mergeCell ref="CC90:CD92"/>
    <mergeCell ref="CF90:CG90"/>
    <mergeCell ref="CH90:CJ90"/>
    <mergeCell ref="CF91:CG91"/>
    <mergeCell ref="CH91:CJ91"/>
    <mergeCell ref="CF92:CG92"/>
    <mergeCell ref="CH92:CJ92"/>
    <mergeCell ref="CC93:CD95"/>
    <mergeCell ref="CF93:CG93"/>
    <mergeCell ref="CH93:CJ93"/>
    <mergeCell ref="CF94:CG94"/>
    <mergeCell ref="CH94:CJ94"/>
    <mergeCell ref="CF95:CG95"/>
    <mergeCell ref="CH95:CJ95"/>
    <mergeCell ref="CC96:CD98"/>
    <mergeCell ref="CF96:CG96"/>
    <mergeCell ref="CH96:CJ96"/>
    <mergeCell ref="CF97:CG97"/>
    <mergeCell ref="CH97:CJ97"/>
    <mergeCell ref="CF98:CG98"/>
    <mergeCell ref="CH98:CJ98"/>
    <mergeCell ref="CC99:CD101"/>
    <mergeCell ref="CF99:CG99"/>
    <mergeCell ref="CH99:CJ99"/>
    <mergeCell ref="CF100:CG100"/>
    <mergeCell ref="CH100:CJ100"/>
    <mergeCell ref="CF101:CG101"/>
    <mergeCell ref="CH101:CJ101"/>
    <mergeCell ref="CM36:CN38"/>
    <mergeCell ref="CP36:CQ36"/>
    <mergeCell ref="CR36:CT36"/>
    <mergeCell ref="CP37:CQ37"/>
    <mergeCell ref="CR37:CT37"/>
    <mergeCell ref="CP38:CQ38"/>
    <mergeCell ref="CR38:CT38"/>
    <mergeCell ref="CM39:CN41"/>
    <mergeCell ref="CP39:CQ39"/>
    <mergeCell ref="CR39:CT39"/>
    <mergeCell ref="CP40:CQ40"/>
    <mergeCell ref="CR40:CT40"/>
    <mergeCell ref="CP41:CQ41"/>
    <mergeCell ref="CR41:CT41"/>
    <mergeCell ref="CM42:CN44"/>
    <mergeCell ref="CP42:CQ42"/>
    <mergeCell ref="CR42:CT42"/>
    <mergeCell ref="CP43:CQ43"/>
    <mergeCell ref="CR43:CT43"/>
    <mergeCell ref="CP44:CQ44"/>
    <mergeCell ref="CR44:CT44"/>
    <mergeCell ref="CM45:CN47"/>
    <mergeCell ref="CP45:CQ45"/>
    <mergeCell ref="CR45:CT45"/>
    <mergeCell ref="CP46:CQ46"/>
    <mergeCell ref="CR46:CT46"/>
    <mergeCell ref="CP47:CQ47"/>
    <mergeCell ref="CR47:CT47"/>
    <mergeCell ref="CM48:CN50"/>
    <mergeCell ref="CP48:CQ48"/>
    <mergeCell ref="CR48:CT48"/>
    <mergeCell ref="CP49:CQ49"/>
    <mergeCell ref="CR49:CT49"/>
    <mergeCell ref="CP50:CQ50"/>
    <mergeCell ref="CR50:CT50"/>
    <mergeCell ref="CM51:CN53"/>
    <mergeCell ref="CP51:CQ51"/>
    <mergeCell ref="CR51:CT51"/>
    <mergeCell ref="CP52:CQ52"/>
    <mergeCell ref="CR52:CT52"/>
    <mergeCell ref="CP53:CQ53"/>
    <mergeCell ref="CR53:CT53"/>
    <mergeCell ref="CM54:CN56"/>
    <mergeCell ref="CP54:CQ54"/>
    <mergeCell ref="CR54:CT54"/>
    <mergeCell ref="CP55:CQ55"/>
    <mergeCell ref="CR55:CT55"/>
    <mergeCell ref="CP56:CQ56"/>
    <mergeCell ref="CR56:CT56"/>
    <mergeCell ref="CM57:CN59"/>
    <mergeCell ref="CP57:CQ57"/>
    <mergeCell ref="CR57:CT57"/>
    <mergeCell ref="CP58:CQ58"/>
    <mergeCell ref="CR58:CT58"/>
    <mergeCell ref="CP59:CQ59"/>
    <mergeCell ref="CR59:CT59"/>
    <mergeCell ref="CM60:CN62"/>
    <mergeCell ref="CP60:CQ60"/>
    <mergeCell ref="CR60:CT60"/>
    <mergeCell ref="CP61:CQ61"/>
    <mergeCell ref="CR61:CT61"/>
    <mergeCell ref="CP62:CQ62"/>
    <mergeCell ref="CR62:CT62"/>
    <mergeCell ref="CM63:CN65"/>
    <mergeCell ref="CP63:CQ63"/>
    <mergeCell ref="CR63:CT63"/>
    <mergeCell ref="CP64:CQ64"/>
    <mergeCell ref="CR64:CT64"/>
    <mergeCell ref="CP65:CQ65"/>
    <mergeCell ref="CR65:CT65"/>
    <mergeCell ref="CM66:CN68"/>
    <mergeCell ref="CP66:CQ66"/>
    <mergeCell ref="CR66:CT66"/>
    <mergeCell ref="CP67:CQ67"/>
    <mergeCell ref="CR67:CT67"/>
    <mergeCell ref="CP68:CQ68"/>
    <mergeCell ref="CR68:CT68"/>
    <mergeCell ref="CM69:CN71"/>
    <mergeCell ref="CP69:CQ69"/>
    <mergeCell ref="CR69:CT69"/>
    <mergeCell ref="CP70:CQ70"/>
    <mergeCell ref="CR70:CT70"/>
    <mergeCell ref="CP71:CQ71"/>
    <mergeCell ref="CR71:CT71"/>
    <mergeCell ref="CM72:CN74"/>
    <mergeCell ref="CP72:CQ72"/>
    <mergeCell ref="CR72:CT72"/>
    <mergeCell ref="CP73:CQ73"/>
    <mergeCell ref="CR73:CT73"/>
    <mergeCell ref="CP74:CQ74"/>
    <mergeCell ref="CR74:CT74"/>
    <mergeCell ref="CM75:CN77"/>
    <mergeCell ref="CP75:CQ75"/>
    <mergeCell ref="CR75:CT75"/>
    <mergeCell ref="CP76:CQ76"/>
    <mergeCell ref="CR76:CT76"/>
    <mergeCell ref="CP77:CQ77"/>
    <mergeCell ref="CR77:CT77"/>
    <mergeCell ref="CM78:CN80"/>
    <mergeCell ref="CP78:CQ78"/>
    <mergeCell ref="CR78:CT78"/>
    <mergeCell ref="CP79:CQ79"/>
    <mergeCell ref="CR79:CT79"/>
    <mergeCell ref="CP80:CQ80"/>
    <mergeCell ref="CR80:CT80"/>
    <mergeCell ref="CR93:CT93"/>
    <mergeCell ref="CP94:CQ94"/>
    <mergeCell ref="CR94:CT94"/>
    <mergeCell ref="CP95:CQ95"/>
    <mergeCell ref="CR95:CT95"/>
    <mergeCell ref="CM96:CN98"/>
    <mergeCell ref="CP96:CQ96"/>
    <mergeCell ref="CR96:CT96"/>
    <mergeCell ref="CP97:CQ97"/>
    <mergeCell ref="CR97:CT97"/>
    <mergeCell ref="CR98:CT98"/>
    <mergeCell ref="CM81:CN83"/>
    <mergeCell ref="CP81:CQ81"/>
    <mergeCell ref="CR81:CT81"/>
    <mergeCell ref="CP82:CQ82"/>
    <mergeCell ref="CR82:CT82"/>
    <mergeCell ref="CP83:CQ83"/>
    <mergeCell ref="CR83:CT83"/>
    <mergeCell ref="CM84:CN86"/>
    <mergeCell ref="CP84:CQ84"/>
    <mergeCell ref="CR84:CT84"/>
    <mergeCell ref="CP85:CQ85"/>
    <mergeCell ref="CR85:CT85"/>
    <mergeCell ref="CP86:CQ86"/>
    <mergeCell ref="CR86:CT86"/>
    <mergeCell ref="CM87:CN89"/>
    <mergeCell ref="CP87:CQ87"/>
    <mergeCell ref="CR87:CT87"/>
    <mergeCell ref="CP88:CQ88"/>
    <mergeCell ref="CR88:CT88"/>
    <mergeCell ref="CP89:CQ89"/>
    <mergeCell ref="CR89:CT89"/>
    <mergeCell ref="CM99:CN101"/>
    <mergeCell ref="CR99:CT99"/>
    <mergeCell ref="CR100:CT100"/>
    <mergeCell ref="CR101:CT101"/>
    <mergeCell ref="AW36:AW38"/>
    <mergeCell ref="AW39:AW41"/>
    <mergeCell ref="AW42:AW44"/>
    <mergeCell ref="AW45:AW47"/>
    <mergeCell ref="AW48:AW50"/>
    <mergeCell ref="AW51:AW53"/>
    <mergeCell ref="AW54:AW56"/>
    <mergeCell ref="AW57:AW59"/>
    <mergeCell ref="AW60:AW62"/>
    <mergeCell ref="AW63:AW65"/>
    <mergeCell ref="AW66:AW68"/>
    <mergeCell ref="AW69:AW71"/>
    <mergeCell ref="AW72:AW74"/>
    <mergeCell ref="AW75:AW77"/>
    <mergeCell ref="AW78:AW80"/>
    <mergeCell ref="AW81:AW83"/>
    <mergeCell ref="AW84:AW86"/>
    <mergeCell ref="AW87:AW89"/>
    <mergeCell ref="AW90:AW92"/>
    <mergeCell ref="AW93:AW95"/>
    <mergeCell ref="AW96:AW98"/>
    <mergeCell ref="AW99:AW101"/>
    <mergeCell ref="BG36:BG38"/>
    <mergeCell ref="BG39:BG41"/>
    <mergeCell ref="BG42:BG44"/>
    <mergeCell ref="BQ90:BQ92"/>
    <mergeCell ref="BQ93:BQ95"/>
    <mergeCell ref="BQ96:BQ98"/>
    <mergeCell ref="BG81:BG83"/>
    <mergeCell ref="BG84:BG86"/>
    <mergeCell ref="BG87:BG89"/>
    <mergeCell ref="BG90:BG92"/>
    <mergeCell ref="BG93:BG95"/>
    <mergeCell ref="BI93:BJ95"/>
    <mergeCell ref="BL93:BM93"/>
    <mergeCell ref="BN93:BP93"/>
    <mergeCell ref="BL94:BM94"/>
    <mergeCell ref="BN94:BP94"/>
    <mergeCell ref="BL95:BM95"/>
    <mergeCell ref="BN95:BP95"/>
    <mergeCell ref="BI96:BJ98"/>
    <mergeCell ref="BL96:BM96"/>
    <mergeCell ref="BN96:BP96"/>
    <mergeCell ref="BL97:BM97"/>
    <mergeCell ref="BN97:BP97"/>
    <mergeCell ref="BL98:BM98"/>
    <mergeCell ref="BN98:BP98"/>
    <mergeCell ref="BG96:BG98"/>
    <mergeCell ref="BG99:BG101"/>
    <mergeCell ref="BQ36:BQ38"/>
    <mergeCell ref="BQ39:BQ41"/>
    <mergeCell ref="BQ42:BQ44"/>
    <mergeCell ref="BQ45:BQ47"/>
    <mergeCell ref="BQ48:BQ50"/>
    <mergeCell ref="BQ51:BQ53"/>
    <mergeCell ref="BQ54:BQ56"/>
    <mergeCell ref="BQ57:BQ59"/>
    <mergeCell ref="BQ60:BQ62"/>
    <mergeCell ref="BQ63:BQ65"/>
    <mergeCell ref="BQ66:BQ68"/>
    <mergeCell ref="BQ69:BQ71"/>
    <mergeCell ref="BQ72:BQ74"/>
    <mergeCell ref="BQ75:BQ77"/>
    <mergeCell ref="BQ78:BQ80"/>
    <mergeCell ref="BQ81:BQ83"/>
    <mergeCell ref="BQ84:BQ86"/>
    <mergeCell ref="BQ87:BQ89"/>
    <mergeCell ref="BQ99:BQ101"/>
    <mergeCell ref="BG45:BG47"/>
    <mergeCell ref="BG48:BG50"/>
    <mergeCell ref="BG51:BG53"/>
    <mergeCell ref="BG54:BG56"/>
    <mergeCell ref="BG57:BG59"/>
    <mergeCell ref="BG60:BG62"/>
    <mergeCell ref="BG63:BG65"/>
    <mergeCell ref="BG66:BG68"/>
    <mergeCell ref="BG69:BG71"/>
    <mergeCell ref="BG72:BG74"/>
    <mergeCell ref="BG75:BG77"/>
    <mergeCell ref="BG78:BG80"/>
    <mergeCell ref="CA99:CA101"/>
    <mergeCell ref="CK36:CK38"/>
    <mergeCell ref="CK39:CK41"/>
    <mergeCell ref="CK42:CK44"/>
    <mergeCell ref="CK45:CK47"/>
    <mergeCell ref="CK48:CK50"/>
    <mergeCell ref="CK51:CK53"/>
    <mergeCell ref="CK54:CK56"/>
    <mergeCell ref="CK57:CK59"/>
    <mergeCell ref="CK60:CK62"/>
    <mergeCell ref="CK63:CK65"/>
    <mergeCell ref="CK66:CK68"/>
    <mergeCell ref="CK69:CK71"/>
    <mergeCell ref="CK72:CK74"/>
    <mergeCell ref="CK75:CK77"/>
    <mergeCell ref="CK78:CK80"/>
    <mergeCell ref="CK81:CK83"/>
    <mergeCell ref="CK84:CK86"/>
    <mergeCell ref="CK87:CK89"/>
    <mergeCell ref="CK90:CK92"/>
    <mergeCell ref="CK93:CK95"/>
    <mergeCell ref="CK96:CK98"/>
    <mergeCell ref="CK99:CK101"/>
    <mergeCell ref="CA36:CA38"/>
    <mergeCell ref="CA39:CA41"/>
    <mergeCell ref="CA42:CA44"/>
    <mergeCell ref="CA45:CA47"/>
    <mergeCell ref="CA48:CA50"/>
    <mergeCell ref="CA51:CA53"/>
    <mergeCell ref="CA54:CA56"/>
    <mergeCell ref="CA57:CA59"/>
    <mergeCell ref="CA60:CA62"/>
    <mergeCell ref="CU54:CU56"/>
    <mergeCell ref="CU57:CU59"/>
    <mergeCell ref="CU60:CU62"/>
    <mergeCell ref="CU63:CU65"/>
    <mergeCell ref="CU66:CU68"/>
    <mergeCell ref="CU69:CU71"/>
    <mergeCell ref="CU72:CU74"/>
    <mergeCell ref="CU75:CU77"/>
    <mergeCell ref="CU78:CU80"/>
    <mergeCell ref="CU81:CU83"/>
    <mergeCell ref="CU84:CU86"/>
    <mergeCell ref="CA87:CA89"/>
    <mergeCell ref="CA90:CA92"/>
    <mergeCell ref="CA93:CA95"/>
    <mergeCell ref="CA96:CA98"/>
    <mergeCell ref="CA63:CA65"/>
    <mergeCell ref="CA66:CA68"/>
    <mergeCell ref="CA69:CA71"/>
    <mergeCell ref="CA72:CA74"/>
    <mergeCell ref="CA75:CA77"/>
    <mergeCell ref="CA78:CA80"/>
    <mergeCell ref="CA81:CA83"/>
    <mergeCell ref="CA84:CA86"/>
    <mergeCell ref="CM90:CN92"/>
    <mergeCell ref="CP90:CQ90"/>
    <mergeCell ref="CR90:CT90"/>
    <mergeCell ref="CP91:CQ91"/>
    <mergeCell ref="CR91:CT91"/>
    <mergeCell ref="CP92:CQ92"/>
    <mergeCell ref="CR92:CT92"/>
    <mergeCell ref="CM93:CN95"/>
    <mergeCell ref="CP93:CQ93"/>
    <mergeCell ref="CU87:CU89"/>
    <mergeCell ref="CU90:CU92"/>
    <mergeCell ref="CU93:CU95"/>
    <mergeCell ref="CU96:CU98"/>
    <mergeCell ref="CU99:CU101"/>
    <mergeCell ref="A5:B5"/>
    <mergeCell ref="A6:B6"/>
    <mergeCell ref="A7:B7"/>
    <mergeCell ref="A8:B8"/>
    <mergeCell ref="A9:B9"/>
    <mergeCell ref="A10:B10"/>
    <mergeCell ref="A11:B11"/>
    <mergeCell ref="A12:B12"/>
    <mergeCell ref="A13:B13"/>
    <mergeCell ref="A14:B14"/>
    <mergeCell ref="A15:B15"/>
    <mergeCell ref="K5:L5"/>
    <mergeCell ref="K6:L6"/>
    <mergeCell ref="K7:L7"/>
    <mergeCell ref="K8:L8"/>
    <mergeCell ref="K9:L9"/>
    <mergeCell ref="K10:L10"/>
    <mergeCell ref="K11:L11"/>
    <mergeCell ref="K12:L12"/>
    <mergeCell ref="K13:L13"/>
    <mergeCell ref="K14:L14"/>
    <mergeCell ref="CU36:CU38"/>
    <mergeCell ref="CU39:CU41"/>
    <mergeCell ref="CU42:CU44"/>
    <mergeCell ref="CU45:CU47"/>
    <mergeCell ref="CU48:CU50"/>
    <mergeCell ref="CU51:CU53"/>
    <mergeCell ref="BA6:BC6"/>
    <mergeCell ref="BD6:BF6"/>
    <mergeCell ref="AE5:AF5"/>
    <mergeCell ref="AE6:AF6"/>
    <mergeCell ref="AE7:AF7"/>
    <mergeCell ref="AE8:AF8"/>
    <mergeCell ref="AE9:AF9"/>
    <mergeCell ref="AE10:AF10"/>
    <mergeCell ref="AE11:AF11"/>
    <mergeCell ref="AE12:AF12"/>
    <mergeCell ref="AE13:AF13"/>
    <mergeCell ref="AE14:AF14"/>
    <mergeCell ref="AE15:AF15"/>
    <mergeCell ref="AO5:AP5"/>
    <mergeCell ref="AT8:AV8"/>
    <mergeCell ref="AQ9:AS9"/>
    <mergeCell ref="AT9:AV9"/>
    <mergeCell ref="AQ10:AS10"/>
    <mergeCell ref="AT10:AV10"/>
    <mergeCell ref="AQ11:AS11"/>
    <mergeCell ref="AT11:AV11"/>
    <mergeCell ref="AQ12:AS12"/>
    <mergeCell ref="AT12:AV12"/>
    <mergeCell ref="AQ13:AS13"/>
    <mergeCell ref="AT13:AV13"/>
    <mergeCell ref="AQ14:AS14"/>
    <mergeCell ref="AT14:AV14"/>
    <mergeCell ref="AQ15:AS15"/>
    <mergeCell ref="AT15:AV15"/>
    <mergeCell ref="AG14:AI14"/>
    <mergeCell ref="AJ14:AL14"/>
    <mergeCell ref="AG15:AI15"/>
    <mergeCell ref="AO9:AP9"/>
    <mergeCell ref="AO10:AP10"/>
    <mergeCell ref="AO11:AP11"/>
    <mergeCell ref="AO12:AP12"/>
    <mergeCell ref="AO13:AP13"/>
    <mergeCell ref="AO14:AP14"/>
    <mergeCell ref="AO15:AP15"/>
    <mergeCell ref="AY5:AZ5"/>
    <mergeCell ref="AY6:AZ6"/>
    <mergeCell ref="AY7:AZ7"/>
    <mergeCell ref="AY8:AZ8"/>
    <mergeCell ref="AY9:AZ9"/>
    <mergeCell ref="AY10:AZ10"/>
    <mergeCell ref="AY11:AZ11"/>
    <mergeCell ref="AY12:AZ12"/>
    <mergeCell ref="AY13:AZ13"/>
    <mergeCell ref="AY14:AZ14"/>
    <mergeCell ref="AY15:AZ15"/>
    <mergeCell ref="AQ5:AS5"/>
    <mergeCell ref="AT5:AV5"/>
    <mergeCell ref="AQ6:AS6"/>
    <mergeCell ref="AT6:AV6"/>
    <mergeCell ref="AQ7:AS7"/>
    <mergeCell ref="AT7:AV7"/>
    <mergeCell ref="AQ8:AS8"/>
    <mergeCell ref="BU10:BW10"/>
    <mergeCell ref="BX10:BZ10"/>
    <mergeCell ref="BU11:BW11"/>
    <mergeCell ref="BX11:BZ11"/>
    <mergeCell ref="BU12:BW12"/>
    <mergeCell ref="BX12:BZ12"/>
    <mergeCell ref="BU13:BW13"/>
    <mergeCell ref="BX13:BZ13"/>
    <mergeCell ref="BU14:BW14"/>
    <mergeCell ref="BX14:BZ14"/>
    <mergeCell ref="BU15:BW15"/>
    <mergeCell ref="BX15:BZ15"/>
    <mergeCell ref="BS7:BT7"/>
    <mergeCell ref="BS8:BT8"/>
    <mergeCell ref="BS9:BT9"/>
    <mergeCell ref="BS10:BT10"/>
    <mergeCell ref="BS11:BT11"/>
    <mergeCell ref="BS14:BT14"/>
    <mergeCell ref="BS15:BT15"/>
    <mergeCell ref="AO112:AP112"/>
    <mergeCell ref="AO113:AP113"/>
    <mergeCell ref="AO114:AP114"/>
    <mergeCell ref="AO115:AP115"/>
    <mergeCell ref="AO116:AP116"/>
    <mergeCell ref="AY106:AZ106"/>
    <mergeCell ref="BS6:BT6"/>
    <mergeCell ref="CC5:CD5"/>
    <mergeCell ref="CC6:CD6"/>
    <mergeCell ref="CC7:CD7"/>
    <mergeCell ref="CC8:CD8"/>
    <mergeCell ref="CC9:CD9"/>
    <mergeCell ref="CC10:CD10"/>
    <mergeCell ref="CC11:CD11"/>
    <mergeCell ref="CC12:CD12"/>
    <mergeCell ref="CC13:CD13"/>
    <mergeCell ref="CC14:CD14"/>
    <mergeCell ref="CC15:CD15"/>
    <mergeCell ref="BU5:BW5"/>
    <mergeCell ref="BX5:BZ5"/>
    <mergeCell ref="BU6:BW6"/>
    <mergeCell ref="BX6:BZ6"/>
    <mergeCell ref="BU7:BW7"/>
    <mergeCell ref="BX7:BZ7"/>
    <mergeCell ref="BU8:BW8"/>
    <mergeCell ref="BI10:BJ10"/>
    <mergeCell ref="BI11:BJ11"/>
    <mergeCell ref="BI12:BJ12"/>
    <mergeCell ref="BI13:BJ13"/>
    <mergeCell ref="BI14:BJ14"/>
    <mergeCell ref="BI15:BJ15"/>
    <mergeCell ref="BS5:BT5"/>
    <mergeCell ref="CM5:CN5"/>
    <mergeCell ref="CM6:CN6"/>
    <mergeCell ref="CM7:CN7"/>
    <mergeCell ref="CM8:CN8"/>
    <mergeCell ref="CM9:CN9"/>
    <mergeCell ref="CM10:CN10"/>
    <mergeCell ref="CM11:CN11"/>
    <mergeCell ref="CM12:CN12"/>
    <mergeCell ref="CM13:CN13"/>
    <mergeCell ref="CM14:CN14"/>
    <mergeCell ref="CM15:CN15"/>
    <mergeCell ref="AO104:AW104"/>
    <mergeCell ref="AQ105:AV105"/>
    <mergeCell ref="AO106:AP106"/>
    <mergeCell ref="AO107:AP107"/>
    <mergeCell ref="AO108:AP108"/>
    <mergeCell ref="AO109:AP109"/>
    <mergeCell ref="CE8:CG8"/>
    <mergeCell ref="CH8:CJ8"/>
    <mergeCell ref="CE9:CG9"/>
    <mergeCell ref="CH9:CJ9"/>
    <mergeCell ref="CE10:CG10"/>
    <mergeCell ref="CH10:CJ10"/>
    <mergeCell ref="CE11:CG11"/>
    <mergeCell ref="CH11:CJ11"/>
    <mergeCell ref="CE12:CG12"/>
    <mergeCell ref="CH14:CJ14"/>
    <mergeCell ref="CE15:CG15"/>
    <mergeCell ref="CH15:CJ15"/>
    <mergeCell ref="BX8:BZ8"/>
    <mergeCell ref="BU9:BW9"/>
    <mergeCell ref="BX9:BZ9"/>
    <mergeCell ref="CM119:CN119"/>
    <mergeCell ref="AY119:AZ119"/>
    <mergeCell ref="AO119:AP119"/>
    <mergeCell ref="AY107:AZ107"/>
    <mergeCell ref="AY108:AZ108"/>
    <mergeCell ref="AY109:AZ109"/>
    <mergeCell ref="AY110:AZ110"/>
    <mergeCell ref="AY111:AZ111"/>
    <mergeCell ref="AY112:AZ112"/>
    <mergeCell ref="AY113:AZ113"/>
    <mergeCell ref="AY114:AZ114"/>
    <mergeCell ref="AY115:AZ115"/>
    <mergeCell ref="AY116:AZ116"/>
    <mergeCell ref="AO118:AW118"/>
    <mergeCell ref="BI107:BJ107"/>
    <mergeCell ref="BI108:BJ108"/>
    <mergeCell ref="BI109:BJ109"/>
    <mergeCell ref="BI110:BJ110"/>
    <mergeCell ref="BI111:BJ111"/>
    <mergeCell ref="BI112:BJ112"/>
    <mergeCell ref="BI113:BJ113"/>
    <mergeCell ref="BI114:BJ114"/>
    <mergeCell ref="BI115:BJ115"/>
    <mergeCell ref="BI116:BJ116"/>
    <mergeCell ref="BI118:BQ118"/>
    <mergeCell ref="CC111:CD111"/>
    <mergeCell ref="CC112:CD112"/>
    <mergeCell ref="CC113:CD113"/>
    <mergeCell ref="CC114:CD114"/>
    <mergeCell ref="CC115:CD115"/>
    <mergeCell ref="AO110:AP110"/>
    <mergeCell ref="AO111:AP111"/>
    <mergeCell ref="AO120:AP126"/>
    <mergeCell ref="AR120:AS120"/>
    <mergeCell ref="AT120:AV120"/>
    <mergeCell ref="AR121:AS121"/>
    <mergeCell ref="AT121:AV121"/>
    <mergeCell ref="AR122:AS122"/>
    <mergeCell ref="AT122:AV122"/>
    <mergeCell ref="AW120:AW122"/>
    <mergeCell ref="AO128:AP134"/>
    <mergeCell ref="AR128:AS128"/>
    <mergeCell ref="AT128:AV128"/>
    <mergeCell ref="AW128:AW130"/>
    <mergeCell ref="AR129:AS129"/>
    <mergeCell ref="AT129:AV129"/>
    <mergeCell ref="AR130:AS130"/>
    <mergeCell ref="AT130:AV130"/>
    <mergeCell ref="AU131:AW131"/>
    <mergeCell ref="AU132:AW132"/>
    <mergeCell ref="AU133:AW133"/>
    <mergeCell ref="AU134:AW134"/>
    <mergeCell ref="AO127:AW127"/>
    <mergeCell ref="AU126:AW126"/>
    <mergeCell ref="AO136:AP142"/>
    <mergeCell ref="AR136:AS136"/>
    <mergeCell ref="AT136:AV136"/>
    <mergeCell ref="AW136:AW138"/>
    <mergeCell ref="AR137:AS137"/>
    <mergeCell ref="AT137:AV137"/>
    <mergeCell ref="AR138:AS138"/>
    <mergeCell ref="AT138:AV138"/>
    <mergeCell ref="AU139:AW139"/>
    <mergeCell ref="AU140:AW140"/>
    <mergeCell ref="AU141:AW141"/>
    <mergeCell ref="AU142:AW142"/>
    <mergeCell ref="AO144:AP150"/>
    <mergeCell ref="AR144:AS144"/>
    <mergeCell ref="AT144:AV144"/>
    <mergeCell ref="AW144:AW146"/>
    <mergeCell ref="AR145:AS145"/>
    <mergeCell ref="AT145:AV145"/>
    <mergeCell ref="AR146:AS146"/>
    <mergeCell ref="AT146:AV146"/>
    <mergeCell ref="AU148:AW148"/>
    <mergeCell ref="AU149:AW149"/>
    <mergeCell ref="AU150:AW150"/>
    <mergeCell ref="BD130:BF130"/>
    <mergeCell ref="BE131:BG131"/>
    <mergeCell ref="BE132:BG132"/>
    <mergeCell ref="BE133:BG133"/>
    <mergeCell ref="BE134:BG134"/>
    <mergeCell ref="AY135:BG135"/>
    <mergeCell ref="AY136:AZ142"/>
    <mergeCell ref="BB136:BC136"/>
    <mergeCell ref="BD136:BF136"/>
    <mergeCell ref="BG136:BG138"/>
    <mergeCell ref="BB137:BC137"/>
    <mergeCell ref="BD137:BF137"/>
    <mergeCell ref="BI120:BJ126"/>
    <mergeCell ref="BL120:BM120"/>
    <mergeCell ref="BN120:BP120"/>
    <mergeCell ref="BQ120:BQ122"/>
    <mergeCell ref="BL121:BM121"/>
    <mergeCell ref="BN121:BP121"/>
    <mergeCell ref="BL122:BM122"/>
    <mergeCell ref="BN122:BP122"/>
    <mergeCell ref="BO123:BQ123"/>
    <mergeCell ref="AY104:BG104"/>
    <mergeCell ref="BA105:BF105"/>
    <mergeCell ref="AY118:BG118"/>
    <mergeCell ref="BA119:BG119"/>
    <mergeCell ref="AO135:AW135"/>
    <mergeCell ref="AO143:AW143"/>
    <mergeCell ref="AO151:AW151"/>
    <mergeCell ref="AO159:AW159"/>
    <mergeCell ref="AY120:AZ126"/>
    <mergeCell ref="BB120:BC120"/>
    <mergeCell ref="BD120:BF120"/>
    <mergeCell ref="BG120:BG122"/>
    <mergeCell ref="BB121:BC121"/>
    <mergeCell ref="BD121:BF121"/>
    <mergeCell ref="BB122:BC122"/>
    <mergeCell ref="BD122:BF122"/>
    <mergeCell ref="BE123:BG123"/>
    <mergeCell ref="BE124:BG124"/>
    <mergeCell ref="BE125:BG125"/>
    <mergeCell ref="AU123:AW123"/>
    <mergeCell ref="AO152:AP158"/>
    <mergeCell ref="AR152:AS152"/>
    <mergeCell ref="AT152:AV152"/>
    <mergeCell ref="AW152:AW154"/>
    <mergeCell ref="AR153:AS153"/>
    <mergeCell ref="AT153:AV153"/>
    <mergeCell ref="AR154:AS154"/>
    <mergeCell ref="AT154:AV154"/>
    <mergeCell ref="AU156:AW156"/>
    <mergeCell ref="AU157:AW157"/>
    <mergeCell ref="AU158:AW158"/>
    <mergeCell ref="BE126:BG126"/>
    <mergeCell ref="AO160:AP166"/>
    <mergeCell ref="AR160:AS160"/>
    <mergeCell ref="AT160:AV160"/>
    <mergeCell ref="AW160:AW162"/>
    <mergeCell ref="AR161:AS161"/>
    <mergeCell ref="AT161:AV161"/>
    <mergeCell ref="AR162:AS162"/>
    <mergeCell ref="AT162:AV162"/>
    <mergeCell ref="AU163:AW163"/>
    <mergeCell ref="AU164:AW164"/>
    <mergeCell ref="AU165:AW165"/>
    <mergeCell ref="AU166:AW166"/>
    <mergeCell ref="AQ119:AW119"/>
    <mergeCell ref="AY127:BG127"/>
    <mergeCell ref="AY128:AZ134"/>
    <mergeCell ref="BB128:BC128"/>
    <mergeCell ref="BD128:BF128"/>
    <mergeCell ref="BG128:BG130"/>
    <mergeCell ref="BB129:BC129"/>
    <mergeCell ref="BD129:BF129"/>
    <mergeCell ref="BB130:BC130"/>
    <mergeCell ref="BB146:BC146"/>
    <mergeCell ref="BD146:BF146"/>
    <mergeCell ref="BE147:BG147"/>
    <mergeCell ref="AY159:BG159"/>
    <mergeCell ref="AY160:AZ166"/>
    <mergeCell ref="BB160:BC160"/>
    <mergeCell ref="BD160:BF160"/>
    <mergeCell ref="BG160:BG162"/>
    <mergeCell ref="BB161:BC161"/>
    <mergeCell ref="BD161:BF161"/>
    <mergeCell ref="BB162:BC162"/>
    <mergeCell ref="CC118:CK118"/>
    <mergeCell ref="BK119:BQ119"/>
    <mergeCell ref="BS104:CA104"/>
    <mergeCell ref="BU105:BZ105"/>
    <mergeCell ref="BS106:BT106"/>
    <mergeCell ref="BS107:BT107"/>
    <mergeCell ref="BS108:BT108"/>
    <mergeCell ref="BS109:BT109"/>
    <mergeCell ref="BS110:BT110"/>
    <mergeCell ref="BS111:BT111"/>
    <mergeCell ref="BS112:BT112"/>
    <mergeCell ref="BS113:BT113"/>
    <mergeCell ref="BS114:BT114"/>
    <mergeCell ref="BS115:BT115"/>
    <mergeCell ref="BS116:BT116"/>
    <mergeCell ref="BS118:CA118"/>
    <mergeCell ref="BU119:CA119"/>
    <mergeCell ref="BI104:BQ104"/>
    <mergeCell ref="BK105:BP105"/>
    <mergeCell ref="BI106:BJ106"/>
    <mergeCell ref="CE119:CK119"/>
    <mergeCell ref="BI119:BJ119"/>
    <mergeCell ref="BS119:BT119"/>
    <mergeCell ref="CC119:CD119"/>
    <mergeCell ref="BS105:BT105"/>
    <mergeCell ref="CM107:CN107"/>
    <mergeCell ref="CM108:CN108"/>
    <mergeCell ref="CM109:CN109"/>
    <mergeCell ref="CM110:CN110"/>
    <mergeCell ref="CM111:CN111"/>
    <mergeCell ref="CM112:CN112"/>
    <mergeCell ref="CM113:CN113"/>
    <mergeCell ref="CM114:CN114"/>
    <mergeCell ref="CM115:CN115"/>
    <mergeCell ref="CM116:CN116"/>
    <mergeCell ref="CM118:CU118"/>
    <mergeCell ref="CM105:CN105"/>
    <mergeCell ref="CO106:CQ106"/>
    <mergeCell ref="CR106:CT106"/>
    <mergeCell ref="CO107:CQ107"/>
    <mergeCell ref="CR107:CT107"/>
    <mergeCell ref="CO108:CQ108"/>
    <mergeCell ref="CR108:CT108"/>
    <mergeCell ref="CO109:CQ109"/>
    <mergeCell ref="CR109:CT109"/>
    <mergeCell ref="CO110:CQ110"/>
    <mergeCell ref="CR110:CT110"/>
    <mergeCell ref="CO111:CQ111"/>
    <mergeCell ref="CR111:CT111"/>
    <mergeCell ref="CO112:CQ112"/>
    <mergeCell ref="CR112:CT112"/>
    <mergeCell ref="CO119:CU119"/>
    <mergeCell ref="CC104:CK104"/>
    <mergeCell ref="CE105:CJ105"/>
    <mergeCell ref="CC106:CD106"/>
    <mergeCell ref="CC107:CD107"/>
    <mergeCell ref="CC108:CD108"/>
    <mergeCell ref="CC109:CD109"/>
    <mergeCell ref="CC110:CD110"/>
    <mergeCell ref="BN138:BP138"/>
    <mergeCell ref="BO139:BQ139"/>
    <mergeCell ref="AY151:BG151"/>
    <mergeCell ref="AY152:AZ158"/>
    <mergeCell ref="BB152:BC152"/>
    <mergeCell ref="BD152:BF152"/>
    <mergeCell ref="BG152:BG154"/>
    <mergeCell ref="BB153:BC153"/>
    <mergeCell ref="BD153:BF153"/>
    <mergeCell ref="BB154:BC154"/>
    <mergeCell ref="BD154:BF154"/>
    <mergeCell ref="BE155:BG155"/>
    <mergeCell ref="BB138:BC138"/>
    <mergeCell ref="BD138:BF138"/>
    <mergeCell ref="BE139:BG139"/>
    <mergeCell ref="AY143:BG143"/>
    <mergeCell ref="AY144:AZ150"/>
    <mergeCell ref="BB144:BC144"/>
    <mergeCell ref="BD144:BF144"/>
    <mergeCell ref="BG144:BG146"/>
    <mergeCell ref="BB145:BC145"/>
    <mergeCell ref="CM104:CU104"/>
    <mergeCell ref="CO105:CT105"/>
    <mergeCell ref="CM106:CN106"/>
    <mergeCell ref="BN146:BP146"/>
    <mergeCell ref="BO147:BQ147"/>
    <mergeCell ref="BI151:BQ151"/>
    <mergeCell ref="BI152:BJ158"/>
    <mergeCell ref="BL152:BM152"/>
    <mergeCell ref="BN152:BP152"/>
    <mergeCell ref="BQ152:BQ154"/>
    <mergeCell ref="BL153:BM153"/>
    <mergeCell ref="BN153:BP153"/>
    <mergeCell ref="BL154:BM154"/>
    <mergeCell ref="BN154:BP154"/>
    <mergeCell ref="BO155:BQ155"/>
    <mergeCell ref="BI127:BQ127"/>
    <mergeCell ref="BI128:BJ134"/>
    <mergeCell ref="BL128:BM128"/>
    <mergeCell ref="BN128:BP128"/>
    <mergeCell ref="BQ128:BQ130"/>
    <mergeCell ref="BL129:BM129"/>
    <mergeCell ref="BN129:BP129"/>
    <mergeCell ref="BL130:BM130"/>
    <mergeCell ref="BN130:BP130"/>
    <mergeCell ref="BO131:BQ131"/>
    <mergeCell ref="BI135:BQ135"/>
    <mergeCell ref="BI136:BJ142"/>
    <mergeCell ref="BL136:BM136"/>
    <mergeCell ref="BN136:BP136"/>
    <mergeCell ref="BQ136:BQ138"/>
    <mergeCell ref="BL137:BM137"/>
    <mergeCell ref="BN137:BP137"/>
    <mergeCell ref="BL138:BM138"/>
    <mergeCell ref="BI159:BQ159"/>
    <mergeCell ref="BI160:BJ166"/>
    <mergeCell ref="BL160:BM160"/>
    <mergeCell ref="BN160:BP160"/>
    <mergeCell ref="BQ160:BQ162"/>
    <mergeCell ref="BL161:BM161"/>
    <mergeCell ref="BN161:BP161"/>
    <mergeCell ref="BL162:BM162"/>
    <mergeCell ref="BN162:BP162"/>
    <mergeCell ref="BO163:BQ163"/>
    <mergeCell ref="BS120:BT126"/>
    <mergeCell ref="BV120:BW120"/>
    <mergeCell ref="BX120:BZ120"/>
    <mergeCell ref="CA120:CA122"/>
    <mergeCell ref="BV121:BW121"/>
    <mergeCell ref="BX121:BZ121"/>
    <mergeCell ref="BV122:BW122"/>
    <mergeCell ref="BX122:BZ122"/>
    <mergeCell ref="BY123:CA123"/>
    <mergeCell ref="BS127:CA127"/>
    <mergeCell ref="BS128:BT134"/>
    <mergeCell ref="BV128:BW128"/>
    <mergeCell ref="BX128:BZ128"/>
    <mergeCell ref="CA128:CA130"/>
    <mergeCell ref="BV129:BW129"/>
    <mergeCell ref="BX129:BZ129"/>
    <mergeCell ref="BI143:BQ143"/>
    <mergeCell ref="BI144:BJ150"/>
    <mergeCell ref="BL144:BM144"/>
    <mergeCell ref="BN144:BP144"/>
    <mergeCell ref="BQ144:BQ146"/>
    <mergeCell ref="BL145:BM145"/>
    <mergeCell ref="BY155:CA155"/>
    <mergeCell ref="BV130:BW130"/>
    <mergeCell ref="BX130:BZ130"/>
    <mergeCell ref="BY131:CA131"/>
    <mergeCell ref="BS135:CA135"/>
    <mergeCell ref="BS136:BT142"/>
    <mergeCell ref="BV136:BW136"/>
    <mergeCell ref="BX136:BZ136"/>
    <mergeCell ref="CA136:CA138"/>
    <mergeCell ref="BV137:BW137"/>
    <mergeCell ref="BX137:BZ137"/>
    <mergeCell ref="BV138:BW138"/>
    <mergeCell ref="BX138:BZ138"/>
    <mergeCell ref="BY139:CA139"/>
    <mergeCell ref="BS144:BT150"/>
    <mergeCell ref="BV144:BW144"/>
    <mergeCell ref="BX144:BZ144"/>
    <mergeCell ref="CA144:CA146"/>
    <mergeCell ref="BV145:BW145"/>
    <mergeCell ref="BS143:CA143"/>
    <mergeCell ref="CF137:CG137"/>
    <mergeCell ref="CH137:CJ137"/>
    <mergeCell ref="CF138:CG138"/>
    <mergeCell ref="CH138:CJ138"/>
    <mergeCell ref="CI139:CK139"/>
    <mergeCell ref="CI132:CK132"/>
    <mergeCell ref="CI133:CK133"/>
    <mergeCell ref="BV146:BW146"/>
    <mergeCell ref="BX146:BZ146"/>
    <mergeCell ref="CC143:CK143"/>
    <mergeCell ref="BV152:BW152"/>
    <mergeCell ref="BX152:BZ152"/>
    <mergeCell ref="CA152:CA154"/>
    <mergeCell ref="BV153:BW153"/>
    <mergeCell ref="BX153:BZ153"/>
    <mergeCell ref="BV154:BW154"/>
    <mergeCell ref="BX154:BZ154"/>
    <mergeCell ref="CC120:CD126"/>
    <mergeCell ref="CF120:CG120"/>
    <mergeCell ref="CH120:CJ120"/>
    <mergeCell ref="CK120:CK122"/>
    <mergeCell ref="CF121:CG121"/>
    <mergeCell ref="CH121:CJ121"/>
    <mergeCell ref="CF122:CG122"/>
    <mergeCell ref="CH122:CJ122"/>
    <mergeCell ref="CI123:CK123"/>
    <mergeCell ref="CC127:CK127"/>
    <mergeCell ref="CC128:CD134"/>
    <mergeCell ref="CF128:CG128"/>
    <mergeCell ref="CH128:CJ128"/>
    <mergeCell ref="CK128:CK130"/>
    <mergeCell ref="CF129:CG129"/>
    <mergeCell ref="CH129:CJ129"/>
    <mergeCell ref="CS125:CU125"/>
    <mergeCell ref="CI126:CK126"/>
    <mergeCell ref="CS126:CU126"/>
    <mergeCell ref="CS132:CU132"/>
    <mergeCell ref="CS133:CU133"/>
    <mergeCell ref="CS134:CU134"/>
    <mergeCell ref="CS124:CU124"/>
    <mergeCell ref="CP130:CQ130"/>
    <mergeCell ref="CR130:CT130"/>
    <mergeCell ref="CS131:CU131"/>
    <mergeCell ref="CF130:CG130"/>
    <mergeCell ref="CH130:CJ130"/>
    <mergeCell ref="CI131:CK131"/>
    <mergeCell ref="CM135:CU135"/>
    <mergeCell ref="CM136:CN142"/>
    <mergeCell ref="CP136:CQ136"/>
    <mergeCell ref="CR136:CT136"/>
    <mergeCell ref="CU136:CU138"/>
    <mergeCell ref="CP137:CQ137"/>
    <mergeCell ref="CR137:CT137"/>
    <mergeCell ref="CP138:CQ138"/>
    <mergeCell ref="CR138:CT138"/>
    <mergeCell ref="CS139:CU139"/>
    <mergeCell ref="CI134:CK134"/>
    <mergeCell ref="CM120:CN126"/>
    <mergeCell ref="CP120:CQ120"/>
    <mergeCell ref="CR120:CT120"/>
    <mergeCell ref="CU120:CU122"/>
    <mergeCell ref="CP121:CQ121"/>
    <mergeCell ref="CR121:CT121"/>
    <mergeCell ref="CP122:CQ122"/>
    <mergeCell ref="CR122:CT122"/>
    <mergeCell ref="CS123:CU123"/>
    <mergeCell ref="CM127:CU127"/>
    <mergeCell ref="CM128:CN134"/>
    <mergeCell ref="CP128:CQ128"/>
    <mergeCell ref="CR128:CT128"/>
    <mergeCell ref="CU128:CU130"/>
    <mergeCell ref="CP129:CQ129"/>
    <mergeCell ref="CR129:CT129"/>
    <mergeCell ref="CC135:CK135"/>
    <mergeCell ref="CC136:CD142"/>
    <mergeCell ref="CF136:CG136"/>
    <mergeCell ref="CH136:CJ136"/>
    <mergeCell ref="CK136:CK138"/>
    <mergeCell ref="CS147:CU147"/>
    <mergeCell ref="CM151:CU151"/>
    <mergeCell ref="CM152:CN158"/>
    <mergeCell ref="CP152:CQ152"/>
    <mergeCell ref="CR152:CT152"/>
    <mergeCell ref="CU152:CU154"/>
    <mergeCell ref="CP153:CQ153"/>
    <mergeCell ref="CR153:CT153"/>
    <mergeCell ref="CP154:CQ154"/>
    <mergeCell ref="CR154:CT154"/>
    <mergeCell ref="CS155:CU155"/>
    <mergeCell ref="CS164:CU164"/>
    <mergeCell ref="CS156:CU156"/>
    <mergeCell ref="CC159:CK159"/>
    <mergeCell ref="CC160:CD166"/>
    <mergeCell ref="CF160:CG160"/>
    <mergeCell ref="CH160:CJ160"/>
    <mergeCell ref="CK160:CK162"/>
    <mergeCell ref="CF161:CG161"/>
    <mergeCell ref="CH161:CJ161"/>
    <mergeCell ref="CF162:CG162"/>
    <mergeCell ref="CH162:CJ162"/>
    <mergeCell ref="CI163:CK163"/>
    <mergeCell ref="CC144:CD150"/>
    <mergeCell ref="CF144:CG144"/>
    <mergeCell ref="CH144:CJ144"/>
    <mergeCell ref="CK144:CK146"/>
    <mergeCell ref="CF145:CG145"/>
    <mergeCell ref="CH145:CJ145"/>
    <mergeCell ref="CF146:CG146"/>
    <mergeCell ref="CH146:CJ146"/>
    <mergeCell ref="CI147:CK147"/>
    <mergeCell ref="C8:E8"/>
    <mergeCell ref="F8:H8"/>
    <mergeCell ref="C9:E9"/>
    <mergeCell ref="F9:H9"/>
    <mergeCell ref="C10:E10"/>
    <mergeCell ref="F10:H10"/>
    <mergeCell ref="C11:E11"/>
    <mergeCell ref="F11:H11"/>
    <mergeCell ref="C12:E12"/>
    <mergeCell ref="F12:H12"/>
    <mergeCell ref="C13:E13"/>
    <mergeCell ref="F13:H13"/>
    <mergeCell ref="K15:L15"/>
    <mergeCell ref="CM159:CU159"/>
    <mergeCell ref="CM160:CN166"/>
    <mergeCell ref="CP160:CQ160"/>
    <mergeCell ref="CR160:CT160"/>
    <mergeCell ref="CU160:CU162"/>
    <mergeCell ref="CP161:CQ161"/>
    <mergeCell ref="CR161:CT161"/>
    <mergeCell ref="CP162:CQ162"/>
    <mergeCell ref="CR162:CT162"/>
    <mergeCell ref="CS163:CU163"/>
    <mergeCell ref="CM143:CU143"/>
    <mergeCell ref="CM144:CN150"/>
    <mergeCell ref="CP144:CQ144"/>
    <mergeCell ref="CR144:CT144"/>
    <mergeCell ref="CU144:CU146"/>
    <mergeCell ref="CP145:CQ145"/>
    <mergeCell ref="CR145:CT145"/>
    <mergeCell ref="CP146:CQ146"/>
    <mergeCell ref="CR146:CT146"/>
    <mergeCell ref="C14:E14"/>
    <mergeCell ref="F14:H14"/>
    <mergeCell ref="C15:E15"/>
    <mergeCell ref="F15:H15"/>
    <mergeCell ref="M5:O5"/>
    <mergeCell ref="P5:R5"/>
    <mergeCell ref="M6:O6"/>
    <mergeCell ref="P6:R6"/>
    <mergeCell ref="M7:O7"/>
    <mergeCell ref="P7:R7"/>
    <mergeCell ref="M8:O8"/>
    <mergeCell ref="P8:R8"/>
    <mergeCell ref="M9:O9"/>
    <mergeCell ref="P9:R9"/>
    <mergeCell ref="M10:O10"/>
    <mergeCell ref="P10:R10"/>
    <mergeCell ref="M11:O11"/>
    <mergeCell ref="P11:R11"/>
    <mergeCell ref="M12:O12"/>
    <mergeCell ref="P12:R12"/>
    <mergeCell ref="M13:O13"/>
    <mergeCell ref="P13:R13"/>
    <mergeCell ref="M14:O14"/>
    <mergeCell ref="P14:R14"/>
    <mergeCell ref="M15:O15"/>
    <mergeCell ref="P15:R15"/>
    <mergeCell ref="C5:E5"/>
    <mergeCell ref="F5:H5"/>
    <mergeCell ref="C6:E6"/>
    <mergeCell ref="F6:H6"/>
    <mergeCell ref="C7:E7"/>
    <mergeCell ref="F7:H7"/>
    <mergeCell ref="W15:Y15"/>
    <mergeCell ref="Z15:AB15"/>
    <mergeCell ref="AG5:AI5"/>
    <mergeCell ref="AJ5:AL5"/>
    <mergeCell ref="AG6:AI6"/>
    <mergeCell ref="AJ6:AL6"/>
    <mergeCell ref="AG7:AI7"/>
    <mergeCell ref="AJ7:AL7"/>
    <mergeCell ref="AG8:AI8"/>
    <mergeCell ref="AJ8:AL8"/>
    <mergeCell ref="AG9:AI9"/>
    <mergeCell ref="AJ9:AL9"/>
    <mergeCell ref="AG10:AI10"/>
    <mergeCell ref="AJ10:AL10"/>
    <mergeCell ref="AG11:AI11"/>
    <mergeCell ref="AJ11:AL11"/>
    <mergeCell ref="AG12:AI12"/>
    <mergeCell ref="AJ12:AL12"/>
    <mergeCell ref="AG13:AI13"/>
    <mergeCell ref="AJ13:AL13"/>
    <mergeCell ref="W5:Y5"/>
    <mergeCell ref="Z5:AB5"/>
    <mergeCell ref="W6:Y6"/>
    <mergeCell ref="Z6:AB6"/>
    <mergeCell ref="W7:Y7"/>
    <mergeCell ref="Z7:AB7"/>
    <mergeCell ref="W8:Y8"/>
    <mergeCell ref="Z8:AB8"/>
    <mergeCell ref="AJ15:AL15"/>
    <mergeCell ref="BA9:BC9"/>
    <mergeCell ref="BD9:BF9"/>
    <mergeCell ref="BA10:BC10"/>
    <mergeCell ref="BD10:BF10"/>
    <mergeCell ref="BA11:BC11"/>
    <mergeCell ref="BD11:BF11"/>
    <mergeCell ref="BA12:BC12"/>
    <mergeCell ref="BD12:BF12"/>
    <mergeCell ref="BA13:BC13"/>
    <mergeCell ref="BD13:BF13"/>
    <mergeCell ref="BI5:BJ5"/>
    <mergeCell ref="BS12:BT12"/>
    <mergeCell ref="BS13:BT13"/>
    <mergeCell ref="W14:Y14"/>
    <mergeCell ref="Z14:AB14"/>
    <mergeCell ref="W9:Y9"/>
    <mergeCell ref="Z9:AB9"/>
    <mergeCell ref="W10:Y10"/>
    <mergeCell ref="Z10:AB10"/>
    <mergeCell ref="W11:Y11"/>
    <mergeCell ref="Z11:AB11"/>
    <mergeCell ref="W12:Y12"/>
    <mergeCell ref="Z12:AB12"/>
    <mergeCell ref="W13:Y13"/>
    <mergeCell ref="Z13:AB13"/>
    <mergeCell ref="BI6:BJ6"/>
    <mergeCell ref="BI7:BJ7"/>
    <mergeCell ref="BI8:BJ8"/>
    <mergeCell ref="BI9:BJ9"/>
    <mergeCell ref="AO6:AP6"/>
    <mergeCell ref="AO7:AP7"/>
    <mergeCell ref="AO8:AP8"/>
    <mergeCell ref="BA14:BC14"/>
    <mergeCell ref="BD14:BF14"/>
    <mergeCell ref="BA15:BC15"/>
    <mergeCell ref="BD15:BF15"/>
    <mergeCell ref="BK5:BM5"/>
    <mergeCell ref="BN5:BP5"/>
    <mergeCell ref="BK6:BM6"/>
    <mergeCell ref="BN6:BP6"/>
    <mergeCell ref="BK7:BM7"/>
    <mergeCell ref="BN7:BP7"/>
    <mergeCell ref="BK8:BM8"/>
    <mergeCell ref="BN8:BP8"/>
    <mergeCell ref="BK9:BM9"/>
    <mergeCell ref="BN9:BP9"/>
    <mergeCell ref="BK10:BM10"/>
    <mergeCell ref="BN10:BP10"/>
    <mergeCell ref="BK11:BM11"/>
    <mergeCell ref="BN11:BP11"/>
    <mergeCell ref="BK12:BM12"/>
    <mergeCell ref="BN12:BP12"/>
    <mergeCell ref="BK13:BM13"/>
    <mergeCell ref="BN13:BP13"/>
    <mergeCell ref="BK14:BM14"/>
    <mergeCell ref="BN14:BP14"/>
    <mergeCell ref="BK15:BM15"/>
    <mergeCell ref="BN15:BP15"/>
    <mergeCell ref="BA5:BC5"/>
    <mergeCell ref="BD5:BF5"/>
    <mergeCell ref="BA7:BC7"/>
    <mergeCell ref="BD7:BF7"/>
    <mergeCell ref="BA8:BC8"/>
    <mergeCell ref="BD8:BF8"/>
    <mergeCell ref="CO14:CQ14"/>
    <mergeCell ref="CR14:CT14"/>
    <mergeCell ref="CO15:CQ15"/>
    <mergeCell ref="CR15:CT15"/>
    <mergeCell ref="CE5:CG5"/>
    <mergeCell ref="CH5:CJ5"/>
    <mergeCell ref="CE6:CG6"/>
    <mergeCell ref="CH6:CJ6"/>
    <mergeCell ref="CE7:CG7"/>
    <mergeCell ref="CH7:CJ7"/>
    <mergeCell ref="CO5:CQ5"/>
    <mergeCell ref="CR5:CT5"/>
    <mergeCell ref="CO6:CQ6"/>
    <mergeCell ref="CR6:CT6"/>
    <mergeCell ref="CO7:CQ7"/>
    <mergeCell ref="CR7:CT7"/>
    <mergeCell ref="CO8:CQ8"/>
    <mergeCell ref="CR8:CT8"/>
    <mergeCell ref="CO9:CQ9"/>
    <mergeCell ref="CR9:CT9"/>
    <mergeCell ref="CO10:CQ10"/>
    <mergeCell ref="CR10:CT10"/>
    <mergeCell ref="CO11:CQ11"/>
    <mergeCell ref="CR11:CT11"/>
    <mergeCell ref="CO12:CQ12"/>
    <mergeCell ref="CR12:CT12"/>
    <mergeCell ref="CO13:CQ13"/>
    <mergeCell ref="CR13:CT13"/>
    <mergeCell ref="CH12:CJ12"/>
    <mergeCell ref="CE13:CG13"/>
    <mergeCell ref="CH13:CJ13"/>
    <mergeCell ref="CE14:CG14"/>
    <mergeCell ref="AQ30:AS30"/>
    <mergeCell ref="AT30:AV30"/>
    <mergeCell ref="AY27:AZ27"/>
    <mergeCell ref="BA27:BC27"/>
    <mergeCell ref="BD27:BF27"/>
    <mergeCell ref="AY30:AZ30"/>
    <mergeCell ref="BA30:BC30"/>
    <mergeCell ref="BD30:BF30"/>
    <mergeCell ref="A27:B27"/>
    <mergeCell ref="C27:E27"/>
    <mergeCell ref="F27:H27"/>
    <mergeCell ref="A30:B30"/>
    <mergeCell ref="C30:E30"/>
    <mergeCell ref="F30:H30"/>
    <mergeCell ref="K27:L27"/>
    <mergeCell ref="M27:O27"/>
    <mergeCell ref="P27:R27"/>
    <mergeCell ref="K30:L30"/>
    <mergeCell ref="M30:O30"/>
    <mergeCell ref="P30:R30"/>
    <mergeCell ref="U27:V27"/>
    <mergeCell ref="W27:Y27"/>
    <mergeCell ref="Z27:AB27"/>
    <mergeCell ref="U30:V30"/>
    <mergeCell ref="W30:Y30"/>
    <mergeCell ref="Z30:AB30"/>
    <mergeCell ref="CC27:CD27"/>
    <mergeCell ref="CE27:CG27"/>
    <mergeCell ref="CH27:CJ27"/>
    <mergeCell ref="CC30:CD30"/>
    <mergeCell ref="CE30:CG30"/>
    <mergeCell ref="CH30:CJ30"/>
    <mergeCell ref="CM27:CN27"/>
    <mergeCell ref="CO27:CQ27"/>
    <mergeCell ref="CR27:CT27"/>
    <mergeCell ref="CM30:CN30"/>
    <mergeCell ref="CO30:CQ30"/>
    <mergeCell ref="CR30:CT30"/>
    <mergeCell ref="A168:I168"/>
    <mergeCell ref="K168:S168"/>
    <mergeCell ref="U168:AC168"/>
    <mergeCell ref="AE168:AM168"/>
    <mergeCell ref="AO168:AW168"/>
    <mergeCell ref="AY168:BG168"/>
    <mergeCell ref="BI168:BQ168"/>
    <mergeCell ref="BS168:CA168"/>
    <mergeCell ref="CC168:CK168"/>
    <mergeCell ref="CM168:CU168"/>
    <mergeCell ref="AE27:AF27"/>
    <mergeCell ref="AG27:AI27"/>
    <mergeCell ref="AJ27:AL27"/>
    <mergeCell ref="AE30:AF30"/>
    <mergeCell ref="AG30:AI30"/>
    <mergeCell ref="AJ30:AL30"/>
    <mergeCell ref="AO27:AP27"/>
    <mergeCell ref="AQ27:AS27"/>
    <mergeCell ref="AT27:AV27"/>
    <mergeCell ref="AO30:AP30"/>
    <mergeCell ref="A2:I2"/>
    <mergeCell ref="K2:S2"/>
    <mergeCell ref="U2:AC2"/>
    <mergeCell ref="AE2:AM2"/>
    <mergeCell ref="AO2:AW2"/>
    <mergeCell ref="AY2:BG2"/>
    <mergeCell ref="BI2:BQ2"/>
    <mergeCell ref="BS2:CA2"/>
    <mergeCell ref="CC2:CK2"/>
    <mergeCell ref="CM2:CU2"/>
    <mergeCell ref="A29:B29"/>
    <mergeCell ref="C29:E29"/>
    <mergeCell ref="F29:H29"/>
    <mergeCell ref="K29:L29"/>
    <mergeCell ref="M29:O29"/>
    <mergeCell ref="P29:R29"/>
    <mergeCell ref="U29:V29"/>
    <mergeCell ref="W29:Y29"/>
    <mergeCell ref="Z29:AB29"/>
    <mergeCell ref="AE29:AF29"/>
    <mergeCell ref="AG29:AI29"/>
    <mergeCell ref="AJ29:AL29"/>
    <mergeCell ref="AO29:AP29"/>
    <mergeCell ref="AQ29:AS29"/>
    <mergeCell ref="AT29:AV29"/>
    <mergeCell ref="AY29:AZ29"/>
    <mergeCell ref="BA29:BC29"/>
    <mergeCell ref="BD29:BF29"/>
    <mergeCell ref="BI29:BJ29"/>
    <mergeCell ref="BK29:BM29"/>
    <mergeCell ref="BN29:BP29"/>
    <mergeCell ref="BS29:BT29"/>
    <mergeCell ref="BU29:BW29"/>
    <mergeCell ref="BX29:BZ29"/>
    <mergeCell ref="CC29:CD29"/>
    <mergeCell ref="CE29:CG29"/>
    <mergeCell ref="CH29:CJ29"/>
    <mergeCell ref="CM29:CN29"/>
    <mergeCell ref="CO29:CQ29"/>
    <mergeCell ref="CR29:CT29"/>
    <mergeCell ref="AQ106:AS106"/>
    <mergeCell ref="AQ107:AS107"/>
    <mergeCell ref="AQ108:AS108"/>
    <mergeCell ref="AQ109:AS109"/>
    <mergeCell ref="AQ110:AS110"/>
    <mergeCell ref="AQ111:AS111"/>
    <mergeCell ref="AQ112:AS112"/>
    <mergeCell ref="AQ113:AS113"/>
    <mergeCell ref="AQ114:AS114"/>
    <mergeCell ref="BU106:BW106"/>
    <mergeCell ref="BX106:BZ106"/>
    <mergeCell ref="BU107:BW107"/>
    <mergeCell ref="BX107:BZ107"/>
    <mergeCell ref="BU108:BW108"/>
    <mergeCell ref="BX108:BZ108"/>
    <mergeCell ref="BU109:BW109"/>
    <mergeCell ref="BX109:BZ109"/>
    <mergeCell ref="BU110:BW110"/>
    <mergeCell ref="BX110:BZ110"/>
    <mergeCell ref="BU111:BW111"/>
    <mergeCell ref="BX111:BZ111"/>
    <mergeCell ref="BU112:BW112"/>
    <mergeCell ref="BX112:BZ112"/>
    <mergeCell ref="BU113:BW113"/>
    <mergeCell ref="AQ115:AS115"/>
    <mergeCell ref="AQ116:AS116"/>
    <mergeCell ref="AT106:AV106"/>
    <mergeCell ref="AT107:AV107"/>
    <mergeCell ref="AT108:AV108"/>
    <mergeCell ref="AT109:AV109"/>
    <mergeCell ref="AT110:AV110"/>
    <mergeCell ref="AT111:AV111"/>
    <mergeCell ref="AT112:AV112"/>
    <mergeCell ref="AT113:AV113"/>
    <mergeCell ref="AT114:AV114"/>
    <mergeCell ref="AT115:AV115"/>
    <mergeCell ref="AT116:AV116"/>
    <mergeCell ref="BA106:BC106"/>
    <mergeCell ref="BD106:BF106"/>
    <mergeCell ref="BA107:BC107"/>
    <mergeCell ref="BD107:BF107"/>
    <mergeCell ref="BA108:BC108"/>
    <mergeCell ref="BD108:BF108"/>
    <mergeCell ref="BA109:BC109"/>
    <mergeCell ref="BD109:BF109"/>
    <mergeCell ref="BA110:BC110"/>
    <mergeCell ref="BD110:BF110"/>
    <mergeCell ref="BA111:BC111"/>
    <mergeCell ref="BD111:BF111"/>
    <mergeCell ref="BA112:BC112"/>
    <mergeCell ref="BD112:BF112"/>
    <mergeCell ref="BA113:BC113"/>
    <mergeCell ref="BD113:BF113"/>
    <mergeCell ref="BA114:BC114"/>
    <mergeCell ref="BD114:BF114"/>
    <mergeCell ref="BA115:BC115"/>
    <mergeCell ref="CH114:CJ114"/>
    <mergeCell ref="CE115:CG115"/>
    <mergeCell ref="CH115:CJ115"/>
    <mergeCell ref="CE116:CG116"/>
    <mergeCell ref="CH116:CJ116"/>
    <mergeCell ref="BD115:BF115"/>
    <mergeCell ref="BA116:BC116"/>
    <mergeCell ref="BD116:BF116"/>
    <mergeCell ref="BN106:BP106"/>
    <mergeCell ref="BK106:BM106"/>
    <mergeCell ref="BK107:BM107"/>
    <mergeCell ref="BN107:BP107"/>
    <mergeCell ref="BK108:BM108"/>
    <mergeCell ref="BN108:BP108"/>
    <mergeCell ref="BK109:BM109"/>
    <mergeCell ref="BN109:BP109"/>
    <mergeCell ref="BK110:BM110"/>
    <mergeCell ref="BN110:BP110"/>
    <mergeCell ref="BK111:BM111"/>
    <mergeCell ref="BN111:BP111"/>
    <mergeCell ref="BK112:BM112"/>
    <mergeCell ref="BN112:BP112"/>
    <mergeCell ref="BK113:BM113"/>
    <mergeCell ref="BN113:BP113"/>
    <mergeCell ref="BK114:BM114"/>
    <mergeCell ref="BN114:BP114"/>
    <mergeCell ref="BK115:BM115"/>
    <mergeCell ref="BN115:BP115"/>
    <mergeCell ref="BK116:BM116"/>
    <mergeCell ref="BN116:BP116"/>
    <mergeCell ref="CC116:CD116"/>
    <mergeCell ref="CO113:CQ113"/>
    <mergeCell ref="CR113:CT113"/>
    <mergeCell ref="CO114:CQ114"/>
    <mergeCell ref="CR114:CT114"/>
    <mergeCell ref="CO115:CQ115"/>
    <mergeCell ref="CR115:CT115"/>
    <mergeCell ref="CO116:CQ116"/>
    <mergeCell ref="CR116:CT116"/>
    <mergeCell ref="BX113:BZ113"/>
    <mergeCell ref="BU114:BW114"/>
    <mergeCell ref="BX114:BZ114"/>
    <mergeCell ref="BU115:BW115"/>
    <mergeCell ref="BX115:BZ115"/>
    <mergeCell ref="BU116:BW116"/>
    <mergeCell ref="BX116:BZ116"/>
    <mergeCell ref="CE106:CG106"/>
    <mergeCell ref="CH106:CJ106"/>
    <mergeCell ref="CE107:CG107"/>
    <mergeCell ref="CH107:CJ107"/>
    <mergeCell ref="CE108:CG108"/>
    <mergeCell ref="CH108:CJ108"/>
    <mergeCell ref="CE109:CG109"/>
    <mergeCell ref="CH109:CJ109"/>
    <mergeCell ref="CE110:CG110"/>
    <mergeCell ref="CH110:CJ110"/>
    <mergeCell ref="CE111:CG111"/>
    <mergeCell ref="CH111:CJ111"/>
    <mergeCell ref="CE112:CG112"/>
    <mergeCell ref="CH112:CJ112"/>
    <mergeCell ref="CE113:CG113"/>
    <mergeCell ref="CH113:CJ113"/>
    <mergeCell ref="CE114:CG114"/>
  </mergeCells>
  <pageMargins left="0.70866141732283472" right="0.70866141732283472" top="0.94488188976377963" bottom="0.74803149606299213" header="0.31496062992125984" footer="0.31496062992125984"/>
  <pageSetup paperSize="9" scale="10" fitToHeight="0" orientation="portrait" r:id="rId1"/>
  <headerFooter>
    <oddHeader>&amp;L&amp;12&amp;P&amp;R&amp;G</oddHeader>
    <oddFooter xml:space="preserve">&amp;L&amp;G&amp;R&amp;K01+033ArchiProd UAB | Lithuania | Vilnius | Linkmenu str. 5 | LT-09300
 VAT no LT100016506913| Company no. 306179050
</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6D989-530D-48FC-9307-03C55C07CA33}">
  <sheetPr>
    <tabColor rgb="FF92D050"/>
  </sheetPr>
  <dimension ref="A1:CB119"/>
  <sheetViews>
    <sheetView topLeftCell="A10" zoomScale="55" zoomScaleNormal="55" zoomScaleSheetLayoutView="55" workbookViewId="0">
      <selection activeCell="J8" sqref="J8"/>
    </sheetView>
  </sheetViews>
  <sheetFormatPr baseColWidth="10" defaultColWidth="8.6640625" defaultRowHeight="14" x14ac:dyDescent="0.2"/>
  <cols>
    <col min="1" max="1" width="9.5" style="203" customWidth="1"/>
    <col min="2" max="2" width="9.5" style="204" customWidth="1"/>
    <col min="3" max="3" width="19" style="204" customWidth="1"/>
    <col min="4" max="6" width="18.6640625" style="204" customWidth="1"/>
    <col min="7" max="9" width="9.5" style="204" customWidth="1"/>
    <col min="10" max="10" width="8.6640625" style="2"/>
    <col min="11" max="11" width="9.5" style="2" customWidth="1"/>
    <col min="12" max="12" width="9.5" style="1" customWidth="1"/>
    <col min="13" max="13" width="19" style="1" customWidth="1"/>
    <col min="14" max="16" width="18.6640625" style="1" customWidth="1"/>
    <col min="17" max="19" width="9.5" style="1" customWidth="1"/>
    <col min="20" max="20" width="8.6640625" style="2"/>
    <col min="21" max="21" width="9.5" style="2" customWidth="1"/>
    <col min="22" max="22" width="9.5" style="1" customWidth="1"/>
    <col min="23" max="23" width="19" style="1" customWidth="1"/>
    <col min="24" max="26" width="18.6640625" style="1" customWidth="1"/>
    <col min="27" max="29" width="9.5" style="1" customWidth="1"/>
    <col min="30" max="30" width="8.6640625" style="2"/>
    <col min="31" max="31" width="9.5" style="2" customWidth="1"/>
    <col min="32" max="32" width="9.5" style="1" customWidth="1"/>
    <col min="33" max="33" width="19" style="1" customWidth="1"/>
    <col min="34" max="36" width="18.6640625" style="1" customWidth="1"/>
    <col min="37" max="39" width="9.5" style="1" customWidth="1"/>
    <col min="40" max="40" width="8.6640625" style="2"/>
    <col min="41" max="41" width="9.5" style="2" customWidth="1"/>
    <col min="42" max="42" width="9.5" style="1" customWidth="1"/>
    <col min="43" max="43" width="19" style="1" customWidth="1"/>
    <col min="44" max="46" width="18.6640625" style="1" customWidth="1"/>
    <col min="47" max="49" width="9.5" style="1" customWidth="1"/>
    <col min="50" max="50" width="8.6640625" style="2"/>
    <col min="51" max="51" width="9.5" style="2" customWidth="1"/>
    <col min="52" max="52" width="9.5" style="1" customWidth="1"/>
    <col min="53" max="53" width="19" style="1" customWidth="1"/>
    <col min="54" max="56" width="18.6640625" style="1" customWidth="1"/>
    <col min="57" max="59" width="9.5" style="1" customWidth="1"/>
    <col min="60" max="60" width="8.6640625" style="2"/>
    <col min="61" max="61" width="9.5" style="2" customWidth="1"/>
    <col min="62" max="62" width="9.5" style="1" customWidth="1"/>
    <col min="63" max="63" width="19" style="1" customWidth="1"/>
    <col min="64" max="66" width="18.6640625" style="1" customWidth="1"/>
    <col min="67" max="69" width="9.5" style="1" customWidth="1"/>
    <col min="70" max="70" width="8.6640625" style="2"/>
    <col min="71" max="71" width="9.5" style="2" customWidth="1"/>
    <col min="72" max="72" width="9.5" style="1" customWidth="1"/>
    <col min="73" max="73" width="19" style="1" customWidth="1"/>
    <col min="74" max="76" width="18.6640625" style="1" customWidth="1"/>
    <col min="77" max="79" width="9.5" style="1" customWidth="1"/>
    <col min="80" max="16384" width="8.6640625" style="2"/>
  </cols>
  <sheetData>
    <row r="1" spans="1:80" s="40" customFormat="1" ht="26" x14ac:dyDescent="0.35">
      <c r="A1" s="173" t="s">
        <v>497</v>
      </c>
      <c r="B1" s="173"/>
      <c r="C1" s="173"/>
      <c r="D1" s="173"/>
      <c r="E1" s="173"/>
      <c r="F1" s="173"/>
      <c r="G1" s="173"/>
      <c r="H1" s="173"/>
      <c r="I1" s="173"/>
      <c r="K1" s="69" t="s">
        <v>498</v>
      </c>
      <c r="L1" s="69"/>
      <c r="M1" s="69"/>
      <c r="N1" s="69"/>
      <c r="O1" s="69"/>
      <c r="P1" s="69"/>
      <c r="Q1" s="69"/>
      <c r="R1" s="69"/>
      <c r="S1" s="69"/>
      <c r="U1" s="69" t="s">
        <v>499</v>
      </c>
      <c r="V1" s="69"/>
      <c r="W1" s="69"/>
      <c r="X1" s="69"/>
      <c r="Y1" s="69"/>
      <c r="Z1" s="69"/>
      <c r="AA1" s="69"/>
      <c r="AB1" s="69"/>
      <c r="AC1" s="69"/>
      <c r="AE1" s="69" t="s">
        <v>500</v>
      </c>
      <c r="AF1" s="69"/>
      <c r="AG1" s="69"/>
      <c r="AH1" s="69"/>
      <c r="AI1" s="69"/>
      <c r="AJ1" s="69"/>
      <c r="AK1" s="69"/>
      <c r="AL1" s="69"/>
      <c r="AM1" s="69"/>
      <c r="AO1" s="69" t="s">
        <v>501</v>
      </c>
      <c r="AP1" s="69"/>
      <c r="AQ1" s="69"/>
      <c r="AR1" s="69"/>
      <c r="AS1" s="69"/>
      <c r="AT1" s="69"/>
      <c r="AU1" s="69"/>
      <c r="AV1" s="69"/>
      <c r="AW1" s="69"/>
      <c r="AY1" s="69" t="s">
        <v>502</v>
      </c>
      <c r="AZ1" s="69"/>
      <c r="BA1" s="69"/>
      <c r="BB1" s="69"/>
      <c r="BC1" s="69"/>
      <c r="BD1" s="69"/>
      <c r="BE1" s="69"/>
      <c r="BF1" s="69"/>
      <c r="BG1" s="69"/>
      <c r="BI1" s="69" t="s">
        <v>503</v>
      </c>
      <c r="BJ1" s="69"/>
      <c r="BK1" s="69"/>
      <c r="BL1" s="69"/>
      <c r="BM1" s="69"/>
      <c r="BN1" s="69"/>
      <c r="BO1" s="69"/>
      <c r="BP1" s="69"/>
      <c r="BQ1" s="69"/>
      <c r="BS1" s="69" t="s">
        <v>504</v>
      </c>
      <c r="BT1" s="69"/>
      <c r="BU1" s="69"/>
      <c r="BV1" s="69"/>
      <c r="BW1" s="69"/>
      <c r="BX1" s="69"/>
      <c r="BY1" s="69"/>
      <c r="BZ1" s="69"/>
      <c r="CA1" s="69"/>
    </row>
    <row r="2" spans="1:80" ht="229.5" customHeight="1" x14ac:dyDescent="0.2">
      <c r="A2" s="174" t="s">
        <v>452</v>
      </c>
      <c r="B2" s="174"/>
      <c r="C2" s="174"/>
      <c r="D2" s="174"/>
      <c r="E2" s="174"/>
      <c r="F2" s="174"/>
      <c r="G2" s="174"/>
      <c r="H2" s="174"/>
      <c r="I2" s="174"/>
      <c r="K2" s="43" t="s">
        <v>452</v>
      </c>
      <c r="L2" s="43"/>
      <c r="M2" s="43"/>
      <c r="N2" s="43"/>
      <c r="O2" s="43"/>
      <c r="P2" s="43"/>
      <c r="Q2" s="43"/>
      <c r="R2" s="43"/>
      <c r="S2" s="43"/>
      <c r="U2" s="43" t="s">
        <v>452</v>
      </c>
      <c r="V2" s="43"/>
      <c r="W2" s="43"/>
      <c r="X2" s="43"/>
      <c r="Y2" s="43"/>
      <c r="Z2" s="43"/>
      <c r="AA2" s="43"/>
      <c r="AB2" s="43"/>
      <c r="AC2" s="43"/>
      <c r="AE2" s="43" t="s">
        <v>452</v>
      </c>
      <c r="AF2" s="43"/>
      <c r="AG2" s="43"/>
      <c r="AH2" s="43"/>
      <c r="AI2" s="43"/>
      <c r="AJ2" s="43"/>
      <c r="AK2" s="43"/>
      <c r="AL2" s="43"/>
      <c r="AM2" s="43"/>
      <c r="AO2" s="43" t="s">
        <v>452</v>
      </c>
      <c r="AP2" s="43"/>
      <c r="AQ2" s="43"/>
      <c r="AR2" s="43"/>
      <c r="AS2" s="43"/>
      <c r="AT2" s="43"/>
      <c r="AU2" s="43"/>
      <c r="AV2" s="43"/>
      <c r="AW2" s="43"/>
      <c r="AY2" s="43" t="s">
        <v>452</v>
      </c>
      <c r="AZ2" s="43"/>
      <c r="BA2" s="43"/>
      <c r="BB2" s="43"/>
      <c r="BC2" s="43"/>
      <c r="BD2" s="43"/>
      <c r="BE2" s="43"/>
      <c r="BF2" s="43"/>
      <c r="BG2" s="43"/>
      <c r="BI2" s="43" t="s">
        <v>452</v>
      </c>
      <c r="BJ2" s="43"/>
      <c r="BK2" s="43"/>
      <c r="BL2" s="43"/>
      <c r="BM2" s="43"/>
      <c r="BN2" s="43"/>
      <c r="BO2" s="43"/>
      <c r="BP2" s="43"/>
      <c r="BQ2" s="43"/>
      <c r="BS2" s="43" t="s">
        <v>452</v>
      </c>
      <c r="BT2" s="43"/>
      <c r="BU2" s="43"/>
      <c r="BV2" s="43"/>
      <c r="BW2" s="43"/>
      <c r="BX2" s="43"/>
      <c r="BY2" s="43"/>
      <c r="BZ2" s="43"/>
      <c r="CA2" s="43"/>
    </row>
    <row r="3" spans="1:80" x14ac:dyDescent="0.2">
      <c r="A3" s="175"/>
      <c r="B3" s="175"/>
      <c r="C3" s="175"/>
      <c r="D3" s="175"/>
      <c r="E3" s="175"/>
      <c r="F3" s="175"/>
      <c r="G3" s="176"/>
      <c r="H3" s="176"/>
      <c r="I3" s="176"/>
      <c r="K3" s="6"/>
      <c r="L3" s="6"/>
      <c r="M3" s="6"/>
      <c r="N3" s="6"/>
      <c r="O3" s="6"/>
      <c r="P3" s="6"/>
      <c r="Q3" s="7"/>
      <c r="R3" s="7"/>
      <c r="S3" s="7"/>
      <c r="U3" s="6"/>
      <c r="V3" s="6"/>
      <c r="W3" s="6"/>
      <c r="X3" s="6"/>
      <c r="Y3" s="6"/>
      <c r="Z3" s="6"/>
      <c r="AA3" s="7"/>
      <c r="AB3" s="7"/>
      <c r="AC3" s="7"/>
      <c r="AE3" s="6"/>
      <c r="AF3" s="6"/>
      <c r="AG3" s="6"/>
      <c r="AH3" s="6"/>
      <c r="AI3" s="6"/>
      <c r="AJ3" s="6"/>
      <c r="AK3" s="7"/>
      <c r="AL3" s="7"/>
      <c r="AM3" s="7"/>
      <c r="AO3" s="6"/>
      <c r="AP3" s="6"/>
      <c r="AQ3" s="6"/>
      <c r="AR3" s="6"/>
      <c r="AS3" s="6"/>
      <c r="AT3" s="6"/>
      <c r="AU3" s="7"/>
      <c r="AV3" s="7"/>
      <c r="AW3" s="7"/>
      <c r="AY3" s="6"/>
      <c r="AZ3" s="6"/>
      <c r="BA3" s="6"/>
      <c r="BB3" s="6"/>
      <c r="BC3" s="6"/>
      <c r="BD3" s="6"/>
      <c r="BE3" s="7"/>
      <c r="BF3" s="7"/>
      <c r="BG3" s="7"/>
      <c r="BI3" s="6"/>
      <c r="BJ3" s="6"/>
      <c r="BK3" s="6"/>
      <c r="BL3" s="6"/>
      <c r="BM3" s="6"/>
      <c r="BN3" s="6"/>
      <c r="BO3" s="7"/>
      <c r="BP3" s="7"/>
      <c r="BQ3" s="7"/>
      <c r="BT3" s="2"/>
      <c r="BU3" s="2"/>
      <c r="BV3" s="2"/>
      <c r="BW3" s="2"/>
      <c r="BX3" s="2"/>
      <c r="BY3" s="2"/>
      <c r="BZ3" s="2"/>
      <c r="CA3" s="2"/>
    </row>
    <row r="4" spans="1:80" ht="16" x14ac:dyDescent="0.2">
      <c r="A4" s="120" t="str">
        <f>"1. MODEL. To build door sash SKU. Code, state door sash model, eg. "&amp;A5</f>
        <v>1. MODEL. To build door sash SKU. Code, state door sash model, eg. F101</v>
      </c>
      <c r="B4" s="120"/>
      <c r="C4" s="120"/>
      <c r="D4" s="120"/>
      <c r="E4" s="120"/>
      <c r="F4" s="120"/>
      <c r="G4" s="120"/>
      <c r="H4" s="120"/>
      <c r="I4" s="120"/>
      <c r="J4" s="21"/>
      <c r="K4" s="70" t="str">
        <f>"1. MODEL. To build door sash SKU. Code, state door sash model, eg. "&amp;K5</f>
        <v>1. MODEL. To build door sash SKU. Code, state door sash model, eg. F105</v>
      </c>
      <c r="L4" s="70"/>
      <c r="M4" s="70"/>
      <c r="N4" s="70"/>
      <c r="O4" s="70"/>
      <c r="P4" s="70"/>
      <c r="Q4" s="70"/>
      <c r="R4" s="70"/>
      <c r="S4" s="70"/>
      <c r="T4" s="21"/>
      <c r="U4" s="70" t="str">
        <f>"1. MODEL. To build door sash SKU. Code, state door sash model, eg. "&amp;U5</f>
        <v>1. MODEL. To build door sash SKU. Code, state door sash model, eg. F104</v>
      </c>
      <c r="V4" s="70"/>
      <c r="W4" s="70"/>
      <c r="X4" s="70"/>
      <c r="Y4" s="70"/>
      <c r="Z4" s="70"/>
      <c r="AA4" s="70"/>
      <c r="AB4" s="70"/>
      <c r="AC4" s="70"/>
      <c r="AD4" s="21"/>
      <c r="AE4" s="70" t="str">
        <f>"1. MODEL. To build door sash SKU. Code, state door sash model, eg. "&amp;AE5</f>
        <v>1. MODEL. To build door sash SKU. Code, state door sash model, eg. F114</v>
      </c>
      <c r="AF4" s="70"/>
      <c r="AG4" s="70"/>
      <c r="AH4" s="70"/>
      <c r="AI4" s="70"/>
      <c r="AJ4" s="70"/>
      <c r="AK4" s="70"/>
      <c r="AL4" s="70"/>
      <c r="AM4" s="70"/>
      <c r="AN4" s="21"/>
      <c r="AO4" s="70" t="str">
        <f>"1. MODEL. To build door sash SKU. Code, state door sash model, eg. "&amp;AO5</f>
        <v>1. MODEL. To build door sash SKU. Code, state door sash model, eg. F106</v>
      </c>
      <c r="AP4" s="70"/>
      <c r="AQ4" s="70"/>
      <c r="AR4" s="70"/>
      <c r="AS4" s="70"/>
      <c r="AT4" s="70"/>
      <c r="AU4" s="70"/>
      <c r="AV4" s="70"/>
      <c r="AW4" s="70"/>
      <c r="AX4" s="21"/>
      <c r="AY4" s="70" t="str">
        <f>"1. MODEL. To build door sash SKU. Code, state door sash model, eg. "&amp;AY5</f>
        <v>1. MODEL. To build door sash SKU. Code, state door sash model, eg. F111</v>
      </c>
      <c r="AZ4" s="70"/>
      <c r="BA4" s="70"/>
      <c r="BB4" s="70"/>
      <c r="BC4" s="70"/>
      <c r="BD4" s="70"/>
      <c r="BE4" s="70"/>
      <c r="BF4" s="70"/>
      <c r="BG4" s="70"/>
      <c r="BH4" s="21"/>
      <c r="BI4" s="70" t="str">
        <f>"1. MODEL. To build door sash SKU. Code, state door sash model, eg. "&amp;BI5</f>
        <v>1. MODEL. To build door sash SKU. Code, state door sash model, eg. F102</v>
      </c>
      <c r="BJ4" s="70"/>
      <c r="BK4" s="70"/>
      <c r="BL4" s="70"/>
      <c r="BM4" s="70"/>
      <c r="BN4" s="70"/>
      <c r="BO4" s="70"/>
      <c r="BP4" s="70"/>
      <c r="BQ4" s="70"/>
      <c r="BR4" s="21"/>
      <c r="BS4" s="70" t="str">
        <f>"1. MODEL. To build door sash SKU. Code, state door sash model, eg. "&amp;BS5</f>
        <v>1. MODEL. To build door sash SKU. Code, state door sash model, eg. F103</v>
      </c>
      <c r="BT4" s="70"/>
      <c r="BU4" s="70"/>
      <c r="BV4" s="70"/>
      <c r="BW4" s="70"/>
      <c r="BX4" s="70"/>
      <c r="BY4" s="70"/>
      <c r="BZ4" s="70"/>
      <c r="CA4" s="70"/>
      <c r="CB4" s="21"/>
    </row>
    <row r="5" spans="1:80" ht="31" customHeight="1" x14ac:dyDescent="0.2">
      <c r="A5" s="145" t="s">
        <v>136</v>
      </c>
      <c r="B5" s="145"/>
      <c r="C5" s="53" t="s">
        <v>505</v>
      </c>
      <c r="D5" s="67"/>
      <c r="E5" s="54"/>
      <c r="F5" s="53" t="s">
        <v>292</v>
      </c>
      <c r="G5" s="67"/>
      <c r="H5" s="54"/>
      <c r="I5" s="38">
        <v>0</v>
      </c>
      <c r="J5" s="18"/>
      <c r="K5" s="63" t="s">
        <v>139</v>
      </c>
      <c r="L5" s="63"/>
      <c r="M5" s="53" t="s">
        <v>530</v>
      </c>
      <c r="N5" s="67"/>
      <c r="O5" s="54"/>
      <c r="P5" s="53" t="s">
        <v>369</v>
      </c>
      <c r="Q5" s="67"/>
      <c r="R5" s="54"/>
      <c r="S5" s="38">
        <v>0</v>
      </c>
      <c r="T5" s="18"/>
      <c r="U5" s="63" t="s">
        <v>10</v>
      </c>
      <c r="V5" s="63"/>
      <c r="W5" s="53" t="s">
        <v>530</v>
      </c>
      <c r="X5" s="67"/>
      <c r="Y5" s="54"/>
      <c r="Z5" s="53" t="s">
        <v>369</v>
      </c>
      <c r="AA5" s="67"/>
      <c r="AB5" s="54"/>
      <c r="AC5" s="38">
        <v>0</v>
      </c>
      <c r="AD5" s="18"/>
      <c r="AE5" s="63" t="s">
        <v>11</v>
      </c>
      <c r="AF5" s="63"/>
      <c r="AG5" s="53" t="s">
        <v>531</v>
      </c>
      <c r="AH5" s="67"/>
      <c r="AI5" s="54"/>
      <c r="AJ5" s="53" t="s">
        <v>532</v>
      </c>
      <c r="AK5" s="67"/>
      <c r="AL5" s="54"/>
      <c r="AM5" s="38">
        <v>0</v>
      </c>
      <c r="AN5" s="18"/>
      <c r="AO5" s="63" t="s">
        <v>143</v>
      </c>
      <c r="AP5" s="63"/>
      <c r="AQ5" s="53" t="s">
        <v>533</v>
      </c>
      <c r="AR5" s="67"/>
      <c r="AS5" s="54"/>
      <c r="AT5" s="53" t="s">
        <v>534</v>
      </c>
      <c r="AU5" s="67"/>
      <c r="AV5" s="54"/>
      <c r="AW5" s="38">
        <v>0</v>
      </c>
      <c r="AX5" s="18"/>
      <c r="AY5" s="63" t="s">
        <v>144</v>
      </c>
      <c r="AZ5" s="63"/>
      <c r="BA5" s="53" t="s">
        <v>533</v>
      </c>
      <c r="BB5" s="67"/>
      <c r="BC5" s="54"/>
      <c r="BD5" s="53" t="s">
        <v>534</v>
      </c>
      <c r="BE5" s="67"/>
      <c r="BF5" s="54"/>
      <c r="BG5" s="38">
        <v>0</v>
      </c>
      <c r="BH5" s="18"/>
      <c r="BI5" s="63" t="s">
        <v>9</v>
      </c>
      <c r="BJ5" s="63"/>
      <c r="BK5" s="53" t="s">
        <v>505</v>
      </c>
      <c r="BL5" s="67"/>
      <c r="BM5" s="54"/>
      <c r="BN5" s="53" t="s">
        <v>292</v>
      </c>
      <c r="BO5" s="67"/>
      <c r="BP5" s="54"/>
      <c r="BQ5" s="38">
        <v>0</v>
      </c>
      <c r="BR5" s="18"/>
      <c r="BS5" s="84" t="s">
        <v>137</v>
      </c>
      <c r="BT5" s="86"/>
      <c r="BU5" s="53" t="s">
        <v>368</v>
      </c>
      <c r="BV5" s="67"/>
      <c r="BW5" s="54"/>
      <c r="BX5" s="53" t="s">
        <v>292</v>
      </c>
      <c r="BY5" s="67"/>
      <c r="BZ5" s="54"/>
      <c r="CA5" s="38">
        <v>0</v>
      </c>
    </row>
    <row r="6" spans="1:80" ht="31" customHeight="1" x14ac:dyDescent="0.2">
      <c r="A6" s="145"/>
      <c r="B6" s="145"/>
      <c r="C6" s="60"/>
      <c r="D6" s="61"/>
      <c r="E6" s="62"/>
      <c r="F6" s="60"/>
      <c r="G6" s="61"/>
      <c r="H6" s="62"/>
      <c r="I6" s="38"/>
      <c r="J6" s="18"/>
      <c r="K6" s="63" t="s">
        <v>140</v>
      </c>
      <c r="L6" s="63"/>
      <c r="M6" s="53" t="s">
        <v>530</v>
      </c>
      <c r="N6" s="67"/>
      <c r="O6" s="54"/>
      <c r="P6" s="53" t="s">
        <v>369</v>
      </c>
      <c r="Q6" s="67"/>
      <c r="R6" s="54"/>
      <c r="S6" s="38">
        <v>0</v>
      </c>
      <c r="T6" s="18"/>
      <c r="U6" s="63"/>
      <c r="V6" s="63"/>
      <c r="W6" s="60"/>
      <c r="X6" s="61"/>
      <c r="Y6" s="62"/>
      <c r="Z6" s="60"/>
      <c r="AA6" s="61"/>
      <c r="AB6" s="62"/>
      <c r="AC6" s="38"/>
      <c r="AD6" s="18"/>
      <c r="AE6" s="63"/>
      <c r="AF6" s="63"/>
      <c r="AG6" s="60"/>
      <c r="AH6" s="61"/>
      <c r="AI6" s="62"/>
      <c r="AJ6" s="60"/>
      <c r="AK6" s="61"/>
      <c r="AL6" s="62"/>
      <c r="AM6" s="38"/>
      <c r="AN6" s="18"/>
      <c r="AO6" s="63"/>
      <c r="AP6" s="63"/>
      <c r="AQ6" s="60"/>
      <c r="AR6" s="61"/>
      <c r="AS6" s="62"/>
      <c r="AT6" s="60"/>
      <c r="AU6" s="61"/>
      <c r="AV6" s="62"/>
      <c r="AW6" s="38"/>
      <c r="AX6" s="18"/>
      <c r="AY6" s="63" t="s">
        <v>145</v>
      </c>
      <c r="AZ6" s="63"/>
      <c r="BA6" s="53" t="s">
        <v>533</v>
      </c>
      <c r="BB6" s="67"/>
      <c r="BC6" s="54"/>
      <c r="BD6" s="53" t="s">
        <v>534</v>
      </c>
      <c r="BE6" s="67"/>
      <c r="BF6" s="54"/>
      <c r="BG6" s="38">
        <v>0</v>
      </c>
      <c r="BH6" s="18"/>
      <c r="BI6" s="63"/>
      <c r="BJ6" s="63"/>
      <c r="BK6" s="60"/>
      <c r="BL6" s="61"/>
      <c r="BM6" s="62"/>
      <c r="BN6" s="60"/>
      <c r="BO6" s="61"/>
      <c r="BP6" s="62"/>
      <c r="BQ6" s="38"/>
      <c r="BR6" s="18"/>
      <c r="BS6" s="84" t="s">
        <v>138</v>
      </c>
      <c r="BT6" s="86"/>
      <c r="BU6" s="53" t="s">
        <v>368</v>
      </c>
      <c r="BV6" s="67"/>
      <c r="BW6" s="54"/>
      <c r="BX6" s="53" t="s">
        <v>292</v>
      </c>
      <c r="BY6" s="67"/>
      <c r="BZ6" s="54"/>
      <c r="CA6" s="38">
        <v>0</v>
      </c>
    </row>
    <row r="7" spans="1:80" ht="31" customHeight="1" x14ac:dyDescent="0.2">
      <c r="A7" s="145"/>
      <c r="B7" s="145"/>
      <c r="C7" s="60"/>
      <c r="D7" s="61"/>
      <c r="E7" s="62"/>
      <c r="F7" s="60"/>
      <c r="G7" s="61"/>
      <c r="H7" s="62"/>
      <c r="I7" s="38"/>
      <c r="J7" s="18"/>
      <c r="K7" s="63" t="s">
        <v>141</v>
      </c>
      <c r="L7" s="63"/>
      <c r="M7" s="53" t="s">
        <v>530</v>
      </c>
      <c r="N7" s="67"/>
      <c r="O7" s="54"/>
      <c r="P7" s="53" t="s">
        <v>369</v>
      </c>
      <c r="Q7" s="67"/>
      <c r="R7" s="54"/>
      <c r="S7" s="38">
        <v>0</v>
      </c>
      <c r="T7" s="18"/>
      <c r="U7" s="63"/>
      <c r="V7" s="63"/>
      <c r="W7" s="60"/>
      <c r="X7" s="61"/>
      <c r="Y7" s="62"/>
      <c r="Z7" s="60"/>
      <c r="AA7" s="61"/>
      <c r="AB7" s="62"/>
      <c r="AC7" s="38"/>
      <c r="AD7" s="18"/>
      <c r="AE7" s="63"/>
      <c r="AF7" s="63"/>
      <c r="AG7" s="60"/>
      <c r="AH7" s="61"/>
      <c r="AI7" s="62"/>
      <c r="AJ7" s="60"/>
      <c r="AK7" s="61"/>
      <c r="AL7" s="62"/>
      <c r="AM7" s="38"/>
      <c r="AN7" s="18"/>
      <c r="AO7" s="63"/>
      <c r="AP7" s="63"/>
      <c r="AQ7" s="60"/>
      <c r="AR7" s="61"/>
      <c r="AS7" s="62"/>
      <c r="AT7" s="60"/>
      <c r="AU7" s="61"/>
      <c r="AV7" s="62"/>
      <c r="AW7" s="38"/>
      <c r="AX7" s="18"/>
      <c r="AY7" s="63" t="s">
        <v>146</v>
      </c>
      <c r="AZ7" s="63"/>
      <c r="BA7" s="53" t="s">
        <v>533</v>
      </c>
      <c r="BB7" s="67"/>
      <c r="BC7" s="54"/>
      <c r="BD7" s="53" t="s">
        <v>534</v>
      </c>
      <c r="BE7" s="67"/>
      <c r="BF7" s="54"/>
      <c r="BG7" s="38">
        <v>0</v>
      </c>
      <c r="BH7" s="18"/>
      <c r="BI7" s="63"/>
      <c r="BJ7" s="63"/>
      <c r="BK7" s="60"/>
      <c r="BL7" s="61"/>
      <c r="BM7" s="62"/>
      <c r="BN7" s="60"/>
      <c r="BO7" s="61"/>
      <c r="BP7" s="62"/>
      <c r="BQ7" s="38"/>
      <c r="BR7" s="18"/>
      <c r="BS7" s="84"/>
      <c r="BT7" s="86"/>
      <c r="BU7" s="60"/>
      <c r="BV7" s="61"/>
      <c r="BW7" s="62"/>
      <c r="BX7" s="60"/>
      <c r="BY7" s="61"/>
      <c r="BZ7" s="62"/>
      <c r="CA7" s="38"/>
    </row>
    <row r="8" spans="1:80" ht="31" customHeight="1" x14ac:dyDescent="0.2">
      <c r="A8" s="145"/>
      <c r="B8" s="145"/>
      <c r="C8" s="60"/>
      <c r="D8" s="61"/>
      <c r="E8" s="62"/>
      <c r="F8" s="60"/>
      <c r="G8" s="61"/>
      <c r="H8" s="62"/>
      <c r="I8" s="38"/>
      <c r="J8" s="18"/>
      <c r="K8" s="63" t="s">
        <v>142</v>
      </c>
      <c r="L8" s="63"/>
      <c r="M8" s="53" t="s">
        <v>530</v>
      </c>
      <c r="N8" s="67"/>
      <c r="O8" s="54"/>
      <c r="P8" s="53" t="s">
        <v>369</v>
      </c>
      <c r="Q8" s="67"/>
      <c r="R8" s="54"/>
      <c r="S8" s="38">
        <v>0</v>
      </c>
      <c r="T8" s="18"/>
      <c r="U8" s="63"/>
      <c r="V8" s="63"/>
      <c r="W8" s="60"/>
      <c r="X8" s="61"/>
      <c r="Y8" s="62"/>
      <c r="Z8" s="60"/>
      <c r="AA8" s="61"/>
      <c r="AB8" s="62"/>
      <c r="AC8" s="38"/>
      <c r="AD8" s="18"/>
      <c r="AE8" s="63"/>
      <c r="AF8" s="63"/>
      <c r="AG8" s="60"/>
      <c r="AH8" s="61"/>
      <c r="AI8" s="62"/>
      <c r="AJ8" s="60"/>
      <c r="AK8" s="61"/>
      <c r="AL8" s="62"/>
      <c r="AM8" s="38"/>
      <c r="AN8" s="18"/>
      <c r="AO8" s="63"/>
      <c r="AP8" s="63"/>
      <c r="AQ8" s="60"/>
      <c r="AR8" s="61"/>
      <c r="AS8" s="62"/>
      <c r="AT8" s="60"/>
      <c r="AU8" s="61"/>
      <c r="AV8" s="62"/>
      <c r="AW8" s="38"/>
      <c r="AX8" s="18"/>
      <c r="AY8" s="63"/>
      <c r="AZ8" s="63"/>
      <c r="BA8" s="53"/>
      <c r="BB8" s="67"/>
      <c r="BC8" s="54"/>
      <c r="BD8" s="53"/>
      <c r="BE8" s="67"/>
      <c r="BF8" s="54"/>
      <c r="BG8" s="38"/>
      <c r="BH8" s="18"/>
      <c r="BI8" s="63"/>
      <c r="BJ8" s="63"/>
      <c r="BK8" s="60"/>
      <c r="BL8" s="61"/>
      <c r="BM8" s="62"/>
      <c r="BN8" s="60"/>
      <c r="BO8" s="61"/>
      <c r="BP8" s="62"/>
      <c r="BQ8" s="38"/>
      <c r="BR8" s="18"/>
      <c r="BS8" s="63"/>
      <c r="BT8" s="63"/>
      <c r="BU8" s="60"/>
      <c r="BV8" s="61"/>
      <c r="BW8" s="62"/>
      <c r="BX8" s="60"/>
      <c r="BY8" s="61"/>
      <c r="BZ8" s="62"/>
      <c r="CA8" s="38"/>
    </row>
    <row r="9" spans="1:80" ht="31" customHeight="1" x14ac:dyDescent="0.2">
      <c r="A9" s="145"/>
      <c r="B9" s="145"/>
      <c r="C9" s="60"/>
      <c r="D9" s="61"/>
      <c r="E9" s="62"/>
      <c r="F9" s="60"/>
      <c r="G9" s="61"/>
      <c r="H9" s="62"/>
      <c r="I9" s="38"/>
      <c r="J9" s="18"/>
      <c r="K9" s="63"/>
      <c r="L9" s="63"/>
      <c r="M9" s="60"/>
      <c r="N9" s="61"/>
      <c r="O9" s="62"/>
      <c r="P9" s="60"/>
      <c r="Q9" s="61"/>
      <c r="R9" s="62"/>
      <c r="S9" s="38"/>
      <c r="T9" s="18"/>
      <c r="U9" s="63"/>
      <c r="V9" s="63"/>
      <c r="W9" s="60"/>
      <c r="X9" s="61"/>
      <c r="Y9" s="62"/>
      <c r="Z9" s="60"/>
      <c r="AA9" s="61"/>
      <c r="AB9" s="62"/>
      <c r="AC9" s="38"/>
      <c r="AD9" s="18"/>
      <c r="AE9" s="63"/>
      <c r="AF9" s="63"/>
      <c r="AG9" s="60"/>
      <c r="AH9" s="61"/>
      <c r="AI9" s="62"/>
      <c r="AJ9" s="60"/>
      <c r="AK9" s="61"/>
      <c r="AL9" s="62"/>
      <c r="AM9" s="38"/>
      <c r="AN9" s="18"/>
      <c r="AO9" s="63"/>
      <c r="AP9" s="63"/>
      <c r="AQ9" s="60"/>
      <c r="AR9" s="61"/>
      <c r="AS9" s="62"/>
      <c r="AT9" s="60"/>
      <c r="AU9" s="61"/>
      <c r="AV9" s="62"/>
      <c r="AW9" s="38"/>
      <c r="AX9" s="18"/>
      <c r="AY9" s="63"/>
      <c r="AZ9" s="63"/>
      <c r="BA9" s="60"/>
      <c r="BB9" s="61"/>
      <c r="BC9" s="62"/>
      <c r="BD9" s="60"/>
      <c r="BE9" s="61"/>
      <c r="BF9" s="62"/>
      <c r="BG9" s="38"/>
      <c r="BH9" s="18"/>
      <c r="BI9" s="63"/>
      <c r="BJ9" s="63"/>
      <c r="BK9" s="60"/>
      <c r="BL9" s="61"/>
      <c r="BM9" s="62"/>
      <c r="BN9" s="60"/>
      <c r="BO9" s="61"/>
      <c r="BP9" s="62"/>
      <c r="BQ9" s="38"/>
      <c r="BR9" s="18"/>
      <c r="BS9" s="63"/>
      <c r="BT9" s="63"/>
      <c r="BU9" s="60"/>
      <c r="BV9" s="61"/>
      <c r="BW9" s="62"/>
      <c r="BX9" s="60"/>
      <c r="BY9" s="61"/>
      <c r="BZ9" s="62"/>
      <c r="CA9" s="38"/>
    </row>
    <row r="10" spans="1:80" ht="31" customHeight="1" x14ac:dyDescent="0.2">
      <c r="A10" s="145"/>
      <c r="B10" s="145"/>
      <c r="C10" s="60"/>
      <c r="D10" s="61"/>
      <c r="E10" s="62"/>
      <c r="F10" s="60"/>
      <c r="G10" s="61"/>
      <c r="H10" s="62"/>
      <c r="I10" s="38"/>
      <c r="J10" s="18"/>
      <c r="K10" s="63"/>
      <c r="L10" s="63"/>
      <c r="M10" s="60"/>
      <c r="N10" s="61"/>
      <c r="O10" s="62"/>
      <c r="P10" s="60"/>
      <c r="Q10" s="61"/>
      <c r="R10" s="62"/>
      <c r="S10" s="38"/>
      <c r="T10" s="18"/>
      <c r="U10" s="63"/>
      <c r="V10" s="63"/>
      <c r="W10" s="60"/>
      <c r="X10" s="61"/>
      <c r="Y10" s="62"/>
      <c r="Z10" s="60"/>
      <c r="AA10" s="61"/>
      <c r="AB10" s="62"/>
      <c r="AC10" s="38"/>
      <c r="AD10" s="18"/>
      <c r="AE10" s="63"/>
      <c r="AF10" s="63"/>
      <c r="AG10" s="60"/>
      <c r="AH10" s="61"/>
      <c r="AI10" s="62"/>
      <c r="AJ10" s="60"/>
      <c r="AK10" s="61"/>
      <c r="AL10" s="62"/>
      <c r="AM10" s="38"/>
      <c r="AN10" s="18"/>
      <c r="AO10" s="63"/>
      <c r="AP10" s="63"/>
      <c r="AQ10" s="60"/>
      <c r="AR10" s="61"/>
      <c r="AS10" s="62"/>
      <c r="AT10" s="60"/>
      <c r="AU10" s="61"/>
      <c r="AV10" s="62"/>
      <c r="AW10" s="38"/>
      <c r="AX10" s="18"/>
      <c r="AY10" s="63"/>
      <c r="AZ10" s="63"/>
      <c r="BA10" s="60"/>
      <c r="BB10" s="61"/>
      <c r="BC10" s="62"/>
      <c r="BD10" s="60"/>
      <c r="BE10" s="61"/>
      <c r="BF10" s="62"/>
      <c r="BG10" s="38"/>
      <c r="BH10" s="18"/>
      <c r="BI10" s="63"/>
      <c r="BJ10" s="63"/>
      <c r="BK10" s="60"/>
      <c r="BL10" s="61"/>
      <c r="BM10" s="62"/>
      <c r="BN10" s="60"/>
      <c r="BO10" s="61"/>
      <c r="BP10" s="62"/>
      <c r="BQ10" s="38"/>
      <c r="BR10" s="18"/>
      <c r="BS10" s="63"/>
      <c r="BT10" s="63"/>
      <c r="BU10" s="60"/>
      <c r="BV10" s="61"/>
      <c r="BW10" s="62"/>
      <c r="BX10" s="60"/>
      <c r="BY10" s="61"/>
      <c r="BZ10" s="62"/>
      <c r="CA10" s="38"/>
    </row>
    <row r="11" spans="1:80" ht="31" customHeight="1" x14ac:dyDescent="0.2">
      <c r="A11" s="145"/>
      <c r="B11" s="145"/>
      <c r="C11" s="60"/>
      <c r="D11" s="61"/>
      <c r="E11" s="62"/>
      <c r="F11" s="60"/>
      <c r="G11" s="61"/>
      <c r="H11" s="62"/>
      <c r="I11" s="38"/>
      <c r="J11" s="18"/>
      <c r="K11" s="63"/>
      <c r="L11" s="63"/>
      <c r="M11" s="60"/>
      <c r="N11" s="61"/>
      <c r="O11" s="62"/>
      <c r="P11" s="60"/>
      <c r="Q11" s="61"/>
      <c r="R11" s="62"/>
      <c r="S11" s="38"/>
      <c r="T11" s="18"/>
      <c r="U11" s="63"/>
      <c r="V11" s="63"/>
      <c r="W11" s="60"/>
      <c r="X11" s="61"/>
      <c r="Y11" s="62"/>
      <c r="Z11" s="60"/>
      <c r="AA11" s="61"/>
      <c r="AB11" s="62"/>
      <c r="AC11" s="38"/>
      <c r="AD11" s="18"/>
      <c r="AE11" s="63"/>
      <c r="AF11" s="63"/>
      <c r="AG11" s="60"/>
      <c r="AH11" s="61"/>
      <c r="AI11" s="62"/>
      <c r="AJ11" s="60"/>
      <c r="AK11" s="61"/>
      <c r="AL11" s="62"/>
      <c r="AM11" s="38"/>
      <c r="AN11" s="18"/>
      <c r="AO11" s="63"/>
      <c r="AP11" s="63"/>
      <c r="AQ11" s="60"/>
      <c r="AR11" s="61"/>
      <c r="AS11" s="62"/>
      <c r="AT11" s="60"/>
      <c r="AU11" s="61"/>
      <c r="AV11" s="62"/>
      <c r="AW11" s="38"/>
      <c r="AX11" s="18"/>
      <c r="AY11" s="63"/>
      <c r="AZ11" s="63"/>
      <c r="BA11" s="60"/>
      <c r="BB11" s="61"/>
      <c r="BC11" s="62"/>
      <c r="BD11" s="60"/>
      <c r="BE11" s="61"/>
      <c r="BF11" s="62"/>
      <c r="BG11" s="38"/>
      <c r="BH11" s="18"/>
      <c r="BI11" s="63"/>
      <c r="BJ11" s="63"/>
      <c r="BK11" s="60"/>
      <c r="BL11" s="61"/>
      <c r="BM11" s="62"/>
      <c r="BN11" s="60"/>
      <c r="BO11" s="61"/>
      <c r="BP11" s="62"/>
      <c r="BQ11" s="38"/>
      <c r="BR11" s="18"/>
      <c r="BS11" s="63"/>
      <c r="BT11" s="63"/>
      <c r="BU11" s="60"/>
      <c r="BV11" s="61"/>
      <c r="BW11" s="62"/>
      <c r="BX11" s="60"/>
      <c r="BY11" s="61"/>
      <c r="BZ11" s="62"/>
      <c r="CA11" s="38"/>
    </row>
    <row r="12" spans="1:80" ht="31" customHeight="1" x14ac:dyDescent="0.2">
      <c r="A12" s="145"/>
      <c r="B12" s="145"/>
      <c r="C12" s="60"/>
      <c r="D12" s="61"/>
      <c r="E12" s="62"/>
      <c r="F12" s="60"/>
      <c r="G12" s="61"/>
      <c r="H12" s="62"/>
      <c r="I12" s="38"/>
      <c r="J12" s="18"/>
      <c r="K12" s="63"/>
      <c r="L12" s="63"/>
      <c r="M12" s="60"/>
      <c r="N12" s="61"/>
      <c r="O12" s="62"/>
      <c r="P12" s="60"/>
      <c r="Q12" s="61"/>
      <c r="R12" s="62"/>
      <c r="S12" s="38"/>
      <c r="T12" s="18"/>
      <c r="U12" s="63"/>
      <c r="V12" s="63"/>
      <c r="W12" s="60"/>
      <c r="X12" s="61"/>
      <c r="Y12" s="62"/>
      <c r="Z12" s="60"/>
      <c r="AA12" s="61"/>
      <c r="AB12" s="62"/>
      <c r="AC12" s="38"/>
      <c r="AD12" s="18"/>
      <c r="AE12" s="63"/>
      <c r="AF12" s="63"/>
      <c r="AG12" s="60"/>
      <c r="AH12" s="61"/>
      <c r="AI12" s="62"/>
      <c r="AJ12" s="60"/>
      <c r="AK12" s="61"/>
      <c r="AL12" s="62"/>
      <c r="AM12" s="38"/>
      <c r="AN12" s="18"/>
      <c r="AO12" s="63"/>
      <c r="AP12" s="63"/>
      <c r="AQ12" s="60"/>
      <c r="AR12" s="61"/>
      <c r="AS12" s="62"/>
      <c r="AT12" s="60"/>
      <c r="AU12" s="61"/>
      <c r="AV12" s="62"/>
      <c r="AW12" s="38"/>
      <c r="AX12" s="18"/>
      <c r="AY12" s="63"/>
      <c r="AZ12" s="63"/>
      <c r="BA12" s="60"/>
      <c r="BB12" s="61"/>
      <c r="BC12" s="62"/>
      <c r="BD12" s="60"/>
      <c r="BE12" s="61"/>
      <c r="BF12" s="62"/>
      <c r="BG12" s="38"/>
      <c r="BH12" s="18"/>
      <c r="BI12" s="63"/>
      <c r="BJ12" s="63"/>
      <c r="BK12" s="60"/>
      <c r="BL12" s="61"/>
      <c r="BM12" s="62"/>
      <c r="BN12" s="60"/>
      <c r="BO12" s="61"/>
      <c r="BP12" s="62"/>
      <c r="BQ12" s="38"/>
      <c r="BR12" s="18"/>
      <c r="BS12" s="63"/>
      <c r="BT12" s="63"/>
      <c r="BU12" s="60"/>
      <c r="BV12" s="61"/>
      <c r="BW12" s="62"/>
      <c r="BX12" s="60"/>
      <c r="BY12" s="61"/>
      <c r="BZ12" s="62"/>
      <c r="CA12" s="38"/>
    </row>
    <row r="13" spans="1:80" ht="31" customHeight="1" x14ac:dyDescent="0.2">
      <c r="A13" s="145"/>
      <c r="B13" s="145"/>
      <c r="C13" s="60"/>
      <c r="D13" s="61"/>
      <c r="E13" s="62"/>
      <c r="F13" s="60"/>
      <c r="G13" s="61"/>
      <c r="H13" s="62"/>
      <c r="I13" s="38"/>
      <c r="J13" s="18"/>
      <c r="K13" s="63"/>
      <c r="L13" s="63"/>
      <c r="M13" s="60"/>
      <c r="N13" s="61"/>
      <c r="O13" s="62"/>
      <c r="P13" s="60"/>
      <c r="Q13" s="61"/>
      <c r="R13" s="62"/>
      <c r="S13" s="38"/>
      <c r="T13" s="18"/>
      <c r="U13" s="63"/>
      <c r="V13" s="63"/>
      <c r="W13" s="60"/>
      <c r="X13" s="61"/>
      <c r="Y13" s="62"/>
      <c r="Z13" s="60"/>
      <c r="AA13" s="61"/>
      <c r="AB13" s="62"/>
      <c r="AC13" s="38"/>
      <c r="AD13" s="18"/>
      <c r="AE13" s="63"/>
      <c r="AF13" s="63"/>
      <c r="AG13" s="60"/>
      <c r="AH13" s="61"/>
      <c r="AI13" s="62"/>
      <c r="AJ13" s="60"/>
      <c r="AK13" s="61"/>
      <c r="AL13" s="62"/>
      <c r="AM13" s="38"/>
      <c r="AN13" s="18"/>
      <c r="AO13" s="63"/>
      <c r="AP13" s="63"/>
      <c r="AQ13" s="60"/>
      <c r="AR13" s="61"/>
      <c r="AS13" s="62"/>
      <c r="AT13" s="60"/>
      <c r="AU13" s="61"/>
      <c r="AV13" s="62"/>
      <c r="AW13" s="38"/>
      <c r="AX13" s="18"/>
      <c r="AY13" s="63"/>
      <c r="AZ13" s="63"/>
      <c r="BA13" s="60"/>
      <c r="BB13" s="61"/>
      <c r="BC13" s="62"/>
      <c r="BD13" s="60"/>
      <c r="BE13" s="61"/>
      <c r="BF13" s="62"/>
      <c r="BG13" s="38"/>
      <c r="BH13" s="18"/>
      <c r="BI13" s="63"/>
      <c r="BJ13" s="63"/>
      <c r="BK13" s="60"/>
      <c r="BL13" s="61"/>
      <c r="BM13" s="62"/>
      <c r="BN13" s="60"/>
      <c r="BO13" s="61"/>
      <c r="BP13" s="62"/>
      <c r="BQ13" s="38"/>
      <c r="BR13" s="18"/>
      <c r="BS13" s="63"/>
      <c r="BT13" s="63"/>
      <c r="BU13" s="60"/>
      <c r="BV13" s="61"/>
      <c r="BW13" s="62"/>
      <c r="BX13" s="60"/>
      <c r="BY13" s="61"/>
      <c r="BZ13" s="62"/>
      <c r="CA13" s="38"/>
    </row>
    <row r="14" spans="1:80" ht="31" customHeight="1" x14ac:dyDescent="0.2">
      <c r="A14" s="145"/>
      <c r="B14" s="145"/>
      <c r="C14" s="60"/>
      <c r="D14" s="61"/>
      <c r="E14" s="62"/>
      <c r="F14" s="60"/>
      <c r="G14" s="61"/>
      <c r="H14" s="62"/>
      <c r="I14" s="38"/>
      <c r="J14" s="18"/>
      <c r="K14" s="63"/>
      <c r="L14" s="63"/>
      <c r="M14" s="60"/>
      <c r="N14" s="61"/>
      <c r="O14" s="62"/>
      <c r="P14" s="60"/>
      <c r="Q14" s="61"/>
      <c r="R14" s="62"/>
      <c r="S14" s="38"/>
      <c r="T14" s="18"/>
      <c r="U14" s="63"/>
      <c r="V14" s="63"/>
      <c r="W14" s="60"/>
      <c r="X14" s="61"/>
      <c r="Y14" s="62"/>
      <c r="Z14" s="60"/>
      <c r="AA14" s="61"/>
      <c r="AB14" s="62"/>
      <c r="AC14" s="38"/>
      <c r="AD14" s="18"/>
      <c r="AE14" s="63"/>
      <c r="AF14" s="63"/>
      <c r="AG14" s="60"/>
      <c r="AH14" s="61"/>
      <c r="AI14" s="62"/>
      <c r="AJ14" s="60"/>
      <c r="AK14" s="61"/>
      <c r="AL14" s="62"/>
      <c r="AM14" s="38"/>
      <c r="AN14" s="18"/>
      <c r="AO14" s="63"/>
      <c r="AP14" s="63"/>
      <c r="AQ14" s="60"/>
      <c r="AR14" s="61"/>
      <c r="AS14" s="62"/>
      <c r="AT14" s="60"/>
      <c r="AU14" s="61"/>
      <c r="AV14" s="62"/>
      <c r="AW14" s="38"/>
      <c r="AX14" s="18"/>
      <c r="AY14" s="63"/>
      <c r="AZ14" s="63"/>
      <c r="BA14" s="60"/>
      <c r="BB14" s="61"/>
      <c r="BC14" s="62"/>
      <c r="BD14" s="60"/>
      <c r="BE14" s="61"/>
      <c r="BF14" s="62"/>
      <c r="BG14" s="38"/>
      <c r="BH14" s="18"/>
      <c r="BI14" s="63"/>
      <c r="BJ14" s="63"/>
      <c r="BK14" s="60"/>
      <c r="BL14" s="61"/>
      <c r="BM14" s="62"/>
      <c r="BN14" s="60"/>
      <c r="BO14" s="61"/>
      <c r="BP14" s="62"/>
      <c r="BQ14" s="38"/>
      <c r="BR14" s="18"/>
      <c r="BS14" s="63"/>
      <c r="BT14" s="63"/>
      <c r="BU14" s="60"/>
      <c r="BV14" s="61"/>
      <c r="BW14" s="62"/>
      <c r="BX14" s="60"/>
      <c r="BY14" s="61"/>
      <c r="BZ14" s="62"/>
      <c r="CA14" s="38"/>
    </row>
    <row r="15" spans="1:80" ht="31" customHeight="1" x14ac:dyDescent="0.2">
      <c r="A15" s="145"/>
      <c r="B15" s="145"/>
      <c r="C15" s="60"/>
      <c r="D15" s="61"/>
      <c r="E15" s="62"/>
      <c r="F15" s="60"/>
      <c r="G15" s="61"/>
      <c r="H15" s="62"/>
      <c r="I15" s="38"/>
      <c r="J15" s="18"/>
      <c r="K15" s="63"/>
      <c r="L15" s="63"/>
      <c r="M15" s="60"/>
      <c r="N15" s="61"/>
      <c r="O15" s="62"/>
      <c r="P15" s="60"/>
      <c r="Q15" s="61"/>
      <c r="R15" s="62"/>
      <c r="S15" s="38"/>
      <c r="T15" s="18"/>
      <c r="U15" s="63"/>
      <c r="V15" s="63"/>
      <c r="W15" s="60"/>
      <c r="X15" s="61"/>
      <c r="Y15" s="62"/>
      <c r="Z15" s="60"/>
      <c r="AA15" s="61"/>
      <c r="AB15" s="62"/>
      <c r="AC15" s="38"/>
      <c r="AD15" s="18"/>
      <c r="AE15" s="63"/>
      <c r="AF15" s="63"/>
      <c r="AG15" s="60"/>
      <c r="AH15" s="61"/>
      <c r="AI15" s="62"/>
      <c r="AJ15" s="60"/>
      <c r="AK15" s="61"/>
      <c r="AL15" s="62"/>
      <c r="AM15" s="38"/>
      <c r="AN15" s="18"/>
      <c r="AO15" s="63"/>
      <c r="AP15" s="63"/>
      <c r="AQ15" s="60"/>
      <c r="AR15" s="61"/>
      <c r="AS15" s="62"/>
      <c r="AT15" s="60"/>
      <c r="AU15" s="61"/>
      <c r="AV15" s="62"/>
      <c r="AW15" s="38"/>
      <c r="AX15" s="18"/>
      <c r="AY15" s="63"/>
      <c r="AZ15" s="63"/>
      <c r="BA15" s="60"/>
      <c r="BB15" s="61"/>
      <c r="BC15" s="62"/>
      <c r="BD15" s="60"/>
      <c r="BE15" s="61"/>
      <c r="BF15" s="62"/>
      <c r="BG15" s="38"/>
      <c r="BH15" s="18"/>
      <c r="BI15" s="63"/>
      <c r="BJ15" s="63"/>
      <c r="BK15" s="60"/>
      <c r="BL15" s="61"/>
      <c r="BM15" s="62"/>
      <c r="BN15" s="60"/>
      <c r="BO15" s="61"/>
      <c r="BP15" s="62"/>
      <c r="BQ15" s="38"/>
      <c r="BR15" s="18"/>
      <c r="BS15" s="63"/>
      <c r="BT15" s="63"/>
      <c r="BU15" s="60"/>
      <c r="BV15" s="61"/>
      <c r="BW15" s="62"/>
      <c r="BX15" s="60"/>
      <c r="BY15" s="61"/>
      <c r="BZ15" s="62"/>
      <c r="CA15" s="38"/>
    </row>
    <row r="16" spans="1:80" x14ac:dyDescent="0.2">
      <c r="A16" s="175"/>
      <c r="B16" s="175"/>
      <c r="C16" s="175"/>
      <c r="D16" s="175"/>
      <c r="E16" s="175"/>
      <c r="F16" s="175"/>
      <c r="G16" s="176"/>
      <c r="H16" s="176"/>
      <c r="I16" s="176"/>
      <c r="K16" s="6"/>
      <c r="L16" s="6"/>
      <c r="M16" s="6"/>
      <c r="N16" s="6"/>
      <c r="O16" s="6"/>
      <c r="P16" s="6"/>
      <c r="Q16" s="7"/>
      <c r="R16" s="7"/>
      <c r="S16" s="7"/>
      <c r="U16" s="6"/>
      <c r="V16" s="6"/>
      <c r="W16" s="6"/>
      <c r="X16" s="6"/>
      <c r="Y16" s="6"/>
      <c r="Z16" s="6"/>
      <c r="AA16" s="7"/>
      <c r="AB16" s="7"/>
      <c r="AC16" s="7"/>
      <c r="AE16" s="6"/>
      <c r="AF16" s="6"/>
      <c r="AG16" s="6"/>
      <c r="AH16" s="6"/>
      <c r="AI16" s="6"/>
      <c r="AJ16" s="6"/>
      <c r="AK16" s="7"/>
      <c r="AL16" s="7"/>
      <c r="AM16" s="7"/>
      <c r="AO16" s="6"/>
      <c r="AP16" s="6"/>
      <c r="AQ16" s="6"/>
      <c r="AR16" s="6"/>
      <c r="AS16" s="6"/>
      <c r="AT16" s="6"/>
      <c r="AU16" s="7"/>
      <c r="AV16" s="7"/>
      <c r="AW16" s="7"/>
      <c r="AY16" s="6"/>
      <c r="AZ16" s="6"/>
      <c r="BA16" s="6"/>
      <c r="BB16" s="6"/>
      <c r="BC16" s="6"/>
      <c r="BD16" s="6"/>
      <c r="BE16" s="7"/>
      <c r="BF16" s="7"/>
      <c r="BG16" s="7"/>
      <c r="BI16" s="6"/>
      <c r="BJ16" s="6"/>
      <c r="BK16" s="6"/>
      <c r="BL16" s="6"/>
      <c r="BM16" s="6"/>
      <c r="BN16" s="6"/>
      <c r="BO16" s="7"/>
      <c r="BP16" s="7"/>
      <c r="BQ16" s="7"/>
      <c r="BS16" s="6"/>
      <c r="BT16" s="6"/>
      <c r="BU16" s="6"/>
      <c r="BV16" s="6"/>
      <c r="BW16" s="6"/>
      <c r="BX16" s="6"/>
      <c r="BY16" s="7"/>
      <c r="BZ16" s="7"/>
      <c r="CA16" s="7"/>
    </row>
    <row r="17" spans="1:80" ht="16" x14ac:dyDescent="0.2">
      <c r="A17" s="120" t="str">
        <f>"2. SIZE. Add the door sash size, eg. 2050mm height x 900mm width = "&amp;A5&amp;"."&amp;A21&amp;E18</f>
        <v>2. SIZE. Add the door sash size, eg. 2050mm height x 900mm width = F101.K2</v>
      </c>
      <c r="B17" s="120"/>
      <c r="C17" s="120"/>
      <c r="D17" s="120"/>
      <c r="E17" s="120"/>
      <c r="F17" s="120"/>
      <c r="G17" s="120"/>
      <c r="H17" s="120"/>
      <c r="I17" s="120"/>
      <c r="J17" s="22"/>
      <c r="K17" s="70" t="str">
        <f>"2. SIZE. Add the door sash size, eg. 2050mm height x 900mm width = "&amp;K5&amp;"."&amp;K21&amp;O18</f>
        <v>2. SIZE. Add the door sash size, eg. 2050mm height x 900mm width = F105.K2</v>
      </c>
      <c r="L17" s="70"/>
      <c r="M17" s="70"/>
      <c r="N17" s="70"/>
      <c r="O17" s="70"/>
      <c r="P17" s="70"/>
      <c r="Q17" s="70"/>
      <c r="R17" s="70"/>
      <c r="S17" s="70"/>
      <c r="T17" s="22"/>
      <c r="U17" s="70" t="str">
        <f>"2. SIZE. Add the door sash size, eg. 2050mm height x 900mm width = "&amp;U5&amp;"."&amp;U21&amp;Y18</f>
        <v>2. SIZE. Add the door sash size, eg. 2050mm height x 900mm width = F104.K2</v>
      </c>
      <c r="V17" s="70"/>
      <c r="W17" s="70"/>
      <c r="X17" s="70"/>
      <c r="Y17" s="70"/>
      <c r="Z17" s="70"/>
      <c r="AA17" s="70"/>
      <c r="AB17" s="70"/>
      <c r="AC17" s="70"/>
      <c r="AD17" s="22"/>
      <c r="AE17" s="70" t="str">
        <f>"2. SIZE. Add the door sash size, eg. 2050mm height x 900mm width = "&amp;AE5&amp;"."&amp;AE21&amp;AI18</f>
        <v>2. SIZE. Add the door sash size, eg. 2050mm height x 900mm width = F114.K2</v>
      </c>
      <c r="AF17" s="70"/>
      <c r="AG17" s="70"/>
      <c r="AH17" s="70"/>
      <c r="AI17" s="70"/>
      <c r="AJ17" s="70"/>
      <c r="AK17" s="70"/>
      <c r="AL17" s="70"/>
      <c r="AM17" s="70"/>
      <c r="AN17" s="22"/>
      <c r="AO17" s="70" t="str">
        <f>"2. SIZE. Add the door sash size, eg. 2050mm height x 900mm width = "&amp;AO5&amp;"."&amp;AO21&amp;AS18</f>
        <v>2. SIZE. Add the door sash size, eg. 2050mm height x 900mm width = F106.K2</v>
      </c>
      <c r="AP17" s="70"/>
      <c r="AQ17" s="70"/>
      <c r="AR17" s="70"/>
      <c r="AS17" s="70"/>
      <c r="AT17" s="70"/>
      <c r="AU17" s="70"/>
      <c r="AV17" s="70"/>
      <c r="AW17" s="70"/>
      <c r="AX17" s="22"/>
      <c r="AY17" s="70" t="str">
        <f>"2. SIZE. Add the door sash size, eg. 2050mm height x 900mm width = "&amp;AY5&amp;"."&amp;AY21&amp;BC18</f>
        <v>2. SIZE. Add the door sash size, eg. 2050mm height x 900mm width = F111.K2</v>
      </c>
      <c r="AZ17" s="70"/>
      <c r="BA17" s="70"/>
      <c r="BB17" s="70"/>
      <c r="BC17" s="70"/>
      <c r="BD17" s="70"/>
      <c r="BE17" s="70"/>
      <c r="BF17" s="70"/>
      <c r="BG17" s="70"/>
      <c r="BH17" s="22"/>
      <c r="BI17" s="70" t="str">
        <f>"2. SIZE. Add the door sash size, eg. 2050mm height x 900mm width = "&amp;BI5&amp;"."&amp;BI21&amp;BM18</f>
        <v>2. SIZE. Add the door sash size, eg. 2050mm height x 900mm width = F102.K2</v>
      </c>
      <c r="BJ17" s="70"/>
      <c r="BK17" s="70"/>
      <c r="BL17" s="70"/>
      <c r="BM17" s="70"/>
      <c r="BN17" s="70"/>
      <c r="BO17" s="70"/>
      <c r="BP17" s="70"/>
      <c r="BQ17" s="70"/>
      <c r="BR17" s="22"/>
      <c r="BS17" s="70" t="str">
        <f>"2. SIZE. Add the door sash size, eg. 2050mm height x 900mm width = "&amp;BS5&amp;"."&amp;BS21&amp;BW18</f>
        <v>2. SIZE. Add the door sash size, eg. 2050mm height x 900mm width = F103.K2</v>
      </c>
      <c r="BT17" s="70"/>
      <c r="BU17" s="70"/>
      <c r="BV17" s="70"/>
      <c r="BW17" s="70"/>
      <c r="BX17" s="70"/>
      <c r="BY17" s="70"/>
      <c r="BZ17" s="70"/>
      <c r="CA17" s="70"/>
      <c r="CB17" s="22"/>
    </row>
    <row r="18" spans="1:80" s="4" customFormat="1" ht="15" customHeight="1" x14ac:dyDescent="0.2">
      <c r="A18" s="78"/>
      <c r="B18" s="79"/>
      <c r="C18" s="80"/>
      <c r="D18" s="37">
        <v>1</v>
      </c>
      <c r="E18" s="37">
        <v>2</v>
      </c>
      <c r="F18" s="37">
        <v>3</v>
      </c>
      <c r="G18" s="177">
        <v>4</v>
      </c>
      <c r="H18" s="178"/>
      <c r="I18" s="179"/>
      <c r="K18" s="78"/>
      <c r="L18" s="79"/>
      <c r="M18" s="80"/>
      <c r="N18" s="3">
        <v>1</v>
      </c>
      <c r="O18" s="3">
        <v>2</v>
      </c>
      <c r="P18" s="3">
        <v>3</v>
      </c>
      <c r="Q18" s="84">
        <v>4</v>
      </c>
      <c r="R18" s="85"/>
      <c r="S18" s="86"/>
      <c r="U18" s="78"/>
      <c r="V18" s="79"/>
      <c r="W18" s="80"/>
      <c r="X18" s="3">
        <v>1</v>
      </c>
      <c r="Y18" s="3">
        <v>2</v>
      </c>
      <c r="Z18" s="3">
        <v>3</v>
      </c>
      <c r="AA18" s="84">
        <v>4</v>
      </c>
      <c r="AB18" s="85"/>
      <c r="AC18" s="86"/>
      <c r="AE18" s="78"/>
      <c r="AF18" s="79"/>
      <c r="AG18" s="80"/>
      <c r="AH18" s="3">
        <v>1</v>
      </c>
      <c r="AI18" s="3">
        <v>2</v>
      </c>
      <c r="AJ18" s="3">
        <v>3</v>
      </c>
      <c r="AK18" s="84">
        <v>4</v>
      </c>
      <c r="AL18" s="85"/>
      <c r="AM18" s="86"/>
      <c r="AO18" s="78"/>
      <c r="AP18" s="79"/>
      <c r="AQ18" s="80"/>
      <c r="AR18" s="3">
        <v>1</v>
      </c>
      <c r="AS18" s="3">
        <v>2</v>
      </c>
      <c r="AT18" s="3">
        <v>3</v>
      </c>
      <c r="AU18" s="84">
        <v>4</v>
      </c>
      <c r="AV18" s="85"/>
      <c r="AW18" s="86"/>
      <c r="AY18" s="78"/>
      <c r="AZ18" s="79"/>
      <c r="BA18" s="80"/>
      <c r="BB18" s="3">
        <v>1</v>
      </c>
      <c r="BC18" s="3">
        <v>2</v>
      </c>
      <c r="BD18" s="3">
        <v>3</v>
      </c>
      <c r="BE18" s="84">
        <v>4</v>
      </c>
      <c r="BF18" s="85"/>
      <c r="BG18" s="86"/>
      <c r="BI18" s="78"/>
      <c r="BJ18" s="79"/>
      <c r="BK18" s="80"/>
      <c r="BL18" s="3">
        <v>1</v>
      </c>
      <c r="BM18" s="3">
        <v>2</v>
      </c>
      <c r="BN18" s="3">
        <v>3</v>
      </c>
      <c r="BO18" s="84">
        <v>4</v>
      </c>
      <c r="BP18" s="85"/>
      <c r="BQ18" s="86"/>
      <c r="BS18" s="78"/>
      <c r="BT18" s="79"/>
      <c r="BU18" s="80"/>
      <c r="BV18" s="3">
        <v>1</v>
      </c>
      <c r="BW18" s="3">
        <v>2</v>
      </c>
      <c r="BX18" s="3">
        <v>3</v>
      </c>
      <c r="BY18" s="84">
        <v>4</v>
      </c>
      <c r="BZ18" s="85"/>
      <c r="CA18" s="86"/>
    </row>
    <row r="19" spans="1:80" ht="36.75" customHeight="1" x14ac:dyDescent="0.2">
      <c r="A19" s="81"/>
      <c r="B19" s="82"/>
      <c r="C19" s="83"/>
      <c r="D19" s="180" t="s">
        <v>34</v>
      </c>
      <c r="E19" s="180" t="s">
        <v>54</v>
      </c>
      <c r="F19" s="180" t="s">
        <v>53</v>
      </c>
      <c r="G19" s="181" t="s">
        <v>55</v>
      </c>
      <c r="H19" s="182"/>
      <c r="I19" s="183"/>
      <c r="K19" s="81"/>
      <c r="L19" s="82"/>
      <c r="M19" s="83"/>
      <c r="N19" s="23" t="s">
        <v>34</v>
      </c>
      <c r="O19" s="23" t="s">
        <v>54</v>
      </c>
      <c r="P19" s="23" t="s">
        <v>53</v>
      </c>
      <c r="Q19" s="87" t="s">
        <v>55</v>
      </c>
      <c r="R19" s="88"/>
      <c r="S19" s="89"/>
      <c r="U19" s="81"/>
      <c r="V19" s="82"/>
      <c r="W19" s="83"/>
      <c r="X19" s="23" t="s">
        <v>34</v>
      </c>
      <c r="Y19" s="23" t="s">
        <v>54</v>
      </c>
      <c r="Z19" s="23" t="s">
        <v>53</v>
      </c>
      <c r="AA19" s="87" t="s">
        <v>55</v>
      </c>
      <c r="AB19" s="88"/>
      <c r="AC19" s="89"/>
      <c r="AE19" s="81"/>
      <c r="AF19" s="82"/>
      <c r="AG19" s="83"/>
      <c r="AH19" s="23" t="s">
        <v>34</v>
      </c>
      <c r="AI19" s="23" t="s">
        <v>54</v>
      </c>
      <c r="AJ19" s="23" t="s">
        <v>53</v>
      </c>
      <c r="AK19" s="87" t="s">
        <v>55</v>
      </c>
      <c r="AL19" s="88"/>
      <c r="AM19" s="89"/>
      <c r="AO19" s="81"/>
      <c r="AP19" s="82"/>
      <c r="AQ19" s="83"/>
      <c r="AR19" s="23" t="s">
        <v>34</v>
      </c>
      <c r="AS19" s="23" t="s">
        <v>54</v>
      </c>
      <c r="AT19" s="23" t="s">
        <v>53</v>
      </c>
      <c r="AU19" s="87" t="s">
        <v>55</v>
      </c>
      <c r="AV19" s="88"/>
      <c r="AW19" s="89"/>
      <c r="AY19" s="81"/>
      <c r="AZ19" s="82"/>
      <c r="BA19" s="83"/>
      <c r="BB19" s="23" t="s">
        <v>34</v>
      </c>
      <c r="BC19" s="23" t="s">
        <v>54</v>
      </c>
      <c r="BD19" s="23" t="s">
        <v>53</v>
      </c>
      <c r="BE19" s="87" t="s">
        <v>55</v>
      </c>
      <c r="BF19" s="88"/>
      <c r="BG19" s="89"/>
      <c r="BI19" s="81"/>
      <c r="BJ19" s="82"/>
      <c r="BK19" s="83"/>
      <c r="BL19" s="23" t="s">
        <v>34</v>
      </c>
      <c r="BM19" s="23" t="s">
        <v>54</v>
      </c>
      <c r="BN19" s="23" t="s">
        <v>53</v>
      </c>
      <c r="BO19" s="87" t="s">
        <v>55</v>
      </c>
      <c r="BP19" s="88"/>
      <c r="BQ19" s="89"/>
      <c r="BS19" s="81"/>
      <c r="BT19" s="82"/>
      <c r="BU19" s="83"/>
      <c r="BV19" s="23" t="s">
        <v>34</v>
      </c>
      <c r="BW19" s="23" t="s">
        <v>54</v>
      </c>
      <c r="BX19" s="23" t="s">
        <v>53</v>
      </c>
      <c r="BY19" s="87" t="s">
        <v>55</v>
      </c>
      <c r="BZ19" s="88"/>
      <c r="CA19" s="89"/>
    </row>
    <row r="20" spans="1:80" ht="36" customHeight="1" x14ac:dyDescent="0.2">
      <c r="A20" s="9" t="s">
        <v>17</v>
      </c>
      <c r="B20" s="184" t="s">
        <v>35</v>
      </c>
      <c r="C20" s="185"/>
      <c r="D20" s="13">
        <v>430.68088799999998</v>
      </c>
      <c r="E20" s="36">
        <v>430.68088799999998</v>
      </c>
      <c r="F20" s="36">
        <v>718.39288800000008</v>
      </c>
      <c r="G20" s="186" t="s">
        <v>59</v>
      </c>
      <c r="H20" s="187"/>
      <c r="I20" s="188"/>
      <c r="K20" s="9" t="s">
        <v>17</v>
      </c>
      <c r="L20" s="90" t="s">
        <v>35</v>
      </c>
      <c r="M20" s="91"/>
      <c r="N20" s="8">
        <v>735.15730879800003</v>
      </c>
      <c r="O20" s="10">
        <v>735.15730879800003</v>
      </c>
      <c r="P20" s="10">
        <v>1022.869308798</v>
      </c>
      <c r="Q20" s="92" t="s">
        <v>59</v>
      </c>
      <c r="R20" s="93"/>
      <c r="S20" s="94"/>
      <c r="U20" s="9" t="s">
        <v>17</v>
      </c>
      <c r="V20" s="90" t="s">
        <v>35</v>
      </c>
      <c r="W20" s="91"/>
      <c r="X20" s="8">
        <v>965.13510079800039</v>
      </c>
      <c r="Y20" s="10">
        <v>965.13510079800039</v>
      </c>
      <c r="Z20" s="10">
        <v>1252.8471007980004</v>
      </c>
      <c r="AA20" s="92" t="s">
        <v>59</v>
      </c>
      <c r="AB20" s="93"/>
      <c r="AC20" s="94"/>
      <c r="AE20" s="9" t="s">
        <v>17</v>
      </c>
      <c r="AF20" s="90" t="s">
        <v>35</v>
      </c>
      <c r="AG20" s="91"/>
      <c r="AH20" s="8">
        <v>657.83741520000001</v>
      </c>
      <c r="AI20" s="10">
        <v>657.83741520000001</v>
      </c>
      <c r="AJ20" s="10">
        <v>945.54941520000011</v>
      </c>
      <c r="AK20" s="92" t="s">
        <v>59</v>
      </c>
      <c r="AL20" s="93"/>
      <c r="AM20" s="94"/>
      <c r="AO20" s="9" t="s">
        <v>17</v>
      </c>
      <c r="AP20" s="90" t="s">
        <v>35</v>
      </c>
      <c r="AQ20" s="91"/>
      <c r="AR20" s="8">
        <v>674.26745760000006</v>
      </c>
      <c r="AS20" s="10">
        <v>674.26745760000006</v>
      </c>
      <c r="AT20" s="10">
        <v>961.97945760000016</v>
      </c>
      <c r="AU20" s="92" t="s">
        <v>59</v>
      </c>
      <c r="AV20" s="93"/>
      <c r="AW20" s="94"/>
      <c r="AY20" s="9" t="s">
        <v>17</v>
      </c>
      <c r="AZ20" s="90" t="s">
        <v>35</v>
      </c>
      <c r="BA20" s="91"/>
      <c r="BB20" s="8">
        <v>674.26745760000006</v>
      </c>
      <c r="BC20" s="10">
        <v>674.26745760000006</v>
      </c>
      <c r="BD20" s="10">
        <v>961.97945760000016</v>
      </c>
      <c r="BE20" s="92" t="s">
        <v>59</v>
      </c>
      <c r="BF20" s="93"/>
      <c r="BG20" s="94"/>
      <c r="BI20" s="9" t="s">
        <v>17</v>
      </c>
      <c r="BJ20" s="90" t="s">
        <v>35</v>
      </c>
      <c r="BK20" s="91"/>
      <c r="BL20" s="8">
        <v>739.58207360400013</v>
      </c>
      <c r="BM20" s="10">
        <v>739.58207360400013</v>
      </c>
      <c r="BN20" s="10">
        <v>1027.2940736040002</v>
      </c>
      <c r="BO20" s="92" t="s">
        <v>59</v>
      </c>
      <c r="BP20" s="93"/>
      <c r="BQ20" s="94"/>
      <c r="BS20" s="9" t="s">
        <v>17</v>
      </c>
      <c r="BT20" s="90" t="s">
        <v>35</v>
      </c>
      <c r="BU20" s="91"/>
      <c r="BV20" s="8">
        <v>430.68088799999998</v>
      </c>
      <c r="BW20" s="10">
        <v>430.68088799999998</v>
      </c>
      <c r="BX20" s="10">
        <v>718.39288800000008</v>
      </c>
      <c r="BY20" s="92" t="s">
        <v>59</v>
      </c>
      <c r="BZ20" s="93"/>
      <c r="CA20" s="94"/>
    </row>
    <row r="21" spans="1:80" ht="36" customHeight="1" x14ac:dyDescent="0.2">
      <c r="A21" s="9" t="s">
        <v>18</v>
      </c>
      <c r="B21" s="184" t="s">
        <v>65</v>
      </c>
      <c r="C21" s="185"/>
      <c r="D21" s="13">
        <v>433.36619999999999</v>
      </c>
      <c r="E21" s="36">
        <v>433.36619999999999</v>
      </c>
      <c r="F21" s="36">
        <v>721.07820000000004</v>
      </c>
      <c r="G21" s="186" t="s">
        <v>59</v>
      </c>
      <c r="H21" s="187"/>
      <c r="I21" s="188"/>
      <c r="K21" s="9" t="s">
        <v>18</v>
      </c>
      <c r="L21" s="90" t="s">
        <v>65</v>
      </c>
      <c r="M21" s="91"/>
      <c r="N21" s="8">
        <v>741.26565034199984</v>
      </c>
      <c r="O21" s="10">
        <v>741.26565034199984</v>
      </c>
      <c r="P21" s="10">
        <v>1028.9776503419998</v>
      </c>
      <c r="Q21" s="92" t="s">
        <v>59</v>
      </c>
      <c r="R21" s="93"/>
      <c r="S21" s="94"/>
      <c r="U21" s="9" t="s">
        <v>18</v>
      </c>
      <c r="V21" s="90" t="s">
        <v>65</v>
      </c>
      <c r="W21" s="91"/>
      <c r="X21" s="8">
        <v>976.12255834199993</v>
      </c>
      <c r="Y21" s="10">
        <v>976.12255834199993</v>
      </c>
      <c r="Z21" s="10">
        <v>1263.834558342</v>
      </c>
      <c r="AA21" s="92" t="s">
        <v>59</v>
      </c>
      <c r="AB21" s="93"/>
      <c r="AC21" s="94"/>
      <c r="AE21" s="9" t="s">
        <v>18</v>
      </c>
      <c r="AF21" s="90" t="s">
        <v>65</v>
      </c>
      <c r="AG21" s="91"/>
      <c r="AH21" s="8">
        <v>660.52272720000008</v>
      </c>
      <c r="AI21" s="10">
        <v>660.52272720000008</v>
      </c>
      <c r="AJ21" s="10">
        <v>948.23472720000018</v>
      </c>
      <c r="AK21" s="92" t="s">
        <v>59</v>
      </c>
      <c r="AL21" s="93"/>
      <c r="AM21" s="94"/>
      <c r="AO21" s="9" t="s">
        <v>18</v>
      </c>
      <c r="AP21" s="90" t="s">
        <v>65</v>
      </c>
      <c r="AQ21" s="91"/>
      <c r="AR21" s="8">
        <v>698.10919200000001</v>
      </c>
      <c r="AS21" s="10">
        <v>698.10919200000001</v>
      </c>
      <c r="AT21" s="10">
        <v>985.82119200000011</v>
      </c>
      <c r="AU21" s="92" t="s">
        <v>59</v>
      </c>
      <c r="AV21" s="93"/>
      <c r="AW21" s="94"/>
      <c r="AY21" s="9" t="s">
        <v>18</v>
      </c>
      <c r="AZ21" s="90" t="s">
        <v>65</v>
      </c>
      <c r="BA21" s="91"/>
      <c r="BB21" s="8">
        <v>698.10919200000001</v>
      </c>
      <c r="BC21" s="10">
        <v>698.10919200000001</v>
      </c>
      <c r="BD21" s="10">
        <v>985.82119200000011</v>
      </c>
      <c r="BE21" s="92" t="s">
        <v>59</v>
      </c>
      <c r="BF21" s="93"/>
      <c r="BG21" s="94"/>
      <c r="BI21" s="9" t="s">
        <v>18</v>
      </c>
      <c r="BJ21" s="90" t="s">
        <v>65</v>
      </c>
      <c r="BK21" s="91"/>
      <c r="BL21" s="8">
        <v>780.41948331600008</v>
      </c>
      <c r="BM21" s="10">
        <v>780.41948331600008</v>
      </c>
      <c r="BN21" s="10">
        <v>1068.1314833160002</v>
      </c>
      <c r="BO21" s="92" t="s">
        <v>59</v>
      </c>
      <c r="BP21" s="93"/>
      <c r="BQ21" s="94"/>
      <c r="BS21" s="9" t="s">
        <v>18</v>
      </c>
      <c r="BT21" s="90" t="s">
        <v>65</v>
      </c>
      <c r="BU21" s="91"/>
      <c r="BV21" s="8">
        <v>433.36619999999999</v>
      </c>
      <c r="BW21" s="10">
        <v>433.36619999999999</v>
      </c>
      <c r="BX21" s="10">
        <v>721.07820000000004</v>
      </c>
      <c r="BY21" s="92" t="s">
        <v>59</v>
      </c>
      <c r="BZ21" s="93"/>
      <c r="CA21" s="94"/>
    </row>
    <row r="22" spans="1:80" ht="36" customHeight="1" x14ac:dyDescent="0.2">
      <c r="A22" s="9" t="s">
        <v>19</v>
      </c>
      <c r="B22" s="189" t="s">
        <v>36</v>
      </c>
      <c r="C22" s="189"/>
      <c r="D22" s="13">
        <v>584.72668800000008</v>
      </c>
      <c r="E22" s="41">
        <v>584.72668800000008</v>
      </c>
      <c r="F22" s="41">
        <v>872.43868800000018</v>
      </c>
      <c r="G22" s="190" t="s">
        <v>59</v>
      </c>
      <c r="H22" s="190"/>
      <c r="I22" s="190"/>
      <c r="K22" s="9" t="s">
        <v>19</v>
      </c>
      <c r="L22" s="74" t="s">
        <v>36</v>
      </c>
      <c r="M22" s="74"/>
      <c r="N22" s="8">
        <v>952.83139681800026</v>
      </c>
      <c r="O22" s="11">
        <v>952.83139681800026</v>
      </c>
      <c r="P22" s="11">
        <v>1240.5433968180002</v>
      </c>
      <c r="Q22" s="75" t="s">
        <v>59</v>
      </c>
      <c r="R22" s="75"/>
      <c r="S22" s="75"/>
      <c r="U22" s="9" t="s">
        <v>19</v>
      </c>
      <c r="V22" s="74" t="s">
        <v>36</v>
      </c>
      <c r="W22" s="74"/>
      <c r="X22" s="8">
        <v>1207.5344388180004</v>
      </c>
      <c r="Y22" s="11">
        <v>1207.5344388180004</v>
      </c>
      <c r="Z22" s="11">
        <v>1495.2464388180003</v>
      </c>
      <c r="AA22" s="75" t="s">
        <v>59</v>
      </c>
      <c r="AB22" s="75"/>
      <c r="AC22" s="75"/>
      <c r="AE22" s="9" t="s">
        <v>19</v>
      </c>
      <c r="AF22" s="74" t="s">
        <v>36</v>
      </c>
      <c r="AG22" s="74"/>
      <c r="AH22" s="8">
        <v>811.88321520000011</v>
      </c>
      <c r="AI22" s="11">
        <v>811.88321520000011</v>
      </c>
      <c r="AJ22" s="11">
        <v>1099.5952152000002</v>
      </c>
      <c r="AK22" s="75" t="s">
        <v>59</v>
      </c>
      <c r="AL22" s="75"/>
      <c r="AM22" s="75"/>
      <c r="AO22" s="9" t="s">
        <v>19</v>
      </c>
      <c r="AP22" s="74" t="s">
        <v>36</v>
      </c>
      <c r="AQ22" s="74"/>
      <c r="AR22" s="8">
        <v>843.87607920000016</v>
      </c>
      <c r="AS22" s="11">
        <v>843.87607920000016</v>
      </c>
      <c r="AT22" s="11">
        <v>1131.5880792000003</v>
      </c>
      <c r="AU22" s="75" t="s">
        <v>59</v>
      </c>
      <c r="AV22" s="75"/>
      <c r="AW22" s="75"/>
      <c r="AY22" s="9" t="s">
        <v>19</v>
      </c>
      <c r="AZ22" s="74" t="s">
        <v>36</v>
      </c>
      <c r="BA22" s="74"/>
      <c r="BB22" s="8">
        <v>843.87607920000016</v>
      </c>
      <c r="BC22" s="11">
        <v>843.87607920000016</v>
      </c>
      <c r="BD22" s="11">
        <v>1131.5880792000003</v>
      </c>
      <c r="BE22" s="75" t="s">
        <v>59</v>
      </c>
      <c r="BF22" s="75"/>
      <c r="BG22" s="75"/>
      <c r="BI22" s="9" t="s">
        <v>19</v>
      </c>
      <c r="BJ22" s="74" t="s">
        <v>36</v>
      </c>
      <c r="BK22" s="74"/>
      <c r="BL22" s="8">
        <v>951.54274076400009</v>
      </c>
      <c r="BM22" s="11">
        <v>951.54274076400009</v>
      </c>
      <c r="BN22" s="11">
        <v>1239.2547407640002</v>
      </c>
      <c r="BO22" s="75" t="s">
        <v>59</v>
      </c>
      <c r="BP22" s="75"/>
      <c r="BQ22" s="75"/>
      <c r="BS22" s="9" t="s">
        <v>19</v>
      </c>
      <c r="BT22" s="74" t="s">
        <v>36</v>
      </c>
      <c r="BU22" s="74"/>
      <c r="BV22" s="8">
        <v>584.72668800000008</v>
      </c>
      <c r="BW22" s="11">
        <v>584.72668800000008</v>
      </c>
      <c r="BX22" s="11">
        <v>872.43868800000018</v>
      </c>
      <c r="BY22" s="75" t="s">
        <v>59</v>
      </c>
      <c r="BZ22" s="75"/>
      <c r="CA22" s="75"/>
    </row>
    <row r="23" spans="1:80" x14ac:dyDescent="0.2">
      <c r="A23" s="175"/>
      <c r="B23" s="175"/>
      <c r="C23" s="175"/>
      <c r="D23" s="175"/>
      <c r="E23" s="175"/>
      <c r="F23" s="175"/>
      <c r="G23" s="176"/>
      <c r="H23" s="176"/>
      <c r="I23" s="176"/>
      <c r="K23" s="6"/>
      <c r="L23" s="6"/>
      <c r="M23" s="6"/>
      <c r="N23" s="6"/>
      <c r="O23" s="6"/>
      <c r="P23" s="6"/>
      <c r="Q23" s="7"/>
      <c r="R23" s="7"/>
      <c r="S23" s="7"/>
      <c r="U23" s="6"/>
      <c r="V23" s="6"/>
      <c r="W23" s="6"/>
      <c r="X23" s="6"/>
      <c r="Y23" s="6"/>
      <c r="Z23" s="6"/>
      <c r="AA23" s="7"/>
      <c r="AB23" s="7"/>
      <c r="AC23" s="7"/>
      <c r="AE23" s="6"/>
      <c r="AF23" s="6"/>
      <c r="AG23" s="6"/>
      <c r="AH23" s="6"/>
      <c r="AI23" s="6"/>
      <c r="AJ23" s="6"/>
      <c r="AK23" s="7"/>
      <c r="AL23" s="7"/>
      <c r="AM23" s="7"/>
      <c r="AO23" s="6"/>
      <c r="AP23" s="6"/>
      <c r="AQ23" s="6"/>
      <c r="AR23" s="6"/>
      <c r="AS23" s="6"/>
      <c r="AT23" s="6"/>
      <c r="AU23" s="7"/>
      <c r="AV23" s="7"/>
      <c r="AW23" s="7"/>
      <c r="AY23" s="6"/>
      <c r="AZ23" s="6"/>
      <c r="BA23" s="6"/>
      <c r="BB23" s="6"/>
      <c r="BC23" s="6"/>
      <c r="BD23" s="6"/>
      <c r="BE23" s="7"/>
      <c r="BF23" s="7"/>
      <c r="BG23" s="7"/>
      <c r="BI23" s="6"/>
      <c r="BJ23" s="6"/>
      <c r="BK23" s="6"/>
      <c r="BL23" s="6"/>
      <c r="BM23" s="6"/>
      <c r="BN23" s="6"/>
      <c r="BO23" s="7"/>
      <c r="BP23" s="7"/>
      <c r="BQ23" s="7"/>
      <c r="BS23" s="6"/>
      <c r="BT23" s="6"/>
      <c r="BU23" s="6"/>
      <c r="BV23" s="6"/>
      <c r="BW23" s="6"/>
      <c r="BX23" s="6"/>
      <c r="BY23" s="7"/>
      <c r="BZ23" s="7"/>
      <c r="CA23" s="7"/>
    </row>
    <row r="24" spans="1:80" ht="16" x14ac:dyDescent="0.2">
      <c r="A24" s="120" t="str">
        <f>"3. SPECIFICATION. Add SKU. code to door sash code, eg. "&amp;A5&amp;"."&amp;A21&amp;E18&amp;"."&amp;A26</f>
        <v>3. SPECIFICATION. Add SKU. code to door sash code, eg. F101.K2.NFR</v>
      </c>
      <c r="B24" s="120"/>
      <c r="C24" s="120"/>
      <c r="D24" s="120"/>
      <c r="E24" s="120"/>
      <c r="F24" s="120"/>
      <c r="G24" s="120"/>
      <c r="H24" s="120"/>
      <c r="I24" s="120"/>
      <c r="J24" s="21"/>
      <c r="K24" s="70" t="str">
        <f>"3. SPECIFICATION. Add SKU. code to door sash code, eg. "&amp;K5&amp;"."&amp;K21&amp;O18&amp;"."&amp;K26</f>
        <v>3. SPECIFICATION. Add SKU. code to door sash code, eg. F105.K2.NFR</v>
      </c>
      <c r="L24" s="70"/>
      <c r="M24" s="70"/>
      <c r="N24" s="70"/>
      <c r="O24" s="70"/>
      <c r="P24" s="70"/>
      <c r="Q24" s="70"/>
      <c r="R24" s="70"/>
      <c r="S24" s="70"/>
      <c r="T24" s="21"/>
      <c r="U24" s="70" t="str">
        <f>"3. SPECIFICATION. Add SKU. code to door sash code, eg. "&amp;U5&amp;"."&amp;U21&amp;Y18&amp;"."&amp;U26</f>
        <v>3. SPECIFICATION. Add SKU. code to door sash code, eg. F104.K2.NFR</v>
      </c>
      <c r="V24" s="70"/>
      <c r="W24" s="70"/>
      <c r="X24" s="70"/>
      <c r="Y24" s="70"/>
      <c r="Z24" s="70"/>
      <c r="AA24" s="70"/>
      <c r="AB24" s="70"/>
      <c r="AC24" s="70"/>
      <c r="AD24" s="21"/>
      <c r="AE24" s="70" t="str">
        <f>"3. SPECIFICATION. Add SKU. code to door sash code, eg. "&amp;AE5&amp;"."&amp;AE21&amp;AI18&amp;"."&amp;AE26</f>
        <v>3. SPECIFICATION. Add SKU. code to door sash code, eg. F114.K2.NFR</v>
      </c>
      <c r="AF24" s="70"/>
      <c r="AG24" s="70"/>
      <c r="AH24" s="70"/>
      <c r="AI24" s="70"/>
      <c r="AJ24" s="70"/>
      <c r="AK24" s="70"/>
      <c r="AL24" s="70"/>
      <c r="AM24" s="70"/>
      <c r="AN24" s="21"/>
      <c r="AO24" s="70" t="str">
        <f>"3. SPECIFICATION. Add SKU. code to door sash code, eg. "&amp;AO5&amp;"."&amp;AO21&amp;AS18&amp;"."&amp;AO26</f>
        <v>3. SPECIFICATION. Add SKU. code to door sash code, eg. F106.K2.NFR</v>
      </c>
      <c r="AP24" s="70"/>
      <c r="AQ24" s="70"/>
      <c r="AR24" s="70"/>
      <c r="AS24" s="70"/>
      <c r="AT24" s="70"/>
      <c r="AU24" s="70"/>
      <c r="AV24" s="70"/>
      <c r="AW24" s="70"/>
      <c r="AX24" s="21"/>
      <c r="AY24" s="70" t="str">
        <f>"3. SPECIFICATION. Add SKU. code to door sash code, eg. "&amp;AY5&amp;"."&amp;AY21&amp;BC18&amp;"."&amp;AY26</f>
        <v>3. SPECIFICATION. Add SKU. code to door sash code, eg. F111.K2.NFR</v>
      </c>
      <c r="AZ24" s="70"/>
      <c r="BA24" s="70"/>
      <c r="BB24" s="70"/>
      <c r="BC24" s="70"/>
      <c r="BD24" s="70"/>
      <c r="BE24" s="70"/>
      <c r="BF24" s="70"/>
      <c r="BG24" s="70"/>
      <c r="BH24" s="21"/>
      <c r="BI24" s="70" t="str">
        <f>"3. SPECIFICATION. Add SKU. code to door sash code, eg. "&amp;BI5&amp;"."&amp;BI21&amp;BM18&amp;"."&amp;BI26</f>
        <v>3. SPECIFICATION. Add SKU. code to door sash code, eg. F102.K2.NFR</v>
      </c>
      <c r="BJ24" s="70"/>
      <c r="BK24" s="70"/>
      <c r="BL24" s="70"/>
      <c r="BM24" s="70"/>
      <c r="BN24" s="70"/>
      <c r="BO24" s="70"/>
      <c r="BP24" s="70"/>
      <c r="BQ24" s="70"/>
      <c r="BR24" s="21"/>
      <c r="BS24" s="70" t="str">
        <f>"3. SPECIFICATION. Add SKU. code to door sash code, eg. "&amp;BS5&amp;"."&amp;BS21&amp;BW18&amp;"."&amp;BS26</f>
        <v>3. SPECIFICATION. Add SKU. code to door sash code, eg. F103.K2.NFR</v>
      </c>
      <c r="BT24" s="70"/>
      <c r="BU24" s="70"/>
      <c r="BV24" s="70"/>
      <c r="BW24" s="70"/>
      <c r="BX24" s="70"/>
      <c r="BY24" s="70"/>
      <c r="BZ24" s="70"/>
      <c r="CA24" s="70"/>
      <c r="CB24" s="21"/>
    </row>
    <row r="25" spans="1:80" ht="30" x14ac:dyDescent="0.2">
      <c r="A25" s="191" t="s">
        <v>5</v>
      </c>
      <c r="B25" s="191"/>
      <c r="C25" s="192" t="s">
        <v>20</v>
      </c>
      <c r="D25" s="193"/>
      <c r="E25" s="193"/>
      <c r="F25" s="193"/>
      <c r="G25" s="193"/>
      <c r="H25" s="194"/>
      <c r="I25" s="5" t="s">
        <v>27</v>
      </c>
      <c r="K25" s="76" t="s">
        <v>5</v>
      </c>
      <c r="L25" s="76"/>
      <c r="M25" s="71" t="s">
        <v>20</v>
      </c>
      <c r="N25" s="72"/>
      <c r="O25" s="72"/>
      <c r="P25" s="72"/>
      <c r="Q25" s="72"/>
      <c r="R25" s="73"/>
      <c r="S25" s="5" t="s">
        <v>27</v>
      </c>
      <c r="U25" s="76" t="s">
        <v>5</v>
      </c>
      <c r="V25" s="76"/>
      <c r="W25" s="71" t="s">
        <v>20</v>
      </c>
      <c r="X25" s="72"/>
      <c r="Y25" s="72"/>
      <c r="Z25" s="72"/>
      <c r="AA25" s="72"/>
      <c r="AB25" s="73"/>
      <c r="AC25" s="5" t="s">
        <v>27</v>
      </c>
      <c r="AE25" s="76" t="s">
        <v>5</v>
      </c>
      <c r="AF25" s="76"/>
      <c r="AG25" s="71" t="s">
        <v>20</v>
      </c>
      <c r="AH25" s="72"/>
      <c r="AI25" s="72"/>
      <c r="AJ25" s="72"/>
      <c r="AK25" s="72"/>
      <c r="AL25" s="73"/>
      <c r="AM25" s="5" t="s">
        <v>27</v>
      </c>
      <c r="AO25" s="76" t="s">
        <v>5</v>
      </c>
      <c r="AP25" s="76"/>
      <c r="AQ25" s="71" t="s">
        <v>20</v>
      </c>
      <c r="AR25" s="72"/>
      <c r="AS25" s="72"/>
      <c r="AT25" s="72"/>
      <c r="AU25" s="72"/>
      <c r="AV25" s="73"/>
      <c r="AW25" s="5" t="s">
        <v>27</v>
      </c>
      <c r="AY25" s="76" t="s">
        <v>5</v>
      </c>
      <c r="AZ25" s="76"/>
      <c r="BA25" s="71" t="s">
        <v>20</v>
      </c>
      <c r="BB25" s="72"/>
      <c r="BC25" s="72"/>
      <c r="BD25" s="72"/>
      <c r="BE25" s="72"/>
      <c r="BF25" s="73"/>
      <c r="BG25" s="5" t="s">
        <v>27</v>
      </c>
      <c r="BI25" s="76" t="s">
        <v>5</v>
      </c>
      <c r="BJ25" s="76"/>
      <c r="BK25" s="71" t="s">
        <v>20</v>
      </c>
      <c r="BL25" s="72"/>
      <c r="BM25" s="72"/>
      <c r="BN25" s="72"/>
      <c r="BO25" s="72"/>
      <c r="BP25" s="73"/>
      <c r="BQ25" s="5" t="s">
        <v>27</v>
      </c>
      <c r="BS25" s="76" t="s">
        <v>5</v>
      </c>
      <c r="BT25" s="76"/>
      <c r="BU25" s="71" t="s">
        <v>20</v>
      </c>
      <c r="BV25" s="72"/>
      <c r="BW25" s="72"/>
      <c r="BX25" s="72"/>
      <c r="BY25" s="72"/>
      <c r="BZ25" s="73"/>
      <c r="CA25" s="5" t="s">
        <v>27</v>
      </c>
    </row>
    <row r="26" spans="1:80" s="4" customFormat="1" ht="116" customHeight="1" x14ac:dyDescent="0.2">
      <c r="A26" s="195" t="s">
        <v>2</v>
      </c>
      <c r="B26" s="195"/>
      <c r="C26" s="45" t="s">
        <v>523</v>
      </c>
      <c r="D26" s="45"/>
      <c r="E26" s="45"/>
      <c r="F26" s="45" t="s">
        <v>522</v>
      </c>
      <c r="G26" s="45"/>
      <c r="H26" s="45"/>
      <c r="I26" s="13">
        <v>0</v>
      </c>
      <c r="K26" s="44" t="s">
        <v>2</v>
      </c>
      <c r="L26" s="44"/>
      <c r="M26" s="45" t="s">
        <v>528</v>
      </c>
      <c r="N26" s="45"/>
      <c r="O26" s="45"/>
      <c r="P26" s="45" t="s">
        <v>529</v>
      </c>
      <c r="Q26" s="45"/>
      <c r="R26" s="45"/>
      <c r="S26" s="8">
        <v>0</v>
      </c>
      <c r="U26" s="44" t="s">
        <v>2</v>
      </c>
      <c r="V26" s="44"/>
      <c r="W26" s="45" t="s">
        <v>528</v>
      </c>
      <c r="X26" s="45"/>
      <c r="Y26" s="45"/>
      <c r="Z26" s="45" t="s">
        <v>529</v>
      </c>
      <c r="AA26" s="45"/>
      <c r="AB26" s="45"/>
      <c r="AC26" s="8">
        <v>0</v>
      </c>
      <c r="AE26" s="44" t="s">
        <v>2</v>
      </c>
      <c r="AF26" s="44"/>
      <c r="AG26" s="45" t="s">
        <v>521</v>
      </c>
      <c r="AH26" s="45"/>
      <c r="AI26" s="45"/>
      <c r="AJ26" s="45" t="s">
        <v>520</v>
      </c>
      <c r="AK26" s="45"/>
      <c r="AL26" s="45"/>
      <c r="AM26" s="8">
        <v>0</v>
      </c>
      <c r="AO26" s="44" t="s">
        <v>2</v>
      </c>
      <c r="AP26" s="44"/>
      <c r="AQ26" s="138" t="s">
        <v>370</v>
      </c>
      <c r="AR26" s="139"/>
      <c r="AS26" s="140"/>
      <c r="AT26" s="45" t="s">
        <v>373</v>
      </c>
      <c r="AU26" s="45"/>
      <c r="AV26" s="45"/>
      <c r="AW26" s="8">
        <v>0</v>
      </c>
      <c r="AY26" s="44" t="s">
        <v>2</v>
      </c>
      <c r="AZ26" s="44"/>
      <c r="BA26" s="138" t="s">
        <v>524</v>
      </c>
      <c r="BB26" s="139"/>
      <c r="BC26" s="140"/>
      <c r="BD26" s="45" t="s">
        <v>525</v>
      </c>
      <c r="BE26" s="45"/>
      <c r="BF26" s="45"/>
      <c r="BG26" s="8">
        <v>0</v>
      </c>
      <c r="BI26" s="44" t="s">
        <v>2</v>
      </c>
      <c r="BJ26" s="44"/>
      <c r="BK26" s="45" t="s">
        <v>523</v>
      </c>
      <c r="BL26" s="45"/>
      <c r="BM26" s="45"/>
      <c r="BN26" s="45" t="s">
        <v>522</v>
      </c>
      <c r="BO26" s="45"/>
      <c r="BP26" s="45"/>
      <c r="BQ26" s="8">
        <v>0</v>
      </c>
      <c r="BS26" s="44" t="s">
        <v>2</v>
      </c>
      <c r="BT26" s="44"/>
      <c r="BU26" s="45" t="s">
        <v>521</v>
      </c>
      <c r="BV26" s="45"/>
      <c r="BW26" s="45"/>
      <c r="BX26" s="45" t="s">
        <v>520</v>
      </c>
      <c r="BY26" s="45"/>
      <c r="BZ26" s="45"/>
      <c r="CA26" s="8">
        <v>0</v>
      </c>
    </row>
    <row r="27" spans="1:80" s="4" customFormat="1" ht="116" customHeight="1" x14ac:dyDescent="0.2">
      <c r="A27" s="195" t="s">
        <v>434</v>
      </c>
      <c r="B27" s="195"/>
      <c r="C27" s="59" t="s">
        <v>506</v>
      </c>
      <c r="D27" s="59"/>
      <c r="E27" s="59"/>
      <c r="F27" s="59" t="s">
        <v>511</v>
      </c>
      <c r="G27" s="59"/>
      <c r="H27" s="59"/>
      <c r="I27" s="41" t="s">
        <v>479</v>
      </c>
      <c r="K27" s="44" t="s">
        <v>434</v>
      </c>
      <c r="L27" s="44"/>
      <c r="M27" s="59" t="s">
        <v>506</v>
      </c>
      <c r="N27" s="59"/>
      <c r="O27" s="59"/>
      <c r="P27" s="59" t="s">
        <v>511</v>
      </c>
      <c r="Q27" s="59"/>
      <c r="R27" s="59"/>
      <c r="S27" s="41" t="s">
        <v>479</v>
      </c>
      <c r="U27" s="44" t="s">
        <v>434</v>
      </c>
      <c r="V27" s="44"/>
      <c r="W27" s="59" t="s">
        <v>506</v>
      </c>
      <c r="X27" s="59"/>
      <c r="Y27" s="59"/>
      <c r="Z27" s="59" t="s">
        <v>511</v>
      </c>
      <c r="AA27" s="59"/>
      <c r="AB27" s="59"/>
      <c r="AC27" s="41" t="s">
        <v>479</v>
      </c>
      <c r="AE27" s="44" t="s">
        <v>434</v>
      </c>
      <c r="AF27" s="44"/>
      <c r="AG27" s="59" t="s">
        <v>506</v>
      </c>
      <c r="AH27" s="59"/>
      <c r="AI27" s="59"/>
      <c r="AJ27" s="59" t="s">
        <v>511</v>
      </c>
      <c r="AK27" s="59"/>
      <c r="AL27" s="59"/>
      <c r="AM27" s="41" t="s">
        <v>479</v>
      </c>
      <c r="AO27" s="44" t="s">
        <v>434</v>
      </c>
      <c r="AP27" s="44"/>
      <c r="AQ27" s="45" t="s">
        <v>516</v>
      </c>
      <c r="AR27" s="45"/>
      <c r="AS27" s="45"/>
      <c r="AT27" s="45" t="s">
        <v>518</v>
      </c>
      <c r="AU27" s="45"/>
      <c r="AV27" s="45"/>
      <c r="AW27" s="39">
        <v>85</v>
      </c>
      <c r="AX27" s="2"/>
      <c r="AY27" s="44" t="s">
        <v>434</v>
      </c>
      <c r="AZ27" s="44"/>
      <c r="BA27" s="45" t="s">
        <v>516</v>
      </c>
      <c r="BB27" s="45"/>
      <c r="BC27" s="45"/>
      <c r="BD27" s="45" t="s">
        <v>518</v>
      </c>
      <c r="BE27" s="45"/>
      <c r="BF27" s="45"/>
      <c r="BG27" s="39">
        <v>85</v>
      </c>
      <c r="BH27" s="2"/>
      <c r="BI27" s="44" t="s">
        <v>434</v>
      </c>
      <c r="BJ27" s="44"/>
      <c r="BK27" s="59" t="s">
        <v>506</v>
      </c>
      <c r="BL27" s="59"/>
      <c r="BM27" s="59"/>
      <c r="BN27" s="59" t="s">
        <v>511</v>
      </c>
      <c r="BO27" s="59"/>
      <c r="BP27" s="59"/>
      <c r="BQ27" s="41" t="s">
        <v>479</v>
      </c>
      <c r="BS27" s="44" t="s">
        <v>434</v>
      </c>
      <c r="BT27" s="44"/>
      <c r="BU27" s="59" t="s">
        <v>506</v>
      </c>
      <c r="BV27" s="59"/>
      <c r="BW27" s="59"/>
      <c r="BX27" s="59" t="s">
        <v>511</v>
      </c>
      <c r="BY27" s="59"/>
      <c r="BZ27" s="59"/>
      <c r="CA27" s="41" t="s">
        <v>479</v>
      </c>
    </row>
    <row r="28" spans="1:80" s="4" customFormat="1" ht="116" customHeight="1" x14ac:dyDescent="0.2">
      <c r="A28" s="195" t="s">
        <v>66</v>
      </c>
      <c r="B28" s="195"/>
      <c r="C28" s="59" t="s">
        <v>507</v>
      </c>
      <c r="D28" s="59"/>
      <c r="E28" s="59"/>
      <c r="F28" s="59" t="s">
        <v>512</v>
      </c>
      <c r="G28" s="59"/>
      <c r="H28" s="59"/>
      <c r="I28" s="41" t="s">
        <v>479</v>
      </c>
      <c r="K28" s="44" t="s">
        <v>66</v>
      </c>
      <c r="L28" s="44"/>
      <c r="M28" s="59" t="s">
        <v>507</v>
      </c>
      <c r="N28" s="59"/>
      <c r="O28" s="59"/>
      <c r="P28" s="59" t="s">
        <v>512</v>
      </c>
      <c r="Q28" s="59"/>
      <c r="R28" s="59"/>
      <c r="S28" s="41" t="s">
        <v>479</v>
      </c>
      <c r="U28" s="44" t="s">
        <v>66</v>
      </c>
      <c r="V28" s="44"/>
      <c r="W28" s="59" t="s">
        <v>507</v>
      </c>
      <c r="X28" s="59"/>
      <c r="Y28" s="59"/>
      <c r="Z28" s="59" t="s">
        <v>512</v>
      </c>
      <c r="AA28" s="59"/>
      <c r="AB28" s="59"/>
      <c r="AC28" s="41" t="s">
        <v>479</v>
      </c>
      <c r="AE28" s="44" t="s">
        <v>66</v>
      </c>
      <c r="AF28" s="44"/>
      <c r="AG28" s="59" t="s">
        <v>507</v>
      </c>
      <c r="AH28" s="59"/>
      <c r="AI28" s="59"/>
      <c r="AJ28" s="59" t="s">
        <v>512</v>
      </c>
      <c r="AK28" s="59"/>
      <c r="AL28" s="59"/>
      <c r="AM28" s="41" t="s">
        <v>479</v>
      </c>
      <c r="AO28" s="44" t="s">
        <v>66</v>
      </c>
      <c r="AP28" s="44"/>
      <c r="AQ28" s="45" t="s">
        <v>517</v>
      </c>
      <c r="AR28" s="45"/>
      <c r="AS28" s="45"/>
      <c r="AT28" s="45" t="s">
        <v>519</v>
      </c>
      <c r="AU28" s="45"/>
      <c r="AV28" s="45"/>
      <c r="AW28" s="39">
        <v>85</v>
      </c>
      <c r="AY28" s="44" t="s">
        <v>66</v>
      </c>
      <c r="AZ28" s="44"/>
      <c r="BA28" s="45" t="s">
        <v>371</v>
      </c>
      <c r="BB28" s="45"/>
      <c r="BC28" s="45"/>
      <c r="BD28" s="45" t="s">
        <v>372</v>
      </c>
      <c r="BE28" s="45"/>
      <c r="BF28" s="45"/>
      <c r="BG28" s="39">
        <v>85</v>
      </c>
      <c r="BI28" s="44" t="s">
        <v>66</v>
      </c>
      <c r="BJ28" s="44"/>
      <c r="BK28" s="59" t="s">
        <v>507</v>
      </c>
      <c r="BL28" s="59"/>
      <c r="BM28" s="59"/>
      <c r="BN28" s="59" t="s">
        <v>512</v>
      </c>
      <c r="BO28" s="59"/>
      <c r="BP28" s="59"/>
      <c r="BQ28" s="41" t="s">
        <v>479</v>
      </c>
      <c r="BS28" s="44" t="s">
        <v>66</v>
      </c>
      <c r="BT28" s="44"/>
      <c r="BU28" s="59" t="s">
        <v>507</v>
      </c>
      <c r="BV28" s="59"/>
      <c r="BW28" s="59"/>
      <c r="BX28" s="59" t="s">
        <v>512</v>
      </c>
      <c r="BY28" s="59"/>
      <c r="BZ28" s="59"/>
      <c r="CA28" s="41" t="s">
        <v>479</v>
      </c>
    </row>
    <row r="29" spans="1:80" s="4" customFormat="1" ht="116" customHeight="1" x14ac:dyDescent="0.2">
      <c r="A29" s="195" t="s">
        <v>453</v>
      </c>
      <c r="B29" s="195"/>
      <c r="C29" s="59" t="s">
        <v>508</v>
      </c>
      <c r="D29" s="59"/>
      <c r="E29" s="59"/>
      <c r="F29" s="59" t="s">
        <v>513</v>
      </c>
      <c r="G29" s="59"/>
      <c r="H29" s="59"/>
      <c r="I29" s="41" t="s">
        <v>479</v>
      </c>
      <c r="K29" s="44" t="s">
        <v>453</v>
      </c>
      <c r="L29" s="44"/>
      <c r="M29" s="59" t="s">
        <v>508</v>
      </c>
      <c r="N29" s="59"/>
      <c r="O29" s="59"/>
      <c r="P29" s="59" t="s">
        <v>513</v>
      </c>
      <c r="Q29" s="59"/>
      <c r="R29" s="59"/>
      <c r="S29" s="41" t="s">
        <v>479</v>
      </c>
      <c r="U29" s="44" t="s">
        <v>453</v>
      </c>
      <c r="V29" s="44"/>
      <c r="W29" s="59" t="s">
        <v>508</v>
      </c>
      <c r="X29" s="59"/>
      <c r="Y29" s="59"/>
      <c r="Z29" s="59" t="s">
        <v>513</v>
      </c>
      <c r="AA29" s="59"/>
      <c r="AB29" s="59"/>
      <c r="AC29" s="41" t="s">
        <v>479</v>
      </c>
      <c r="AE29" s="44" t="s">
        <v>453</v>
      </c>
      <c r="AF29" s="44"/>
      <c r="AG29" s="59" t="s">
        <v>508</v>
      </c>
      <c r="AH29" s="59"/>
      <c r="AI29" s="59"/>
      <c r="AJ29" s="59" t="s">
        <v>513</v>
      </c>
      <c r="AK29" s="59"/>
      <c r="AL29" s="59"/>
      <c r="AM29" s="41" t="s">
        <v>479</v>
      </c>
      <c r="AO29" s="44" t="s">
        <v>453</v>
      </c>
      <c r="AP29" s="44"/>
      <c r="AQ29" s="45" t="s">
        <v>526</v>
      </c>
      <c r="AR29" s="45"/>
      <c r="AS29" s="45"/>
      <c r="AT29" s="45" t="s">
        <v>527</v>
      </c>
      <c r="AU29" s="45"/>
      <c r="AV29" s="45"/>
      <c r="AW29" s="41" t="s">
        <v>59</v>
      </c>
      <c r="AY29" s="44" t="s">
        <v>453</v>
      </c>
      <c r="AZ29" s="44"/>
      <c r="BA29" s="45" t="s">
        <v>526</v>
      </c>
      <c r="BB29" s="45"/>
      <c r="BC29" s="45"/>
      <c r="BD29" s="45" t="s">
        <v>527</v>
      </c>
      <c r="BE29" s="45"/>
      <c r="BF29" s="45"/>
      <c r="BG29" s="41" t="s">
        <v>59</v>
      </c>
      <c r="BI29" s="44" t="s">
        <v>453</v>
      </c>
      <c r="BJ29" s="44"/>
      <c r="BK29" s="59" t="s">
        <v>508</v>
      </c>
      <c r="BL29" s="59"/>
      <c r="BM29" s="59"/>
      <c r="BN29" s="59" t="s">
        <v>513</v>
      </c>
      <c r="BO29" s="59"/>
      <c r="BP29" s="59"/>
      <c r="BQ29" s="41" t="s">
        <v>479</v>
      </c>
      <c r="BS29" s="44" t="s">
        <v>453</v>
      </c>
      <c r="BT29" s="44"/>
      <c r="BU29" s="59" t="s">
        <v>508</v>
      </c>
      <c r="BV29" s="59"/>
      <c r="BW29" s="59"/>
      <c r="BX29" s="59" t="s">
        <v>513</v>
      </c>
      <c r="BY29" s="59"/>
      <c r="BZ29" s="59"/>
      <c r="CA29" s="41" t="s">
        <v>479</v>
      </c>
    </row>
    <row r="30" spans="1:80" s="4" customFormat="1" ht="116" customHeight="1" x14ac:dyDescent="0.2">
      <c r="A30" s="195" t="s">
        <v>13</v>
      </c>
      <c r="B30" s="195"/>
      <c r="C30" s="59" t="s">
        <v>477</v>
      </c>
      <c r="D30" s="59"/>
      <c r="E30" s="59"/>
      <c r="F30" s="59" t="s">
        <v>478</v>
      </c>
      <c r="G30" s="59"/>
      <c r="H30" s="59"/>
      <c r="I30" s="41" t="s">
        <v>479</v>
      </c>
      <c r="K30" s="44" t="s">
        <v>13</v>
      </c>
      <c r="L30" s="44"/>
      <c r="M30" s="59" t="s">
        <v>477</v>
      </c>
      <c r="N30" s="59"/>
      <c r="O30" s="59"/>
      <c r="P30" s="59" t="s">
        <v>478</v>
      </c>
      <c r="Q30" s="59"/>
      <c r="R30" s="59"/>
      <c r="S30" s="41" t="s">
        <v>479</v>
      </c>
      <c r="U30" s="44" t="s">
        <v>13</v>
      </c>
      <c r="V30" s="44"/>
      <c r="W30" s="59" t="s">
        <v>477</v>
      </c>
      <c r="X30" s="59"/>
      <c r="Y30" s="59"/>
      <c r="Z30" s="59" t="s">
        <v>478</v>
      </c>
      <c r="AA30" s="59"/>
      <c r="AB30" s="59"/>
      <c r="AC30" s="41" t="s">
        <v>479</v>
      </c>
      <c r="AE30" s="44" t="s">
        <v>13</v>
      </c>
      <c r="AF30" s="44"/>
      <c r="AG30" s="59" t="s">
        <v>477</v>
      </c>
      <c r="AH30" s="59"/>
      <c r="AI30" s="59"/>
      <c r="AJ30" s="59" t="s">
        <v>478</v>
      </c>
      <c r="AK30" s="59"/>
      <c r="AL30" s="59"/>
      <c r="AM30" s="41" t="s">
        <v>479</v>
      </c>
      <c r="AO30" s="44" t="s">
        <v>13</v>
      </c>
      <c r="AP30" s="44"/>
      <c r="AQ30" s="59" t="s">
        <v>477</v>
      </c>
      <c r="AR30" s="59"/>
      <c r="AS30" s="59"/>
      <c r="AT30" s="59" t="s">
        <v>478</v>
      </c>
      <c r="AU30" s="59"/>
      <c r="AV30" s="59"/>
      <c r="AW30" s="41" t="s">
        <v>479</v>
      </c>
      <c r="AY30" s="44" t="s">
        <v>13</v>
      </c>
      <c r="AZ30" s="44"/>
      <c r="BA30" s="59" t="s">
        <v>477</v>
      </c>
      <c r="BB30" s="59"/>
      <c r="BC30" s="59"/>
      <c r="BD30" s="59" t="s">
        <v>478</v>
      </c>
      <c r="BE30" s="59"/>
      <c r="BF30" s="59"/>
      <c r="BG30" s="41" t="s">
        <v>479</v>
      </c>
      <c r="BI30" s="44" t="s">
        <v>13</v>
      </c>
      <c r="BJ30" s="44"/>
      <c r="BK30" s="59" t="s">
        <v>477</v>
      </c>
      <c r="BL30" s="59"/>
      <c r="BM30" s="59"/>
      <c r="BN30" s="59" t="s">
        <v>478</v>
      </c>
      <c r="BO30" s="59"/>
      <c r="BP30" s="59"/>
      <c r="BQ30" s="41" t="s">
        <v>479</v>
      </c>
      <c r="BS30" s="44" t="s">
        <v>13</v>
      </c>
      <c r="BT30" s="44"/>
      <c r="BU30" s="59" t="s">
        <v>477</v>
      </c>
      <c r="BV30" s="59"/>
      <c r="BW30" s="59"/>
      <c r="BX30" s="59" t="s">
        <v>478</v>
      </c>
      <c r="BY30" s="59"/>
      <c r="BZ30" s="59"/>
      <c r="CA30" s="41" t="s">
        <v>479</v>
      </c>
    </row>
    <row r="31" spans="1:80" s="4" customFormat="1" ht="116" customHeight="1" x14ac:dyDescent="0.2">
      <c r="A31" s="195" t="s">
        <v>14</v>
      </c>
      <c r="B31" s="195"/>
      <c r="C31" s="55" t="s">
        <v>509</v>
      </c>
      <c r="D31" s="55"/>
      <c r="E31" s="55"/>
      <c r="F31" s="55" t="s">
        <v>514</v>
      </c>
      <c r="G31" s="55"/>
      <c r="H31" s="55"/>
      <c r="I31" s="41" t="s">
        <v>479</v>
      </c>
      <c r="K31" s="44" t="s">
        <v>14</v>
      </c>
      <c r="L31" s="44"/>
      <c r="M31" s="55" t="s">
        <v>509</v>
      </c>
      <c r="N31" s="55"/>
      <c r="O31" s="55"/>
      <c r="P31" s="55" t="s">
        <v>514</v>
      </c>
      <c r="Q31" s="55"/>
      <c r="R31" s="55"/>
      <c r="S31" s="41" t="s">
        <v>479</v>
      </c>
      <c r="U31" s="44" t="s">
        <v>14</v>
      </c>
      <c r="V31" s="44"/>
      <c r="W31" s="55" t="s">
        <v>509</v>
      </c>
      <c r="X31" s="55"/>
      <c r="Y31" s="55"/>
      <c r="Z31" s="55" t="s">
        <v>514</v>
      </c>
      <c r="AA31" s="55"/>
      <c r="AB31" s="55"/>
      <c r="AC31" s="41" t="s">
        <v>479</v>
      </c>
      <c r="AE31" s="44" t="s">
        <v>14</v>
      </c>
      <c r="AF31" s="44"/>
      <c r="AG31" s="55" t="s">
        <v>509</v>
      </c>
      <c r="AH31" s="55"/>
      <c r="AI31" s="55"/>
      <c r="AJ31" s="55" t="s">
        <v>514</v>
      </c>
      <c r="AK31" s="55"/>
      <c r="AL31" s="55"/>
      <c r="AM31" s="41" t="s">
        <v>479</v>
      </c>
      <c r="AO31" s="44" t="s">
        <v>14</v>
      </c>
      <c r="AP31" s="44"/>
      <c r="AQ31" s="55" t="s">
        <v>509</v>
      </c>
      <c r="AR31" s="55"/>
      <c r="AS31" s="55"/>
      <c r="AT31" s="55" t="s">
        <v>514</v>
      </c>
      <c r="AU31" s="55"/>
      <c r="AV31" s="55"/>
      <c r="AW31" s="41" t="s">
        <v>479</v>
      </c>
      <c r="AY31" s="44" t="s">
        <v>14</v>
      </c>
      <c r="AZ31" s="44"/>
      <c r="BA31" s="55" t="s">
        <v>509</v>
      </c>
      <c r="BB31" s="55"/>
      <c r="BC31" s="55"/>
      <c r="BD31" s="55" t="s">
        <v>514</v>
      </c>
      <c r="BE31" s="55"/>
      <c r="BF31" s="55"/>
      <c r="BG31" s="41" t="s">
        <v>479</v>
      </c>
      <c r="BI31" s="44" t="s">
        <v>14</v>
      </c>
      <c r="BJ31" s="44"/>
      <c r="BK31" s="55" t="s">
        <v>509</v>
      </c>
      <c r="BL31" s="55"/>
      <c r="BM31" s="55"/>
      <c r="BN31" s="55" t="s">
        <v>514</v>
      </c>
      <c r="BO31" s="55"/>
      <c r="BP31" s="55"/>
      <c r="BQ31" s="41" t="s">
        <v>479</v>
      </c>
      <c r="BS31" s="44" t="s">
        <v>14</v>
      </c>
      <c r="BT31" s="44"/>
      <c r="BU31" s="55" t="s">
        <v>509</v>
      </c>
      <c r="BV31" s="55"/>
      <c r="BW31" s="55"/>
      <c r="BX31" s="55" t="s">
        <v>514</v>
      </c>
      <c r="BY31" s="55"/>
      <c r="BZ31" s="55"/>
      <c r="CA31" s="41" t="s">
        <v>479</v>
      </c>
    </row>
    <row r="32" spans="1:80" s="4" customFormat="1" ht="116" customHeight="1" x14ac:dyDescent="0.2">
      <c r="A32" s="195" t="s">
        <v>15</v>
      </c>
      <c r="B32" s="195"/>
      <c r="C32" s="55" t="s">
        <v>510</v>
      </c>
      <c r="D32" s="55"/>
      <c r="E32" s="55"/>
      <c r="F32" s="55" t="s">
        <v>515</v>
      </c>
      <c r="G32" s="55"/>
      <c r="H32" s="55"/>
      <c r="I32" s="41" t="s">
        <v>479</v>
      </c>
      <c r="K32" s="44" t="s">
        <v>15</v>
      </c>
      <c r="L32" s="44"/>
      <c r="M32" s="55" t="s">
        <v>510</v>
      </c>
      <c r="N32" s="55"/>
      <c r="O32" s="55"/>
      <c r="P32" s="55" t="s">
        <v>515</v>
      </c>
      <c r="Q32" s="55"/>
      <c r="R32" s="55"/>
      <c r="S32" s="41" t="s">
        <v>479</v>
      </c>
      <c r="U32" s="44" t="s">
        <v>15</v>
      </c>
      <c r="V32" s="44"/>
      <c r="W32" s="55" t="s">
        <v>510</v>
      </c>
      <c r="X32" s="55"/>
      <c r="Y32" s="55"/>
      <c r="Z32" s="55" t="s">
        <v>515</v>
      </c>
      <c r="AA32" s="55"/>
      <c r="AB32" s="55"/>
      <c r="AC32" s="41" t="s">
        <v>479</v>
      </c>
      <c r="AE32" s="44" t="s">
        <v>15</v>
      </c>
      <c r="AF32" s="44"/>
      <c r="AG32" s="55" t="s">
        <v>510</v>
      </c>
      <c r="AH32" s="55"/>
      <c r="AI32" s="55"/>
      <c r="AJ32" s="55" t="s">
        <v>515</v>
      </c>
      <c r="AK32" s="55"/>
      <c r="AL32" s="55"/>
      <c r="AM32" s="41" t="s">
        <v>479</v>
      </c>
      <c r="AO32" s="44" t="s">
        <v>15</v>
      </c>
      <c r="AP32" s="44"/>
      <c r="AQ32" s="55" t="s">
        <v>510</v>
      </c>
      <c r="AR32" s="55"/>
      <c r="AS32" s="55"/>
      <c r="AT32" s="55" t="s">
        <v>515</v>
      </c>
      <c r="AU32" s="55"/>
      <c r="AV32" s="55"/>
      <c r="AW32" s="41" t="s">
        <v>479</v>
      </c>
      <c r="AY32" s="44" t="s">
        <v>15</v>
      </c>
      <c r="AZ32" s="44"/>
      <c r="BA32" s="55" t="s">
        <v>510</v>
      </c>
      <c r="BB32" s="55"/>
      <c r="BC32" s="55"/>
      <c r="BD32" s="55" t="s">
        <v>515</v>
      </c>
      <c r="BE32" s="55"/>
      <c r="BF32" s="55"/>
      <c r="BG32" s="41" t="s">
        <v>479</v>
      </c>
      <c r="BI32" s="44" t="s">
        <v>15</v>
      </c>
      <c r="BJ32" s="44"/>
      <c r="BK32" s="55" t="s">
        <v>510</v>
      </c>
      <c r="BL32" s="55"/>
      <c r="BM32" s="55"/>
      <c r="BN32" s="55" t="s">
        <v>515</v>
      </c>
      <c r="BO32" s="55"/>
      <c r="BP32" s="55"/>
      <c r="BQ32" s="41" t="s">
        <v>479</v>
      </c>
      <c r="BS32" s="44" t="s">
        <v>15</v>
      </c>
      <c r="BT32" s="44"/>
      <c r="BU32" s="55" t="s">
        <v>510</v>
      </c>
      <c r="BV32" s="55"/>
      <c r="BW32" s="55"/>
      <c r="BX32" s="55" t="s">
        <v>515</v>
      </c>
      <c r="BY32" s="55"/>
      <c r="BZ32" s="55"/>
      <c r="CA32" s="41" t="s">
        <v>479</v>
      </c>
    </row>
    <row r="33" spans="1:80" x14ac:dyDescent="0.2">
      <c r="A33" s="175"/>
      <c r="B33" s="175"/>
      <c r="C33" s="175"/>
      <c r="D33" s="175"/>
      <c r="E33" s="175"/>
      <c r="F33" s="175"/>
      <c r="G33" s="176"/>
      <c r="H33" s="176"/>
      <c r="I33" s="176"/>
      <c r="K33" s="6"/>
      <c r="L33" s="6"/>
      <c r="M33" s="6"/>
      <c r="N33" s="6"/>
      <c r="O33" s="6"/>
      <c r="P33" s="6"/>
      <c r="Q33" s="7"/>
      <c r="R33" s="7"/>
      <c r="S33" s="7"/>
      <c r="U33" s="6"/>
      <c r="V33" s="6"/>
      <c r="W33" s="6"/>
      <c r="X33" s="6"/>
      <c r="Y33" s="6"/>
      <c r="Z33" s="6"/>
      <c r="AA33" s="7"/>
      <c r="AB33" s="7"/>
      <c r="AC33" s="7"/>
      <c r="AE33" s="6"/>
      <c r="AF33" s="6"/>
      <c r="AG33" s="6"/>
      <c r="AH33" s="6"/>
      <c r="AI33" s="6"/>
      <c r="AJ33" s="6"/>
      <c r="AK33" s="7"/>
      <c r="AL33" s="7"/>
      <c r="AM33" s="7"/>
      <c r="AO33" s="6"/>
      <c r="AP33" s="6"/>
      <c r="AQ33" s="6"/>
      <c r="AR33" s="6"/>
      <c r="AS33" s="6"/>
      <c r="AT33" s="6"/>
      <c r="AU33" s="7"/>
      <c r="AV33" s="7"/>
      <c r="AW33" s="7"/>
      <c r="AY33" s="6"/>
      <c r="AZ33" s="6"/>
      <c r="BA33" s="6"/>
      <c r="BB33" s="6"/>
      <c r="BC33" s="6"/>
      <c r="BD33" s="6"/>
      <c r="BE33" s="7"/>
      <c r="BF33" s="7"/>
      <c r="BG33" s="7"/>
      <c r="BI33" s="6"/>
      <c r="BJ33" s="6"/>
      <c r="BK33" s="6"/>
      <c r="BL33" s="6"/>
      <c r="BM33" s="6"/>
      <c r="BN33" s="6"/>
      <c r="BO33" s="7"/>
      <c r="BP33" s="7"/>
      <c r="BQ33" s="7"/>
      <c r="BS33" s="6"/>
      <c r="BT33" s="6"/>
      <c r="BU33" s="6"/>
      <c r="BV33" s="6"/>
      <c r="BW33" s="6"/>
      <c r="BX33" s="6"/>
      <c r="BY33" s="7"/>
      <c r="BZ33" s="7"/>
      <c r="CA33" s="7"/>
    </row>
    <row r="34" spans="1:80" ht="16" x14ac:dyDescent="0.2">
      <c r="A34" s="120" t="str">
        <f>"4. TREATMENT/FINISH/GLOSS LEVEL. Add. SKU. code to door sash code, eg. "&amp;A5&amp;"."&amp;A20&amp;E18&amp;"."&amp;A26&amp;".OQ/OLIVE/00"</f>
        <v>4. TREATMENT/FINISH/GLOSS LEVEL. Add. SKU. code to door sash code, eg. F101.J2.NFR.OQ/OLIVE/00</v>
      </c>
      <c r="B34" s="120"/>
      <c r="C34" s="120"/>
      <c r="D34" s="120"/>
      <c r="E34" s="120"/>
      <c r="F34" s="120"/>
      <c r="G34" s="120"/>
      <c r="H34" s="120"/>
      <c r="I34" s="120"/>
      <c r="J34" s="21"/>
      <c r="K34" s="70" t="str">
        <f t="shared" ref="K34" si="0">"4. TREATMENT/FINISH/GLOSS LEVEL. Add. SKU. code to door sash code, eg. "&amp;K5&amp;"."&amp;K20&amp;O18&amp;"."&amp;K26&amp;".OQ/OLIVE/00"</f>
        <v>4. TREATMENT/FINISH/GLOSS LEVEL. Add. SKU. code to door sash code, eg. F105.J2.NFR.OQ/OLIVE/00</v>
      </c>
      <c r="L34" s="70"/>
      <c r="M34" s="70"/>
      <c r="N34" s="70"/>
      <c r="O34" s="70"/>
      <c r="P34" s="70"/>
      <c r="Q34" s="70"/>
      <c r="R34" s="70"/>
      <c r="S34" s="70"/>
      <c r="T34" s="21"/>
      <c r="U34" s="70" t="str">
        <f t="shared" ref="U34" si="1">"4. TREATMENT/FINISH/GLOSS LEVEL. Add. SKU. code to door sash code, eg. "&amp;U5&amp;"."&amp;U20&amp;Y18&amp;"."&amp;U26&amp;".OQ/OLIVE/00"</f>
        <v>4. TREATMENT/FINISH/GLOSS LEVEL. Add. SKU. code to door sash code, eg. F104.J2.NFR.OQ/OLIVE/00</v>
      </c>
      <c r="V34" s="70"/>
      <c r="W34" s="70"/>
      <c r="X34" s="70"/>
      <c r="Y34" s="70"/>
      <c r="Z34" s="70"/>
      <c r="AA34" s="70"/>
      <c r="AB34" s="70"/>
      <c r="AC34" s="70"/>
      <c r="AD34" s="21"/>
      <c r="AE34" s="70" t="str">
        <f t="shared" ref="AE34" si="2">"4. TREATMENT/FINISH/GLOSS LEVEL. Add. SKU. code to door sash code, eg. "&amp;AE5&amp;"."&amp;AE20&amp;AI18&amp;"."&amp;AE26&amp;".OQ/OLIVE/00"</f>
        <v>4. TREATMENT/FINISH/GLOSS LEVEL. Add. SKU. code to door sash code, eg. F114.J2.NFR.OQ/OLIVE/00</v>
      </c>
      <c r="AF34" s="70"/>
      <c r="AG34" s="70"/>
      <c r="AH34" s="70"/>
      <c r="AI34" s="70"/>
      <c r="AJ34" s="70"/>
      <c r="AK34" s="70"/>
      <c r="AL34" s="70"/>
      <c r="AM34" s="70"/>
      <c r="AN34" s="21"/>
      <c r="AO34" s="70" t="str">
        <f t="shared" ref="AO34" si="3">"4. TREATMENT/FINISH/GLOSS LEVEL. Add. SKU. code to door sash code, eg. "&amp;AO5&amp;"."&amp;AO20&amp;AS18&amp;"."&amp;AO26&amp;".OQ/OLIVE/00"</f>
        <v>4. TREATMENT/FINISH/GLOSS LEVEL. Add. SKU. code to door sash code, eg. F106.J2.NFR.OQ/OLIVE/00</v>
      </c>
      <c r="AP34" s="70"/>
      <c r="AQ34" s="70"/>
      <c r="AR34" s="70"/>
      <c r="AS34" s="70"/>
      <c r="AT34" s="70"/>
      <c r="AU34" s="70"/>
      <c r="AV34" s="70"/>
      <c r="AW34" s="70"/>
      <c r="AX34" s="21"/>
      <c r="AY34" s="70" t="str">
        <f t="shared" ref="AY34" si="4">"4. TREATMENT/FINISH/GLOSS LEVEL. Add. SKU. code to door sash code, eg. "&amp;AY5&amp;"."&amp;AY20&amp;BC18&amp;"."&amp;AY26&amp;".OQ/OLIVE/00"</f>
        <v>4. TREATMENT/FINISH/GLOSS LEVEL. Add. SKU. code to door sash code, eg. F111.J2.NFR.OQ/OLIVE/00</v>
      </c>
      <c r="AZ34" s="70"/>
      <c r="BA34" s="70"/>
      <c r="BB34" s="70"/>
      <c r="BC34" s="70"/>
      <c r="BD34" s="70"/>
      <c r="BE34" s="70"/>
      <c r="BF34" s="70"/>
      <c r="BG34" s="70"/>
      <c r="BH34" s="21"/>
      <c r="BI34" s="70" t="str">
        <f t="shared" ref="BI34" si="5">"4. TREATMENT/FINISH/GLOSS LEVEL. Add. SKU. code to door sash code, eg. "&amp;BI5&amp;"."&amp;BI20&amp;BM18&amp;"."&amp;BI26&amp;".OQ/OLIVE/00"</f>
        <v>4. TREATMENT/FINISH/GLOSS LEVEL. Add. SKU. code to door sash code, eg. F102.J2.NFR.OQ/OLIVE/00</v>
      </c>
      <c r="BJ34" s="70"/>
      <c r="BK34" s="70"/>
      <c r="BL34" s="70"/>
      <c r="BM34" s="70"/>
      <c r="BN34" s="70"/>
      <c r="BO34" s="70"/>
      <c r="BP34" s="70"/>
      <c r="BQ34" s="70"/>
      <c r="BR34" s="21"/>
      <c r="BS34" s="70" t="str">
        <f t="shared" ref="BS34" si="6">"4. TREATMENT/FINISH/GLOSS LEVEL. Add. SKU. code to door sash code, eg. "&amp;BS5&amp;"."&amp;BS20&amp;BW18&amp;"."&amp;BS26&amp;".OQ/OLIVE/00"</f>
        <v>4. TREATMENT/FINISH/GLOSS LEVEL. Add. SKU. code to door sash code, eg. F103.J2.NFR.OQ/OLIVE/00</v>
      </c>
      <c r="BT34" s="70"/>
      <c r="BU34" s="70"/>
      <c r="BV34" s="70"/>
      <c r="BW34" s="70"/>
      <c r="BX34" s="70"/>
      <c r="BY34" s="70"/>
      <c r="BZ34" s="70"/>
      <c r="CA34" s="70"/>
      <c r="CB34" s="21"/>
    </row>
    <row r="35" spans="1:80" ht="30" x14ac:dyDescent="0.2">
      <c r="A35" s="191" t="s">
        <v>5</v>
      </c>
      <c r="B35" s="191"/>
      <c r="C35" s="192" t="s">
        <v>20</v>
      </c>
      <c r="D35" s="193"/>
      <c r="E35" s="193"/>
      <c r="F35" s="193"/>
      <c r="G35" s="193"/>
      <c r="H35" s="194"/>
      <c r="I35" s="5" t="s">
        <v>27</v>
      </c>
      <c r="K35" s="76" t="s">
        <v>5</v>
      </c>
      <c r="L35" s="76"/>
      <c r="M35" s="71" t="s">
        <v>20</v>
      </c>
      <c r="N35" s="72"/>
      <c r="O35" s="72"/>
      <c r="P35" s="72"/>
      <c r="Q35" s="72"/>
      <c r="R35" s="73"/>
      <c r="S35" s="5" t="s">
        <v>27</v>
      </c>
      <c r="U35" s="76" t="s">
        <v>5</v>
      </c>
      <c r="V35" s="76"/>
      <c r="W35" s="71" t="s">
        <v>20</v>
      </c>
      <c r="X35" s="72"/>
      <c r="Y35" s="72"/>
      <c r="Z35" s="72"/>
      <c r="AA35" s="72"/>
      <c r="AB35" s="73"/>
      <c r="AC35" s="5" t="s">
        <v>27</v>
      </c>
      <c r="AE35" s="76" t="s">
        <v>5</v>
      </c>
      <c r="AF35" s="76"/>
      <c r="AG35" s="71" t="s">
        <v>20</v>
      </c>
      <c r="AH35" s="72"/>
      <c r="AI35" s="72"/>
      <c r="AJ35" s="72"/>
      <c r="AK35" s="72"/>
      <c r="AL35" s="73"/>
      <c r="AM35" s="5" t="s">
        <v>27</v>
      </c>
      <c r="AO35" s="76" t="s">
        <v>5</v>
      </c>
      <c r="AP35" s="76"/>
      <c r="AQ35" s="71" t="s">
        <v>20</v>
      </c>
      <c r="AR35" s="72"/>
      <c r="AS35" s="72"/>
      <c r="AT35" s="72"/>
      <c r="AU35" s="72"/>
      <c r="AV35" s="73"/>
      <c r="AW35" s="5" t="s">
        <v>27</v>
      </c>
      <c r="AY35" s="76" t="s">
        <v>5</v>
      </c>
      <c r="AZ35" s="76"/>
      <c r="BA35" s="71" t="s">
        <v>20</v>
      </c>
      <c r="BB35" s="72"/>
      <c r="BC35" s="72"/>
      <c r="BD35" s="72"/>
      <c r="BE35" s="72"/>
      <c r="BF35" s="73"/>
      <c r="BG35" s="5" t="s">
        <v>27</v>
      </c>
      <c r="BI35" s="76" t="s">
        <v>5</v>
      </c>
      <c r="BJ35" s="76"/>
      <c r="BK35" s="71" t="s">
        <v>20</v>
      </c>
      <c r="BL35" s="72"/>
      <c r="BM35" s="72"/>
      <c r="BN35" s="72"/>
      <c r="BO35" s="72"/>
      <c r="BP35" s="73"/>
      <c r="BQ35" s="5" t="s">
        <v>27</v>
      </c>
      <c r="BS35" s="76" t="s">
        <v>5</v>
      </c>
      <c r="BT35" s="76"/>
      <c r="BU35" s="71" t="s">
        <v>20</v>
      </c>
      <c r="BV35" s="72"/>
      <c r="BW35" s="72"/>
      <c r="BX35" s="72"/>
      <c r="BY35" s="72"/>
      <c r="BZ35" s="73"/>
      <c r="CA35" s="5" t="s">
        <v>27</v>
      </c>
    </row>
    <row r="36" spans="1:80" s="4" customFormat="1" ht="115" customHeight="1" x14ac:dyDescent="0.2">
      <c r="A36" s="196" t="s">
        <v>37</v>
      </c>
      <c r="B36" s="197"/>
      <c r="C36" s="20" t="s">
        <v>73</v>
      </c>
      <c r="D36" s="55" t="s">
        <v>120</v>
      </c>
      <c r="E36" s="55"/>
      <c r="F36" s="55" t="s">
        <v>238</v>
      </c>
      <c r="G36" s="55"/>
      <c r="H36" s="55"/>
      <c r="I36" s="56">
        <v>-32.375</v>
      </c>
      <c r="K36" s="124" t="s">
        <v>37</v>
      </c>
      <c r="L36" s="125"/>
      <c r="M36" s="20" t="s">
        <v>73</v>
      </c>
      <c r="N36" s="55" t="s">
        <v>120</v>
      </c>
      <c r="O36" s="55"/>
      <c r="P36" s="55" t="s">
        <v>238</v>
      </c>
      <c r="Q36" s="55"/>
      <c r="R36" s="55"/>
      <c r="S36" s="64">
        <v>-48.5625</v>
      </c>
      <c r="U36" s="124" t="s">
        <v>37</v>
      </c>
      <c r="V36" s="125"/>
      <c r="W36" s="20" t="s">
        <v>73</v>
      </c>
      <c r="X36" s="59" t="s">
        <v>120</v>
      </c>
      <c r="Y36" s="59"/>
      <c r="Z36" s="59" t="s">
        <v>238</v>
      </c>
      <c r="AA36" s="59"/>
      <c r="AB36" s="59"/>
      <c r="AC36" s="64">
        <v>-64.75</v>
      </c>
      <c r="AE36" s="124" t="s">
        <v>37</v>
      </c>
      <c r="AF36" s="125"/>
      <c r="AG36" s="20" t="s">
        <v>73</v>
      </c>
      <c r="AH36" s="59" t="s">
        <v>120</v>
      </c>
      <c r="AI36" s="59"/>
      <c r="AJ36" s="59" t="s">
        <v>238</v>
      </c>
      <c r="AK36" s="59"/>
      <c r="AL36" s="59"/>
      <c r="AM36" s="64">
        <v>-64.75</v>
      </c>
      <c r="AO36" s="124" t="s">
        <v>37</v>
      </c>
      <c r="AP36" s="125"/>
      <c r="AQ36" s="20" t="s">
        <v>73</v>
      </c>
      <c r="AR36" s="59" t="s">
        <v>120</v>
      </c>
      <c r="AS36" s="59"/>
      <c r="AT36" s="59" t="s">
        <v>238</v>
      </c>
      <c r="AU36" s="59"/>
      <c r="AV36" s="59"/>
      <c r="AW36" s="64">
        <v>-123.09899999999999</v>
      </c>
      <c r="AY36" s="124" t="s">
        <v>37</v>
      </c>
      <c r="AZ36" s="125"/>
      <c r="BA36" s="20" t="s">
        <v>73</v>
      </c>
      <c r="BB36" s="59" t="s">
        <v>120</v>
      </c>
      <c r="BC36" s="59"/>
      <c r="BD36" s="59" t="s">
        <v>238</v>
      </c>
      <c r="BE36" s="59"/>
      <c r="BF36" s="59"/>
      <c r="BG36" s="64">
        <v>-123.09899999999999</v>
      </c>
      <c r="BI36" s="124" t="s">
        <v>37</v>
      </c>
      <c r="BJ36" s="125"/>
      <c r="BK36" s="20" t="s">
        <v>73</v>
      </c>
      <c r="BL36" s="59" t="s">
        <v>120</v>
      </c>
      <c r="BM36" s="59"/>
      <c r="BN36" s="59" t="s">
        <v>238</v>
      </c>
      <c r="BO36" s="59"/>
      <c r="BP36" s="59"/>
      <c r="BQ36" s="64">
        <v>-32.375</v>
      </c>
      <c r="BS36" s="124" t="s">
        <v>37</v>
      </c>
      <c r="BT36" s="125"/>
      <c r="BU36" s="20" t="s">
        <v>73</v>
      </c>
      <c r="BV36" s="59" t="s">
        <v>120</v>
      </c>
      <c r="BW36" s="59"/>
      <c r="BX36" s="59" t="s">
        <v>238</v>
      </c>
      <c r="BY36" s="59"/>
      <c r="BZ36" s="59"/>
      <c r="CA36" s="64">
        <v>-32.375</v>
      </c>
    </row>
    <row r="37" spans="1:80" s="4" customFormat="1" ht="115" customHeight="1" x14ac:dyDescent="0.2">
      <c r="A37" s="198"/>
      <c r="B37" s="199"/>
      <c r="C37" s="19" t="s">
        <v>74</v>
      </c>
      <c r="D37" s="55" t="s">
        <v>240</v>
      </c>
      <c r="E37" s="55"/>
      <c r="F37" s="55" t="s">
        <v>241</v>
      </c>
      <c r="G37" s="55"/>
      <c r="H37" s="55"/>
      <c r="I37" s="57"/>
      <c r="K37" s="126"/>
      <c r="L37" s="127"/>
      <c r="M37" s="19" t="s">
        <v>74</v>
      </c>
      <c r="N37" s="59" t="s">
        <v>240</v>
      </c>
      <c r="O37" s="59"/>
      <c r="P37" s="59" t="s">
        <v>241</v>
      </c>
      <c r="Q37" s="59"/>
      <c r="R37" s="59"/>
      <c r="S37" s="65"/>
      <c r="U37" s="126"/>
      <c r="V37" s="127"/>
      <c r="W37" s="19" t="s">
        <v>74</v>
      </c>
      <c r="X37" s="59" t="s">
        <v>240</v>
      </c>
      <c r="Y37" s="59"/>
      <c r="Z37" s="59" t="s">
        <v>241</v>
      </c>
      <c r="AA37" s="59"/>
      <c r="AB37" s="59"/>
      <c r="AC37" s="65"/>
      <c r="AE37" s="126"/>
      <c r="AF37" s="127"/>
      <c r="AG37" s="19" t="s">
        <v>74</v>
      </c>
      <c r="AH37" s="59" t="s">
        <v>240</v>
      </c>
      <c r="AI37" s="59"/>
      <c r="AJ37" s="59" t="s">
        <v>241</v>
      </c>
      <c r="AK37" s="59"/>
      <c r="AL37" s="59"/>
      <c r="AM37" s="65"/>
      <c r="AO37" s="126"/>
      <c r="AP37" s="127"/>
      <c r="AQ37" s="19" t="s">
        <v>74</v>
      </c>
      <c r="AR37" s="59" t="s">
        <v>240</v>
      </c>
      <c r="AS37" s="59"/>
      <c r="AT37" s="59" t="s">
        <v>241</v>
      </c>
      <c r="AU37" s="59"/>
      <c r="AV37" s="59"/>
      <c r="AW37" s="65"/>
      <c r="AY37" s="126"/>
      <c r="AZ37" s="127"/>
      <c r="BA37" s="19" t="s">
        <v>74</v>
      </c>
      <c r="BB37" s="59" t="s">
        <v>240</v>
      </c>
      <c r="BC37" s="59"/>
      <c r="BD37" s="59" t="s">
        <v>241</v>
      </c>
      <c r="BE37" s="59"/>
      <c r="BF37" s="59"/>
      <c r="BG37" s="65"/>
      <c r="BI37" s="126"/>
      <c r="BJ37" s="127"/>
      <c r="BK37" s="19" t="s">
        <v>74</v>
      </c>
      <c r="BL37" s="59" t="s">
        <v>240</v>
      </c>
      <c r="BM37" s="59"/>
      <c r="BN37" s="59" t="s">
        <v>241</v>
      </c>
      <c r="BO37" s="59"/>
      <c r="BP37" s="59"/>
      <c r="BQ37" s="65"/>
      <c r="BS37" s="126"/>
      <c r="BT37" s="127"/>
      <c r="BU37" s="19" t="s">
        <v>74</v>
      </c>
      <c r="BV37" s="59" t="s">
        <v>240</v>
      </c>
      <c r="BW37" s="59"/>
      <c r="BX37" s="59" t="s">
        <v>241</v>
      </c>
      <c r="BY37" s="59"/>
      <c r="BZ37" s="59"/>
      <c r="CA37" s="65"/>
    </row>
    <row r="38" spans="1:80" s="4" customFormat="1" ht="115" customHeight="1" x14ac:dyDescent="0.2">
      <c r="A38" s="200"/>
      <c r="B38" s="201"/>
      <c r="C38" s="19" t="s">
        <v>75</v>
      </c>
      <c r="D38" s="55" t="s">
        <v>202</v>
      </c>
      <c r="E38" s="55"/>
      <c r="F38" s="55" t="s">
        <v>239</v>
      </c>
      <c r="G38" s="55"/>
      <c r="H38" s="55"/>
      <c r="I38" s="58"/>
      <c r="K38" s="128"/>
      <c r="L38" s="129"/>
      <c r="M38" s="19" t="s">
        <v>75</v>
      </c>
      <c r="N38" s="59" t="s">
        <v>202</v>
      </c>
      <c r="O38" s="59"/>
      <c r="P38" s="59" t="s">
        <v>239</v>
      </c>
      <c r="Q38" s="59"/>
      <c r="R38" s="59"/>
      <c r="S38" s="66"/>
      <c r="U38" s="128"/>
      <c r="V38" s="129"/>
      <c r="W38" s="19" t="s">
        <v>75</v>
      </c>
      <c r="X38" s="59" t="s">
        <v>202</v>
      </c>
      <c r="Y38" s="59"/>
      <c r="Z38" s="59" t="s">
        <v>239</v>
      </c>
      <c r="AA38" s="59"/>
      <c r="AB38" s="59"/>
      <c r="AC38" s="66"/>
      <c r="AE38" s="128"/>
      <c r="AF38" s="129"/>
      <c r="AG38" s="19" t="s">
        <v>75</v>
      </c>
      <c r="AH38" s="59" t="s">
        <v>202</v>
      </c>
      <c r="AI38" s="59"/>
      <c r="AJ38" s="59" t="s">
        <v>239</v>
      </c>
      <c r="AK38" s="59"/>
      <c r="AL38" s="59"/>
      <c r="AM38" s="66"/>
      <c r="AO38" s="128"/>
      <c r="AP38" s="129"/>
      <c r="AQ38" s="19" t="s">
        <v>75</v>
      </c>
      <c r="AR38" s="59" t="s">
        <v>202</v>
      </c>
      <c r="AS38" s="59"/>
      <c r="AT38" s="59" t="s">
        <v>239</v>
      </c>
      <c r="AU38" s="59"/>
      <c r="AV38" s="59"/>
      <c r="AW38" s="66"/>
      <c r="AY38" s="128"/>
      <c r="AZ38" s="129"/>
      <c r="BA38" s="19" t="s">
        <v>75</v>
      </c>
      <c r="BB38" s="59" t="s">
        <v>202</v>
      </c>
      <c r="BC38" s="59"/>
      <c r="BD38" s="59" t="s">
        <v>239</v>
      </c>
      <c r="BE38" s="59"/>
      <c r="BF38" s="59"/>
      <c r="BG38" s="66"/>
      <c r="BI38" s="128"/>
      <c r="BJ38" s="129"/>
      <c r="BK38" s="19" t="s">
        <v>75</v>
      </c>
      <c r="BL38" s="59" t="s">
        <v>202</v>
      </c>
      <c r="BM38" s="59"/>
      <c r="BN38" s="59" t="s">
        <v>239</v>
      </c>
      <c r="BO38" s="59"/>
      <c r="BP38" s="59"/>
      <c r="BQ38" s="66"/>
      <c r="BS38" s="128"/>
      <c r="BT38" s="129"/>
      <c r="BU38" s="19" t="s">
        <v>75</v>
      </c>
      <c r="BV38" s="59" t="s">
        <v>202</v>
      </c>
      <c r="BW38" s="59"/>
      <c r="BX38" s="59" t="s">
        <v>239</v>
      </c>
      <c r="BY38" s="59"/>
      <c r="BZ38" s="59"/>
      <c r="CA38" s="66"/>
    </row>
    <row r="39" spans="1:80" s="4" customFormat="1" ht="115" customHeight="1" x14ac:dyDescent="0.2">
      <c r="A39" s="196" t="s">
        <v>199</v>
      </c>
      <c r="B39" s="197"/>
      <c r="C39" s="20" t="s">
        <v>73</v>
      </c>
      <c r="D39" s="55" t="s">
        <v>120</v>
      </c>
      <c r="E39" s="55"/>
      <c r="F39" s="55" t="s">
        <v>238</v>
      </c>
      <c r="G39" s="55"/>
      <c r="H39" s="55"/>
      <c r="I39" s="56">
        <v>19.891199999999998</v>
      </c>
      <c r="K39" s="124" t="s">
        <v>199</v>
      </c>
      <c r="L39" s="125"/>
      <c r="M39" s="20" t="s">
        <v>73</v>
      </c>
      <c r="N39" s="59" t="s">
        <v>120</v>
      </c>
      <c r="O39" s="59"/>
      <c r="P39" s="59" t="s">
        <v>238</v>
      </c>
      <c r="Q39" s="59"/>
      <c r="R39" s="59"/>
      <c r="S39" s="64">
        <v>29.836799999999997</v>
      </c>
      <c r="U39" s="124" t="s">
        <v>199</v>
      </c>
      <c r="V39" s="125"/>
      <c r="W39" s="20" t="s">
        <v>73</v>
      </c>
      <c r="X39" s="59" t="s">
        <v>120</v>
      </c>
      <c r="Y39" s="59"/>
      <c r="Z39" s="59" t="s">
        <v>238</v>
      </c>
      <c r="AA39" s="59"/>
      <c r="AB39" s="59"/>
      <c r="AC39" s="64">
        <v>39.782399999999996</v>
      </c>
      <c r="AE39" s="124" t="s">
        <v>199</v>
      </c>
      <c r="AF39" s="125"/>
      <c r="AG39" s="20" t="s">
        <v>73</v>
      </c>
      <c r="AH39" s="59" t="s">
        <v>120</v>
      </c>
      <c r="AI39" s="59"/>
      <c r="AJ39" s="59" t="s">
        <v>238</v>
      </c>
      <c r="AK39" s="59"/>
      <c r="AL39" s="59"/>
      <c r="AM39" s="64">
        <v>39.782399999999996</v>
      </c>
      <c r="AO39" s="124" t="s">
        <v>199</v>
      </c>
      <c r="AP39" s="125"/>
      <c r="AQ39" s="20" t="s">
        <v>73</v>
      </c>
      <c r="AR39" s="59" t="s">
        <v>120</v>
      </c>
      <c r="AS39" s="59"/>
      <c r="AT39" s="59" t="s">
        <v>238</v>
      </c>
      <c r="AU39" s="59"/>
      <c r="AV39" s="59"/>
      <c r="AW39" s="64">
        <v>3.8628000000000018</v>
      </c>
      <c r="AY39" s="124" t="s">
        <v>199</v>
      </c>
      <c r="AZ39" s="125"/>
      <c r="BA39" s="20" t="s">
        <v>73</v>
      </c>
      <c r="BB39" s="59" t="s">
        <v>120</v>
      </c>
      <c r="BC39" s="59"/>
      <c r="BD39" s="59" t="s">
        <v>238</v>
      </c>
      <c r="BE39" s="59"/>
      <c r="BF39" s="59"/>
      <c r="BG39" s="64">
        <v>3.8628000000000018</v>
      </c>
      <c r="BI39" s="124" t="s">
        <v>199</v>
      </c>
      <c r="BJ39" s="125"/>
      <c r="BK39" s="20" t="s">
        <v>73</v>
      </c>
      <c r="BL39" s="59" t="s">
        <v>120</v>
      </c>
      <c r="BM39" s="59"/>
      <c r="BN39" s="59" t="s">
        <v>238</v>
      </c>
      <c r="BO39" s="59"/>
      <c r="BP39" s="59"/>
      <c r="BQ39" s="64">
        <v>19.891199999999998</v>
      </c>
      <c r="BS39" s="124" t="s">
        <v>199</v>
      </c>
      <c r="BT39" s="125"/>
      <c r="BU39" s="20" t="s">
        <v>73</v>
      </c>
      <c r="BV39" s="59" t="s">
        <v>120</v>
      </c>
      <c r="BW39" s="59"/>
      <c r="BX39" s="59" t="s">
        <v>238</v>
      </c>
      <c r="BY39" s="59"/>
      <c r="BZ39" s="59"/>
      <c r="CA39" s="64">
        <v>19.891199999999998</v>
      </c>
    </row>
    <row r="40" spans="1:80" s="4" customFormat="1" ht="115" customHeight="1" x14ac:dyDescent="0.2">
      <c r="A40" s="198"/>
      <c r="B40" s="199"/>
      <c r="C40" s="19" t="s">
        <v>74</v>
      </c>
      <c r="D40" s="60" t="s">
        <v>343</v>
      </c>
      <c r="E40" s="61"/>
      <c r="F40" s="59" t="s">
        <v>346</v>
      </c>
      <c r="G40" s="59"/>
      <c r="H40" s="59"/>
      <c r="I40" s="57"/>
      <c r="K40" s="126"/>
      <c r="L40" s="127"/>
      <c r="M40" s="19" t="s">
        <v>74</v>
      </c>
      <c r="N40" s="60" t="s">
        <v>343</v>
      </c>
      <c r="O40" s="61"/>
      <c r="P40" s="59" t="s">
        <v>346</v>
      </c>
      <c r="Q40" s="59"/>
      <c r="R40" s="59"/>
      <c r="S40" s="65"/>
      <c r="U40" s="126"/>
      <c r="V40" s="127"/>
      <c r="W40" s="19" t="s">
        <v>74</v>
      </c>
      <c r="X40" s="60" t="s">
        <v>343</v>
      </c>
      <c r="Y40" s="61"/>
      <c r="Z40" s="59" t="s">
        <v>346</v>
      </c>
      <c r="AA40" s="59"/>
      <c r="AB40" s="59"/>
      <c r="AC40" s="65"/>
      <c r="AE40" s="126"/>
      <c r="AF40" s="127"/>
      <c r="AG40" s="19" t="s">
        <v>74</v>
      </c>
      <c r="AH40" s="60" t="s">
        <v>343</v>
      </c>
      <c r="AI40" s="61"/>
      <c r="AJ40" s="59" t="s">
        <v>346</v>
      </c>
      <c r="AK40" s="59"/>
      <c r="AL40" s="59"/>
      <c r="AM40" s="65"/>
      <c r="AO40" s="126"/>
      <c r="AP40" s="127"/>
      <c r="AQ40" s="19" t="s">
        <v>74</v>
      </c>
      <c r="AR40" s="60" t="s">
        <v>343</v>
      </c>
      <c r="AS40" s="61"/>
      <c r="AT40" s="59" t="s">
        <v>346</v>
      </c>
      <c r="AU40" s="59"/>
      <c r="AV40" s="59"/>
      <c r="AW40" s="65"/>
      <c r="AY40" s="126"/>
      <c r="AZ40" s="127"/>
      <c r="BA40" s="19" t="s">
        <v>74</v>
      </c>
      <c r="BB40" s="60" t="s">
        <v>343</v>
      </c>
      <c r="BC40" s="61"/>
      <c r="BD40" s="59" t="s">
        <v>346</v>
      </c>
      <c r="BE40" s="59"/>
      <c r="BF40" s="59"/>
      <c r="BG40" s="65"/>
      <c r="BI40" s="126"/>
      <c r="BJ40" s="127"/>
      <c r="BK40" s="19" t="s">
        <v>74</v>
      </c>
      <c r="BL40" s="60" t="s">
        <v>343</v>
      </c>
      <c r="BM40" s="61"/>
      <c r="BN40" s="59" t="s">
        <v>346</v>
      </c>
      <c r="BO40" s="59"/>
      <c r="BP40" s="59"/>
      <c r="BQ40" s="65"/>
      <c r="BS40" s="126"/>
      <c r="BT40" s="127"/>
      <c r="BU40" s="19" t="s">
        <v>74</v>
      </c>
      <c r="BV40" s="60" t="s">
        <v>343</v>
      </c>
      <c r="BW40" s="61"/>
      <c r="BX40" s="59" t="s">
        <v>346</v>
      </c>
      <c r="BY40" s="59"/>
      <c r="BZ40" s="59"/>
      <c r="CA40" s="65"/>
    </row>
    <row r="41" spans="1:80" s="4" customFormat="1" ht="115" customHeight="1" x14ac:dyDescent="0.2">
      <c r="A41" s="200"/>
      <c r="B41" s="201"/>
      <c r="C41" s="19" t="s">
        <v>75</v>
      </c>
      <c r="D41" s="60" t="s">
        <v>242</v>
      </c>
      <c r="E41" s="61"/>
      <c r="F41" s="59" t="s">
        <v>243</v>
      </c>
      <c r="G41" s="59"/>
      <c r="H41" s="59"/>
      <c r="I41" s="58"/>
      <c r="K41" s="128"/>
      <c r="L41" s="129"/>
      <c r="M41" s="19" t="s">
        <v>75</v>
      </c>
      <c r="N41" s="60" t="s">
        <v>242</v>
      </c>
      <c r="O41" s="61"/>
      <c r="P41" s="59" t="s">
        <v>243</v>
      </c>
      <c r="Q41" s="59"/>
      <c r="R41" s="59"/>
      <c r="S41" s="66"/>
      <c r="U41" s="128"/>
      <c r="V41" s="129"/>
      <c r="W41" s="19" t="s">
        <v>75</v>
      </c>
      <c r="X41" s="60" t="s">
        <v>242</v>
      </c>
      <c r="Y41" s="61"/>
      <c r="Z41" s="59" t="s">
        <v>243</v>
      </c>
      <c r="AA41" s="59"/>
      <c r="AB41" s="59"/>
      <c r="AC41" s="66"/>
      <c r="AE41" s="128"/>
      <c r="AF41" s="129"/>
      <c r="AG41" s="19" t="s">
        <v>75</v>
      </c>
      <c r="AH41" s="60" t="s">
        <v>242</v>
      </c>
      <c r="AI41" s="61"/>
      <c r="AJ41" s="59" t="s">
        <v>243</v>
      </c>
      <c r="AK41" s="59"/>
      <c r="AL41" s="59"/>
      <c r="AM41" s="66"/>
      <c r="AO41" s="128"/>
      <c r="AP41" s="129"/>
      <c r="AQ41" s="19" t="s">
        <v>75</v>
      </c>
      <c r="AR41" s="60" t="s">
        <v>242</v>
      </c>
      <c r="AS41" s="61"/>
      <c r="AT41" s="59" t="s">
        <v>243</v>
      </c>
      <c r="AU41" s="59"/>
      <c r="AV41" s="59"/>
      <c r="AW41" s="66"/>
      <c r="AY41" s="128"/>
      <c r="AZ41" s="129"/>
      <c r="BA41" s="19" t="s">
        <v>75</v>
      </c>
      <c r="BB41" s="60" t="s">
        <v>242</v>
      </c>
      <c r="BC41" s="61"/>
      <c r="BD41" s="59" t="s">
        <v>243</v>
      </c>
      <c r="BE41" s="59"/>
      <c r="BF41" s="59"/>
      <c r="BG41" s="66"/>
      <c r="BI41" s="128"/>
      <c r="BJ41" s="129"/>
      <c r="BK41" s="19" t="s">
        <v>75</v>
      </c>
      <c r="BL41" s="60" t="s">
        <v>242</v>
      </c>
      <c r="BM41" s="61"/>
      <c r="BN41" s="59" t="s">
        <v>243</v>
      </c>
      <c r="BO41" s="59"/>
      <c r="BP41" s="59"/>
      <c r="BQ41" s="66"/>
      <c r="BS41" s="128"/>
      <c r="BT41" s="129"/>
      <c r="BU41" s="19" t="s">
        <v>75</v>
      </c>
      <c r="BV41" s="60" t="s">
        <v>242</v>
      </c>
      <c r="BW41" s="61"/>
      <c r="BX41" s="59" t="s">
        <v>243</v>
      </c>
      <c r="BY41" s="59"/>
      <c r="BZ41" s="59"/>
      <c r="CA41" s="66"/>
    </row>
    <row r="42" spans="1:80" s="4" customFormat="1" ht="115" customHeight="1" x14ac:dyDescent="0.2">
      <c r="A42" s="196" t="s">
        <v>200</v>
      </c>
      <c r="B42" s="197"/>
      <c r="C42" s="20" t="s">
        <v>73</v>
      </c>
      <c r="D42" s="59" t="s">
        <v>120</v>
      </c>
      <c r="E42" s="59"/>
      <c r="F42" s="59" t="s">
        <v>238</v>
      </c>
      <c r="G42" s="59"/>
      <c r="H42" s="59"/>
      <c r="I42" s="56">
        <v>26.366199999999999</v>
      </c>
      <c r="K42" s="124" t="s">
        <v>200</v>
      </c>
      <c r="L42" s="125"/>
      <c r="M42" s="20" t="s">
        <v>73</v>
      </c>
      <c r="N42" s="59" t="s">
        <v>120</v>
      </c>
      <c r="O42" s="59"/>
      <c r="P42" s="59" t="s">
        <v>238</v>
      </c>
      <c r="Q42" s="59"/>
      <c r="R42" s="59"/>
      <c r="S42" s="64">
        <v>39.549300000000002</v>
      </c>
      <c r="U42" s="124" t="s">
        <v>200</v>
      </c>
      <c r="V42" s="125"/>
      <c r="W42" s="20" t="s">
        <v>73</v>
      </c>
      <c r="X42" s="59" t="s">
        <v>120</v>
      </c>
      <c r="Y42" s="59"/>
      <c r="Z42" s="59" t="s">
        <v>238</v>
      </c>
      <c r="AA42" s="59"/>
      <c r="AB42" s="59"/>
      <c r="AC42" s="64">
        <v>52.732399999999998</v>
      </c>
      <c r="AE42" s="124" t="s">
        <v>200</v>
      </c>
      <c r="AF42" s="125"/>
      <c r="AG42" s="20" t="s">
        <v>73</v>
      </c>
      <c r="AH42" s="59" t="s">
        <v>120</v>
      </c>
      <c r="AI42" s="59"/>
      <c r="AJ42" s="59" t="s">
        <v>238</v>
      </c>
      <c r="AK42" s="59"/>
      <c r="AL42" s="59"/>
      <c r="AM42" s="64">
        <v>52.732399999999998</v>
      </c>
      <c r="AO42" s="124" t="s">
        <v>200</v>
      </c>
      <c r="AP42" s="125"/>
      <c r="AQ42" s="20" t="s">
        <v>73</v>
      </c>
      <c r="AR42" s="59" t="s">
        <v>120</v>
      </c>
      <c r="AS42" s="59"/>
      <c r="AT42" s="59" t="s">
        <v>238</v>
      </c>
      <c r="AU42" s="59"/>
      <c r="AV42" s="59"/>
      <c r="AW42" s="64">
        <v>13.575300000000002</v>
      </c>
      <c r="AX42" s="2"/>
      <c r="AY42" s="124" t="s">
        <v>200</v>
      </c>
      <c r="AZ42" s="125"/>
      <c r="BA42" s="20" t="s">
        <v>73</v>
      </c>
      <c r="BB42" s="59" t="s">
        <v>120</v>
      </c>
      <c r="BC42" s="59"/>
      <c r="BD42" s="59" t="s">
        <v>238</v>
      </c>
      <c r="BE42" s="59"/>
      <c r="BF42" s="59"/>
      <c r="BG42" s="64">
        <v>13.575300000000002</v>
      </c>
      <c r="BH42" s="2"/>
      <c r="BI42" s="124" t="s">
        <v>200</v>
      </c>
      <c r="BJ42" s="125"/>
      <c r="BK42" s="20" t="s">
        <v>73</v>
      </c>
      <c r="BL42" s="59" t="s">
        <v>120</v>
      </c>
      <c r="BM42" s="59"/>
      <c r="BN42" s="59" t="s">
        <v>238</v>
      </c>
      <c r="BO42" s="59"/>
      <c r="BP42" s="59"/>
      <c r="BQ42" s="64">
        <v>26.366199999999999</v>
      </c>
      <c r="BS42" s="124" t="s">
        <v>200</v>
      </c>
      <c r="BT42" s="125"/>
      <c r="BU42" s="20" t="s">
        <v>73</v>
      </c>
      <c r="BV42" s="59" t="s">
        <v>120</v>
      </c>
      <c r="BW42" s="59"/>
      <c r="BX42" s="59" t="s">
        <v>238</v>
      </c>
      <c r="BY42" s="59"/>
      <c r="BZ42" s="59"/>
      <c r="CA42" s="64">
        <v>26.366199999999999</v>
      </c>
    </row>
    <row r="43" spans="1:80" s="4" customFormat="1" ht="115" customHeight="1" x14ac:dyDescent="0.2">
      <c r="A43" s="198"/>
      <c r="B43" s="199"/>
      <c r="C43" s="19" t="s">
        <v>74</v>
      </c>
      <c r="D43" s="60" t="s">
        <v>212</v>
      </c>
      <c r="E43" s="62"/>
      <c r="F43" s="59" t="s">
        <v>244</v>
      </c>
      <c r="G43" s="59"/>
      <c r="H43" s="59"/>
      <c r="I43" s="57"/>
      <c r="K43" s="126"/>
      <c r="L43" s="127"/>
      <c r="M43" s="19" t="s">
        <v>74</v>
      </c>
      <c r="N43" s="60" t="s">
        <v>212</v>
      </c>
      <c r="O43" s="62"/>
      <c r="P43" s="59" t="s">
        <v>244</v>
      </c>
      <c r="Q43" s="59"/>
      <c r="R43" s="59"/>
      <c r="S43" s="65"/>
      <c r="U43" s="126"/>
      <c r="V43" s="127"/>
      <c r="W43" s="19" t="s">
        <v>74</v>
      </c>
      <c r="X43" s="60" t="s">
        <v>212</v>
      </c>
      <c r="Y43" s="62"/>
      <c r="Z43" s="59" t="s">
        <v>244</v>
      </c>
      <c r="AA43" s="59"/>
      <c r="AB43" s="59"/>
      <c r="AC43" s="65"/>
      <c r="AE43" s="126"/>
      <c r="AF43" s="127"/>
      <c r="AG43" s="19" t="s">
        <v>74</v>
      </c>
      <c r="AH43" s="60" t="s">
        <v>212</v>
      </c>
      <c r="AI43" s="62"/>
      <c r="AJ43" s="59" t="s">
        <v>244</v>
      </c>
      <c r="AK43" s="59"/>
      <c r="AL43" s="59"/>
      <c r="AM43" s="65"/>
      <c r="AO43" s="126"/>
      <c r="AP43" s="127"/>
      <c r="AQ43" s="19" t="s">
        <v>74</v>
      </c>
      <c r="AR43" s="60" t="s">
        <v>212</v>
      </c>
      <c r="AS43" s="62"/>
      <c r="AT43" s="59" t="s">
        <v>244</v>
      </c>
      <c r="AU43" s="59"/>
      <c r="AV43" s="59"/>
      <c r="AW43" s="65"/>
      <c r="AX43" s="2"/>
      <c r="AY43" s="126"/>
      <c r="AZ43" s="127"/>
      <c r="BA43" s="19" t="s">
        <v>74</v>
      </c>
      <c r="BB43" s="60" t="s">
        <v>212</v>
      </c>
      <c r="BC43" s="62"/>
      <c r="BD43" s="59" t="s">
        <v>244</v>
      </c>
      <c r="BE43" s="59"/>
      <c r="BF43" s="59"/>
      <c r="BG43" s="65"/>
      <c r="BH43" s="2"/>
      <c r="BI43" s="126"/>
      <c r="BJ43" s="127"/>
      <c r="BK43" s="19" t="s">
        <v>74</v>
      </c>
      <c r="BL43" s="60" t="s">
        <v>212</v>
      </c>
      <c r="BM43" s="62"/>
      <c r="BN43" s="59" t="s">
        <v>244</v>
      </c>
      <c r="BO43" s="59"/>
      <c r="BP43" s="59"/>
      <c r="BQ43" s="65"/>
      <c r="BS43" s="126"/>
      <c r="BT43" s="127"/>
      <c r="BU43" s="19" t="s">
        <v>74</v>
      </c>
      <c r="BV43" s="60" t="s">
        <v>212</v>
      </c>
      <c r="BW43" s="62"/>
      <c r="BX43" s="59" t="s">
        <v>244</v>
      </c>
      <c r="BY43" s="59"/>
      <c r="BZ43" s="59"/>
      <c r="CA43" s="65"/>
    </row>
    <row r="44" spans="1:80" s="4" customFormat="1" ht="115" customHeight="1" x14ac:dyDescent="0.2">
      <c r="A44" s="200"/>
      <c r="B44" s="201"/>
      <c r="C44" s="19" t="s">
        <v>75</v>
      </c>
      <c r="D44" s="60" t="s">
        <v>213</v>
      </c>
      <c r="E44" s="61"/>
      <c r="F44" s="59" t="s">
        <v>243</v>
      </c>
      <c r="G44" s="59"/>
      <c r="H44" s="59"/>
      <c r="I44" s="58"/>
      <c r="K44" s="128"/>
      <c r="L44" s="129"/>
      <c r="M44" s="19" t="s">
        <v>75</v>
      </c>
      <c r="N44" s="60" t="s">
        <v>213</v>
      </c>
      <c r="O44" s="61"/>
      <c r="P44" s="59" t="s">
        <v>243</v>
      </c>
      <c r="Q44" s="59"/>
      <c r="R44" s="59"/>
      <c r="S44" s="66"/>
      <c r="U44" s="128"/>
      <c r="V44" s="129"/>
      <c r="W44" s="19" t="s">
        <v>75</v>
      </c>
      <c r="X44" s="60" t="s">
        <v>213</v>
      </c>
      <c r="Y44" s="61"/>
      <c r="Z44" s="59" t="s">
        <v>243</v>
      </c>
      <c r="AA44" s="59"/>
      <c r="AB44" s="59"/>
      <c r="AC44" s="66"/>
      <c r="AE44" s="128"/>
      <c r="AF44" s="129"/>
      <c r="AG44" s="19" t="s">
        <v>75</v>
      </c>
      <c r="AH44" s="60" t="s">
        <v>213</v>
      </c>
      <c r="AI44" s="61"/>
      <c r="AJ44" s="59" t="s">
        <v>243</v>
      </c>
      <c r="AK44" s="59"/>
      <c r="AL44" s="59"/>
      <c r="AM44" s="66"/>
      <c r="AO44" s="128"/>
      <c r="AP44" s="129"/>
      <c r="AQ44" s="19" t="s">
        <v>75</v>
      </c>
      <c r="AR44" s="60" t="s">
        <v>213</v>
      </c>
      <c r="AS44" s="61"/>
      <c r="AT44" s="59" t="s">
        <v>243</v>
      </c>
      <c r="AU44" s="59"/>
      <c r="AV44" s="59"/>
      <c r="AW44" s="66"/>
      <c r="AX44" s="2"/>
      <c r="AY44" s="128"/>
      <c r="AZ44" s="129"/>
      <c r="BA44" s="19" t="s">
        <v>75</v>
      </c>
      <c r="BB44" s="60" t="s">
        <v>213</v>
      </c>
      <c r="BC44" s="61"/>
      <c r="BD44" s="59" t="s">
        <v>243</v>
      </c>
      <c r="BE44" s="59"/>
      <c r="BF44" s="59"/>
      <c r="BG44" s="66"/>
      <c r="BH44" s="2"/>
      <c r="BI44" s="128"/>
      <c r="BJ44" s="129"/>
      <c r="BK44" s="19" t="s">
        <v>75</v>
      </c>
      <c r="BL44" s="60" t="s">
        <v>213</v>
      </c>
      <c r="BM44" s="61"/>
      <c r="BN44" s="59" t="s">
        <v>243</v>
      </c>
      <c r="BO44" s="59"/>
      <c r="BP44" s="59"/>
      <c r="BQ44" s="66"/>
      <c r="BS44" s="128"/>
      <c r="BT44" s="129"/>
      <c r="BU44" s="19" t="s">
        <v>75</v>
      </c>
      <c r="BV44" s="60" t="s">
        <v>213</v>
      </c>
      <c r="BW44" s="61"/>
      <c r="BX44" s="59" t="s">
        <v>243</v>
      </c>
      <c r="BY44" s="59"/>
      <c r="BZ44" s="59"/>
      <c r="CA44" s="66"/>
    </row>
    <row r="45" spans="1:80" s="4" customFormat="1" ht="115" customHeight="1" x14ac:dyDescent="0.2">
      <c r="A45" s="202" t="s">
        <v>201</v>
      </c>
      <c r="B45" s="202"/>
      <c r="C45" s="19" t="s">
        <v>73</v>
      </c>
      <c r="D45" s="59" t="s">
        <v>120</v>
      </c>
      <c r="E45" s="59"/>
      <c r="F45" s="59" t="s">
        <v>238</v>
      </c>
      <c r="G45" s="59"/>
      <c r="H45" s="59"/>
      <c r="I45" s="56">
        <v>32.841200000000001</v>
      </c>
      <c r="K45" s="130" t="s">
        <v>201</v>
      </c>
      <c r="L45" s="130"/>
      <c r="M45" s="19" t="s">
        <v>73</v>
      </c>
      <c r="N45" s="59" t="s">
        <v>120</v>
      </c>
      <c r="O45" s="59"/>
      <c r="P45" s="59" t="s">
        <v>238</v>
      </c>
      <c r="Q45" s="59"/>
      <c r="R45" s="59"/>
      <c r="S45" s="64">
        <v>49.261799999999994</v>
      </c>
      <c r="U45" s="130" t="s">
        <v>201</v>
      </c>
      <c r="V45" s="130"/>
      <c r="W45" s="19" t="s">
        <v>73</v>
      </c>
      <c r="X45" s="59" t="s">
        <v>120</v>
      </c>
      <c r="Y45" s="59"/>
      <c r="Z45" s="59" t="s">
        <v>238</v>
      </c>
      <c r="AA45" s="59"/>
      <c r="AB45" s="59"/>
      <c r="AC45" s="64">
        <v>65.682400000000001</v>
      </c>
      <c r="AE45" s="130" t="s">
        <v>201</v>
      </c>
      <c r="AF45" s="130"/>
      <c r="AG45" s="19" t="s">
        <v>73</v>
      </c>
      <c r="AH45" s="59" t="s">
        <v>120</v>
      </c>
      <c r="AI45" s="59"/>
      <c r="AJ45" s="59" t="s">
        <v>238</v>
      </c>
      <c r="AK45" s="59"/>
      <c r="AL45" s="59"/>
      <c r="AM45" s="64">
        <v>65.682400000000001</v>
      </c>
      <c r="AO45" s="130" t="s">
        <v>201</v>
      </c>
      <c r="AP45" s="130"/>
      <c r="AQ45" s="19" t="s">
        <v>73</v>
      </c>
      <c r="AR45" s="59" t="s">
        <v>120</v>
      </c>
      <c r="AS45" s="59"/>
      <c r="AT45" s="59" t="s">
        <v>238</v>
      </c>
      <c r="AU45" s="59"/>
      <c r="AV45" s="59"/>
      <c r="AW45" s="64">
        <v>23.28779999999999</v>
      </c>
      <c r="AX45" s="2"/>
      <c r="AY45" s="130" t="s">
        <v>201</v>
      </c>
      <c r="AZ45" s="130"/>
      <c r="BA45" s="19" t="s">
        <v>73</v>
      </c>
      <c r="BB45" s="59" t="s">
        <v>120</v>
      </c>
      <c r="BC45" s="59"/>
      <c r="BD45" s="59" t="s">
        <v>238</v>
      </c>
      <c r="BE45" s="59"/>
      <c r="BF45" s="59"/>
      <c r="BG45" s="64">
        <v>23.28779999999999</v>
      </c>
      <c r="BH45" s="2"/>
      <c r="BI45" s="130" t="s">
        <v>201</v>
      </c>
      <c r="BJ45" s="130"/>
      <c r="BK45" s="19" t="s">
        <v>73</v>
      </c>
      <c r="BL45" s="59" t="s">
        <v>120</v>
      </c>
      <c r="BM45" s="59"/>
      <c r="BN45" s="59" t="s">
        <v>238</v>
      </c>
      <c r="BO45" s="59"/>
      <c r="BP45" s="59"/>
      <c r="BQ45" s="64">
        <v>32.841200000000001</v>
      </c>
      <c r="BS45" s="130" t="s">
        <v>201</v>
      </c>
      <c r="BT45" s="130"/>
      <c r="BU45" s="19" t="s">
        <v>73</v>
      </c>
      <c r="BV45" s="59" t="s">
        <v>120</v>
      </c>
      <c r="BW45" s="59"/>
      <c r="BX45" s="59" t="s">
        <v>238</v>
      </c>
      <c r="BY45" s="59"/>
      <c r="BZ45" s="59"/>
      <c r="CA45" s="64">
        <v>32.841200000000001</v>
      </c>
    </row>
    <row r="46" spans="1:80" s="4" customFormat="1" ht="115" customHeight="1" x14ac:dyDescent="0.2">
      <c r="A46" s="202"/>
      <c r="B46" s="202"/>
      <c r="C46" s="19" t="s">
        <v>74</v>
      </c>
      <c r="D46" s="59" t="s">
        <v>245</v>
      </c>
      <c r="E46" s="59"/>
      <c r="F46" s="59" t="s">
        <v>246</v>
      </c>
      <c r="G46" s="59"/>
      <c r="H46" s="59"/>
      <c r="I46" s="57"/>
      <c r="K46" s="130"/>
      <c r="L46" s="130"/>
      <c r="M46" s="19" t="s">
        <v>74</v>
      </c>
      <c r="N46" s="59" t="s">
        <v>245</v>
      </c>
      <c r="O46" s="59"/>
      <c r="P46" s="59" t="s">
        <v>246</v>
      </c>
      <c r="Q46" s="59"/>
      <c r="R46" s="59"/>
      <c r="S46" s="65"/>
      <c r="U46" s="130"/>
      <c r="V46" s="130"/>
      <c r="W46" s="19" t="s">
        <v>74</v>
      </c>
      <c r="X46" s="59" t="s">
        <v>245</v>
      </c>
      <c r="Y46" s="59"/>
      <c r="Z46" s="59" t="s">
        <v>246</v>
      </c>
      <c r="AA46" s="59"/>
      <c r="AB46" s="59"/>
      <c r="AC46" s="65"/>
      <c r="AE46" s="130"/>
      <c r="AF46" s="130"/>
      <c r="AG46" s="19" t="s">
        <v>74</v>
      </c>
      <c r="AH46" s="59" t="s">
        <v>245</v>
      </c>
      <c r="AI46" s="59"/>
      <c r="AJ46" s="59" t="s">
        <v>246</v>
      </c>
      <c r="AK46" s="59"/>
      <c r="AL46" s="59"/>
      <c r="AM46" s="65"/>
      <c r="AO46" s="130"/>
      <c r="AP46" s="130"/>
      <c r="AQ46" s="19" t="s">
        <v>74</v>
      </c>
      <c r="AR46" s="59" t="s">
        <v>245</v>
      </c>
      <c r="AS46" s="59"/>
      <c r="AT46" s="59" t="s">
        <v>246</v>
      </c>
      <c r="AU46" s="59"/>
      <c r="AV46" s="59"/>
      <c r="AW46" s="65"/>
      <c r="AX46" s="2"/>
      <c r="AY46" s="130"/>
      <c r="AZ46" s="130"/>
      <c r="BA46" s="19" t="s">
        <v>74</v>
      </c>
      <c r="BB46" s="59" t="s">
        <v>245</v>
      </c>
      <c r="BC46" s="59"/>
      <c r="BD46" s="59" t="s">
        <v>246</v>
      </c>
      <c r="BE46" s="59"/>
      <c r="BF46" s="59"/>
      <c r="BG46" s="65"/>
      <c r="BH46" s="2"/>
      <c r="BI46" s="130"/>
      <c r="BJ46" s="130"/>
      <c r="BK46" s="19" t="s">
        <v>74</v>
      </c>
      <c r="BL46" s="59" t="s">
        <v>245</v>
      </c>
      <c r="BM46" s="59"/>
      <c r="BN46" s="59" t="s">
        <v>246</v>
      </c>
      <c r="BO46" s="59"/>
      <c r="BP46" s="59"/>
      <c r="BQ46" s="65"/>
      <c r="BS46" s="130"/>
      <c r="BT46" s="130"/>
      <c r="BU46" s="19" t="s">
        <v>74</v>
      </c>
      <c r="BV46" s="59" t="s">
        <v>245</v>
      </c>
      <c r="BW46" s="59"/>
      <c r="BX46" s="59" t="s">
        <v>246</v>
      </c>
      <c r="BY46" s="59"/>
      <c r="BZ46" s="59"/>
      <c r="CA46" s="65"/>
    </row>
    <row r="47" spans="1:80" s="4" customFormat="1" ht="115" customHeight="1" x14ac:dyDescent="0.2">
      <c r="A47" s="202"/>
      <c r="B47" s="202"/>
      <c r="C47" s="19" t="s">
        <v>75</v>
      </c>
      <c r="D47" s="60" t="s">
        <v>213</v>
      </c>
      <c r="E47" s="61"/>
      <c r="F47" s="59" t="s">
        <v>243</v>
      </c>
      <c r="G47" s="59"/>
      <c r="H47" s="59"/>
      <c r="I47" s="58"/>
      <c r="K47" s="130"/>
      <c r="L47" s="130"/>
      <c r="M47" s="19" t="s">
        <v>75</v>
      </c>
      <c r="N47" s="60" t="s">
        <v>213</v>
      </c>
      <c r="O47" s="61"/>
      <c r="P47" s="59" t="s">
        <v>243</v>
      </c>
      <c r="Q47" s="59"/>
      <c r="R47" s="59"/>
      <c r="S47" s="66"/>
      <c r="U47" s="130"/>
      <c r="V47" s="130"/>
      <c r="W47" s="19" t="s">
        <v>75</v>
      </c>
      <c r="X47" s="60" t="s">
        <v>213</v>
      </c>
      <c r="Y47" s="61"/>
      <c r="Z47" s="59" t="s">
        <v>243</v>
      </c>
      <c r="AA47" s="59"/>
      <c r="AB47" s="59"/>
      <c r="AC47" s="66"/>
      <c r="AE47" s="130"/>
      <c r="AF47" s="130"/>
      <c r="AG47" s="19" t="s">
        <v>75</v>
      </c>
      <c r="AH47" s="60" t="s">
        <v>213</v>
      </c>
      <c r="AI47" s="61"/>
      <c r="AJ47" s="59" t="s">
        <v>243</v>
      </c>
      <c r="AK47" s="59"/>
      <c r="AL47" s="59"/>
      <c r="AM47" s="66"/>
      <c r="AO47" s="130"/>
      <c r="AP47" s="130"/>
      <c r="AQ47" s="19" t="s">
        <v>75</v>
      </c>
      <c r="AR47" s="60" t="s">
        <v>213</v>
      </c>
      <c r="AS47" s="61"/>
      <c r="AT47" s="59" t="s">
        <v>243</v>
      </c>
      <c r="AU47" s="59"/>
      <c r="AV47" s="59"/>
      <c r="AW47" s="66"/>
      <c r="AX47" s="2"/>
      <c r="AY47" s="130"/>
      <c r="AZ47" s="130"/>
      <c r="BA47" s="19" t="s">
        <v>75</v>
      </c>
      <c r="BB47" s="60" t="s">
        <v>213</v>
      </c>
      <c r="BC47" s="61"/>
      <c r="BD47" s="59" t="s">
        <v>243</v>
      </c>
      <c r="BE47" s="59"/>
      <c r="BF47" s="59"/>
      <c r="BG47" s="66"/>
      <c r="BH47" s="2"/>
      <c r="BI47" s="130"/>
      <c r="BJ47" s="130"/>
      <c r="BK47" s="19" t="s">
        <v>75</v>
      </c>
      <c r="BL47" s="60" t="s">
        <v>213</v>
      </c>
      <c r="BM47" s="61"/>
      <c r="BN47" s="59" t="s">
        <v>243</v>
      </c>
      <c r="BO47" s="59"/>
      <c r="BP47" s="59"/>
      <c r="BQ47" s="66"/>
      <c r="BS47" s="130"/>
      <c r="BT47" s="130"/>
      <c r="BU47" s="19" t="s">
        <v>75</v>
      </c>
      <c r="BV47" s="60" t="s">
        <v>213</v>
      </c>
      <c r="BW47" s="61"/>
      <c r="BX47" s="59" t="s">
        <v>243</v>
      </c>
      <c r="BY47" s="59"/>
      <c r="BZ47" s="59"/>
      <c r="CA47" s="66"/>
    </row>
    <row r="48" spans="1:80" ht="115" customHeight="1" x14ac:dyDescent="0.2">
      <c r="A48" s="196" t="s">
        <v>206</v>
      </c>
      <c r="B48" s="197"/>
      <c r="C48" s="20" t="s">
        <v>73</v>
      </c>
      <c r="D48" s="60" t="s">
        <v>248</v>
      </c>
      <c r="E48" s="62"/>
      <c r="F48" s="109" t="s">
        <v>249</v>
      </c>
      <c r="G48" s="137"/>
      <c r="H48" s="110"/>
      <c r="I48" s="56">
        <v>0</v>
      </c>
      <c r="K48" s="124" t="s">
        <v>206</v>
      </c>
      <c r="L48" s="125"/>
      <c r="M48" s="20" t="s">
        <v>73</v>
      </c>
      <c r="N48" s="60" t="s">
        <v>248</v>
      </c>
      <c r="O48" s="62"/>
      <c r="P48" s="109" t="s">
        <v>249</v>
      </c>
      <c r="Q48" s="137"/>
      <c r="R48" s="110"/>
      <c r="S48" s="64">
        <v>0</v>
      </c>
      <c r="U48" s="124" t="s">
        <v>206</v>
      </c>
      <c r="V48" s="125"/>
      <c r="W48" s="20" t="s">
        <v>73</v>
      </c>
      <c r="X48" s="60" t="s">
        <v>248</v>
      </c>
      <c r="Y48" s="62"/>
      <c r="Z48" s="109" t="s">
        <v>249</v>
      </c>
      <c r="AA48" s="137"/>
      <c r="AB48" s="110"/>
      <c r="AC48" s="64">
        <v>0</v>
      </c>
      <c r="AE48" s="124" t="s">
        <v>206</v>
      </c>
      <c r="AF48" s="125"/>
      <c r="AG48" s="20" t="s">
        <v>73</v>
      </c>
      <c r="AH48" s="60" t="s">
        <v>248</v>
      </c>
      <c r="AI48" s="62"/>
      <c r="AJ48" s="109" t="s">
        <v>249</v>
      </c>
      <c r="AK48" s="137"/>
      <c r="AL48" s="110"/>
      <c r="AM48" s="64">
        <v>0</v>
      </c>
      <c r="AO48" s="124" t="s">
        <v>206</v>
      </c>
      <c r="AP48" s="125"/>
      <c r="AQ48" s="20" t="s">
        <v>73</v>
      </c>
      <c r="AR48" s="60" t="s">
        <v>248</v>
      </c>
      <c r="AS48" s="62"/>
      <c r="AT48" s="109" t="s">
        <v>249</v>
      </c>
      <c r="AU48" s="137"/>
      <c r="AV48" s="110"/>
      <c r="AW48" s="64">
        <v>0</v>
      </c>
      <c r="AY48" s="124" t="s">
        <v>206</v>
      </c>
      <c r="AZ48" s="125"/>
      <c r="BA48" s="20" t="s">
        <v>73</v>
      </c>
      <c r="BB48" s="60" t="s">
        <v>248</v>
      </c>
      <c r="BC48" s="62"/>
      <c r="BD48" s="109" t="s">
        <v>249</v>
      </c>
      <c r="BE48" s="137"/>
      <c r="BF48" s="110"/>
      <c r="BG48" s="64">
        <v>0</v>
      </c>
      <c r="BI48" s="124" t="s">
        <v>206</v>
      </c>
      <c r="BJ48" s="125"/>
      <c r="BK48" s="20" t="s">
        <v>73</v>
      </c>
      <c r="BL48" s="60" t="s">
        <v>248</v>
      </c>
      <c r="BM48" s="62"/>
      <c r="BN48" s="109" t="s">
        <v>249</v>
      </c>
      <c r="BO48" s="137"/>
      <c r="BP48" s="110"/>
      <c r="BQ48" s="64">
        <v>0</v>
      </c>
      <c r="BS48" s="124" t="s">
        <v>206</v>
      </c>
      <c r="BT48" s="125"/>
      <c r="BU48" s="20" t="s">
        <v>73</v>
      </c>
      <c r="BV48" s="60" t="s">
        <v>248</v>
      </c>
      <c r="BW48" s="62"/>
      <c r="BX48" s="109" t="s">
        <v>249</v>
      </c>
      <c r="BY48" s="137"/>
      <c r="BZ48" s="110"/>
      <c r="CA48" s="64">
        <v>0</v>
      </c>
    </row>
    <row r="49" spans="1:79" ht="115" customHeight="1" x14ac:dyDescent="0.2">
      <c r="A49" s="198"/>
      <c r="B49" s="199"/>
      <c r="C49" s="19" t="s">
        <v>74</v>
      </c>
      <c r="D49" s="60" t="s">
        <v>247</v>
      </c>
      <c r="E49" s="62"/>
      <c r="F49" s="109" t="s">
        <v>250</v>
      </c>
      <c r="G49" s="137"/>
      <c r="H49" s="110"/>
      <c r="I49" s="57"/>
      <c r="K49" s="126"/>
      <c r="L49" s="127"/>
      <c r="M49" s="19" t="s">
        <v>74</v>
      </c>
      <c r="N49" s="60" t="s">
        <v>247</v>
      </c>
      <c r="O49" s="62"/>
      <c r="P49" s="109" t="s">
        <v>250</v>
      </c>
      <c r="Q49" s="137"/>
      <c r="R49" s="110"/>
      <c r="S49" s="65"/>
      <c r="U49" s="126"/>
      <c r="V49" s="127"/>
      <c r="W49" s="19" t="s">
        <v>74</v>
      </c>
      <c r="X49" s="60" t="s">
        <v>247</v>
      </c>
      <c r="Y49" s="62"/>
      <c r="Z49" s="109" t="s">
        <v>250</v>
      </c>
      <c r="AA49" s="137"/>
      <c r="AB49" s="110"/>
      <c r="AC49" s="65"/>
      <c r="AE49" s="126"/>
      <c r="AF49" s="127"/>
      <c r="AG49" s="19" t="s">
        <v>74</v>
      </c>
      <c r="AH49" s="60" t="s">
        <v>247</v>
      </c>
      <c r="AI49" s="62"/>
      <c r="AJ49" s="109" t="s">
        <v>250</v>
      </c>
      <c r="AK49" s="137"/>
      <c r="AL49" s="110"/>
      <c r="AM49" s="65"/>
      <c r="AO49" s="126"/>
      <c r="AP49" s="127"/>
      <c r="AQ49" s="19" t="s">
        <v>74</v>
      </c>
      <c r="AR49" s="60" t="s">
        <v>247</v>
      </c>
      <c r="AS49" s="62"/>
      <c r="AT49" s="109" t="s">
        <v>250</v>
      </c>
      <c r="AU49" s="137"/>
      <c r="AV49" s="110"/>
      <c r="AW49" s="65"/>
      <c r="AY49" s="126"/>
      <c r="AZ49" s="127"/>
      <c r="BA49" s="19" t="s">
        <v>74</v>
      </c>
      <c r="BB49" s="60" t="s">
        <v>247</v>
      </c>
      <c r="BC49" s="62"/>
      <c r="BD49" s="109" t="s">
        <v>250</v>
      </c>
      <c r="BE49" s="137"/>
      <c r="BF49" s="110"/>
      <c r="BG49" s="65"/>
      <c r="BI49" s="126"/>
      <c r="BJ49" s="127"/>
      <c r="BK49" s="19" t="s">
        <v>74</v>
      </c>
      <c r="BL49" s="60" t="s">
        <v>247</v>
      </c>
      <c r="BM49" s="62"/>
      <c r="BN49" s="109" t="s">
        <v>250</v>
      </c>
      <c r="BO49" s="137"/>
      <c r="BP49" s="110"/>
      <c r="BQ49" s="65"/>
      <c r="BS49" s="126"/>
      <c r="BT49" s="127"/>
      <c r="BU49" s="19" t="s">
        <v>74</v>
      </c>
      <c r="BV49" s="60" t="s">
        <v>247</v>
      </c>
      <c r="BW49" s="62"/>
      <c r="BX49" s="109" t="s">
        <v>250</v>
      </c>
      <c r="BY49" s="137"/>
      <c r="BZ49" s="110"/>
      <c r="CA49" s="65"/>
    </row>
    <row r="50" spans="1:79" ht="115" customHeight="1" x14ac:dyDescent="0.2">
      <c r="A50" s="200"/>
      <c r="B50" s="201"/>
      <c r="C50" s="19" t="s">
        <v>75</v>
      </c>
      <c r="D50" s="60" t="s">
        <v>242</v>
      </c>
      <c r="E50" s="61"/>
      <c r="F50" s="109" t="s">
        <v>243</v>
      </c>
      <c r="G50" s="137"/>
      <c r="H50" s="110"/>
      <c r="I50" s="58"/>
      <c r="K50" s="128"/>
      <c r="L50" s="129"/>
      <c r="M50" s="19" t="s">
        <v>75</v>
      </c>
      <c r="N50" s="60" t="s">
        <v>242</v>
      </c>
      <c r="O50" s="61"/>
      <c r="P50" s="109" t="s">
        <v>243</v>
      </c>
      <c r="Q50" s="137"/>
      <c r="R50" s="110"/>
      <c r="S50" s="66"/>
      <c r="U50" s="128"/>
      <c r="V50" s="129"/>
      <c r="W50" s="19" t="s">
        <v>75</v>
      </c>
      <c r="X50" s="60" t="s">
        <v>242</v>
      </c>
      <c r="Y50" s="61"/>
      <c r="Z50" s="109" t="s">
        <v>243</v>
      </c>
      <c r="AA50" s="137"/>
      <c r="AB50" s="110"/>
      <c r="AC50" s="66"/>
      <c r="AE50" s="128"/>
      <c r="AF50" s="129"/>
      <c r="AG50" s="19" t="s">
        <v>75</v>
      </c>
      <c r="AH50" s="60" t="s">
        <v>242</v>
      </c>
      <c r="AI50" s="61"/>
      <c r="AJ50" s="109" t="s">
        <v>243</v>
      </c>
      <c r="AK50" s="137"/>
      <c r="AL50" s="110"/>
      <c r="AM50" s="66"/>
      <c r="AO50" s="128"/>
      <c r="AP50" s="129"/>
      <c r="AQ50" s="19" t="s">
        <v>75</v>
      </c>
      <c r="AR50" s="60" t="s">
        <v>242</v>
      </c>
      <c r="AS50" s="61"/>
      <c r="AT50" s="109" t="s">
        <v>243</v>
      </c>
      <c r="AU50" s="137"/>
      <c r="AV50" s="110"/>
      <c r="AW50" s="66"/>
      <c r="AY50" s="128"/>
      <c r="AZ50" s="129"/>
      <c r="BA50" s="19" t="s">
        <v>75</v>
      </c>
      <c r="BB50" s="60" t="s">
        <v>242</v>
      </c>
      <c r="BC50" s="61"/>
      <c r="BD50" s="109" t="s">
        <v>243</v>
      </c>
      <c r="BE50" s="137"/>
      <c r="BF50" s="110"/>
      <c r="BG50" s="66"/>
      <c r="BI50" s="128"/>
      <c r="BJ50" s="129"/>
      <c r="BK50" s="19" t="s">
        <v>75</v>
      </c>
      <c r="BL50" s="60" t="s">
        <v>242</v>
      </c>
      <c r="BM50" s="61"/>
      <c r="BN50" s="109" t="s">
        <v>243</v>
      </c>
      <c r="BO50" s="137"/>
      <c r="BP50" s="110"/>
      <c r="BQ50" s="66"/>
      <c r="BS50" s="128"/>
      <c r="BT50" s="129"/>
      <c r="BU50" s="19" t="s">
        <v>75</v>
      </c>
      <c r="BV50" s="60" t="s">
        <v>242</v>
      </c>
      <c r="BW50" s="61"/>
      <c r="BX50" s="109" t="s">
        <v>243</v>
      </c>
      <c r="BY50" s="137"/>
      <c r="BZ50" s="110"/>
      <c r="CA50" s="66"/>
    </row>
    <row r="51" spans="1:79" ht="115" customHeight="1" x14ac:dyDescent="0.2">
      <c r="A51" s="196" t="s">
        <v>203</v>
      </c>
      <c r="B51" s="197"/>
      <c r="C51" s="20" t="s">
        <v>73</v>
      </c>
      <c r="D51" s="109" t="s">
        <v>76</v>
      </c>
      <c r="E51" s="110"/>
      <c r="F51" s="109" t="s">
        <v>249</v>
      </c>
      <c r="G51" s="137"/>
      <c r="H51" s="110"/>
      <c r="I51" s="56">
        <v>71.983144800000005</v>
      </c>
      <c r="K51" s="124" t="s">
        <v>203</v>
      </c>
      <c r="L51" s="125"/>
      <c r="M51" s="20" t="s">
        <v>73</v>
      </c>
      <c r="N51" s="109" t="s">
        <v>76</v>
      </c>
      <c r="O51" s="110"/>
      <c r="P51" s="109" t="s">
        <v>249</v>
      </c>
      <c r="Q51" s="137"/>
      <c r="R51" s="110"/>
      <c r="S51" s="64">
        <v>107.97471720000001</v>
      </c>
      <c r="U51" s="124" t="s">
        <v>203</v>
      </c>
      <c r="V51" s="125"/>
      <c r="W51" s="20" t="s">
        <v>73</v>
      </c>
      <c r="X51" s="109" t="s">
        <v>76</v>
      </c>
      <c r="Y51" s="110"/>
      <c r="Z51" s="109" t="s">
        <v>249</v>
      </c>
      <c r="AA51" s="137"/>
      <c r="AB51" s="110"/>
      <c r="AC51" s="64">
        <v>143.96628960000001</v>
      </c>
      <c r="AE51" s="124" t="s">
        <v>203</v>
      </c>
      <c r="AF51" s="125"/>
      <c r="AG51" s="20" t="s">
        <v>73</v>
      </c>
      <c r="AH51" s="109" t="s">
        <v>76</v>
      </c>
      <c r="AI51" s="110"/>
      <c r="AJ51" s="109" t="s">
        <v>249</v>
      </c>
      <c r="AK51" s="137"/>
      <c r="AL51" s="110"/>
      <c r="AM51" s="64">
        <v>143.96628960000001</v>
      </c>
      <c r="AO51" s="124" t="s">
        <v>203</v>
      </c>
      <c r="AP51" s="125"/>
      <c r="AQ51" s="20" t="s">
        <v>73</v>
      </c>
      <c r="AR51" s="109" t="s">
        <v>76</v>
      </c>
      <c r="AS51" s="110"/>
      <c r="AT51" s="109" t="s">
        <v>249</v>
      </c>
      <c r="AU51" s="137"/>
      <c r="AV51" s="110"/>
      <c r="AW51" s="64">
        <v>107.97471720000001</v>
      </c>
      <c r="AX51" s="4"/>
      <c r="AY51" s="124" t="s">
        <v>203</v>
      </c>
      <c r="AZ51" s="125"/>
      <c r="BA51" s="20" t="s">
        <v>73</v>
      </c>
      <c r="BB51" s="109" t="s">
        <v>76</v>
      </c>
      <c r="BC51" s="110"/>
      <c r="BD51" s="109" t="s">
        <v>249</v>
      </c>
      <c r="BE51" s="137"/>
      <c r="BF51" s="110"/>
      <c r="BG51" s="64">
        <v>107.97471720000001</v>
      </c>
      <c r="BH51" s="4"/>
      <c r="BI51" s="124" t="s">
        <v>203</v>
      </c>
      <c r="BJ51" s="125"/>
      <c r="BK51" s="20" t="s">
        <v>73</v>
      </c>
      <c r="BL51" s="109" t="s">
        <v>76</v>
      </c>
      <c r="BM51" s="110"/>
      <c r="BN51" s="109" t="s">
        <v>249</v>
      </c>
      <c r="BO51" s="137"/>
      <c r="BP51" s="110"/>
      <c r="BQ51" s="64">
        <v>71.983144800000005</v>
      </c>
      <c r="BS51" s="124" t="s">
        <v>203</v>
      </c>
      <c r="BT51" s="125"/>
      <c r="BU51" s="20" t="s">
        <v>73</v>
      </c>
      <c r="BV51" s="109" t="s">
        <v>76</v>
      </c>
      <c r="BW51" s="110"/>
      <c r="BX51" s="109" t="s">
        <v>249</v>
      </c>
      <c r="BY51" s="137"/>
      <c r="BZ51" s="110"/>
      <c r="CA51" s="64">
        <v>71.983144800000005</v>
      </c>
    </row>
    <row r="52" spans="1:79" ht="115" customHeight="1" x14ac:dyDescent="0.2">
      <c r="A52" s="198"/>
      <c r="B52" s="199"/>
      <c r="C52" s="19" t="s">
        <v>74</v>
      </c>
      <c r="D52" s="60" t="s">
        <v>344</v>
      </c>
      <c r="E52" s="62"/>
      <c r="F52" s="59" t="s">
        <v>345</v>
      </c>
      <c r="G52" s="59"/>
      <c r="H52" s="59"/>
      <c r="I52" s="57"/>
      <c r="K52" s="126"/>
      <c r="L52" s="127"/>
      <c r="M52" s="19" t="s">
        <v>74</v>
      </c>
      <c r="N52" s="60" t="s">
        <v>344</v>
      </c>
      <c r="O52" s="62"/>
      <c r="P52" s="59" t="s">
        <v>345</v>
      </c>
      <c r="Q52" s="59"/>
      <c r="R52" s="59"/>
      <c r="S52" s="65"/>
      <c r="U52" s="126"/>
      <c r="V52" s="127"/>
      <c r="W52" s="19" t="s">
        <v>74</v>
      </c>
      <c r="X52" s="60" t="s">
        <v>344</v>
      </c>
      <c r="Y52" s="62"/>
      <c r="Z52" s="59" t="s">
        <v>345</v>
      </c>
      <c r="AA52" s="59"/>
      <c r="AB52" s="59"/>
      <c r="AC52" s="65"/>
      <c r="AE52" s="126"/>
      <c r="AF52" s="127"/>
      <c r="AG52" s="19" t="s">
        <v>74</v>
      </c>
      <c r="AH52" s="60" t="s">
        <v>344</v>
      </c>
      <c r="AI52" s="62"/>
      <c r="AJ52" s="59" t="s">
        <v>345</v>
      </c>
      <c r="AK52" s="59"/>
      <c r="AL52" s="59"/>
      <c r="AM52" s="65"/>
      <c r="AO52" s="126"/>
      <c r="AP52" s="127"/>
      <c r="AQ52" s="19" t="s">
        <v>74</v>
      </c>
      <c r="AR52" s="60" t="s">
        <v>344</v>
      </c>
      <c r="AS52" s="62"/>
      <c r="AT52" s="59" t="s">
        <v>345</v>
      </c>
      <c r="AU52" s="59"/>
      <c r="AV52" s="59"/>
      <c r="AW52" s="65"/>
      <c r="AX52" s="4"/>
      <c r="AY52" s="126"/>
      <c r="AZ52" s="127"/>
      <c r="BA52" s="19" t="s">
        <v>74</v>
      </c>
      <c r="BB52" s="60" t="s">
        <v>344</v>
      </c>
      <c r="BC52" s="62"/>
      <c r="BD52" s="59" t="s">
        <v>345</v>
      </c>
      <c r="BE52" s="59"/>
      <c r="BF52" s="59"/>
      <c r="BG52" s="65"/>
      <c r="BH52" s="4"/>
      <c r="BI52" s="126"/>
      <c r="BJ52" s="127"/>
      <c r="BK52" s="19" t="s">
        <v>74</v>
      </c>
      <c r="BL52" s="60" t="s">
        <v>344</v>
      </c>
      <c r="BM52" s="62"/>
      <c r="BN52" s="59" t="s">
        <v>345</v>
      </c>
      <c r="BO52" s="59"/>
      <c r="BP52" s="59"/>
      <c r="BQ52" s="65"/>
      <c r="BS52" s="126"/>
      <c r="BT52" s="127"/>
      <c r="BU52" s="19" t="s">
        <v>74</v>
      </c>
      <c r="BV52" s="60" t="s">
        <v>344</v>
      </c>
      <c r="BW52" s="62"/>
      <c r="BX52" s="59" t="s">
        <v>345</v>
      </c>
      <c r="BY52" s="59"/>
      <c r="BZ52" s="59"/>
      <c r="CA52" s="65"/>
    </row>
    <row r="53" spans="1:79" ht="115" customHeight="1" x14ac:dyDescent="0.2">
      <c r="A53" s="200"/>
      <c r="B53" s="201"/>
      <c r="C53" s="19" t="s">
        <v>75</v>
      </c>
      <c r="D53" s="109" t="s">
        <v>202</v>
      </c>
      <c r="E53" s="110"/>
      <c r="F53" s="109" t="s">
        <v>239</v>
      </c>
      <c r="G53" s="137"/>
      <c r="H53" s="110"/>
      <c r="I53" s="58"/>
      <c r="K53" s="128"/>
      <c r="L53" s="129"/>
      <c r="M53" s="19" t="s">
        <v>75</v>
      </c>
      <c r="N53" s="109" t="s">
        <v>202</v>
      </c>
      <c r="O53" s="110"/>
      <c r="P53" s="109" t="s">
        <v>239</v>
      </c>
      <c r="Q53" s="137"/>
      <c r="R53" s="110"/>
      <c r="S53" s="66"/>
      <c r="U53" s="128"/>
      <c r="V53" s="129"/>
      <c r="W53" s="19" t="s">
        <v>75</v>
      </c>
      <c r="X53" s="109" t="s">
        <v>202</v>
      </c>
      <c r="Y53" s="110"/>
      <c r="Z53" s="109" t="s">
        <v>239</v>
      </c>
      <c r="AA53" s="137"/>
      <c r="AB53" s="110"/>
      <c r="AC53" s="66"/>
      <c r="AE53" s="128"/>
      <c r="AF53" s="129"/>
      <c r="AG53" s="19" t="s">
        <v>75</v>
      </c>
      <c r="AH53" s="109" t="s">
        <v>202</v>
      </c>
      <c r="AI53" s="110"/>
      <c r="AJ53" s="109" t="s">
        <v>239</v>
      </c>
      <c r="AK53" s="137"/>
      <c r="AL53" s="110"/>
      <c r="AM53" s="66"/>
      <c r="AO53" s="128"/>
      <c r="AP53" s="129"/>
      <c r="AQ53" s="19" t="s">
        <v>75</v>
      </c>
      <c r="AR53" s="109" t="s">
        <v>202</v>
      </c>
      <c r="AS53" s="110"/>
      <c r="AT53" s="109" t="s">
        <v>239</v>
      </c>
      <c r="AU53" s="137"/>
      <c r="AV53" s="110"/>
      <c r="AW53" s="66"/>
      <c r="AX53" s="4"/>
      <c r="AY53" s="128"/>
      <c r="AZ53" s="129"/>
      <c r="BA53" s="19" t="s">
        <v>75</v>
      </c>
      <c r="BB53" s="109" t="s">
        <v>202</v>
      </c>
      <c r="BC53" s="110"/>
      <c r="BD53" s="109" t="s">
        <v>239</v>
      </c>
      <c r="BE53" s="137"/>
      <c r="BF53" s="110"/>
      <c r="BG53" s="66"/>
      <c r="BH53" s="4"/>
      <c r="BI53" s="128"/>
      <c r="BJ53" s="129"/>
      <c r="BK53" s="19" t="s">
        <v>75</v>
      </c>
      <c r="BL53" s="109" t="s">
        <v>202</v>
      </c>
      <c r="BM53" s="110"/>
      <c r="BN53" s="109" t="s">
        <v>239</v>
      </c>
      <c r="BO53" s="137"/>
      <c r="BP53" s="110"/>
      <c r="BQ53" s="66"/>
      <c r="BS53" s="128"/>
      <c r="BT53" s="129"/>
      <c r="BU53" s="19" t="s">
        <v>75</v>
      </c>
      <c r="BV53" s="109" t="s">
        <v>202</v>
      </c>
      <c r="BW53" s="110"/>
      <c r="BX53" s="109" t="s">
        <v>239</v>
      </c>
      <c r="BY53" s="137"/>
      <c r="BZ53" s="110"/>
      <c r="CA53" s="66"/>
    </row>
    <row r="54" spans="1:79" ht="115" customHeight="1" x14ac:dyDescent="0.2">
      <c r="A54" s="196" t="s">
        <v>205</v>
      </c>
      <c r="B54" s="197"/>
      <c r="C54" s="20" t="s">
        <v>73</v>
      </c>
      <c r="D54" s="109" t="s">
        <v>76</v>
      </c>
      <c r="E54" s="110"/>
      <c r="F54" s="109" t="s">
        <v>249</v>
      </c>
      <c r="G54" s="137"/>
      <c r="H54" s="110"/>
      <c r="I54" s="56">
        <v>78.458144799999999</v>
      </c>
      <c r="K54" s="124" t="s">
        <v>205</v>
      </c>
      <c r="L54" s="125"/>
      <c r="M54" s="20" t="s">
        <v>73</v>
      </c>
      <c r="N54" s="109" t="s">
        <v>76</v>
      </c>
      <c r="O54" s="110"/>
      <c r="P54" s="109" t="s">
        <v>249</v>
      </c>
      <c r="Q54" s="137"/>
      <c r="R54" s="110"/>
      <c r="S54" s="64">
        <v>117.68721719999999</v>
      </c>
      <c r="U54" s="124" t="s">
        <v>205</v>
      </c>
      <c r="V54" s="125"/>
      <c r="W54" s="20" t="s">
        <v>73</v>
      </c>
      <c r="X54" s="109" t="s">
        <v>76</v>
      </c>
      <c r="Y54" s="110"/>
      <c r="Z54" s="109" t="s">
        <v>249</v>
      </c>
      <c r="AA54" s="137"/>
      <c r="AB54" s="110"/>
      <c r="AC54" s="64">
        <v>156.9162896</v>
      </c>
      <c r="AE54" s="124" t="s">
        <v>205</v>
      </c>
      <c r="AF54" s="125"/>
      <c r="AG54" s="20" t="s">
        <v>73</v>
      </c>
      <c r="AH54" s="109" t="s">
        <v>76</v>
      </c>
      <c r="AI54" s="110"/>
      <c r="AJ54" s="109" t="s">
        <v>249</v>
      </c>
      <c r="AK54" s="137"/>
      <c r="AL54" s="110"/>
      <c r="AM54" s="64">
        <v>156.9162896</v>
      </c>
      <c r="AO54" s="124" t="s">
        <v>205</v>
      </c>
      <c r="AP54" s="125"/>
      <c r="AQ54" s="20" t="s">
        <v>73</v>
      </c>
      <c r="AR54" s="109" t="s">
        <v>76</v>
      </c>
      <c r="AS54" s="110"/>
      <c r="AT54" s="109" t="s">
        <v>249</v>
      </c>
      <c r="AU54" s="137"/>
      <c r="AV54" s="110"/>
      <c r="AW54" s="64">
        <v>117.68721719999999</v>
      </c>
      <c r="AY54" s="124" t="s">
        <v>205</v>
      </c>
      <c r="AZ54" s="125"/>
      <c r="BA54" s="20" t="s">
        <v>73</v>
      </c>
      <c r="BB54" s="109" t="s">
        <v>76</v>
      </c>
      <c r="BC54" s="110"/>
      <c r="BD54" s="109" t="s">
        <v>249</v>
      </c>
      <c r="BE54" s="137"/>
      <c r="BF54" s="110"/>
      <c r="BG54" s="64">
        <v>117.68721719999999</v>
      </c>
      <c r="BI54" s="124" t="s">
        <v>205</v>
      </c>
      <c r="BJ54" s="125"/>
      <c r="BK54" s="20" t="s">
        <v>73</v>
      </c>
      <c r="BL54" s="109" t="s">
        <v>76</v>
      </c>
      <c r="BM54" s="110"/>
      <c r="BN54" s="109" t="s">
        <v>249</v>
      </c>
      <c r="BO54" s="137"/>
      <c r="BP54" s="110"/>
      <c r="BQ54" s="64">
        <v>78.458144799999999</v>
      </c>
      <c r="BS54" s="124" t="s">
        <v>205</v>
      </c>
      <c r="BT54" s="125"/>
      <c r="BU54" s="20" t="s">
        <v>73</v>
      </c>
      <c r="BV54" s="109" t="s">
        <v>76</v>
      </c>
      <c r="BW54" s="110"/>
      <c r="BX54" s="109" t="s">
        <v>249</v>
      </c>
      <c r="BY54" s="137"/>
      <c r="BZ54" s="110"/>
      <c r="CA54" s="64">
        <v>78.458144799999999</v>
      </c>
    </row>
    <row r="55" spans="1:79" ht="115" customHeight="1" x14ac:dyDescent="0.2">
      <c r="A55" s="198"/>
      <c r="B55" s="199"/>
      <c r="C55" s="19" t="s">
        <v>74</v>
      </c>
      <c r="D55" s="109" t="s">
        <v>91</v>
      </c>
      <c r="E55" s="110"/>
      <c r="F55" s="109" t="s">
        <v>251</v>
      </c>
      <c r="G55" s="137"/>
      <c r="H55" s="110"/>
      <c r="I55" s="57"/>
      <c r="K55" s="126"/>
      <c r="L55" s="127"/>
      <c r="M55" s="19" t="s">
        <v>74</v>
      </c>
      <c r="N55" s="109" t="s">
        <v>91</v>
      </c>
      <c r="O55" s="110"/>
      <c r="P55" s="109" t="s">
        <v>251</v>
      </c>
      <c r="Q55" s="137"/>
      <c r="R55" s="110"/>
      <c r="S55" s="65"/>
      <c r="U55" s="126"/>
      <c r="V55" s="127"/>
      <c r="W55" s="19" t="s">
        <v>74</v>
      </c>
      <c r="X55" s="109" t="s">
        <v>91</v>
      </c>
      <c r="Y55" s="110"/>
      <c r="Z55" s="109" t="s">
        <v>251</v>
      </c>
      <c r="AA55" s="137"/>
      <c r="AB55" s="110"/>
      <c r="AC55" s="65"/>
      <c r="AE55" s="126"/>
      <c r="AF55" s="127"/>
      <c r="AG55" s="19" t="s">
        <v>74</v>
      </c>
      <c r="AH55" s="109" t="s">
        <v>91</v>
      </c>
      <c r="AI55" s="110"/>
      <c r="AJ55" s="109" t="s">
        <v>251</v>
      </c>
      <c r="AK55" s="137"/>
      <c r="AL55" s="110"/>
      <c r="AM55" s="65"/>
      <c r="AO55" s="126"/>
      <c r="AP55" s="127"/>
      <c r="AQ55" s="19" t="s">
        <v>74</v>
      </c>
      <c r="AR55" s="109" t="s">
        <v>91</v>
      </c>
      <c r="AS55" s="110"/>
      <c r="AT55" s="109" t="s">
        <v>251</v>
      </c>
      <c r="AU55" s="137"/>
      <c r="AV55" s="110"/>
      <c r="AW55" s="65"/>
      <c r="AY55" s="126"/>
      <c r="AZ55" s="127"/>
      <c r="BA55" s="19" t="s">
        <v>74</v>
      </c>
      <c r="BB55" s="109" t="s">
        <v>91</v>
      </c>
      <c r="BC55" s="110"/>
      <c r="BD55" s="109" t="s">
        <v>251</v>
      </c>
      <c r="BE55" s="137"/>
      <c r="BF55" s="110"/>
      <c r="BG55" s="65"/>
      <c r="BI55" s="126"/>
      <c r="BJ55" s="127"/>
      <c r="BK55" s="19" t="s">
        <v>74</v>
      </c>
      <c r="BL55" s="109" t="s">
        <v>91</v>
      </c>
      <c r="BM55" s="110"/>
      <c r="BN55" s="109" t="s">
        <v>251</v>
      </c>
      <c r="BO55" s="137"/>
      <c r="BP55" s="110"/>
      <c r="BQ55" s="65"/>
      <c r="BS55" s="126"/>
      <c r="BT55" s="127"/>
      <c r="BU55" s="19" t="s">
        <v>74</v>
      </c>
      <c r="BV55" s="109" t="s">
        <v>91</v>
      </c>
      <c r="BW55" s="110"/>
      <c r="BX55" s="109" t="s">
        <v>251</v>
      </c>
      <c r="BY55" s="137"/>
      <c r="BZ55" s="110"/>
      <c r="CA55" s="65"/>
    </row>
    <row r="56" spans="1:79" ht="115" customHeight="1" x14ac:dyDescent="0.2">
      <c r="A56" s="200"/>
      <c r="B56" s="201"/>
      <c r="C56" s="19" t="s">
        <v>75</v>
      </c>
      <c r="D56" s="109" t="s">
        <v>242</v>
      </c>
      <c r="E56" s="110"/>
      <c r="F56" s="109" t="s">
        <v>243</v>
      </c>
      <c r="G56" s="137"/>
      <c r="H56" s="110"/>
      <c r="I56" s="58"/>
      <c r="K56" s="128"/>
      <c r="L56" s="129"/>
      <c r="M56" s="19" t="s">
        <v>75</v>
      </c>
      <c r="N56" s="109" t="s">
        <v>242</v>
      </c>
      <c r="O56" s="110"/>
      <c r="P56" s="109" t="s">
        <v>243</v>
      </c>
      <c r="Q56" s="137"/>
      <c r="R56" s="110"/>
      <c r="S56" s="66"/>
      <c r="U56" s="128"/>
      <c r="V56" s="129"/>
      <c r="W56" s="19" t="s">
        <v>75</v>
      </c>
      <c r="X56" s="109" t="s">
        <v>242</v>
      </c>
      <c r="Y56" s="110"/>
      <c r="Z56" s="109" t="s">
        <v>243</v>
      </c>
      <c r="AA56" s="137"/>
      <c r="AB56" s="110"/>
      <c r="AC56" s="66"/>
      <c r="AE56" s="128"/>
      <c r="AF56" s="129"/>
      <c r="AG56" s="19" t="s">
        <v>75</v>
      </c>
      <c r="AH56" s="109" t="s">
        <v>242</v>
      </c>
      <c r="AI56" s="110"/>
      <c r="AJ56" s="109" t="s">
        <v>243</v>
      </c>
      <c r="AK56" s="137"/>
      <c r="AL56" s="110"/>
      <c r="AM56" s="66"/>
      <c r="AO56" s="128"/>
      <c r="AP56" s="129"/>
      <c r="AQ56" s="19" t="s">
        <v>75</v>
      </c>
      <c r="AR56" s="109" t="s">
        <v>242</v>
      </c>
      <c r="AS56" s="110"/>
      <c r="AT56" s="109" t="s">
        <v>243</v>
      </c>
      <c r="AU56" s="137"/>
      <c r="AV56" s="110"/>
      <c r="AW56" s="66"/>
      <c r="AY56" s="128"/>
      <c r="AZ56" s="129"/>
      <c r="BA56" s="19" t="s">
        <v>75</v>
      </c>
      <c r="BB56" s="109" t="s">
        <v>242</v>
      </c>
      <c r="BC56" s="110"/>
      <c r="BD56" s="109" t="s">
        <v>243</v>
      </c>
      <c r="BE56" s="137"/>
      <c r="BF56" s="110"/>
      <c r="BG56" s="66"/>
      <c r="BI56" s="128"/>
      <c r="BJ56" s="129"/>
      <c r="BK56" s="19" t="s">
        <v>75</v>
      </c>
      <c r="BL56" s="109" t="s">
        <v>242</v>
      </c>
      <c r="BM56" s="110"/>
      <c r="BN56" s="109" t="s">
        <v>243</v>
      </c>
      <c r="BO56" s="137"/>
      <c r="BP56" s="110"/>
      <c r="BQ56" s="66"/>
      <c r="BS56" s="128"/>
      <c r="BT56" s="129"/>
      <c r="BU56" s="19" t="s">
        <v>75</v>
      </c>
      <c r="BV56" s="109" t="s">
        <v>242</v>
      </c>
      <c r="BW56" s="110"/>
      <c r="BX56" s="109" t="s">
        <v>243</v>
      </c>
      <c r="BY56" s="137"/>
      <c r="BZ56" s="110"/>
      <c r="CA56" s="66"/>
    </row>
    <row r="57" spans="1:79" s="4" customFormat="1" ht="115" customHeight="1" x14ac:dyDescent="0.2">
      <c r="A57" s="196" t="s">
        <v>207</v>
      </c>
      <c r="B57" s="197"/>
      <c r="C57" s="20" t="s">
        <v>73</v>
      </c>
      <c r="D57" s="109" t="s">
        <v>76</v>
      </c>
      <c r="E57" s="110"/>
      <c r="F57" s="109" t="s">
        <v>249</v>
      </c>
      <c r="G57" s="137"/>
      <c r="H57" s="110"/>
      <c r="I57" s="56">
        <v>84.933144799999994</v>
      </c>
      <c r="K57" s="124" t="s">
        <v>207</v>
      </c>
      <c r="L57" s="125"/>
      <c r="M57" s="20" t="s">
        <v>73</v>
      </c>
      <c r="N57" s="109" t="s">
        <v>76</v>
      </c>
      <c r="O57" s="110"/>
      <c r="P57" s="109" t="s">
        <v>249</v>
      </c>
      <c r="Q57" s="137"/>
      <c r="R57" s="110"/>
      <c r="S57" s="64">
        <v>127.3997172</v>
      </c>
      <c r="U57" s="124" t="s">
        <v>207</v>
      </c>
      <c r="V57" s="125"/>
      <c r="W57" s="20" t="s">
        <v>73</v>
      </c>
      <c r="X57" s="109" t="s">
        <v>76</v>
      </c>
      <c r="Y57" s="110"/>
      <c r="Z57" s="109" t="s">
        <v>249</v>
      </c>
      <c r="AA57" s="137"/>
      <c r="AB57" s="110"/>
      <c r="AC57" s="64">
        <v>169.86628959999999</v>
      </c>
      <c r="AE57" s="124" t="s">
        <v>207</v>
      </c>
      <c r="AF57" s="125"/>
      <c r="AG57" s="20" t="s">
        <v>73</v>
      </c>
      <c r="AH57" s="109" t="s">
        <v>76</v>
      </c>
      <c r="AI57" s="110"/>
      <c r="AJ57" s="109" t="s">
        <v>249</v>
      </c>
      <c r="AK57" s="137"/>
      <c r="AL57" s="110"/>
      <c r="AM57" s="64">
        <v>169.86628959999999</v>
      </c>
      <c r="AO57" s="124" t="s">
        <v>207</v>
      </c>
      <c r="AP57" s="125"/>
      <c r="AQ57" s="20" t="s">
        <v>73</v>
      </c>
      <c r="AR57" s="109" t="s">
        <v>76</v>
      </c>
      <c r="AS57" s="110"/>
      <c r="AT57" s="109" t="s">
        <v>249</v>
      </c>
      <c r="AU57" s="137"/>
      <c r="AV57" s="110"/>
      <c r="AW57" s="64">
        <v>127.3997172</v>
      </c>
      <c r="AX57" s="2"/>
      <c r="AY57" s="124" t="s">
        <v>207</v>
      </c>
      <c r="AZ57" s="125"/>
      <c r="BA57" s="20" t="s">
        <v>73</v>
      </c>
      <c r="BB57" s="109" t="s">
        <v>76</v>
      </c>
      <c r="BC57" s="110"/>
      <c r="BD57" s="109" t="s">
        <v>249</v>
      </c>
      <c r="BE57" s="137"/>
      <c r="BF57" s="110"/>
      <c r="BG57" s="64">
        <v>127.3997172</v>
      </c>
      <c r="BH57" s="2"/>
      <c r="BI57" s="124" t="s">
        <v>207</v>
      </c>
      <c r="BJ57" s="125"/>
      <c r="BK57" s="20" t="s">
        <v>73</v>
      </c>
      <c r="BL57" s="109" t="s">
        <v>76</v>
      </c>
      <c r="BM57" s="110"/>
      <c r="BN57" s="109" t="s">
        <v>249</v>
      </c>
      <c r="BO57" s="137"/>
      <c r="BP57" s="110"/>
      <c r="BQ57" s="64">
        <v>84.933144799999994</v>
      </c>
      <c r="BS57" s="124" t="s">
        <v>207</v>
      </c>
      <c r="BT57" s="125"/>
      <c r="BU57" s="20" t="s">
        <v>73</v>
      </c>
      <c r="BV57" s="109" t="s">
        <v>76</v>
      </c>
      <c r="BW57" s="110"/>
      <c r="BX57" s="109" t="s">
        <v>249</v>
      </c>
      <c r="BY57" s="137"/>
      <c r="BZ57" s="110"/>
      <c r="CA57" s="64">
        <v>84.933144799999994</v>
      </c>
    </row>
    <row r="58" spans="1:79" s="4" customFormat="1" ht="115" customHeight="1" x14ac:dyDescent="0.2">
      <c r="A58" s="198"/>
      <c r="B58" s="199"/>
      <c r="C58" s="19" t="s">
        <v>74</v>
      </c>
      <c r="D58" s="109" t="s">
        <v>92</v>
      </c>
      <c r="E58" s="110"/>
      <c r="F58" s="109" t="s">
        <v>252</v>
      </c>
      <c r="G58" s="137"/>
      <c r="H58" s="110"/>
      <c r="I58" s="57"/>
      <c r="K58" s="126"/>
      <c r="L58" s="127"/>
      <c r="M58" s="19" t="s">
        <v>74</v>
      </c>
      <c r="N58" s="109" t="s">
        <v>92</v>
      </c>
      <c r="O58" s="110"/>
      <c r="P58" s="109" t="s">
        <v>252</v>
      </c>
      <c r="Q58" s="137"/>
      <c r="R58" s="110"/>
      <c r="S58" s="65"/>
      <c r="U58" s="126"/>
      <c r="V58" s="127"/>
      <c r="W58" s="19" t="s">
        <v>74</v>
      </c>
      <c r="X58" s="109" t="s">
        <v>92</v>
      </c>
      <c r="Y58" s="110"/>
      <c r="Z58" s="109" t="s">
        <v>252</v>
      </c>
      <c r="AA58" s="137"/>
      <c r="AB58" s="110"/>
      <c r="AC58" s="65"/>
      <c r="AE58" s="126"/>
      <c r="AF58" s="127"/>
      <c r="AG58" s="19" t="s">
        <v>74</v>
      </c>
      <c r="AH58" s="109" t="s">
        <v>92</v>
      </c>
      <c r="AI58" s="110"/>
      <c r="AJ58" s="109" t="s">
        <v>252</v>
      </c>
      <c r="AK58" s="137"/>
      <c r="AL58" s="110"/>
      <c r="AM58" s="65"/>
      <c r="AO58" s="126"/>
      <c r="AP58" s="127"/>
      <c r="AQ58" s="19" t="s">
        <v>74</v>
      </c>
      <c r="AR58" s="109" t="s">
        <v>92</v>
      </c>
      <c r="AS58" s="110"/>
      <c r="AT58" s="109" t="s">
        <v>252</v>
      </c>
      <c r="AU58" s="137"/>
      <c r="AV58" s="110"/>
      <c r="AW58" s="65"/>
      <c r="AX58" s="2"/>
      <c r="AY58" s="126"/>
      <c r="AZ58" s="127"/>
      <c r="BA58" s="19" t="s">
        <v>74</v>
      </c>
      <c r="BB58" s="109" t="s">
        <v>92</v>
      </c>
      <c r="BC58" s="110"/>
      <c r="BD58" s="109" t="s">
        <v>252</v>
      </c>
      <c r="BE58" s="137"/>
      <c r="BF58" s="110"/>
      <c r="BG58" s="65"/>
      <c r="BH58" s="2"/>
      <c r="BI58" s="126"/>
      <c r="BJ58" s="127"/>
      <c r="BK58" s="19" t="s">
        <v>74</v>
      </c>
      <c r="BL58" s="109" t="s">
        <v>92</v>
      </c>
      <c r="BM58" s="110"/>
      <c r="BN58" s="109" t="s">
        <v>252</v>
      </c>
      <c r="BO58" s="137"/>
      <c r="BP58" s="110"/>
      <c r="BQ58" s="65"/>
      <c r="BS58" s="126"/>
      <c r="BT58" s="127"/>
      <c r="BU58" s="19" t="s">
        <v>74</v>
      </c>
      <c r="BV58" s="109" t="s">
        <v>92</v>
      </c>
      <c r="BW58" s="110"/>
      <c r="BX58" s="109" t="s">
        <v>252</v>
      </c>
      <c r="BY58" s="137"/>
      <c r="BZ58" s="110"/>
      <c r="CA58" s="65"/>
    </row>
    <row r="59" spans="1:79" s="4" customFormat="1" ht="115" customHeight="1" x14ac:dyDescent="0.2">
      <c r="A59" s="200"/>
      <c r="B59" s="201"/>
      <c r="C59" s="19" t="s">
        <v>75</v>
      </c>
      <c r="D59" s="109" t="s">
        <v>242</v>
      </c>
      <c r="E59" s="110"/>
      <c r="F59" s="109" t="s">
        <v>243</v>
      </c>
      <c r="G59" s="137"/>
      <c r="H59" s="110"/>
      <c r="I59" s="58"/>
      <c r="K59" s="128"/>
      <c r="L59" s="129"/>
      <c r="M59" s="19" t="s">
        <v>75</v>
      </c>
      <c r="N59" s="109" t="s">
        <v>242</v>
      </c>
      <c r="O59" s="110"/>
      <c r="P59" s="109" t="s">
        <v>243</v>
      </c>
      <c r="Q59" s="137"/>
      <c r="R59" s="110"/>
      <c r="S59" s="66"/>
      <c r="U59" s="128"/>
      <c r="V59" s="129"/>
      <c r="W59" s="19" t="s">
        <v>75</v>
      </c>
      <c r="X59" s="109" t="s">
        <v>242</v>
      </c>
      <c r="Y59" s="110"/>
      <c r="Z59" s="109" t="s">
        <v>243</v>
      </c>
      <c r="AA59" s="137"/>
      <c r="AB59" s="110"/>
      <c r="AC59" s="66"/>
      <c r="AE59" s="128"/>
      <c r="AF59" s="129"/>
      <c r="AG59" s="19" t="s">
        <v>75</v>
      </c>
      <c r="AH59" s="109" t="s">
        <v>242</v>
      </c>
      <c r="AI59" s="110"/>
      <c r="AJ59" s="109" t="s">
        <v>243</v>
      </c>
      <c r="AK59" s="137"/>
      <c r="AL59" s="110"/>
      <c r="AM59" s="66"/>
      <c r="AO59" s="128"/>
      <c r="AP59" s="129"/>
      <c r="AQ59" s="19" t="s">
        <v>75</v>
      </c>
      <c r="AR59" s="109" t="s">
        <v>242</v>
      </c>
      <c r="AS59" s="110"/>
      <c r="AT59" s="109" t="s">
        <v>243</v>
      </c>
      <c r="AU59" s="137"/>
      <c r="AV59" s="110"/>
      <c r="AW59" s="66"/>
      <c r="AX59" s="2"/>
      <c r="AY59" s="128"/>
      <c r="AZ59" s="129"/>
      <c r="BA59" s="19" t="s">
        <v>75</v>
      </c>
      <c r="BB59" s="109" t="s">
        <v>242</v>
      </c>
      <c r="BC59" s="110"/>
      <c r="BD59" s="109" t="s">
        <v>243</v>
      </c>
      <c r="BE59" s="137"/>
      <c r="BF59" s="110"/>
      <c r="BG59" s="66"/>
      <c r="BH59" s="2"/>
      <c r="BI59" s="128"/>
      <c r="BJ59" s="129"/>
      <c r="BK59" s="19" t="s">
        <v>75</v>
      </c>
      <c r="BL59" s="109" t="s">
        <v>242</v>
      </c>
      <c r="BM59" s="110"/>
      <c r="BN59" s="109" t="s">
        <v>243</v>
      </c>
      <c r="BO59" s="137"/>
      <c r="BP59" s="110"/>
      <c r="BQ59" s="66"/>
      <c r="BS59" s="128"/>
      <c r="BT59" s="129"/>
      <c r="BU59" s="19" t="s">
        <v>75</v>
      </c>
      <c r="BV59" s="109" t="s">
        <v>242</v>
      </c>
      <c r="BW59" s="110"/>
      <c r="BX59" s="109" t="s">
        <v>243</v>
      </c>
      <c r="BY59" s="137"/>
      <c r="BZ59" s="110"/>
      <c r="CA59" s="66"/>
    </row>
    <row r="60" spans="1:79" ht="115" customHeight="1" x14ac:dyDescent="0.2">
      <c r="A60" s="196" t="s">
        <v>208</v>
      </c>
      <c r="B60" s="197"/>
      <c r="C60" s="20" t="s">
        <v>73</v>
      </c>
      <c r="D60" s="60" t="s">
        <v>89</v>
      </c>
      <c r="E60" s="62"/>
      <c r="F60" s="109" t="s">
        <v>253</v>
      </c>
      <c r="G60" s="137"/>
      <c r="H60" s="110"/>
      <c r="I60" s="56">
        <v>0</v>
      </c>
      <c r="K60" s="124" t="s">
        <v>208</v>
      </c>
      <c r="L60" s="125"/>
      <c r="M60" s="20" t="s">
        <v>73</v>
      </c>
      <c r="N60" s="60" t="s">
        <v>89</v>
      </c>
      <c r="O60" s="62"/>
      <c r="P60" s="109" t="s">
        <v>253</v>
      </c>
      <c r="Q60" s="137"/>
      <c r="R60" s="110"/>
      <c r="S60" s="64">
        <v>0</v>
      </c>
      <c r="U60" s="124" t="s">
        <v>208</v>
      </c>
      <c r="V60" s="125"/>
      <c r="W60" s="20" t="s">
        <v>73</v>
      </c>
      <c r="X60" s="60" t="s">
        <v>89</v>
      </c>
      <c r="Y60" s="62"/>
      <c r="Z60" s="109" t="s">
        <v>253</v>
      </c>
      <c r="AA60" s="137"/>
      <c r="AB60" s="110"/>
      <c r="AC60" s="64">
        <v>0</v>
      </c>
      <c r="AE60" s="124" t="s">
        <v>208</v>
      </c>
      <c r="AF60" s="125"/>
      <c r="AG60" s="20" t="s">
        <v>73</v>
      </c>
      <c r="AH60" s="60" t="s">
        <v>89</v>
      </c>
      <c r="AI60" s="62"/>
      <c r="AJ60" s="109" t="s">
        <v>253</v>
      </c>
      <c r="AK60" s="137"/>
      <c r="AL60" s="110"/>
      <c r="AM60" s="64">
        <v>0</v>
      </c>
      <c r="AO60" s="124" t="s">
        <v>208</v>
      </c>
      <c r="AP60" s="125"/>
      <c r="AQ60" s="20" t="s">
        <v>73</v>
      </c>
      <c r="AR60" s="60" t="s">
        <v>89</v>
      </c>
      <c r="AS60" s="62"/>
      <c r="AT60" s="109" t="s">
        <v>253</v>
      </c>
      <c r="AU60" s="137"/>
      <c r="AV60" s="110"/>
      <c r="AW60" s="64">
        <v>0</v>
      </c>
      <c r="AY60" s="124" t="s">
        <v>208</v>
      </c>
      <c r="AZ60" s="125"/>
      <c r="BA60" s="20" t="s">
        <v>73</v>
      </c>
      <c r="BB60" s="60" t="s">
        <v>89</v>
      </c>
      <c r="BC60" s="62"/>
      <c r="BD60" s="109" t="s">
        <v>253</v>
      </c>
      <c r="BE60" s="137"/>
      <c r="BF60" s="110"/>
      <c r="BG60" s="64">
        <v>0</v>
      </c>
      <c r="BI60" s="124" t="s">
        <v>208</v>
      </c>
      <c r="BJ60" s="125"/>
      <c r="BK60" s="20" t="s">
        <v>73</v>
      </c>
      <c r="BL60" s="60" t="s">
        <v>89</v>
      </c>
      <c r="BM60" s="62"/>
      <c r="BN60" s="109" t="s">
        <v>253</v>
      </c>
      <c r="BO60" s="137"/>
      <c r="BP60" s="110"/>
      <c r="BQ60" s="64">
        <v>0</v>
      </c>
      <c r="BS60" s="124" t="s">
        <v>208</v>
      </c>
      <c r="BT60" s="125"/>
      <c r="BU60" s="20" t="s">
        <v>73</v>
      </c>
      <c r="BV60" s="60" t="s">
        <v>89</v>
      </c>
      <c r="BW60" s="62"/>
      <c r="BX60" s="109" t="s">
        <v>253</v>
      </c>
      <c r="BY60" s="137"/>
      <c r="BZ60" s="110"/>
      <c r="CA60" s="64">
        <v>0</v>
      </c>
    </row>
    <row r="61" spans="1:79" ht="115" customHeight="1" x14ac:dyDescent="0.2">
      <c r="A61" s="198"/>
      <c r="B61" s="199"/>
      <c r="C61" s="19" t="s">
        <v>74</v>
      </c>
      <c r="D61" s="60" t="s">
        <v>247</v>
      </c>
      <c r="E61" s="62"/>
      <c r="F61" s="109" t="s">
        <v>250</v>
      </c>
      <c r="G61" s="137"/>
      <c r="H61" s="110"/>
      <c r="I61" s="57"/>
      <c r="K61" s="126"/>
      <c r="L61" s="127"/>
      <c r="M61" s="19" t="s">
        <v>74</v>
      </c>
      <c r="N61" s="60" t="s">
        <v>247</v>
      </c>
      <c r="O61" s="62"/>
      <c r="P61" s="109" t="s">
        <v>250</v>
      </c>
      <c r="Q61" s="137"/>
      <c r="R61" s="110"/>
      <c r="S61" s="65"/>
      <c r="U61" s="126"/>
      <c r="V61" s="127"/>
      <c r="W61" s="19" t="s">
        <v>74</v>
      </c>
      <c r="X61" s="60" t="s">
        <v>247</v>
      </c>
      <c r="Y61" s="62"/>
      <c r="Z61" s="109" t="s">
        <v>250</v>
      </c>
      <c r="AA61" s="137"/>
      <c r="AB61" s="110"/>
      <c r="AC61" s="65"/>
      <c r="AE61" s="126"/>
      <c r="AF61" s="127"/>
      <c r="AG61" s="19" t="s">
        <v>74</v>
      </c>
      <c r="AH61" s="60" t="s">
        <v>247</v>
      </c>
      <c r="AI61" s="62"/>
      <c r="AJ61" s="109" t="s">
        <v>250</v>
      </c>
      <c r="AK61" s="137"/>
      <c r="AL61" s="110"/>
      <c r="AM61" s="65"/>
      <c r="AO61" s="126"/>
      <c r="AP61" s="127"/>
      <c r="AQ61" s="19" t="s">
        <v>74</v>
      </c>
      <c r="AR61" s="60" t="s">
        <v>247</v>
      </c>
      <c r="AS61" s="62"/>
      <c r="AT61" s="109" t="s">
        <v>250</v>
      </c>
      <c r="AU61" s="137"/>
      <c r="AV61" s="110"/>
      <c r="AW61" s="65"/>
      <c r="AY61" s="126"/>
      <c r="AZ61" s="127"/>
      <c r="BA61" s="19" t="s">
        <v>74</v>
      </c>
      <c r="BB61" s="60" t="s">
        <v>247</v>
      </c>
      <c r="BC61" s="62"/>
      <c r="BD61" s="109" t="s">
        <v>250</v>
      </c>
      <c r="BE61" s="137"/>
      <c r="BF61" s="110"/>
      <c r="BG61" s="65"/>
      <c r="BI61" s="126"/>
      <c r="BJ61" s="127"/>
      <c r="BK61" s="19" t="s">
        <v>74</v>
      </c>
      <c r="BL61" s="60" t="s">
        <v>247</v>
      </c>
      <c r="BM61" s="62"/>
      <c r="BN61" s="109" t="s">
        <v>250</v>
      </c>
      <c r="BO61" s="137"/>
      <c r="BP61" s="110"/>
      <c r="BQ61" s="65"/>
      <c r="BS61" s="126"/>
      <c r="BT61" s="127"/>
      <c r="BU61" s="19" t="s">
        <v>74</v>
      </c>
      <c r="BV61" s="60" t="s">
        <v>247</v>
      </c>
      <c r="BW61" s="62"/>
      <c r="BX61" s="109" t="s">
        <v>250</v>
      </c>
      <c r="BY61" s="137"/>
      <c r="BZ61" s="110"/>
      <c r="CA61" s="65"/>
    </row>
    <row r="62" spans="1:79" ht="115" customHeight="1" x14ac:dyDescent="0.2">
      <c r="A62" s="200"/>
      <c r="B62" s="201"/>
      <c r="C62" s="19" t="s">
        <v>75</v>
      </c>
      <c r="D62" s="60" t="s">
        <v>242</v>
      </c>
      <c r="E62" s="61"/>
      <c r="F62" s="109" t="s">
        <v>243</v>
      </c>
      <c r="G62" s="137"/>
      <c r="H62" s="110"/>
      <c r="I62" s="58"/>
      <c r="K62" s="128"/>
      <c r="L62" s="129"/>
      <c r="M62" s="19" t="s">
        <v>75</v>
      </c>
      <c r="N62" s="60" t="s">
        <v>242</v>
      </c>
      <c r="O62" s="61"/>
      <c r="P62" s="109" t="s">
        <v>243</v>
      </c>
      <c r="Q62" s="137"/>
      <c r="R62" s="110"/>
      <c r="S62" s="66"/>
      <c r="U62" s="128"/>
      <c r="V62" s="129"/>
      <c r="W62" s="19" t="s">
        <v>75</v>
      </c>
      <c r="X62" s="60" t="s">
        <v>242</v>
      </c>
      <c r="Y62" s="61"/>
      <c r="Z62" s="109" t="s">
        <v>243</v>
      </c>
      <c r="AA62" s="137"/>
      <c r="AB62" s="110"/>
      <c r="AC62" s="66"/>
      <c r="AE62" s="128"/>
      <c r="AF62" s="129"/>
      <c r="AG62" s="19" t="s">
        <v>75</v>
      </c>
      <c r="AH62" s="60" t="s">
        <v>242</v>
      </c>
      <c r="AI62" s="61"/>
      <c r="AJ62" s="109" t="s">
        <v>243</v>
      </c>
      <c r="AK62" s="137"/>
      <c r="AL62" s="110"/>
      <c r="AM62" s="66"/>
      <c r="AO62" s="128"/>
      <c r="AP62" s="129"/>
      <c r="AQ62" s="19" t="s">
        <v>75</v>
      </c>
      <c r="AR62" s="60" t="s">
        <v>242</v>
      </c>
      <c r="AS62" s="61"/>
      <c r="AT62" s="109" t="s">
        <v>243</v>
      </c>
      <c r="AU62" s="137"/>
      <c r="AV62" s="110"/>
      <c r="AW62" s="66"/>
      <c r="AY62" s="128"/>
      <c r="AZ62" s="129"/>
      <c r="BA62" s="19" t="s">
        <v>75</v>
      </c>
      <c r="BB62" s="60" t="s">
        <v>242</v>
      </c>
      <c r="BC62" s="61"/>
      <c r="BD62" s="109" t="s">
        <v>243</v>
      </c>
      <c r="BE62" s="137"/>
      <c r="BF62" s="110"/>
      <c r="BG62" s="66"/>
      <c r="BI62" s="128"/>
      <c r="BJ62" s="129"/>
      <c r="BK62" s="19" t="s">
        <v>75</v>
      </c>
      <c r="BL62" s="60" t="s">
        <v>242</v>
      </c>
      <c r="BM62" s="61"/>
      <c r="BN62" s="109" t="s">
        <v>243</v>
      </c>
      <c r="BO62" s="137"/>
      <c r="BP62" s="110"/>
      <c r="BQ62" s="66"/>
      <c r="BS62" s="128"/>
      <c r="BT62" s="129"/>
      <c r="BU62" s="19" t="s">
        <v>75</v>
      </c>
      <c r="BV62" s="60" t="s">
        <v>242</v>
      </c>
      <c r="BW62" s="61"/>
      <c r="BX62" s="109" t="s">
        <v>243</v>
      </c>
      <c r="BY62" s="137"/>
      <c r="BZ62" s="110"/>
      <c r="CA62" s="66"/>
    </row>
    <row r="63" spans="1:79" ht="115" customHeight="1" x14ac:dyDescent="0.2">
      <c r="A63" s="196" t="s">
        <v>204</v>
      </c>
      <c r="B63" s="197"/>
      <c r="C63" s="20" t="s">
        <v>73</v>
      </c>
      <c r="D63" s="60" t="s">
        <v>89</v>
      </c>
      <c r="E63" s="62"/>
      <c r="F63" s="109" t="s">
        <v>253</v>
      </c>
      <c r="G63" s="137"/>
      <c r="H63" s="110"/>
      <c r="I63" s="56">
        <v>71.983144800000005</v>
      </c>
      <c r="K63" s="124" t="s">
        <v>204</v>
      </c>
      <c r="L63" s="125"/>
      <c r="M63" s="20" t="s">
        <v>73</v>
      </c>
      <c r="N63" s="60" t="s">
        <v>89</v>
      </c>
      <c r="O63" s="62"/>
      <c r="P63" s="109" t="s">
        <v>253</v>
      </c>
      <c r="Q63" s="137"/>
      <c r="R63" s="110"/>
      <c r="S63" s="64">
        <v>107.97471720000001</v>
      </c>
      <c r="U63" s="124" t="s">
        <v>204</v>
      </c>
      <c r="V63" s="125"/>
      <c r="W63" s="20" t="s">
        <v>73</v>
      </c>
      <c r="X63" s="60" t="s">
        <v>89</v>
      </c>
      <c r="Y63" s="62"/>
      <c r="Z63" s="109" t="s">
        <v>253</v>
      </c>
      <c r="AA63" s="137"/>
      <c r="AB63" s="110"/>
      <c r="AC63" s="64">
        <v>143.96628960000001</v>
      </c>
      <c r="AE63" s="124" t="s">
        <v>204</v>
      </c>
      <c r="AF63" s="125"/>
      <c r="AG63" s="20" t="s">
        <v>73</v>
      </c>
      <c r="AH63" s="60" t="s">
        <v>89</v>
      </c>
      <c r="AI63" s="62"/>
      <c r="AJ63" s="109" t="s">
        <v>253</v>
      </c>
      <c r="AK63" s="137"/>
      <c r="AL63" s="110"/>
      <c r="AM63" s="64">
        <v>143.96628960000001</v>
      </c>
      <c r="AO63" s="124" t="s">
        <v>204</v>
      </c>
      <c r="AP63" s="125"/>
      <c r="AQ63" s="20" t="s">
        <v>73</v>
      </c>
      <c r="AR63" s="60" t="s">
        <v>89</v>
      </c>
      <c r="AS63" s="62"/>
      <c r="AT63" s="109" t="s">
        <v>253</v>
      </c>
      <c r="AU63" s="137"/>
      <c r="AV63" s="110"/>
      <c r="AW63" s="64">
        <v>107.97471720000001</v>
      </c>
      <c r="AY63" s="124" t="s">
        <v>204</v>
      </c>
      <c r="AZ63" s="125"/>
      <c r="BA63" s="20" t="s">
        <v>73</v>
      </c>
      <c r="BB63" s="60" t="s">
        <v>89</v>
      </c>
      <c r="BC63" s="62"/>
      <c r="BD63" s="109" t="s">
        <v>253</v>
      </c>
      <c r="BE63" s="137"/>
      <c r="BF63" s="110"/>
      <c r="BG63" s="64">
        <v>107.97471720000001</v>
      </c>
      <c r="BI63" s="124" t="s">
        <v>204</v>
      </c>
      <c r="BJ63" s="125"/>
      <c r="BK63" s="20" t="s">
        <v>73</v>
      </c>
      <c r="BL63" s="60" t="s">
        <v>89</v>
      </c>
      <c r="BM63" s="62"/>
      <c r="BN63" s="109" t="s">
        <v>253</v>
      </c>
      <c r="BO63" s="137"/>
      <c r="BP63" s="110"/>
      <c r="BQ63" s="64">
        <v>71.983144800000005</v>
      </c>
      <c r="BS63" s="124" t="s">
        <v>204</v>
      </c>
      <c r="BT63" s="125"/>
      <c r="BU63" s="20" t="s">
        <v>73</v>
      </c>
      <c r="BV63" s="60" t="s">
        <v>89</v>
      </c>
      <c r="BW63" s="62"/>
      <c r="BX63" s="109" t="s">
        <v>253</v>
      </c>
      <c r="BY63" s="137"/>
      <c r="BZ63" s="110"/>
      <c r="CA63" s="64">
        <v>71.983144800000005</v>
      </c>
    </row>
    <row r="64" spans="1:79" ht="115" customHeight="1" x14ac:dyDescent="0.2">
      <c r="A64" s="198"/>
      <c r="B64" s="199"/>
      <c r="C64" s="19" t="s">
        <v>74</v>
      </c>
      <c r="D64" s="60" t="s">
        <v>344</v>
      </c>
      <c r="E64" s="62"/>
      <c r="F64" s="59" t="s">
        <v>345</v>
      </c>
      <c r="G64" s="59"/>
      <c r="H64" s="59"/>
      <c r="I64" s="57"/>
      <c r="K64" s="126"/>
      <c r="L64" s="127"/>
      <c r="M64" s="19" t="s">
        <v>74</v>
      </c>
      <c r="N64" s="60" t="s">
        <v>344</v>
      </c>
      <c r="O64" s="62"/>
      <c r="P64" s="59" t="s">
        <v>345</v>
      </c>
      <c r="Q64" s="59"/>
      <c r="R64" s="59"/>
      <c r="S64" s="65"/>
      <c r="U64" s="126"/>
      <c r="V64" s="127"/>
      <c r="W64" s="19" t="s">
        <v>74</v>
      </c>
      <c r="X64" s="60" t="s">
        <v>344</v>
      </c>
      <c r="Y64" s="62"/>
      <c r="Z64" s="59" t="s">
        <v>345</v>
      </c>
      <c r="AA64" s="59"/>
      <c r="AB64" s="59"/>
      <c r="AC64" s="65"/>
      <c r="AE64" s="126"/>
      <c r="AF64" s="127"/>
      <c r="AG64" s="19" t="s">
        <v>74</v>
      </c>
      <c r="AH64" s="60" t="s">
        <v>344</v>
      </c>
      <c r="AI64" s="62"/>
      <c r="AJ64" s="59" t="s">
        <v>345</v>
      </c>
      <c r="AK64" s="59"/>
      <c r="AL64" s="59"/>
      <c r="AM64" s="65"/>
      <c r="AO64" s="126"/>
      <c r="AP64" s="127"/>
      <c r="AQ64" s="19" t="s">
        <v>74</v>
      </c>
      <c r="AR64" s="60" t="s">
        <v>344</v>
      </c>
      <c r="AS64" s="62"/>
      <c r="AT64" s="59" t="s">
        <v>345</v>
      </c>
      <c r="AU64" s="59"/>
      <c r="AV64" s="59"/>
      <c r="AW64" s="65"/>
      <c r="AY64" s="126"/>
      <c r="AZ64" s="127"/>
      <c r="BA64" s="19" t="s">
        <v>74</v>
      </c>
      <c r="BB64" s="60" t="s">
        <v>344</v>
      </c>
      <c r="BC64" s="62"/>
      <c r="BD64" s="59" t="s">
        <v>345</v>
      </c>
      <c r="BE64" s="59"/>
      <c r="BF64" s="59"/>
      <c r="BG64" s="65"/>
      <c r="BI64" s="126"/>
      <c r="BJ64" s="127"/>
      <c r="BK64" s="19" t="s">
        <v>74</v>
      </c>
      <c r="BL64" s="60" t="s">
        <v>344</v>
      </c>
      <c r="BM64" s="62"/>
      <c r="BN64" s="59" t="s">
        <v>345</v>
      </c>
      <c r="BO64" s="59"/>
      <c r="BP64" s="59"/>
      <c r="BQ64" s="65"/>
      <c r="BS64" s="126"/>
      <c r="BT64" s="127"/>
      <c r="BU64" s="19" t="s">
        <v>74</v>
      </c>
      <c r="BV64" s="60" t="s">
        <v>344</v>
      </c>
      <c r="BW64" s="62"/>
      <c r="BX64" s="59" t="s">
        <v>345</v>
      </c>
      <c r="BY64" s="59"/>
      <c r="BZ64" s="59"/>
      <c r="CA64" s="65"/>
    </row>
    <row r="65" spans="1:79" ht="115" customHeight="1" x14ac:dyDescent="0.2">
      <c r="A65" s="200"/>
      <c r="B65" s="201"/>
      <c r="C65" s="19" t="s">
        <v>75</v>
      </c>
      <c r="D65" s="60" t="s">
        <v>202</v>
      </c>
      <c r="E65" s="62"/>
      <c r="F65" s="109" t="s">
        <v>239</v>
      </c>
      <c r="G65" s="137"/>
      <c r="H65" s="110"/>
      <c r="I65" s="58"/>
      <c r="K65" s="128"/>
      <c r="L65" s="129"/>
      <c r="M65" s="19" t="s">
        <v>75</v>
      </c>
      <c r="N65" s="60" t="s">
        <v>202</v>
      </c>
      <c r="O65" s="62"/>
      <c r="P65" s="109" t="s">
        <v>239</v>
      </c>
      <c r="Q65" s="137"/>
      <c r="R65" s="110"/>
      <c r="S65" s="66"/>
      <c r="U65" s="128"/>
      <c r="V65" s="129"/>
      <c r="W65" s="19" t="s">
        <v>75</v>
      </c>
      <c r="X65" s="60" t="s">
        <v>202</v>
      </c>
      <c r="Y65" s="62"/>
      <c r="Z65" s="109" t="s">
        <v>239</v>
      </c>
      <c r="AA65" s="137"/>
      <c r="AB65" s="110"/>
      <c r="AC65" s="66"/>
      <c r="AE65" s="128"/>
      <c r="AF65" s="129"/>
      <c r="AG65" s="19" t="s">
        <v>75</v>
      </c>
      <c r="AH65" s="60" t="s">
        <v>202</v>
      </c>
      <c r="AI65" s="62"/>
      <c r="AJ65" s="109" t="s">
        <v>239</v>
      </c>
      <c r="AK65" s="137"/>
      <c r="AL65" s="110"/>
      <c r="AM65" s="66"/>
      <c r="AO65" s="128"/>
      <c r="AP65" s="129"/>
      <c r="AQ65" s="19" t="s">
        <v>75</v>
      </c>
      <c r="AR65" s="60" t="s">
        <v>202</v>
      </c>
      <c r="AS65" s="62"/>
      <c r="AT65" s="109" t="s">
        <v>239</v>
      </c>
      <c r="AU65" s="137"/>
      <c r="AV65" s="110"/>
      <c r="AW65" s="66"/>
      <c r="AY65" s="128"/>
      <c r="AZ65" s="129"/>
      <c r="BA65" s="19" t="s">
        <v>75</v>
      </c>
      <c r="BB65" s="60" t="s">
        <v>202</v>
      </c>
      <c r="BC65" s="62"/>
      <c r="BD65" s="109" t="s">
        <v>239</v>
      </c>
      <c r="BE65" s="137"/>
      <c r="BF65" s="110"/>
      <c r="BG65" s="66"/>
      <c r="BI65" s="128"/>
      <c r="BJ65" s="129"/>
      <c r="BK65" s="19" t="s">
        <v>75</v>
      </c>
      <c r="BL65" s="60" t="s">
        <v>202</v>
      </c>
      <c r="BM65" s="62"/>
      <c r="BN65" s="109" t="s">
        <v>239</v>
      </c>
      <c r="BO65" s="137"/>
      <c r="BP65" s="110"/>
      <c r="BQ65" s="66"/>
      <c r="BS65" s="128"/>
      <c r="BT65" s="129"/>
      <c r="BU65" s="19" t="s">
        <v>75</v>
      </c>
      <c r="BV65" s="60" t="s">
        <v>202</v>
      </c>
      <c r="BW65" s="62"/>
      <c r="BX65" s="109" t="s">
        <v>239</v>
      </c>
      <c r="BY65" s="137"/>
      <c r="BZ65" s="110"/>
      <c r="CA65" s="66"/>
    </row>
    <row r="66" spans="1:79" ht="115" customHeight="1" x14ac:dyDescent="0.2">
      <c r="A66" s="196" t="s">
        <v>209</v>
      </c>
      <c r="B66" s="197"/>
      <c r="C66" s="20" t="s">
        <v>73</v>
      </c>
      <c r="D66" s="60" t="s">
        <v>89</v>
      </c>
      <c r="E66" s="62"/>
      <c r="F66" s="109" t="s">
        <v>253</v>
      </c>
      <c r="G66" s="137"/>
      <c r="H66" s="110"/>
      <c r="I66" s="56">
        <v>78.458144799999999</v>
      </c>
      <c r="K66" s="124" t="s">
        <v>209</v>
      </c>
      <c r="L66" s="125"/>
      <c r="M66" s="20" t="s">
        <v>73</v>
      </c>
      <c r="N66" s="60" t="s">
        <v>89</v>
      </c>
      <c r="O66" s="62"/>
      <c r="P66" s="109" t="s">
        <v>253</v>
      </c>
      <c r="Q66" s="137"/>
      <c r="R66" s="110"/>
      <c r="S66" s="64">
        <v>117.68721719999999</v>
      </c>
      <c r="U66" s="124" t="s">
        <v>209</v>
      </c>
      <c r="V66" s="125"/>
      <c r="W66" s="20" t="s">
        <v>73</v>
      </c>
      <c r="X66" s="60" t="s">
        <v>89</v>
      </c>
      <c r="Y66" s="62"/>
      <c r="Z66" s="109" t="s">
        <v>253</v>
      </c>
      <c r="AA66" s="137"/>
      <c r="AB66" s="110"/>
      <c r="AC66" s="64">
        <v>156.9162896</v>
      </c>
      <c r="AE66" s="124" t="s">
        <v>209</v>
      </c>
      <c r="AF66" s="125"/>
      <c r="AG66" s="20" t="s">
        <v>73</v>
      </c>
      <c r="AH66" s="60" t="s">
        <v>89</v>
      </c>
      <c r="AI66" s="62"/>
      <c r="AJ66" s="109" t="s">
        <v>253</v>
      </c>
      <c r="AK66" s="137"/>
      <c r="AL66" s="110"/>
      <c r="AM66" s="64">
        <v>156.9162896</v>
      </c>
      <c r="AO66" s="124" t="s">
        <v>209</v>
      </c>
      <c r="AP66" s="125"/>
      <c r="AQ66" s="20" t="s">
        <v>73</v>
      </c>
      <c r="AR66" s="60" t="s">
        <v>89</v>
      </c>
      <c r="AS66" s="62"/>
      <c r="AT66" s="109" t="s">
        <v>253</v>
      </c>
      <c r="AU66" s="137"/>
      <c r="AV66" s="110"/>
      <c r="AW66" s="64">
        <v>117.68721719999999</v>
      </c>
      <c r="AY66" s="124" t="s">
        <v>209</v>
      </c>
      <c r="AZ66" s="125"/>
      <c r="BA66" s="20" t="s">
        <v>73</v>
      </c>
      <c r="BB66" s="60" t="s">
        <v>89</v>
      </c>
      <c r="BC66" s="62"/>
      <c r="BD66" s="109" t="s">
        <v>253</v>
      </c>
      <c r="BE66" s="137"/>
      <c r="BF66" s="110"/>
      <c r="BG66" s="64">
        <v>117.68721719999999</v>
      </c>
      <c r="BI66" s="124" t="s">
        <v>209</v>
      </c>
      <c r="BJ66" s="125"/>
      <c r="BK66" s="20" t="s">
        <v>73</v>
      </c>
      <c r="BL66" s="60" t="s">
        <v>89</v>
      </c>
      <c r="BM66" s="62"/>
      <c r="BN66" s="109" t="s">
        <v>253</v>
      </c>
      <c r="BO66" s="137"/>
      <c r="BP66" s="110"/>
      <c r="BQ66" s="64">
        <v>78.458144799999999</v>
      </c>
      <c r="BS66" s="124" t="s">
        <v>209</v>
      </c>
      <c r="BT66" s="125"/>
      <c r="BU66" s="20" t="s">
        <v>73</v>
      </c>
      <c r="BV66" s="60" t="s">
        <v>89</v>
      </c>
      <c r="BW66" s="62"/>
      <c r="BX66" s="109" t="s">
        <v>253</v>
      </c>
      <c r="BY66" s="137"/>
      <c r="BZ66" s="110"/>
      <c r="CA66" s="64">
        <v>78.458144799999999</v>
      </c>
    </row>
    <row r="67" spans="1:79" ht="115" customHeight="1" x14ac:dyDescent="0.2">
      <c r="A67" s="198"/>
      <c r="B67" s="199"/>
      <c r="C67" s="19" t="s">
        <v>74</v>
      </c>
      <c r="D67" s="60" t="s">
        <v>91</v>
      </c>
      <c r="E67" s="62"/>
      <c r="F67" s="109" t="s">
        <v>251</v>
      </c>
      <c r="G67" s="137"/>
      <c r="H67" s="110"/>
      <c r="I67" s="57"/>
      <c r="K67" s="126"/>
      <c r="L67" s="127"/>
      <c r="M67" s="19" t="s">
        <v>74</v>
      </c>
      <c r="N67" s="60" t="s">
        <v>91</v>
      </c>
      <c r="O67" s="62"/>
      <c r="P67" s="109" t="s">
        <v>251</v>
      </c>
      <c r="Q67" s="137"/>
      <c r="R67" s="110"/>
      <c r="S67" s="65"/>
      <c r="U67" s="126"/>
      <c r="V67" s="127"/>
      <c r="W67" s="19" t="s">
        <v>74</v>
      </c>
      <c r="X67" s="60" t="s">
        <v>91</v>
      </c>
      <c r="Y67" s="62"/>
      <c r="Z67" s="109" t="s">
        <v>251</v>
      </c>
      <c r="AA67" s="137"/>
      <c r="AB67" s="110"/>
      <c r="AC67" s="65"/>
      <c r="AE67" s="126"/>
      <c r="AF67" s="127"/>
      <c r="AG67" s="19" t="s">
        <v>74</v>
      </c>
      <c r="AH67" s="60" t="s">
        <v>91</v>
      </c>
      <c r="AI67" s="62"/>
      <c r="AJ67" s="109" t="s">
        <v>251</v>
      </c>
      <c r="AK67" s="137"/>
      <c r="AL67" s="110"/>
      <c r="AM67" s="65"/>
      <c r="AO67" s="126"/>
      <c r="AP67" s="127"/>
      <c r="AQ67" s="19" t="s">
        <v>74</v>
      </c>
      <c r="AR67" s="60" t="s">
        <v>91</v>
      </c>
      <c r="AS67" s="62"/>
      <c r="AT67" s="109" t="s">
        <v>251</v>
      </c>
      <c r="AU67" s="137"/>
      <c r="AV67" s="110"/>
      <c r="AW67" s="65"/>
      <c r="AY67" s="126"/>
      <c r="AZ67" s="127"/>
      <c r="BA67" s="19" t="s">
        <v>74</v>
      </c>
      <c r="BB67" s="60" t="s">
        <v>91</v>
      </c>
      <c r="BC67" s="62"/>
      <c r="BD67" s="109" t="s">
        <v>251</v>
      </c>
      <c r="BE67" s="137"/>
      <c r="BF67" s="110"/>
      <c r="BG67" s="65"/>
      <c r="BI67" s="126"/>
      <c r="BJ67" s="127"/>
      <c r="BK67" s="19" t="s">
        <v>74</v>
      </c>
      <c r="BL67" s="60" t="s">
        <v>91</v>
      </c>
      <c r="BM67" s="62"/>
      <c r="BN67" s="109" t="s">
        <v>251</v>
      </c>
      <c r="BO67" s="137"/>
      <c r="BP67" s="110"/>
      <c r="BQ67" s="65"/>
      <c r="BS67" s="126"/>
      <c r="BT67" s="127"/>
      <c r="BU67" s="19" t="s">
        <v>74</v>
      </c>
      <c r="BV67" s="60" t="s">
        <v>91</v>
      </c>
      <c r="BW67" s="62"/>
      <c r="BX67" s="109" t="s">
        <v>251</v>
      </c>
      <c r="BY67" s="137"/>
      <c r="BZ67" s="110"/>
      <c r="CA67" s="65"/>
    </row>
    <row r="68" spans="1:79" ht="115" customHeight="1" x14ac:dyDescent="0.2">
      <c r="A68" s="200"/>
      <c r="B68" s="201"/>
      <c r="C68" s="19" t="s">
        <v>75</v>
      </c>
      <c r="D68" s="60" t="s">
        <v>242</v>
      </c>
      <c r="E68" s="61"/>
      <c r="F68" s="109" t="s">
        <v>243</v>
      </c>
      <c r="G68" s="137"/>
      <c r="H68" s="110"/>
      <c r="I68" s="58"/>
      <c r="K68" s="128"/>
      <c r="L68" s="129"/>
      <c r="M68" s="19" t="s">
        <v>75</v>
      </c>
      <c r="N68" s="60" t="s">
        <v>242</v>
      </c>
      <c r="O68" s="61"/>
      <c r="P68" s="109" t="s">
        <v>243</v>
      </c>
      <c r="Q68" s="137"/>
      <c r="R68" s="110"/>
      <c r="S68" s="66"/>
      <c r="U68" s="128"/>
      <c r="V68" s="129"/>
      <c r="W68" s="19" t="s">
        <v>75</v>
      </c>
      <c r="X68" s="60" t="s">
        <v>242</v>
      </c>
      <c r="Y68" s="61"/>
      <c r="Z68" s="109" t="s">
        <v>243</v>
      </c>
      <c r="AA68" s="137"/>
      <c r="AB68" s="110"/>
      <c r="AC68" s="66"/>
      <c r="AE68" s="128"/>
      <c r="AF68" s="129"/>
      <c r="AG68" s="19" t="s">
        <v>75</v>
      </c>
      <c r="AH68" s="60" t="s">
        <v>242</v>
      </c>
      <c r="AI68" s="61"/>
      <c r="AJ68" s="109" t="s">
        <v>243</v>
      </c>
      <c r="AK68" s="137"/>
      <c r="AL68" s="110"/>
      <c r="AM68" s="66"/>
      <c r="AO68" s="128"/>
      <c r="AP68" s="129"/>
      <c r="AQ68" s="19" t="s">
        <v>75</v>
      </c>
      <c r="AR68" s="60" t="s">
        <v>242</v>
      </c>
      <c r="AS68" s="61"/>
      <c r="AT68" s="109" t="s">
        <v>243</v>
      </c>
      <c r="AU68" s="137"/>
      <c r="AV68" s="110"/>
      <c r="AW68" s="66"/>
      <c r="AY68" s="128"/>
      <c r="AZ68" s="129"/>
      <c r="BA68" s="19" t="s">
        <v>75</v>
      </c>
      <c r="BB68" s="60" t="s">
        <v>242</v>
      </c>
      <c r="BC68" s="61"/>
      <c r="BD68" s="109" t="s">
        <v>243</v>
      </c>
      <c r="BE68" s="137"/>
      <c r="BF68" s="110"/>
      <c r="BG68" s="66"/>
      <c r="BI68" s="128"/>
      <c r="BJ68" s="129"/>
      <c r="BK68" s="19" t="s">
        <v>75</v>
      </c>
      <c r="BL68" s="60" t="s">
        <v>242</v>
      </c>
      <c r="BM68" s="61"/>
      <c r="BN68" s="109" t="s">
        <v>243</v>
      </c>
      <c r="BO68" s="137"/>
      <c r="BP68" s="110"/>
      <c r="BQ68" s="66"/>
      <c r="BS68" s="128"/>
      <c r="BT68" s="129"/>
      <c r="BU68" s="19" t="s">
        <v>75</v>
      </c>
      <c r="BV68" s="60" t="s">
        <v>242</v>
      </c>
      <c r="BW68" s="61"/>
      <c r="BX68" s="109" t="s">
        <v>243</v>
      </c>
      <c r="BY68" s="137"/>
      <c r="BZ68" s="110"/>
      <c r="CA68" s="66"/>
    </row>
    <row r="69" spans="1:79" ht="115" customHeight="1" x14ac:dyDescent="0.2">
      <c r="A69" s="196" t="s">
        <v>210</v>
      </c>
      <c r="B69" s="197"/>
      <c r="C69" s="20" t="s">
        <v>73</v>
      </c>
      <c r="D69" s="60" t="s">
        <v>89</v>
      </c>
      <c r="E69" s="62"/>
      <c r="F69" s="109" t="s">
        <v>253</v>
      </c>
      <c r="G69" s="137"/>
      <c r="H69" s="110"/>
      <c r="I69" s="56">
        <v>84.933144799999994</v>
      </c>
      <c r="K69" s="124" t="s">
        <v>210</v>
      </c>
      <c r="L69" s="125"/>
      <c r="M69" s="20" t="s">
        <v>73</v>
      </c>
      <c r="N69" s="60" t="s">
        <v>89</v>
      </c>
      <c r="O69" s="62"/>
      <c r="P69" s="109" t="s">
        <v>253</v>
      </c>
      <c r="Q69" s="137"/>
      <c r="R69" s="110"/>
      <c r="S69" s="64">
        <v>127.3997172</v>
      </c>
      <c r="U69" s="124" t="s">
        <v>210</v>
      </c>
      <c r="V69" s="125"/>
      <c r="W69" s="20" t="s">
        <v>73</v>
      </c>
      <c r="X69" s="60" t="s">
        <v>89</v>
      </c>
      <c r="Y69" s="62"/>
      <c r="Z69" s="109" t="s">
        <v>253</v>
      </c>
      <c r="AA69" s="137"/>
      <c r="AB69" s="110"/>
      <c r="AC69" s="64">
        <v>169.86628959999999</v>
      </c>
      <c r="AE69" s="124" t="s">
        <v>210</v>
      </c>
      <c r="AF69" s="125"/>
      <c r="AG69" s="20" t="s">
        <v>73</v>
      </c>
      <c r="AH69" s="60" t="s">
        <v>89</v>
      </c>
      <c r="AI69" s="62"/>
      <c r="AJ69" s="109" t="s">
        <v>253</v>
      </c>
      <c r="AK69" s="137"/>
      <c r="AL69" s="110"/>
      <c r="AM69" s="64">
        <v>169.86628959999999</v>
      </c>
      <c r="AO69" s="124" t="s">
        <v>210</v>
      </c>
      <c r="AP69" s="125"/>
      <c r="AQ69" s="20" t="s">
        <v>73</v>
      </c>
      <c r="AR69" s="60" t="s">
        <v>89</v>
      </c>
      <c r="AS69" s="62"/>
      <c r="AT69" s="109" t="s">
        <v>253</v>
      </c>
      <c r="AU69" s="137"/>
      <c r="AV69" s="110"/>
      <c r="AW69" s="64">
        <v>127.3997172</v>
      </c>
      <c r="AY69" s="124" t="s">
        <v>210</v>
      </c>
      <c r="AZ69" s="125"/>
      <c r="BA69" s="20" t="s">
        <v>73</v>
      </c>
      <c r="BB69" s="60" t="s">
        <v>89</v>
      </c>
      <c r="BC69" s="62"/>
      <c r="BD69" s="109" t="s">
        <v>253</v>
      </c>
      <c r="BE69" s="137"/>
      <c r="BF69" s="110"/>
      <c r="BG69" s="64">
        <v>127.3997172</v>
      </c>
      <c r="BI69" s="124" t="s">
        <v>210</v>
      </c>
      <c r="BJ69" s="125"/>
      <c r="BK69" s="20" t="s">
        <v>73</v>
      </c>
      <c r="BL69" s="60" t="s">
        <v>89</v>
      </c>
      <c r="BM69" s="62"/>
      <c r="BN69" s="109" t="s">
        <v>253</v>
      </c>
      <c r="BO69" s="137"/>
      <c r="BP69" s="110"/>
      <c r="BQ69" s="64">
        <v>84.933144799999994</v>
      </c>
      <c r="BS69" s="124" t="s">
        <v>210</v>
      </c>
      <c r="BT69" s="125"/>
      <c r="BU69" s="20" t="s">
        <v>73</v>
      </c>
      <c r="BV69" s="60" t="s">
        <v>89</v>
      </c>
      <c r="BW69" s="62"/>
      <c r="BX69" s="109" t="s">
        <v>253</v>
      </c>
      <c r="BY69" s="137"/>
      <c r="BZ69" s="110"/>
      <c r="CA69" s="64">
        <v>84.933144799999994</v>
      </c>
    </row>
    <row r="70" spans="1:79" ht="115" customHeight="1" x14ac:dyDescent="0.2">
      <c r="A70" s="198"/>
      <c r="B70" s="199"/>
      <c r="C70" s="19" t="s">
        <v>74</v>
      </c>
      <c r="D70" s="60" t="s">
        <v>92</v>
      </c>
      <c r="E70" s="62"/>
      <c r="F70" s="109" t="s">
        <v>252</v>
      </c>
      <c r="G70" s="137"/>
      <c r="H70" s="110"/>
      <c r="I70" s="57"/>
      <c r="K70" s="126"/>
      <c r="L70" s="127"/>
      <c r="M70" s="19" t="s">
        <v>74</v>
      </c>
      <c r="N70" s="60" t="s">
        <v>92</v>
      </c>
      <c r="O70" s="62"/>
      <c r="P70" s="109" t="s">
        <v>252</v>
      </c>
      <c r="Q70" s="137"/>
      <c r="R70" s="110"/>
      <c r="S70" s="65"/>
      <c r="U70" s="126"/>
      <c r="V70" s="127"/>
      <c r="W70" s="19" t="s">
        <v>74</v>
      </c>
      <c r="X70" s="60" t="s">
        <v>92</v>
      </c>
      <c r="Y70" s="62"/>
      <c r="Z70" s="109" t="s">
        <v>252</v>
      </c>
      <c r="AA70" s="137"/>
      <c r="AB70" s="110"/>
      <c r="AC70" s="65"/>
      <c r="AE70" s="126"/>
      <c r="AF70" s="127"/>
      <c r="AG70" s="19" t="s">
        <v>74</v>
      </c>
      <c r="AH70" s="60" t="s">
        <v>92</v>
      </c>
      <c r="AI70" s="62"/>
      <c r="AJ70" s="109" t="s">
        <v>252</v>
      </c>
      <c r="AK70" s="137"/>
      <c r="AL70" s="110"/>
      <c r="AM70" s="65"/>
      <c r="AO70" s="126"/>
      <c r="AP70" s="127"/>
      <c r="AQ70" s="19" t="s">
        <v>74</v>
      </c>
      <c r="AR70" s="60" t="s">
        <v>92</v>
      </c>
      <c r="AS70" s="62"/>
      <c r="AT70" s="109" t="s">
        <v>252</v>
      </c>
      <c r="AU70" s="137"/>
      <c r="AV70" s="110"/>
      <c r="AW70" s="65"/>
      <c r="AY70" s="126"/>
      <c r="AZ70" s="127"/>
      <c r="BA70" s="19" t="s">
        <v>74</v>
      </c>
      <c r="BB70" s="60" t="s">
        <v>92</v>
      </c>
      <c r="BC70" s="62"/>
      <c r="BD70" s="109" t="s">
        <v>252</v>
      </c>
      <c r="BE70" s="137"/>
      <c r="BF70" s="110"/>
      <c r="BG70" s="65"/>
      <c r="BI70" s="126"/>
      <c r="BJ70" s="127"/>
      <c r="BK70" s="19" t="s">
        <v>74</v>
      </c>
      <c r="BL70" s="60" t="s">
        <v>92</v>
      </c>
      <c r="BM70" s="62"/>
      <c r="BN70" s="109" t="s">
        <v>252</v>
      </c>
      <c r="BO70" s="137"/>
      <c r="BP70" s="110"/>
      <c r="BQ70" s="65"/>
      <c r="BS70" s="126"/>
      <c r="BT70" s="127"/>
      <c r="BU70" s="19" t="s">
        <v>74</v>
      </c>
      <c r="BV70" s="60" t="s">
        <v>92</v>
      </c>
      <c r="BW70" s="62"/>
      <c r="BX70" s="109" t="s">
        <v>252</v>
      </c>
      <c r="BY70" s="137"/>
      <c r="BZ70" s="110"/>
      <c r="CA70" s="65"/>
    </row>
    <row r="71" spans="1:79" ht="115" customHeight="1" x14ac:dyDescent="0.2">
      <c r="A71" s="200"/>
      <c r="B71" s="201"/>
      <c r="C71" s="19" t="s">
        <v>75</v>
      </c>
      <c r="D71" s="60" t="s">
        <v>242</v>
      </c>
      <c r="E71" s="61"/>
      <c r="F71" s="109" t="s">
        <v>243</v>
      </c>
      <c r="G71" s="137"/>
      <c r="H71" s="110"/>
      <c r="I71" s="58"/>
      <c r="K71" s="128"/>
      <c r="L71" s="129"/>
      <c r="M71" s="19" t="s">
        <v>75</v>
      </c>
      <c r="N71" s="60" t="s">
        <v>242</v>
      </c>
      <c r="O71" s="61"/>
      <c r="P71" s="109" t="s">
        <v>243</v>
      </c>
      <c r="Q71" s="137"/>
      <c r="R71" s="110"/>
      <c r="S71" s="66"/>
      <c r="U71" s="128"/>
      <c r="V71" s="129"/>
      <c r="W71" s="19" t="s">
        <v>75</v>
      </c>
      <c r="X71" s="60" t="s">
        <v>242</v>
      </c>
      <c r="Y71" s="61"/>
      <c r="Z71" s="109" t="s">
        <v>243</v>
      </c>
      <c r="AA71" s="137"/>
      <c r="AB71" s="110"/>
      <c r="AC71" s="66"/>
      <c r="AE71" s="128"/>
      <c r="AF71" s="129"/>
      <c r="AG71" s="19" t="s">
        <v>75</v>
      </c>
      <c r="AH71" s="60" t="s">
        <v>242</v>
      </c>
      <c r="AI71" s="61"/>
      <c r="AJ71" s="109" t="s">
        <v>243</v>
      </c>
      <c r="AK71" s="137"/>
      <c r="AL71" s="110"/>
      <c r="AM71" s="66"/>
      <c r="AO71" s="128"/>
      <c r="AP71" s="129"/>
      <c r="AQ71" s="19" t="s">
        <v>75</v>
      </c>
      <c r="AR71" s="60" t="s">
        <v>242</v>
      </c>
      <c r="AS71" s="61"/>
      <c r="AT71" s="109" t="s">
        <v>243</v>
      </c>
      <c r="AU71" s="137"/>
      <c r="AV71" s="110"/>
      <c r="AW71" s="66"/>
      <c r="AY71" s="128"/>
      <c r="AZ71" s="129"/>
      <c r="BA71" s="19" t="s">
        <v>75</v>
      </c>
      <c r="BB71" s="60" t="s">
        <v>242</v>
      </c>
      <c r="BC71" s="61"/>
      <c r="BD71" s="109" t="s">
        <v>243</v>
      </c>
      <c r="BE71" s="137"/>
      <c r="BF71" s="110"/>
      <c r="BG71" s="66"/>
      <c r="BI71" s="128"/>
      <c r="BJ71" s="129"/>
      <c r="BK71" s="19" t="s">
        <v>75</v>
      </c>
      <c r="BL71" s="60" t="s">
        <v>242</v>
      </c>
      <c r="BM71" s="61"/>
      <c r="BN71" s="109" t="s">
        <v>243</v>
      </c>
      <c r="BO71" s="137"/>
      <c r="BP71" s="110"/>
      <c r="BQ71" s="66"/>
      <c r="BS71" s="128"/>
      <c r="BT71" s="129"/>
      <c r="BU71" s="19" t="s">
        <v>75</v>
      </c>
      <c r="BV71" s="60" t="s">
        <v>242</v>
      </c>
      <c r="BW71" s="61"/>
      <c r="BX71" s="109" t="s">
        <v>243</v>
      </c>
      <c r="BY71" s="137"/>
      <c r="BZ71" s="110"/>
      <c r="CA71" s="66"/>
    </row>
    <row r="72" spans="1:79" ht="115" customHeight="1" x14ac:dyDescent="0.2">
      <c r="A72" s="196" t="s">
        <v>45</v>
      </c>
      <c r="B72" s="197"/>
      <c r="C72" s="20" t="s">
        <v>73</v>
      </c>
      <c r="D72" s="60" t="s">
        <v>211</v>
      </c>
      <c r="E72" s="62"/>
      <c r="F72" s="109" t="s">
        <v>254</v>
      </c>
      <c r="G72" s="137"/>
      <c r="H72" s="110"/>
      <c r="I72" s="56">
        <v>45.591562799999998</v>
      </c>
      <c r="K72" s="124" t="s">
        <v>45</v>
      </c>
      <c r="L72" s="125"/>
      <c r="M72" s="20" t="s">
        <v>73</v>
      </c>
      <c r="N72" s="60" t="s">
        <v>211</v>
      </c>
      <c r="O72" s="62"/>
      <c r="P72" s="109" t="s">
        <v>254</v>
      </c>
      <c r="Q72" s="137"/>
      <c r="R72" s="110"/>
      <c r="S72" s="64">
        <v>68.387344200000001</v>
      </c>
      <c r="U72" s="124" t="s">
        <v>45</v>
      </c>
      <c r="V72" s="125"/>
      <c r="W72" s="20" t="s">
        <v>73</v>
      </c>
      <c r="X72" s="60" t="s">
        <v>211</v>
      </c>
      <c r="Y72" s="62"/>
      <c r="Z72" s="109" t="s">
        <v>254</v>
      </c>
      <c r="AA72" s="137"/>
      <c r="AB72" s="110"/>
      <c r="AC72" s="64">
        <v>91.183125599999997</v>
      </c>
      <c r="AE72" s="124" t="s">
        <v>45</v>
      </c>
      <c r="AF72" s="125"/>
      <c r="AG72" s="20" t="s">
        <v>73</v>
      </c>
      <c r="AH72" s="60" t="s">
        <v>211</v>
      </c>
      <c r="AI72" s="62"/>
      <c r="AJ72" s="109" t="s">
        <v>254</v>
      </c>
      <c r="AK72" s="137"/>
      <c r="AL72" s="110"/>
      <c r="AM72" s="64">
        <v>91.183125599999997</v>
      </c>
      <c r="AO72" s="124" t="s">
        <v>45</v>
      </c>
      <c r="AP72" s="125"/>
      <c r="AQ72" s="20" t="s">
        <v>73</v>
      </c>
      <c r="AR72" s="60" t="s">
        <v>211</v>
      </c>
      <c r="AS72" s="62"/>
      <c r="AT72" s="109" t="s">
        <v>254</v>
      </c>
      <c r="AU72" s="137"/>
      <c r="AV72" s="110"/>
      <c r="AW72" s="64">
        <v>68.387344200000001</v>
      </c>
      <c r="AY72" s="124" t="s">
        <v>45</v>
      </c>
      <c r="AZ72" s="125"/>
      <c r="BA72" s="20" t="s">
        <v>73</v>
      </c>
      <c r="BB72" s="60" t="s">
        <v>211</v>
      </c>
      <c r="BC72" s="62"/>
      <c r="BD72" s="109" t="s">
        <v>254</v>
      </c>
      <c r="BE72" s="137"/>
      <c r="BF72" s="110"/>
      <c r="BG72" s="64">
        <v>68.387344200000001</v>
      </c>
      <c r="BI72" s="124" t="s">
        <v>45</v>
      </c>
      <c r="BJ72" s="125"/>
      <c r="BK72" s="20" t="s">
        <v>73</v>
      </c>
      <c r="BL72" s="60" t="s">
        <v>211</v>
      </c>
      <c r="BM72" s="62"/>
      <c r="BN72" s="109" t="s">
        <v>254</v>
      </c>
      <c r="BO72" s="137"/>
      <c r="BP72" s="110"/>
      <c r="BQ72" s="64">
        <v>45.591562799999998</v>
      </c>
      <c r="BS72" s="124" t="s">
        <v>45</v>
      </c>
      <c r="BT72" s="125"/>
      <c r="BU72" s="20" t="s">
        <v>73</v>
      </c>
      <c r="BV72" s="60" t="s">
        <v>211</v>
      </c>
      <c r="BW72" s="62"/>
      <c r="BX72" s="109" t="s">
        <v>254</v>
      </c>
      <c r="BY72" s="137"/>
      <c r="BZ72" s="110"/>
      <c r="CA72" s="64">
        <v>45.591562799999998</v>
      </c>
    </row>
    <row r="73" spans="1:79" ht="115" customHeight="1" x14ac:dyDescent="0.2">
      <c r="A73" s="198"/>
      <c r="B73" s="199"/>
      <c r="C73" s="19" t="s">
        <v>74</v>
      </c>
      <c r="D73" s="60" t="s">
        <v>93</v>
      </c>
      <c r="E73" s="62"/>
      <c r="F73" s="109" t="s">
        <v>241</v>
      </c>
      <c r="G73" s="137"/>
      <c r="H73" s="110"/>
      <c r="I73" s="57"/>
      <c r="K73" s="126"/>
      <c r="L73" s="127"/>
      <c r="M73" s="19" t="s">
        <v>74</v>
      </c>
      <c r="N73" s="60" t="s">
        <v>93</v>
      </c>
      <c r="O73" s="62"/>
      <c r="P73" s="109" t="s">
        <v>241</v>
      </c>
      <c r="Q73" s="137"/>
      <c r="R73" s="110"/>
      <c r="S73" s="65"/>
      <c r="U73" s="126"/>
      <c r="V73" s="127"/>
      <c r="W73" s="19" t="s">
        <v>74</v>
      </c>
      <c r="X73" s="60" t="s">
        <v>93</v>
      </c>
      <c r="Y73" s="62"/>
      <c r="Z73" s="109" t="s">
        <v>241</v>
      </c>
      <c r="AA73" s="137"/>
      <c r="AB73" s="110"/>
      <c r="AC73" s="65"/>
      <c r="AE73" s="126"/>
      <c r="AF73" s="127"/>
      <c r="AG73" s="19" t="s">
        <v>74</v>
      </c>
      <c r="AH73" s="60" t="s">
        <v>93</v>
      </c>
      <c r="AI73" s="62"/>
      <c r="AJ73" s="109" t="s">
        <v>241</v>
      </c>
      <c r="AK73" s="137"/>
      <c r="AL73" s="110"/>
      <c r="AM73" s="65"/>
      <c r="AO73" s="126"/>
      <c r="AP73" s="127"/>
      <c r="AQ73" s="19" t="s">
        <v>74</v>
      </c>
      <c r="AR73" s="60" t="s">
        <v>93</v>
      </c>
      <c r="AS73" s="62"/>
      <c r="AT73" s="109" t="s">
        <v>241</v>
      </c>
      <c r="AU73" s="137"/>
      <c r="AV73" s="110"/>
      <c r="AW73" s="65"/>
      <c r="AY73" s="126"/>
      <c r="AZ73" s="127"/>
      <c r="BA73" s="19" t="s">
        <v>74</v>
      </c>
      <c r="BB73" s="60" t="s">
        <v>93</v>
      </c>
      <c r="BC73" s="62"/>
      <c r="BD73" s="109" t="s">
        <v>241</v>
      </c>
      <c r="BE73" s="137"/>
      <c r="BF73" s="110"/>
      <c r="BG73" s="65"/>
      <c r="BI73" s="126"/>
      <c r="BJ73" s="127"/>
      <c r="BK73" s="19" t="s">
        <v>74</v>
      </c>
      <c r="BL73" s="60" t="s">
        <v>93</v>
      </c>
      <c r="BM73" s="62"/>
      <c r="BN73" s="109" t="s">
        <v>241</v>
      </c>
      <c r="BO73" s="137"/>
      <c r="BP73" s="110"/>
      <c r="BQ73" s="65"/>
      <c r="BS73" s="126"/>
      <c r="BT73" s="127"/>
      <c r="BU73" s="19" t="s">
        <v>74</v>
      </c>
      <c r="BV73" s="60" t="s">
        <v>93</v>
      </c>
      <c r="BW73" s="62"/>
      <c r="BX73" s="109" t="s">
        <v>241</v>
      </c>
      <c r="BY73" s="137"/>
      <c r="BZ73" s="110"/>
      <c r="CA73" s="65"/>
    </row>
    <row r="74" spans="1:79" ht="115" customHeight="1" x14ac:dyDescent="0.2">
      <c r="A74" s="200"/>
      <c r="B74" s="201"/>
      <c r="C74" s="19" t="s">
        <v>75</v>
      </c>
      <c r="D74" s="60" t="s">
        <v>202</v>
      </c>
      <c r="E74" s="62"/>
      <c r="F74" s="109" t="s">
        <v>239</v>
      </c>
      <c r="G74" s="137"/>
      <c r="H74" s="110"/>
      <c r="I74" s="58"/>
      <c r="K74" s="128"/>
      <c r="L74" s="129"/>
      <c r="M74" s="19" t="s">
        <v>75</v>
      </c>
      <c r="N74" s="60" t="s">
        <v>202</v>
      </c>
      <c r="O74" s="62"/>
      <c r="P74" s="109" t="s">
        <v>239</v>
      </c>
      <c r="Q74" s="137"/>
      <c r="R74" s="110"/>
      <c r="S74" s="66"/>
      <c r="U74" s="128"/>
      <c r="V74" s="129"/>
      <c r="W74" s="19" t="s">
        <v>75</v>
      </c>
      <c r="X74" s="60" t="s">
        <v>202</v>
      </c>
      <c r="Y74" s="62"/>
      <c r="Z74" s="109" t="s">
        <v>239</v>
      </c>
      <c r="AA74" s="137"/>
      <c r="AB74" s="110"/>
      <c r="AC74" s="66"/>
      <c r="AE74" s="128"/>
      <c r="AF74" s="129"/>
      <c r="AG74" s="19" t="s">
        <v>75</v>
      </c>
      <c r="AH74" s="60" t="s">
        <v>202</v>
      </c>
      <c r="AI74" s="62"/>
      <c r="AJ74" s="109" t="s">
        <v>239</v>
      </c>
      <c r="AK74" s="137"/>
      <c r="AL74" s="110"/>
      <c r="AM74" s="66"/>
      <c r="AO74" s="128"/>
      <c r="AP74" s="129"/>
      <c r="AQ74" s="19" t="s">
        <v>75</v>
      </c>
      <c r="AR74" s="60" t="s">
        <v>202</v>
      </c>
      <c r="AS74" s="62"/>
      <c r="AT74" s="109" t="s">
        <v>239</v>
      </c>
      <c r="AU74" s="137"/>
      <c r="AV74" s="110"/>
      <c r="AW74" s="66"/>
      <c r="AY74" s="128"/>
      <c r="AZ74" s="129"/>
      <c r="BA74" s="19" t="s">
        <v>75</v>
      </c>
      <c r="BB74" s="60" t="s">
        <v>202</v>
      </c>
      <c r="BC74" s="62"/>
      <c r="BD74" s="109" t="s">
        <v>239</v>
      </c>
      <c r="BE74" s="137"/>
      <c r="BF74" s="110"/>
      <c r="BG74" s="66"/>
      <c r="BI74" s="128"/>
      <c r="BJ74" s="129"/>
      <c r="BK74" s="19" t="s">
        <v>75</v>
      </c>
      <c r="BL74" s="60" t="s">
        <v>202</v>
      </c>
      <c r="BM74" s="62"/>
      <c r="BN74" s="109" t="s">
        <v>239</v>
      </c>
      <c r="BO74" s="137"/>
      <c r="BP74" s="110"/>
      <c r="BQ74" s="66"/>
      <c r="BS74" s="128"/>
      <c r="BT74" s="129"/>
      <c r="BU74" s="19" t="s">
        <v>75</v>
      </c>
      <c r="BV74" s="60" t="s">
        <v>202</v>
      </c>
      <c r="BW74" s="62"/>
      <c r="BX74" s="109" t="s">
        <v>239</v>
      </c>
      <c r="BY74" s="137"/>
      <c r="BZ74" s="110"/>
      <c r="CA74" s="66"/>
    </row>
    <row r="75" spans="1:79" ht="115" customHeight="1" x14ac:dyDescent="0.2">
      <c r="A75" s="196" t="s">
        <v>46</v>
      </c>
      <c r="B75" s="197"/>
      <c r="C75" s="20" t="s">
        <v>73</v>
      </c>
      <c r="D75" s="60" t="s">
        <v>211</v>
      </c>
      <c r="E75" s="62"/>
      <c r="F75" s="109" t="s">
        <v>254</v>
      </c>
      <c r="G75" s="137"/>
      <c r="H75" s="110"/>
      <c r="I75" s="56">
        <v>60.788750400000005</v>
      </c>
      <c r="K75" s="124" t="s">
        <v>46</v>
      </c>
      <c r="L75" s="125"/>
      <c r="M75" s="20" t="s">
        <v>73</v>
      </c>
      <c r="N75" s="60" t="s">
        <v>211</v>
      </c>
      <c r="O75" s="62"/>
      <c r="P75" s="109" t="s">
        <v>254</v>
      </c>
      <c r="Q75" s="137"/>
      <c r="R75" s="110"/>
      <c r="S75" s="64">
        <v>91.183125600000011</v>
      </c>
      <c r="U75" s="124" t="s">
        <v>46</v>
      </c>
      <c r="V75" s="125"/>
      <c r="W75" s="20" t="s">
        <v>73</v>
      </c>
      <c r="X75" s="60" t="s">
        <v>211</v>
      </c>
      <c r="Y75" s="62"/>
      <c r="Z75" s="109" t="s">
        <v>254</v>
      </c>
      <c r="AA75" s="137"/>
      <c r="AB75" s="110"/>
      <c r="AC75" s="64">
        <v>121.57750080000001</v>
      </c>
      <c r="AE75" s="124" t="s">
        <v>46</v>
      </c>
      <c r="AF75" s="125"/>
      <c r="AG75" s="20" t="s">
        <v>73</v>
      </c>
      <c r="AH75" s="60" t="s">
        <v>211</v>
      </c>
      <c r="AI75" s="62"/>
      <c r="AJ75" s="109" t="s">
        <v>254</v>
      </c>
      <c r="AK75" s="137"/>
      <c r="AL75" s="110"/>
      <c r="AM75" s="64">
        <v>121.57750080000001</v>
      </c>
      <c r="AO75" s="124" t="s">
        <v>46</v>
      </c>
      <c r="AP75" s="125"/>
      <c r="AQ75" s="20" t="s">
        <v>73</v>
      </c>
      <c r="AR75" s="60" t="s">
        <v>211</v>
      </c>
      <c r="AS75" s="62"/>
      <c r="AT75" s="109" t="s">
        <v>254</v>
      </c>
      <c r="AU75" s="137"/>
      <c r="AV75" s="110"/>
      <c r="AW75" s="64">
        <v>91.183125600000011</v>
      </c>
      <c r="AY75" s="124" t="s">
        <v>46</v>
      </c>
      <c r="AZ75" s="125"/>
      <c r="BA75" s="20" t="s">
        <v>73</v>
      </c>
      <c r="BB75" s="60" t="s">
        <v>211</v>
      </c>
      <c r="BC75" s="62"/>
      <c r="BD75" s="109" t="s">
        <v>254</v>
      </c>
      <c r="BE75" s="137"/>
      <c r="BF75" s="110"/>
      <c r="BG75" s="64">
        <v>91.183125600000011</v>
      </c>
      <c r="BI75" s="124" t="s">
        <v>46</v>
      </c>
      <c r="BJ75" s="125"/>
      <c r="BK75" s="20" t="s">
        <v>73</v>
      </c>
      <c r="BL75" s="60" t="s">
        <v>211</v>
      </c>
      <c r="BM75" s="62"/>
      <c r="BN75" s="109" t="s">
        <v>254</v>
      </c>
      <c r="BO75" s="137"/>
      <c r="BP75" s="110"/>
      <c r="BQ75" s="64">
        <v>60.788750400000005</v>
      </c>
      <c r="BS75" s="124" t="s">
        <v>46</v>
      </c>
      <c r="BT75" s="125"/>
      <c r="BU75" s="20" t="s">
        <v>73</v>
      </c>
      <c r="BV75" s="60" t="s">
        <v>211</v>
      </c>
      <c r="BW75" s="62"/>
      <c r="BX75" s="109" t="s">
        <v>254</v>
      </c>
      <c r="BY75" s="137"/>
      <c r="BZ75" s="110"/>
      <c r="CA75" s="64">
        <v>60.788750400000005</v>
      </c>
    </row>
    <row r="76" spans="1:79" ht="115" customHeight="1" x14ac:dyDescent="0.2">
      <c r="A76" s="198"/>
      <c r="B76" s="199"/>
      <c r="C76" s="19" t="s">
        <v>74</v>
      </c>
      <c r="D76" s="60" t="s">
        <v>343</v>
      </c>
      <c r="E76" s="61"/>
      <c r="F76" s="59" t="s">
        <v>346</v>
      </c>
      <c r="G76" s="59"/>
      <c r="H76" s="59"/>
      <c r="I76" s="57"/>
      <c r="K76" s="126"/>
      <c r="L76" s="127"/>
      <c r="M76" s="19" t="s">
        <v>74</v>
      </c>
      <c r="N76" s="60" t="s">
        <v>343</v>
      </c>
      <c r="O76" s="61"/>
      <c r="P76" s="59" t="s">
        <v>346</v>
      </c>
      <c r="Q76" s="59"/>
      <c r="R76" s="59"/>
      <c r="S76" s="65"/>
      <c r="U76" s="126"/>
      <c r="V76" s="127"/>
      <c r="W76" s="19" t="s">
        <v>74</v>
      </c>
      <c r="X76" s="60" t="s">
        <v>343</v>
      </c>
      <c r="Y76" s="61"/>
      <c r="Z76" s="59" t="s">
        <v>346</v>
      </c>
      <c r="AA76" s="59"/>
      <c r="AB76" s="59"/>
      <c r="AC76" s="65"/>
      <c r="AE76" s="126"/>
      <c r="AF76" s="127"/>
      <c r="AG76" s="19" t="s">
        <v>74</v>
      </c>
      <c r="AH76" s="60" t="s">
        <v>343</v>
      </c>
      <c r="AI76" s="61"/>
      <c r="AJ76" s="59" t="s">
        <v>346</v>
      </c>
      <c r="AK76" s="59"/>
      <c r="AL76" s="59"/>
      <c r="AM76" s="65"/>
      <c r="AO76" s="126"/>
      <c r="AP76" s="127"/>
      <c r="AQ76" s="19" t="s">
        <v>74</v>
      </c>
      <c r="AR76" s="60" t="s">
        <v>343</v>
      </c>
      <c r="AS76" s="61"/>
      <c r="AT76" s="59" t="s">
        <v>346</v>
      </c>
      <c r="AU76" s="59"/>
      <c r="AV76" s="59"/>
      <c r="AW76" s="65"/>
      <c r="AY76" s="126"/>
      <c r="AZ76" s="127"/>
      <c r="BA76" s="19" t="s">
        <v>74</v>
      </c>
      <c r="BB76" s="60" t="s">
        <v>343</v>
      </c>
      <c r="BC76" s="61"/>
      <c r="BD76" s="59" t="s">
        <v>346</v>
      </c>
      <c r="BE76" s="59"/>
      <c r="BF76" s="59"/>
      <c r="BG76" s="65"/>
      <c r="BI76" s="126"/>
      <c r="BJ76" s="127"/>
      <c r="BK76" s="19" t="s">
        <v>74</v>
      </c>
      <c r="BL76" s="60" t="s">
        <v>343</v>
      </c>
      <c r="BM76" s="61"/>
      <c r="BN76" s="59" t="s">
        <v>346</v>
      </c>
      <c r="BO76" s="59"/>
      <c r="BP76" s="59"/>
      <c r="BQ76" s="65"/>
      <c r="BS76" s="126"/>
      <c r="BT76" s="127"/>
      <c r="BU76" s="19" t="s">
        <v>74</v>
      </c>
      <c r="BV76" s="60" t="s">
        <v>343</v>
      </c>
      <c r="BW76" s="61"/>
      <c r="BX76" s="59" t="s">
        <v>346</v>
      </c>
      <c r="BY76" s="59"/>
      <c r="BZ76" s="59"/>
      <c r="CA76" s="65"/>
    </row>
    <row r="77" spans="1:79" ht="115" customHeight="1" x14ac:dyDescent="0.2">
      <c r="A77" s="200"/>
      <c r="B77" s="201"/>
      <c r="C77" s="19" t="s">
        <v>75</v>
      </c>
      <c r="D77" s="60" t="s">
        <v>95</v>
      </c>
      <c r="E77" s="62"/>
      <c r="F77" s="109" t="s">
        <v>256</v>
      </c>
      <c r="G77" s="137"/>
      <c r="H77" s="110"/>
      <c r="I77" s="58"/>
      <c r="K77" s="128"/>
      <c r="L77" s="129"/>
      <c r="M77" s="19" t="s">
        <v>75</v>
      </c>
      <c r="N77" s="60" t="s">
        <v>95</v>
      </c>
      <c r="O77" s="62"/>
      <c r="P77" s="109" t="s">
        <v>256</v>
      </c>
      <c r="Q77" s="137"/>
      <c r="R77" s="110"/>
      <c r="S77" s="66"/>
      <c r="U77" s="128"/>
      <c r="V77" s="129"/>
      <c r="W77" s="19" t="s">
        <v>75</v>
      </c>
      <c r="X77" s="60" t="s">
        <v>95</v>
      </c>
      <c r="Y77" s="62"/>
      <c r="Z77" s="109" t="s">
        <v>256</v>
      </c>
      <c r="AA77" s="137"/>
      <c r="AB77" s="110"/>
      <c r="AC77" s="66"/>
      <c r="AE77" s="128"/>
      <c r="AF77" s="129"/>
      <c r="AG77" s="19" t="s">
        <v>75</v>
      </c>
      <c r="AH77" s="60" t="s">
        <v>95</v>
      </c>
      <c r="AI77" s="62"/>
      <c r="AJ77" s="109" t="s">
        <v>256</v>
      </c>
      <c r="AK77" s="137"/>
      <c r="AL77" s="110"/>
      <c r="AM77" s="66"/>
      <c r="AO77" s="128"/>
      <c r="AP77" s="129"/>
      <c r="AQ77" s="19" t="s">
        <v>75</v>
      </c>
      <c r="AR77" s="60" t="s">
        <v>95</v>
      </c>
      <c r="AS77" s="62"/>
      <c r="AT77" s="109" t="s">
        <v>256</v>
      </c>
      <c r="AU77" s="137"/>
      <c r="AV77" s="110"/>
      <c r="AW77" s="66"/>
      <c r="AY77" s="128"/>
      <c r="AZ77" s="129"/>
      <c r="BA77" s="19" t="s">
        <v>75</v>
      </c>
      <c r="BB77" s="60" t="s">
        <v>95</v>
      </c>
      <c r="BC77" s="62"/>
      <c r="BD77" s="109" t="s">
        <v>256</v>
      </c>
      <c r="BE77" s="137"/>
      <c r="BF77" s="110"/>
      <c r="BG77" s="66"/>
      <c r="BI77" s="128"/>
      <c r="BJ77" s="129"/>
      <c r="BK77" s="19" t="s">
        <v>75</v>
      </c>
      <c r="BL77" s="60" t="s">
        <v>95</v>
      </c>
      <c r="BM77" s="62"/>
      <c r="BN77" s="109" t="s">
        <v>256</v>
      </c>
      <c r="BO77" s="137"/>
      <c r="BP77" s="110"/>
      <c r="BQ77" s="66"/>
      <c r="BS77" s="128"/>
      <c r="BT77" s="129"/>
      <c r="BU77" s="19" t="s">
        <v>75</v>
      </c>
      <c r="BV77" s="60" t="s">
        <v>95</v>
      </c>
      <c r="BW77" s="62"/>
      <c r="BX77" s="109" t="s">
        <v>256</v>
      </c>
      <c r="BY77" s="137"/>
      <c r="BZ77" s="110"/>
      <c r="CA77" s="66"/>
    </row>
    <row r="78" spans="1:79" ht="115" customHeight="1" x14ac:dyDescent="0.2">
      <c r="A78" s="196" t="s">
        <v>47</v>
      </c>
      <c r="B78" s="197"/>
      <c r="C78" s="20" t="s">
        <v>73</v>
      </c>
      <c r="D78" s="60" t="s">
        <v>211</v>
      </c>
      <c r="E78" s="62"/>
      <c r="F78" s="109" t="s">
        <v>254</v>
      </c>
      <c r="G78" s="137"/>
      <c r="H78" s="110"/>
      <c r="I78" s="56">
        <v>67.263750399999992</v>
      </c>
      <c r="K78" s="124" t="s">
        <v>47</v>
      </c>
      <c r="L78" s="125"/>
      <c r="M78" s="20" t="s">
        <v>73</v>
      </c>
      <c r="N78" s="60" t="s">
        <v>211</v>
      </c>
      <c r="O78" s="62"/>
      <c r="P78" s="109" t="s">
        <v>254</v>
      </c>
      <c r="Q78" s="137"/>
      <c r="R78" s="110"/>
      <c r="S78" s="64">
        <v>100.89562559999999</v>
      </c>
      <c r="U78" s="124" t="s">
        <v>47</v>
      </c>
      <c r="V78" s="125"/>
      <c r="W78" s="20" t="s">
        <v>73</v>
      </c>
      <c r="X78" s="60" t="s">
        <v>211</v>
      </c>
      <c r="Y78" s="62"/>
      <c r="Z78" s="109" t="s">
        <v>254</v>
      </c>
      <c r="AA78" s="137"/>
      <c r="AB78" s="110"/>
      <c r="AC78" s="64">
        <v>134.52750079999998</v>
      </c>
      <c r="AE78" s="124" t="s">
        <v>47</v>
      </c>
      <c r="AF78" s="125"/>
      <c r="AG78" s="20" t="s">
        <v>73</v>
      </c>
      <c r="AH78" s="60" t="s">
        <v>211</v>
      </c>
      <c r="AI78" s="62"/>
      <c r="AJ78" s="109" t="s">
        <v>254</v>
      </c>
      <c r="AK78" s="137"/>
      <c r="AL78" s="110"/>
      <c r="AM78" s="64">
        <v>134.52750079999998</v>
      </c>
      <c r="AO78" s="124" t="s">
        <v>47</v>
      </c>
      <c r="AP78" s="125"/>
      <c r="AQ78" s="20" t="s">
        <v>73</v>
      </c>
      <c r="AR78" s="60" t="s">
        <v>211</v>
      </c>
      <c r="AS78" s="62"/>
      <c r="AT78" s="109" t="s">
        <v>254</v>
      </c>
      <c r="AU78" s="137"/>
      <c r="AV78" s="110"/>
      <c r="AW78" s="64">
        <v>100.89562559999999</v>
      </c>
      <c r="AX78" s="4"/>
      <c r="AY78" s="124" t="s">
        <v>47</v>
      </c>
      <c r="AZ78" s="125"/>
      <c r="BA78" s="20" t="s">
        <v>73</v>
      </c>
      <c r="BB78" s="60" t="s">
        <v>211</v>
      </c>
      <c r="BC78" s="62"/>
      <c r="BD78" s="109" t="s">
        <v>254</v>
      </c>
      <c r="BE78" s="137"/>
      <c r="BF78" s="110"/>
      <c r="BG78" s="64">
        <v>100.89562559999999</v>
      </c>
      <c r="BH78" s="4"/>
      <c r="BI78" s="124" t="s">
        <v>47</v>
      </c>
      <c r="BJ78" s="125"/>
      <c r="BK78" s="20" t="s">
        <v>73</v>
      </c>
      <c r="BL78" s="60" t="s">
        <v>211</v>
      </c>
      <c r="BM78" s="62"/>
      <c r="BN78" s="109" t="s">
        <v>254</v>
      </c>
      <c r="BO78" s="137"/>
      <c r="BP78" s="110"/>
      <c r="BQ78" s="64">
        <v>67.263750399999992</v>
      </c>
      <c r="BS78" s="124" t="s">
        <v>47</v>
      </c>
      <c r="BT78" s="125"/>
      <c r="BU78" s="20" t="s">
        <v>73</v>
      </c>
      <c r="BV78" s="60" t="s">
        <v>211</v>
      </c>
      <c r="BW78" s="62"/>
      <c r="BX78" s="109" t="s">
        <v>254</v>
      </c>
      <c r="BY78" s="137"/>
      <c r="BZ78" s="110"/>
      <c r="CA78" s="64">
        <v>67.263750399999992</v>
      </c>
    </row>
    <row r="79" spans="1:79" ht="115" customHeight="1" x14ac:dyDescent="0.2">
      <c r="A79" s="198"/>
      <c r="B79" s="199"/>
      <c r="C79" s="19" t="s">
        <v>74</v>
      </c>
      <c r="D79" s="60" t="s">
        <v>212</v>
      </c>
      <c r="E79" s="62"/>
      <c r="F79" s="109" t="s">
        <v>262</v>
      </c>
      <c r="G79" s="137"/>
      <c r="H79" s="110"/>
      <c r="I79" s="57"/>
      <c r="K79" s="126"/>
      <c r="L79" s="127"/>
      <c r="M79" s="19" t="s">
        <v>74</v>
      </c>
      <c r="N79" s="60" t="s">
        <v>212</v>
      </c>
      <c r="O79" s="62"/>
      <c r="P79" s="109" t="s">
        <v>262</v>
      </c>
      <c r="Q79" s="137"/>
      <c r="R79" s="110"/>
      <c r="S79" s="65"/>
      <c r="U79" s="126"/>
      <c r="V79" s="127"/>
      <c r="W79" s="19" t="s">
        <v>74</v>
      </c>
      <c r="X79" s="60" t="s">
        <v>212</v>
      </c>
      <c r="Y79" s="62"/>
      <c r="Z79" s="109" t="s">
        <v>262</v>
      </c>
      <c r="AA79" s="137"/>
      <c r="AB79" s="110"/>
      <c r="AC79" s="65"/>
      <c r="AE79" s="126"/>
      <c r="AF79" s="127"/>
      <c r="AG79" s="19" t="s">
        <v>74</v>
      </c>
      <c r="AH79" s="60" t="s">
        <v>212</v>
      </c>
      <c r="AI79" s="62"/>
      <c r="AJ79" s="109" t="s">
        <v>262</v>
      </c>
      <c r="AK79" s="137"/>
      <c r="AL79" s="110"/>
      <c r="AM79" s="65"/>
      <c r="AO79" s="126"/>
      <c r="AP79" s="127"/>
      <c r="AQ79" s="19" t="s">
        <v>74</v>
      </c>
      <c r="AR79" s="60" t="s">
        <v>212</v>
      </c>
      <c r="AS79" s="62"/>
      <c r="AT79" s="109" t="s">
        <v>262</v>
      </c>
      <c r="AU79" s="137"/>
      <c r="AV79" s="110"/>
      <c r="AW79" s="65"/>
      <c r="AX79" s="4"/>
      <c r="AY79" s="126"/>
      <c r="AZ79" s="127"/>
      <c r="BA79" s="19" t="s">
        <v>74</v>
      </c>
      <c r="BB79" s="60" t="s">
        <v>212</v>
      </c>
      <c r="BC79" s="62"/>
      <c r="BD79" s="109" t="s">
        <v>262</v>
      </c>
      <c r="BE79" s="137"/>
      <c r="BF79" s="110"/>
      <c r="BG79" s="65"/>
      <c r="BH79" s="4"/>
      <c r="BI79" s="126"/>
      <c r="BJ79" s="127"/>
      <c r="BK79" s="19" t="s">
        <v>74</v>
      </c>
      <c r="BL79" s="60" t="s">
        <v>212</v>
      </c>
      <c r="BM79" s="62"/>
      <c r="BN79" s="109" t="s">
        <v>262</v>
      </c>
      <c r="BO79" s="137"/>
      <c r="BP79" s="110"/>
      <c r="BQ79" s="65"/>
      <c r="BS79" s="126"/>
      <c r="BT79" s="127"/>
      <c r="BU79" s="19" t="s">
        <v>74</v>
      </c>
      <c r="BV79" s="60" t="s">
        <v>212</v>
      </c>
      <c r="BW79" s="62"/>
      <c r="BX79" s="109" t="s">
        <v>262</v>
      </c>
      <c r="BY79" s="137"/>
      <c r="BZ79" s="110"/>
      <c r="CA79" s="65"/>
    </row>
    <row r="80" spans="1:79" ht="115" customHeight="1" x14ac:dyDescent="0.2">
      <c r="A80" s="200"/>
      <c r="B80" s="201"/>
      <c r="C80" s="19" t="s">
        <v>75</v>
      </c>
      <c r="D80" s="60" t="s">
        <v>314</v>
      </c>
      <c r="E80" s="61"/>
      <c r="F80" s="109" t="s">
        <v>256</v>
      </c>
      <c r="G80" s="137"/>
      <c r="H80" s="110"/>
      <c r="I80" s="58"/>
      <c r="K80" s="128"/>
      <c r="L80" s="129"/>
      <c r="M80" s="19" t="s">
        <v>75</v>
      </c>
      <c r="N80" s="60" t="s">
        <v>314</v>
      </c>
      <c r="O80" s="61"/>
      <c r="P80" s="109" t="s">
        <v>256</v>
      </c>
      <c r="Q80" s="137"/>
      <c r="R80" s="110"/>
      <c r="S80" s="66"/>
      <c r="U80" s="128"/>
      <c r="V80" s="129"/>
      <c r="W80" s="19" t="s">
        <v>75</v>
      </c>
      <c r="X80" s="60" t="s">
        <v>314</v>
      </c>
      <c r="Y80" s="61"/>
      <c r="Z80" s="109" t="s">
        <v>256</v>
      </c>
      <c r="AA80" s="137"/>
      <c r="AB80" s="110"/>
      <c r="AC80" s="66"/>
      <c r="AE80" s="128"/>
      <c r="AF80" s="129"/>
      <c r="AG80" s="19" t="s">
        <v>75</v>
      </c>
      <c r="AH80" s="60" t="s">
        <v>314</v>
      </c>
      <c r="AI80" s="61"/>
      <c r="AJ80" s="109" t="s">
        <v>256</v>
      </c>
      <c r="AK80" s="137"/>
      <c r="AL80" s="110"/>
      <c r="AM80" s="66"/>
      <c r="AO80" s="128"/>
      <c r="AP80" s="129"/>
      <c r="AQ80" s="19" t="s">
        <v>75</v>
      </c>
      <c r="AR80" s="60" t="s">
        <v>314</v>
      </c>
      <c r="AS80" s="61"/>
      <c r="AT80" s="109" t="s">
        <v>256</v>
      </c>
      <c r="AU80" s="137"/>
      <c r="AV80" s="110"/>
      <c r="AW80" s="66"/>
      <c r="AX80" s="4"/>
      <c r="AY80" s="128"/>
      <c r="AZ80" s="129"/>
      <c r="BA80" s="19" t="s">
        <v>75</v>
      </c>
      <c r="BB80" s="60" t="s">
        <v>314</v>
      </c>
      <c r="BC80" s="61"/>
      <c r="BD80" s="109" t="s">
        <v>256</v>
      </c>
      <c r="BE80" s="137"/>
      <c r="BF80" s="110"/>
      <c r="BG80" s="66"/>
      <c r="BH80" s="4"/>
      <c r="BI80" s="128"/>
      <c r="BJ80" s="129"/>
      <c r="BK80" s="19" t="s">
        <v>75</v>
      </c>
      <c r="BL80" s="60" t="s">
        <v>314</v>
      </c>
      <c r="BM80" s="61"/>
      <c r="BN80" s="109" t="s">
        <v>256</v>
      </c>
      <c r="BO80" s="137"/>
      <c r="BP80" s="110"/>
      <c r="BQ80" s="66"/>
      <c r="BS80" s="128"/>
      <c r="BT80" s="129"/>
      <c r="BU80" s="19" t="s">
        <v>75</v>
      </c>
      <c r="BV80" s="60" t="s">
        <v>314</v>
      </c>
      <c r="BW80" s="61"/>
      <c r="BX80" s="109" t="s">
        <v>256</v>
      </c>
      <c r="BY80" s="137"/>
      <c r="BZ80" s="110"/>
      <c r="CA80" s="66"/>
    </row>
    <row r="81" spans="1:79" ht="115" customHeight="1" x14ac:dyDescent="0.2">
      <c r="A81" s="196" t="s">
        <v>48</v>
      </c>
      <c r="B81" s="197"/>
      <c r="C81" s="20" t="s">
        <v>73</v>
      </c>
      <c r="D81" s="60" t="s">
        <v>211</v>
      </c>
      <c r="E81" s="62"/>
      <c r="F81" s="109" t="s">
        <v>254</v>
      </c>
      <c r="G81" s="137"/>
      <c r="H81" s="110"/>
      <c r="I81" s="56">
        <v>73.738750399999986</v>
      </c>
      <c r="K81" s="124" t="s">
        <v>48</v>
      </c>
      <c r="L81" s="125"/>
      <c r="M81" s="20" t="s">
        <v>73</v>
      </c>
      <c r="N81" s="60" t="s">
        <v>211</v>
      </c>
      <c r="O81" s="62"/>
      <c r="P81" s="109" t="s">
        <v>254</v>
      </c>
      <c r="Q81" s="137"/>
      <c r="R81" s="110"/>
      <c r="S81" s="64">
        <v>110.60812559999998</v>
      </c>
      <c r="U81" s="124" t="s">
        <v>48</v>
      </c>
      <c r="V81" s="125"/>
      <c r="W81" s="20" t="s">
        <v>73</v>
      </c>
      <c r="X81" s="60" t="s">
        <v>211</v>
      </c>
      <c r="Y81" s="62"/>
      <c r="Z81" s="109" t="s">
        <v>254</v>
      </c>
      <c r="AA81" s="137"/>
      <c r="AB81" s="110"/>
      <c r="AC81" s="64">
        <v>147.47750079999997</v>
      </c>
      <c r="AE81" s="124" t="s">
        <v>48</v>
      </c>
      <c r="AF81" s="125"/>
      <c r="AG81" s="20" t="s">
        <v>73</v>
      </c>
      <c r="AH81" s="60" t="s">
        <v>211</v>
      </c>
      <c r="AI81" s="62"/>
      <c r="AJ81" s="109" t="s">
        <v>254</v>
      </c>
      <c r="AK81" s="137"/>
      <c r="AL81" s="110"/>
      <c r="AM81" s="64">
        <v>147.47750079999997</v>
      </c>
      <c r="AO81" s="124" t="s">
        <v>48</v>
      </c>
      <c r="AP81" s="125"/>
      <c r="AQ81" s="20" t="s">
        <v>73</v>
      </c>
      <c r="AR81" s="60" t="s">
        <v>211</v>
      </c>
      <c r="AS81" s="62"/>
      <c r="AT81" s="109" t="s">
        <v>254</v>
      </c>
      <c r="AU81" s="137"/>
      <c r="AV81" s="110"/>
      <c r="AW81" s="64">
        <v>110.60812559999998</v>
      </c>
      <c r="AX81" s="4"/>
      <c r="AY81" s="124" t="s">
        <v>48</v>
      </c>
      <c r="AZ81" s="125"/>
      <c r="BA81" s="20" t="s">
        <v>73</v>
      </c>
      <c r="BB81" s="60" t="s">
        <v>211</v>
      </c>
      <c r="BC81" s="62"/>
      <c r="BD81" s="109" t="s">
        <v>254</v>
      </c>
      <c r="BE81" s="137"/>
      <c r="BF81" s="110"/>
      <c r="BG81" s="64">
        <v>110.60812559999998</v>
      </c>
      <c r="BH81" s="4"/>
      <c r="BI81" s="124" t="s">
        <v>48</v>
      </c>
      <c r="BJ81" s="125"/>
      <c r="BK81" s="20" t="s">
        <v>73</v>
      </c>
      <c r="BL81" s="60" t="s">
        <v>211</v>
      </c>
      <c r="BM81" s="62"/>
      <c r="BN81" s="109" t="s">
        <v>254</v>
      </c>
      <c r="BO81" s="137"/>
      <c r="BP81" s="110"/>
      <c r="BQ81" s="64">
        <v>73.738750399999986</v>
      </c>
      <c r="BS81" s="124" t="s">
        <v>48</v>
      </c>
      <c r="BT81" s="125"/>
      <c r="BU81" s="20" t="s">
        <v>73</v>
      </c>
      <c r="BV81" s="60" t="s">
        <v>211</v>
      </c>
      <c r="BW81" s="62"/>
      <c r="BX81" s="109" t="s">
        <v>254</v>
      </c>
      <c r="BY81" s="137"/>
      <c r="BZ81" s="110"/>
      <c r="CA81" s="64">
        <v>73.738750399999986</v>
      </c>
    </row>
    <row r="82" spans="1:79" ht="115" customHeight="1" x14ac:dyDescent="0.2">
      <c r="A82" s="198"/>
      <c r="B82" s="199"/>
      <c r="C82" s="19" t="s">
        <v>74</v>
      </c>
      <c r="D82" s="60" t="s">
        <v>97</v>
      </c>
      <c r="E82" s="62"/>
      <c r="F82" s="109" t="s">
        <v>257</v>
      </c>
      <c r="G82" s="137"/>
      <c r="H82" s="110"/>
      <c r="I82" s="57"/>
      <c r="K82" s="126"/>
      <c r="L82" s="127"/>
      <c r="M82" s="19" t="s">
        <v>74</v>
      </c>
      <c r="N82" s="60" t="s">
        <v>97</v>
      </c>
      <c r="O82" s="62"/>
      <c r="P82" s="109" t="s">
        <v>257</v>
      </c>
      <c r="Q82" s="137"/>
      <c r="R82" s="110"/>
      <c r="S82" s="65"/>
      <c r="U82" s="126"/>
      <c r="V82" s="127"/>
      <c r="W82" s="19" t="s">
        <v>74</v>
      </c>
      <c r="X82" s="60" t="s">
        <v>97</v>
      </c>
      <c r="Y82" s="62"/>
      <c r="Z82" s="109" t="s">
        <v>257</v>
      </c>
      <c r="AA82" s="137"/>
      <c r="AB82" s="110"/>
      <c r="AC82" s="65"/>
      <c r="AE82" s="126"/>
      <c r="AF82" s="127"/>
      <c r="AG82" s="19" t="s">
        <v>74</v>
      </c>
      <c r="AH82" s="60" t="s">
        <v>97</v>
      </c>
      <c r="AI82" s="62"/>
      <c r="AJ82" s="109" t="s">
        <v>257</v>
      </c>
      <c r="AK82" s="137"/>
      <c r="AL82" s="110"/>
      <c r="AM82" s="65"/>
      <c r="AO82" s="126"/>
      <c r="AP82" s="127"/>
      <c r="AQ82" s="19" t="s">
        <v>74</v>
      </c>
      <c r="AR82" s="60" t="s">
        <v>97</v>
      </c>
      <c r="AS82" s="62"/>
      <c r="AT82" s="109" t="s">
        <v>257</v>
      </c>
      <c r="AU82" s="137"/>
      <c r="AV82" s="110"/>
      <c r="AW82" s="65"/>
      <c r="AX82" s="4"/>
      <c r="AY82" s="126"/>
      <c r="AZ82" s="127"/>
      <c r="BA82" s="19" t="s">
        <v>74</v>
      </c>
      <c r="BB82" s="60" t="s">
        <v>97</v>
      </c>
      <c r="BC82" s="62"/>
      <c r="BD82" s="109" t="s">
        <v>257</v>
      </c>
      <c r="BE82" s="137"/>
      <c r="BF82" s="110"/>
      <c r="BG82" s="65"/>
      <c r="BH82" s="4"/>
      <c r="BI82" s="126"/>
      <c r="BJ82" s="127"/>
      <c r="BK82" s="19" t="s">
        <v>74</v>
      </c>
      <c r="BL82" s="60" t="s">
        <v>97</v>
      </c>
      <c r="BM82" s="62"/>
      <c r="BN82" s="109" t="s">
        <v>257</v>
      </c>
      <c r="BO82" s="137"/>
      <c r="BP82" s="110"/>
      <c r="BQ82" s="65"/>
      <c r="BS82" s="126"/>
      <c r="BT82" s="127"/>
      <c r="BU82" s="19" t="s">
        <v>74</v>
      </c>
      <c r="BV82" s="60" t="s">
        <v>97</v>
      </c>
      <c r="BW82" s="62"/>
      <c r="BX82" s="109" t="s">
        <v>257</v>
      </c>
      <c r="BY82" s="137"/>
      <c r="BZ82" s="110"/>
      <c r="CA82" s="65"/>
    </row>
    <row r="83" spans="1:79" ht="115" customHeight="1" x14ac:dyDescent="0.2">
      <c r="A83" s="200"/>
      <c r="B83" s="201"/>
      <c r="C83" s="19" t="s">
        <v>75</v>
      </c>
      <c r="D83" s="60" t="s">
        <v>314</v>
      </c>
      <c r="E83" s="61"/>
      <c r="F83" s="109" t="s">
        <v>256</v>
      </c>
      <c r="G83" s="137"/>
      <c r="H83" s="110"/>
      <c r="I83" s="58"/>
      <c r="K83" s="128"/>
      <c r="L83" s="129"/>
      <c r="M83" s="19" t="s">
        <v>75</v>
      </c>
      <c r="N83" s="60" t="s">
        <v>314</v>
      </c>
      <c r="O83" s="61"/>
      <c r="P83" s="109" t="s">
        <v>256</v>
      </c>
      <c r="Q83" s="137"/>
      <c r="R83" s="110"/>
      <c r="S83" s="66"/>
      <c r="U83" s="128"/>
      <c r="V83" s="129"/>
      <c r="W83" s="19" t="s">
        <v>75</v>
      </c>
      <c r="X83" s="60" t="s">
        <v>314</v>
      </c>
      <c r="Y83" s="61"/>
      <c r="Z83" s="109" t="s">
        <v>256</v>
      </c>
      <c r="AA83" s="137"/>
      <c r="AB83" s="110"/>
      <c r="AC83" s="66"/>
      <c r="AE83" s="128"/>
      <c r="AF83" s="129"/>
      <c r="AG83" s="19" t="s">
        <v>75</v>
      </c>
      <c r="AH83" s="60" t="s">
        <v>314</v>
      </c>
      <c r="AI83" s="61"/>
      <c r="AJ83" s="109" t="s">
        <v>256</v>
      </c>
      <c r="AK83" s="137"/>
      <c r="AL83" s="110"/>
      <c r="AM83" s="66"/>
      <c r="AO83" s="128"/>
      <c r="AP83" s="129"/>
      <c r="AQ83" s="19" t="s">
        <v>75</v>
      </c>
      <c r="AR83" s="60" t="s">
        <v>314</v>
      </c>
      <c r="AS83" s="61"/>
      <c r="AT83" s="109" t="s">
        <v>256</v>
      </c>
      <c r="AU83" s="137"/>
      <c r="AV83" s="110"/>
      <c r="AW83" s="66"/>
      <c r="AX83" s="4"/>
      <c r="AY83" s="128"/>
      <c r="AZ83" s="129"/>
      <c r="BA83" s="19" t="s">
        <v>75</v>
      </c>
      <c r="BB83" s="60" t="s">
        <v>314</v>
      </c>
      <c r="BC83" s="61"/>
      <c r="BD83" s="109" t="s">
        <v>256</v>
      </c>
      <c r="BE83" s="137"/>
      <c r="BF83" s="110"/>
      <c r="BG83" s="66"/>
      <c r="BH83" s="4"/>
      <c r="BI83" s="128"/>
      <c r="BJ83" s="129"/>
      <c r="BK83" s="19" t="s">
        <v>75</v>
      </c>
      <c r="BL83" s="60" t="s">
        <v>314</v>
      </c>
      <c r="BM83" s="61"/>
      <c r="BN83" s="109" t="s">
        <v>256</v>
      </c>
      <c r="BO83" s="137"/>
      <c r="BP83" s="110"/>
      <c r="BQ83" s="66"/>
      <c r="BS83" s="128"/>
      <c r="BT83" s="129"/>
      <c r="BU83" s="19" t="s">
        <v>75</v>
      </c>
      <c r="BV83" s="60" t="s">
        <v>314</v>
      </c>
      <c r="BW83" s="61"/>
      <c r="BX83" s="109" t="s">
        <v>256</v>
      </c>
      <c r="BY83" s="137"/>
      <c r="BZ83" s="110"/>
      <c r="CA83" s="66"/>
    </row>
    <row r="84" spans="1:79" s="4" customFormat="1" ht="115" customHeight="1" x14ac:dyDescent="0.2">
      <c r="A84" s="196" t="s">
        <v>52</v>
      </c>
      <c r="B84" s="197"/>
      <c r="C84" s="20" t="s">
        <v>73</v>
      </c>
      <c r="D84" s="60" t="s">
        <v>98</v>
      </c>
      <c r="E84" s="62"/>
      <c r="F84" s="109" t="s">
        <v>255</v>
      </c>
      <c r="G84" s="137"/>
      <c r="H84" s="110"/>
      <c r="I84" s="56">
        <v>45.591562799999998</v>
      </c>
      <c r="K84" s="124" t="s">
        <v>52</v>
      </c>
      <c r="L84" s="125"/>
      <c r="M84" s="20" t="s">
        <v>73</v>
      </c>
      <c r="N84" s="60" t="s">
        <v>98</v>
      </c>
      <c r="O84" s="62"/>
      <c r="P84" s="109" t="s">
        <v>255</v>
      </c>
      <c r="Q84" s="137"/>
      <c r="R84" s="110"/>
      <c r="S84" s="64">
        <v>68.387344200000001</v>
      </c>
      <c r="U84" s="124" t="s">
        <v>52</v>
      </c>
      <c r="V84" s="125"/>
      <c r="W84" s="20" t="s">
        <v>73</v>
      </c>
      <c r="X84" s="60" t="s">
        <v>98</v>
      </c>
      <c r="Y84" s="62"/>
      <c r="Z84" s="109" t="s">
        <v>255</v>
      </c>
      <c r="AA84" s="137"/>
      <c r="AB84" s="110"/>
      <c r="AC84" s="64">
        <v>91.183125599999997</v>
      </c>
      <c r="AE84" s="124" t="s">
        <v>52</v>
      </c>
      <c r="AF84" s="125"/>
      <c r="AG84" s="20" t="s">
        <v>73</v>
      </c>
      <c r="AH84" s="60" t="s">
        <v>98</v>
      </c>
      <c r="AI84" s="62"/>
      <c r="AJ84" s="109" t="s">
        <v>255</v>
      </c>
      <c r="AK84" s="137"/>
      <c r="AL84" s="110"/>
      <c r="AM84" s="64">
        <v>91.183125599999997</v>
      </c>
      <c r="AO84" s="124" t="s">
        <v>52</v>
      </c>
      <c r="AP84" s="125"/>
      <c r="AQ84" s="20" t="s">
        <v>73</v>
      </c>
      <c r="AR84" s="60" t="s">
        <v>98</v>
      </c>
      <c r="AS84" s="62"/>
      <c r="AT84" s="109" t="s">
        <v>255</v>
      </c>
      <c r="AU84" s="137"/>
      <c r="AV84" s="110"/>
      <c r="AW84" s="64">
        <v>68.387344200000001</v>
      </c>
      <c r="AY84" s="124" t="s">
        <v>52</v>
      </c>
      <c r="AZ84" s="125"/>
      <c r="BA84" s="20" t="s">
        <v>73</v>
      </c>
      <c r="BB84" s="60" t="s">
        <v>98</v>
      </c>
      <c r="BC84" s="62"/>
      <c r="BD84" s="109" t="s">
        <v>255</v>
      </c>
      <c r="BE84" s="137"/>
      <c r="BF84" s="110"/>
      <c r="BG84" s="64">
        <v>68.387344200000001</v>
      </c>
      <c r="BI84" s="124" t="s">
        <v>52</v>
      </c>
      <c r="BJ84" s="125"/>
      <c r="BK84" s="20" t="s">
        <v>73</v>
      </c>
      <c r="BL84" s="60" t="s">
        <v>98</v>
      </c>
      <c r="BM84" s="62"/>
      <c r="BN84" s="109" t="s">
        <v>255</v>
      </c>
      <c r="BO84" s="137"/>
      <c r="BP84" s="110"/>
      <c r="BQ84" s="64">
        <v>45.591562799999998</v>
      </c>
      <c r="BS84" s="124" t="s">
        <v>52</v>
      </c>
      <c r="BT84" s="125"/>
      <c r="BU84" s="20" t="s">
        <v>73</v>
      </c>
      <c r="BV84" s="60" t="s">
        <v>98</v>
      </c>
      <c r="BW84" s="62"/>
      <c r="BX84" s="109" t="s">
        <v>255</v>
      </c>
      <c r="BY84" s="137"/>
      <c r="BZ84" s="110"/>
      <c r="CA84" s="64">
        <v>45.591562799999998</v>
      </c>
    </row>
    <row r="85" spans="1:79" s="4" customFormat="1" ht="115" customHeight="1" x14ac:dyDescent="0.2">
      <c r="A85" s="198"/>
      <c r="B85" s="199"/>
      <c r="C85" s="19" t="s">
        <v>74</v>
      </c>
      <c r="D85" s="60" t="s">
        <v>93</v>
      </c>
      <c r="E85" s="62"/>
      <c r="F85" s="109" t="s">
        <v>241</v>
      </c>
      <c r="G85" s="137"/>
      <c r="H85" s="110"/>
      <c r="I85" s="57"/>
      <c r="K85" s="126"/>
      <c r="L85" s="127"/>
      <c r="M85" s="19" t="s">
        <v>74</v>
      </c>
      <c r="N85" s="60" t="s">
        <v>93</v>
      </c>
      <c r="O85" s="62"/>
      <c r="P85" s="109" t="s">
        <v>241</v>
      </c>
      <c r="Q85" s="137"/>
      <c r="R85" s="110"/>
      <c r="S85" s="65"/>
      <c r="U85" s="126"/>
      <c r="V85" s="127"/>
      <c r="W85" s="19" t="s">
        <v>74</v>
      </c>
      <c r="X85" s="60" t="s">
        <v>93</v>
      </c>
      <c r="Y85" s="62"/>
      <c r="Z85" s="109" t="s">
        <v>241</v>
      </c>
      <c r="AA85" s="137"/>
      <c r="AB85" s="110"/>
      <c r="AC85" s="65"/>
      <c r="AE85" s="126"/>
      <c r="AF85" s="127"/>
      <c r="AG85" s="19" t="s">
        <v>74</v>
      </c>
      <c r="AH85" s="60" t="s">
        <v>93</v>
      </c>
      <c r="AI85" s="62"/>
      <c r="AJ85" s="109" t="s">
        <v>241</v>
      </c>
      <c r="AK85" s="137"/>
      <c r="AL85" s="110"/>
      <c r="AM85" s="65"/>
      <c r="AO85" s="126"/>
      <c r="AP85" s="127"/>
      <c r="AQ85" s="19" t="s">
        <v>74</v>
      </c>
      <c r="AR85" s="60" t="s">
        <v>93</v>
      </c>
      <c r="AS85" s="62"/>
      <c r="AT85" s="109" t="s">
        <v>241</v>
      </c>
      <c r="AU85" s="137"/>
      <c r="AV85" s="110"/>
      <c r="AW85" s="65"/>
      <c r="AY85" s="126"/>
      <c r="AZ85" s="127"/>
      <c r="BA85" s="19" t="s">
        <v>74</v>
      </c>
      <c r="BB85" s="60" t="s">
        <v>93</v>
      </c>
      <c r="BC85" s="62"/>
      <c r="BD85" s="109" t="s">
        <v>241</v>
      </c>
      <c r="BE85" s="137"/>
      <c r="BF85" s="110"/>
      <c r="BG85" s="65"/>
      <c r="BI85" s="126"/>
      <c r="BJ85" s="127"/>
      <c r="BK85" s="19" t="s">
        <v>74</v>
      </c>
      <c r="BL85" s="60" t="s">
        <v>93</v>
      </c>
      <c r="BM85" s="62"/>
      <c r="BN85" s="109" t="s">
        <v>241</v>
      </c>
      <c r="BO85" s="137"/>
      <c r="BP85" s="110"/>
      <c r="BQ85" s="65"/>
      <c r="BS85" s="126"/>
      <c r="BT85" s="127"/>
      <c r="BU85" s="19" t="s">
        <v>74</v>
      </c>
      <c r="BV85" s="60" t="s">
        <v>93</v>
      </c>
      <c r="BW85" s="62"/>
      <c r="BX85" s="109" t="s">
        <v>241</v>
      </c>
      <c r="BY85" s="137"/>
      <c r="BZ85" s="110"/>
      <c r="CA85" s="65"/>
    </row>
    <row r="86" spans="1:79" s="4" customFormat="1" ht="115" customHeight="1" x14ac:dyDescent="0.2">
      <c r="A86" s="200"/>
      <c r="B86" s="201"/>
      <c r="C86" s="19" t="s">
        <v>75</v>
      </c>
      <c r="D86" s="60" t="s">
        <v>202</v>
      </c>
      <c r="E86" s="62"/>
      <c r="F86" s="109" t="s">
        <v>239</v>
      </c>
      <c r="G86" s="137"/>
      <c r="H86" s="110"/>
      <c r="I86" s="58"/>
      <c r="K86" s="128"/>
      <c r="L86" s="129"/>
      <c r="M86" s="19" t="s">
        <v>75</v>
      </c>
      <c r="N86" s="60" t="s">
        <v>202</v>
      </c>
      <c r="O86" s="62"/>
      <c r="P86" s="109" t="s">
        <v>239</v>
      </c>
      <c r="Q86" s="137"/>
      <c r="R86" s="110"/>
      <c r="S86" s="66"/>
      <c r="U86" s="128"/>
      <c r="V86" s="129"/>
      <c r="W86" s="19" t="s">
        <v>75</v>
      </c>
      <c r="X86" s="60" t="s">
        <v>202</v>
      </c>
      <c r="Y86" s="62"/>
      <c r="Z86" s="109" t="s">
        <v>239</v>
      </c>
      <c r="AA86" s="137"/>
      <c r="AB86" s="110"/>
      <c r="AC86" s="66"/>
      <c r="AE86" s="128"/>
      <c r="AF86" s="129"/>
      <c r="AG86" s="19" t="s">
        <v>75</v>
      </c>
      <c r="AH86" s="60" t="s">
        <v>202</v>
      </c>
      <c r="AI86" s="62"/>
      <c r="AJ86" s="109" t="s">
        <v>239</v>
      </c>
      <c r="AK86" s="137"/>
      <c r="AL86" s="110"/>
      <c r="AM86" s="66"/>
      <c r="AO86" s="128"/>
      <c r="AP86" s="129"/>
      <c r="AQ86" s="19" t="s">
        <v>75</v>
      </c>
      <c r="AR86" s="60" t="s">
        <v>202</v>
      </c>
      <c r="AS86" s="62"/>
      <c r="AT86" s="109" t="s">
        <v>239</v>
      </c>
      <c r="AU86" s="137"/>
      <c r="AV86" s="110"/>
      <c r="AW86" s="66"/>
      <c r="AY86" s="128"/>
      <c r="AZ86" s="129"/>
      <c r="BA86" s="19" t="s">
        <v>75</v>
      </c>
      <c r="BB86" s="60" t="s">
        <v>202</v>
      </c>
      <c r="BC86" s="62"/>
      <c r="BD86" s="109" t="s">
        <v>239</v>
      </c>
      <c r="BE86" s="137"/>
      <c r="BF86" s="110"/>
      <c r="BG86" s="66"/>
      <c r="BI86" s="128"/>
      <c r="BJ86" s="129"/>
      <c r="BK86" s="19" t="s">
        <v>75</v>
      </c>
      <c r="BL86" s="60" t="s">
        <v>202</v>
      </c>
      <c r="BM86" s="62"/>
      <c r="BN86" s="109" t="s">
        <v>239</v>
      </c>
      <c r="BO86" s="137"/>
      <c r="BP86" s="110"/>
      <c r="BQ86" s="66"/>
      <c r="BS86" s="128"/>
      <c r="BT86" s="129"/>
      <c r="BU86" s="19" t="s">
        <v>75</v>
      </c>
      <c r="BV86" s="60" t="s">
        <v>202</v>
      </c>
      <c r="BW86" s="62"/>
      <c r="BX86" s="109" t="s">
        <v>239</v>
      </c>
      <c r="BY86" s="137"/>
      <c r="BZ86" s="110"/>
      <c r="CA86" s="66"/>
    </row>
    <row r="87" spans="1:79" s="4" customFormat="1" ht="115" customHeight="1" x14ac:dyDescent="0.2">
      <c r="A87" s="196" t="s">
        <v>49</v>
      </c>
      <c r="B87" s="197"/>
      <c r="C87" s="20" t="s">
        <v>73</v>
      </c>
      <c r="D87" s="60" t="s">
        <v>98</v>
      </c>
      <c r="E87" s="62"/>
      <c r="F87" s="109" t="s">
        <v>255</v>
      </c>
      <c r="G87" s="137"/>
      <c r="H87" s="110"/>
      <c r="I87" s="56">
        <v>60.788750400000005</v>
      </c>
      <c r="K87" s="124" t="s">
        <v>49</v>
      </c>
      <c r="L87" s="125"/>
      <c r="M87" s="20" t="s">
        <v>73</v>
      </c>
      <c r="N87" s="60" t="s">
        <v>98</v>
      </c>
      <c r="O87" s="62"/>
      <c r="P87" s="109" t="s">
        <v>255</v>
      </c>
      <c r="Q87" s="137"/>
      <c r="R87" s="110"/>
      <c r="S87" s="64">
        <v>91.183125600000011</v>
      </c>
      <c r="U87" s="124" t="s">
        <v>49</v>
      </c>
      <c r="V87" s="125"/>
      <c r="W87" s="20" t="s">
        <v>73</v>
      </c>
      <c r="X87" s="60" t="s">
        <v>98</v>
      </c>
      <c r="Y87" s="62"/>
      <c r="Z87" s="109" t="s">
        <v>255</v>
      </c>
      <c r="AA87" s="137"/>
      <c r="AB87" s="110"/>
      <c r="AC87" s="64">
        <v>121.57750080000001</v>
      </c>
      <c r="AE87" s="124" t="s">
        <v>49</v>
      </c>
      <c r="AF87" s="125"/>
      <c r="AG87" s="20" t="s">
        <v>73</v>
      </c>
      <c r="AH87" s="60" t="s">
        <v>98</v>
      </c>
      <c r="AI87" s="62"/>
      <c r="AJ87" s="109" t="s">
        <v>255</v>
      </c>
      <c r="AK87" s="137"/>
      <c r="AL87" s="110"/>
      <c r="AM87" s="64">
        <v>121.57750080000001</v>
      </c>
      <c r="AO87" s="124" t="s">
        <v>49</v>
      </c>
      <c r="AP87" s="125"/>
      <c r="AQ87" s="20" t="s">
        <v>73</v>
      </c>
      <c r="AR87" s="60" t="s">
        <v>98</v>
      </c>
      <c r="AS87" s="62"/>
      <c r="AT87" s="109" t="s">
        <v>255</v>
      </c>
      <c r="AU87" s="137"/>
      <c r="AV87" s="110"/>
      <c r="AW87" s="64">
        <v>91.183125600000011</v>
      </c>
      <c r="AY87" s="124" t="s">
        <v>49</v>
      </c>
      <c r="AZ87" s="125"/>
      <c r="BA87" s="20" t="s">
        <v>73</v>
      </c>
      <c r="BB87" s="60" t="s">
        <v>98</v>
      </c>
      <c r="BC87" s="62"/>
      <c r="BD87" s="109" t="s">
        <v>255</v>
      </c>
      <c r="BE87" s="137"/>
      <c r="BF87" s="110"/>
      <c r="BG87" s="64">
        <v>91.183125600000011</v>
      </c>
      <c r="BI87" s="124" t="s">
        <v>49</v>
      </c>
      <c r="BJ87" s="125"/>
      <c r="BK87" s="20" t="s">
        <v>73</v>
      </c>
      <c r="BL87" s="60" t="s">
        <v>98</v>
      </c>
      <c r="BM87" s="62"/>
      <c r="BN87" s="109" t="s">
        <v>255</v>
      </c>
      <c r="BO87" s="137"/>
      <c r="BP87" s="110"/>
      <c r="BQ87" s="64">
        <v>60.788750400000005</v>
      </c>
      <c r="BS87" s="124" t="s">
        <v>49</v>
      </c>
      <c r="BT87" s="125"/>
      <c r="BU87" s="20" t="s">
        <v>73</v>
      </c>
      <c r="BV87" s="60" t="s">
        <v>98</v>
      </c>
      <c r="BW87" s="62"/>
      <c r="BX87" s="109" t="s">
        <v>255</v>
      </c>
      <c r="BY87" s="137"/>
      <c r="BZ87" s="110"/>
      <c r="CA87" s="64">
        <v>60.788750400000005</v>
      </c>
    </row>
    <row r="88" spans="1:79" s="4" customFormat="1" ht="115" customHeight="1" x14ac:dyDescent="0.2">
      <c r="A88" s="198"/>
      <c r="B88" s="199"/>
      <c r="C88" s="19" t="s">
        <v>74</v>
      </c>
      <c r="D88" s="60" t="s">
        <v>343</v>
      </c>
      <c r="E88" s="61"/>
      <c r="F88" s="59" t="s">
        <v>346</v>
      </c>
      <c r="G88" s="59"/>
      <c r="H88" s="59"/>
      <c r="I88" s="57"/>
      <c r="K88" s="126"/>
      <c r="L88" s="127"/>
      <c r="M88" s="19" t="s">
        <v>74</v>
      </c>
      <c r="N88" s="60" t="s">
        <v>343</v>
      </c>
      <c r="O88" s="61"/>
      <c r="P88" s="59" t="s">
        <v>346</v>
      </c>
      <c r="Q88" s="59"/>
      <c r="R88" s="59"/>
      <c r="S88" s="65"/>
      <c r="U88" s="126"/>
      <c r="V88" s="127"/>
      <c r="W88" s="19" t="s">
        <v>74</v>
      </c>
      <c r="X88" s="60" t="s">
        <v>343</v>
      </c>
      <c r="Y88" s="61"/>
      <c r="Z88" s="59" t="s">
        <v>346</v>
      </c>
      <c r="AA88" s="59"/>
      <c r="AB88" s="59"/>
      <c r="AC88" s="65"/>
      <c r="AE88" s="126"/>
      <c r="AF88" s="127"/>
      <c r="AG88" s="19" t="s">
        <v>74</v>
      </c>
      <c r="AH88" s="60" t="s">
        <v>343</v>
      </c>
      <c r="AI88" s="61"/>
      <c r="AJ88" s="59" t="s">
        <v>346</v>
      </c>
      <c r="AK88" s="59"/>
      <c r="AL88" s="59"/>
      <c r="AM88" s="65"/>
      <c r="AO88" s="126"/>
      <c r="AP88" s="127"/>
      <c r="AQ88" s="19" t="s">
        <v>74</v>
      </c>
      <c r="AR88" s="60" t="s">
        <v>343</v>
      </c>
      <c r="AS88" s="61"/>
      <c r="AT88" s="59" t="s">
        <v>346</v>
      </c>
      <c r="AU88" s="59"/>
      <c r="AV88" s="59"/>
      <c r="AW88" s="65"/>
      <c r="AY88" s="126"/>
      <c r="AZ88" s="127"/>
      <c r="BA88" s="19" t="s">
        <v>74</v>
      </c>
      <c r="BB88" s="60" t="s">
        <v>343</v>
      </c>
      <c r="BC88" s="61"/>
      <c r="BD88" s="59" t="s">
        <v>346</v>
      </c>
      <c r="BE88" s="59"/>
      <c r="BF88" s="59"/>
      <c r="BG88" s="65"/>
      <c r="BI88" s="126"/>
      <c r="BJ88" s="127"/>
      <c r="BK88" s="19" t="s">
        <v>74</v>
      </c>
      <c r="BL88" s="60" t="s">
        <v>343</v>
      </c>
      <c r="BM88" s="61"/>
      <c r="BN88" s="59" t="s">
        <v>346</v>
      </c>
      <c r="BO88" s="59"/>
      <c r="BP88" s="59"/>
      <c r="BQ88" s="65"/>
      <c r="BS88" s="126"/>
      <c r="BT88" s="127"/>
      <c r="BU88" s="19" t="s">
        <v>74</v>
      </c>
      <c r="BV88" s="60" t="s">
        <v>343</v>
      </c>
      <c r="BW88" s="61"/>
      <c r="BX88" s="59" t="s">
        <v>346</v>
      </c>
      <c r="BY88" s="59"/>
      <c r="BZ88" s="59"/>
      <c r="CA88" s="65"/>
    </row>
    <row r="89" spans="1:79" s="4" customFormat="1" ht="115" customHeight="1" x14ac:dyDescent="0.2">
      <c r="A89" s="200"/>
      <c r="B89" s="201"/>
      <c r="C89" s="19" t="s">
        <v>75</v>
      </c>
      <c r="D89" s="60" t="s">
        <v>95</v>
      </c>
      <c r="E89" s="62"/>
      <c r="F89" s="109" t="s">
        <v>256</v>
      </c>
      <c r="G89" s="137"/>
      <c r="H89" s="110"/>
      <c r="I89" s="58"/>
      <c r="K89" s="128"/>
      <c r="L89" s="129"/>
      <c r="M89" s="19" t="s">
        <v>75</v>
      </c>
      <c r="N89" s="60" t="s">
        <v>95</v>
      </c>
      <c r="O89" s="62"/>
      <c r="P89" s="109" t="s">
        <v>256</v>
      </c>
      <c r="Q89" s="137"/>
      <c r="R89" s="110"/>
      <c r="S89" s="66"/>
      <c r="U89" s="128"/>
      <c r="V89" s="129"/>
      <c r="W89" s="19" t="s">
        <v>75</v>
      </c>
      <c r="X89" s="60" t="s">
        <v>95</v>
      </c>
      <c r="Y89" s="62"/>
      <c r="Z89" s="109" t="s">
        <v>256</v>
      </c>
      <c r="AA89" s="137"/>
      <c r="AB89" s="110"/>
      <c r="AC89" s="66"/>
      <c r="AE89" s="128"/>
      <c r="AF89" s="129"/>
      <c r="AG89" s="19" t="s">
        <v>75</v>
      </c>
      <c r="AH89" s="60" t="s">
        <v>95</v>
      </c>
      <c r="AI89" s="62"/>
      <c r="AJ89" s="109" t="s">
        <v>256</v>
      </c>
      <c r="AK89" s="137"/>
      <c r="AL89" s="110"/>
      <c r="AM89" s="66"/>
      <c r="AO89" s="128"/>
      <c r="AP89" s="129"/>
      <c r="AQ89" s="19" t="s">
        <v>75</v>
      </c>
      <c r="AR89" s="60" t="s">
        <v>95</v>
      </c>
      <c r="AS89" s="62"/>
      <c r="AT89" s="109" t="s">
        <v>256</v>
      </c>
      <c r="AU89" s="137"/>
      <c r="AV89" s="110"/>
      <c r="AW89" s="66"/>
      <c r="AY89" s="128"/>
      <c r="AZ89" s="129"/>
      <c r="BA89" s="19" t="s">
        <v>75</v>
      </c>
      <c r="BB89" s="60" t="s">
        <v>95</v>
      </c>
      <c r="BC89" s="62"/>
      <c r="BD89" s="109" t="s">
        <v>256</v>
      </c>
      <c r="BE89" s="137"/>
      <c r="BF89" s="110"/>
      <c r="BG89" s="66"/>
      <c r="BI89" s="128"/>
      <c r="BJ89" s="129"/>
      <c r="BK89" s="19" t="s">
        <v>75</v>
      </c>
      <c r="BL89" s="60" t="s">
        <v>95</v>
      </c>
      <c r="BM89" s="62"/>
      <c r="BN89" s="109" t="s">
        <v>256</v>
      </c>
      <c r="BO89" s="137"/>
      <c r="BP89" s="110"/>
      <c r="BQ89" s="66"/>
      <c r="BS89" s="128"/>
      <c r="BT89" s="129"/>
      <c r="BU89" s="19" t="s">
        <v>75</v>
      </c>
      <c r="BV89" s="60" t="s">
        <v>95</v>
      </c>
      <c r="BW89" s="62"/>
      <c r="BX89" s="109" t="s">
        <v>256</v>
      </c>
      <c r="BY89" s="137"/>
      <c r="BZ89" s="110"/>
      <c r="CA89" s="66"/>
    </row>
    <row r="90" spans="1:79" s="4" customFormat="1" ht="115" customHeight="1" x14ac:dyDescent="0.2">
      <c r="A90" s="196" t="s">
        <v>50</v>
      </c>
      <c r="B90" s="197"/>
      <c r="C90" s="20" t="s">
        <v>73</v>
      </c>
      <c r="D90" s="60" t="s">
        <v>98</v>
      </c>
      <c r="E90" s="62"/>
      <c r="F90" s="109" t="s">
        <v>255</v>
      </c>
      <c r="G90" s="137"/>
      <c r="H90" s="110"/>
      <c r="I90" s="56">
        <v>67.263750399999992</v>
      </c>
      <c r="K90" s="124" t="s">
        <v>50</v>
      </c>
      <c r="L90" s="125"/>
      <c r="M90" s="20" t="s">
        <v>73</v>
      </c>
      <c r="N90" s="60" t="s">
        <v>98</v>
      </c>
      <c r="O90" s="62"/>
      <c r="P90" s="109" t="s">
        <v>255</v>
      </c>
      <c r="Q90" s="137"/>
      <c r="R90" s="110"/>
      <c r="S90" s="64">
        <v>100.89562559999999</v>
      </c>
      <c r="U90" s="124" t="s">
        <v>50</v>
      </c>
      <c r="V90" s="125"/>
      <c r="W90" s="20" t="s">
        <v>73</v>
      </c>
      <c r="X90" s="60" t="s">
        <v>98</v>
      </c>
      <c r="Y90" s="62"/>
      <c r="Z90" s="109" t="s">
        <v>255</v>
      </c>
      <c r="AA90" s="137"/>
      <c r="AB90" s="110"/>
      <c r="AC90" s="64">
        <v>134.52750079999998</v>
      </c>
      <c r="AE90" s="124" t="s">
        <v>50</v>
      </c>
      <c r="AF90" s="125"/>
      <c r="AG90" s="20" t="s">
        <v>73</v>
      </c>
      <c r="AH90" s="60" t="s">
        <v>98</v>
      </c>
      <c r="AI90" s="62"/>
      <c r="AJ90" s="109" t="s">
        <v>255</v>
      </c>
      <c r="AK90" s="137"/>
      <c r="AL90" s="110"/>
      <c r="AM90" s="64">
        <v>134.52750079999998</v>
      </c>
      <c r="AO90" s="124" t="s">
        <v>50</v>
      </c>
      <c r="AP90" s="125"/>
      <c r="AQ90" s="20" t="s">
        <v>73</v>
      </c>
      <c r="AR90" s="60" t="s">
        <v>98</v>
      </c>
      <c r="AS90" s="62"/>
      <c r="AT90" s="109" t="s">
        <v>255</v>
      </c>
      <c r="AU90" s="137"/>
      <c r="AV90" s="110"/>
      <c r="AW90" s="64">
        <v>100.89562559999999</v>
      </c>
      <c r="AY90" s="124" t="s">
        <v>50</v>
      </c>
      <c r="AZ90" s="125"/>
      <c r="BA90" s="20" t="s">
        <v>73</v>
      </c>
      <c r="BB90" s="60" t="s">
        <v>98</v>
      </c>
      <c r="BC90" s="62"/>
      <c r="BD90" s="109" t="s">
        <v>255</v>
      </c>
      <c r="BE90" s="137"/>
      <c r="BF90" s="110"/>
      <c r="BG90" s="64">
        <v>100.89562559999999</v>
      </c>
      <c r="BI90" s="124" t="s">
        <v>50</v>
      </c>
      <c r="BJ90" s="125"/>
      <c r="BK90" s="20" t="s">
        <v>73</v>
      </c>
      <c r="BL90" s="60" t="s">
        <v>98</v>
      </c>
      <c r="BM90" s="62"/>
      <c r="BN90" s="109" t="s">
        <v>255</v>
      </c>
      <c r="BO90" s="137"/>
      <c r="BP90" s="110"/>
      <c r="BQ90" s="64">
        <v>67.263750399999992</v>
      </c>
      <c r="BS90" s="124" t="s">
        <v>50</v>
      </c>
      <c r="BT90" s="125"/>
      <c r="BU90" s="20" t="s">
        <v>73</v>
      </c>
      <c r="BV90" s="60" t="s">
        <v>98</v>
      </c>
      <c r="BW90" s="62"/>
      <c r="BX90" s="109" t="s">
        <v>255</v>
      </c>
      <c r="BY90" s="137"/>
      <c r="BZ90" s="110"/>
      <c r="CA90" s="64">
        <v>67.263750399999992</v>
      </c>
    </row>
    <row r="91" spans="1:79" s="4" customFormat="1" ht="115" customHeight="1" x14ac:dyDescent="0.2">
      <c r="A91" s="198"/>
      <c r="B91" s="199"/>
      <c r="C91" s="19" t="s">
        <v>74</v>
      </c>
      <c r="D91" s="60" t="s">
        <v>212</v>
      </c>
      <c r="E91" s="62"/>
      <c r="F91" s="109" t="s">
        <v>262</v>
      </c>
      <c r="G91" s="137"/>
      <c r="H91" s="110"/>
      <c r="I91" s="57"/>
      <c r="K91" s="126"/>
      <c r="L91" s="127"/>
      <c r="M91" s="19" t="s">
        <v>74</v>
      </c>
      <c r="N91" s="60" t="s">
        <v>212</v>
      </c>
      <c r="O91" s="62"/>
      <c r="P91" s="109" t="s">
        <v>262</v>
      </c>
      <c r="Q91" s="137"/>
      <c r="R91" s="110"/>
      <c r="S91" s="65"/>
      <c r="U91" s="126"/>
      <c r="V91" s="127"/>
      <c r="W91" s="19" t="s">
        <v>74</v>
      </c>
      <c r="X91" s="60" t="s">
        <v>212</v>
      </c>
      <c r="Y91" s="62"/>
      <c r="Z91" s="109" t="s">
        <v>262</v>
      </c>
      <c r="AA91" s="137"/>
      <c r="AB91" s="110"/>
      <c r="AC91" s="65"/>
      <c r="AE91" s="126"/>
      <c r="AF91" s="127"/>
      <c r="AG91" s="19" t="s">
        <v>74</v>
      </c>
      <c r="AH91" s="60" t="s">
        <v>212</v>
      </c>
      <c r="AI91" s="62"/>
      <c r="AJ91" s="109" t="s">
        <v>262</v>
      </c>
      <c r="AK91" s="137"/>
      <c r="AL91" s="110"/>
      <c r="AM91" s="65"/>
      <c r="AO91" s="126"/>
      <c r="AP91" s="127"/>
      <c r="AQ91" s="19" t="s">
        <v>74</v>
      </c>
      <c r="AR91" s="60" t="s">
        <v>212</v>
      </c>
      <c r="AS91" s="62"/>
      <c r="AT91" s="109" t="s">
        <v>262</v>
      </c>
      <c r="AU91" s="137"/>
      <c r="AV91" s="110"/>
      <c r="AW91" s="65"/>
      <c r="AY91" s="126"/>
      <c r="AZ91" s="127"/>
      <c r="BA91" s="19" t="s">
        <v>74</v>
      </c>
      <c r="BB91" s="60" t="s">
        <v>212</v>
      </c>
      <c r="BC91" s="62"/>
      <c r="BD91" s="109" t="s">
        <v>262</v>
      </c>
      <c r="BE91" s="137"/>
      <c r="BF91" s="110"/>
      <c r="BG91" s="65"/>
      <c r="BI91" s="126"/>
      <c r="BJ91" s="127"/>
      <c r="BK91" s="19" t="s">
        <v>74</v>
      </c>
      <c r="BL91" s="60" t="s">
        <v>212</v>
      </c>
      <c r="BM91" s="62"/>
      <c r="BN91" s="109" t="s">
        <v>262</v>
      </c>
      <c r="BO91" s="137"/>
      <c r="BP91" s="110"/>
      <c r="BQ91" s="65"/>
      <c r="BS91" s="126"/>
      <c r="BT91" s="127"/>
      <c r="BU91" s="19" t="s">
        <v>74</v>
      </c>
      <c r="BV91" s="60" t="s">
        <v>212</v>
      </c>
      <c r="BW91" s="62"/>
      <c r="BX91" s="109" t="s">
        <v>262</v>
      </c>
      <c r="BY91" s="137"/>
      <c r="BZ91" s="110"/>
      <c r="CA91" s="65"/>
    </row>
    <row r="92" spans="1:79" s="4" customFormat="1" ht="115" customHeight="1" x14ac:dyDescent="0.2">
      <c r="A92" s="200"/>
      <c r="B92" s="201"/>
      <c r="C92" s="19" t="s">
        <v>75</v>
      </c>
      <c r="D92" s="60" t="s">
        <v>314</v>
      </c>
      <c r="E92" s="61"/>
      <c r="F92" s="109" t="s">
        <v>256</v>
      </c>
      <c r="G92" s="137"/>
      <c r="H92" s="110"/>
      <c r="I92" s="58"/>
      <c r="K92" s="128"/>
      <c r="L92" s="129"/>
      <c r="M92" s="19" t="s">
        <v>75</v>
      </c>
      <c r="N92" s="60" t="s">
        <v>314</v>
      </c>
      <c r="O92" s="61"/>
      <c r="P92" s="109" t="s">
        <v>256</v>
      </c>
      <c r="Q92" s="137"/>
      <c r="R92" s="110"/>
      <c r="S92" s="66"/>
      <c r="U92" s="128"/>
      <c r="V92" s="129"/>
      <c r="W92" s="19" t="s">
        <v>75</v>
      </c>
      <c r="X92" s="60" t="s">
        <v>314</v>
      </c>
      <c r="Y92" s="61"/>
      <c r="Z92" s="109" t="s">
        <v>256</v>
      </c>
      <c r="AA92" s="137"/>
      <c r="AB92" s="110"/>
      <c r="AC92" s="66"/>
      <c r="AE92" s="128"/>
      <c r="AF92" s="129"/>
      <c r="AG92" s="19" t="s">
        <v>75</v>
      </c>
      <c r="AH92" s="60" t="s">
        <v>314</v>
      </c>
      <c r="AI92" s="61"/>
      <c r="AJ92" s="109" t="s">
        <v>256</v>
      </c>
      <c r="AK92" s="137"/>
      <c r="AL92" s="110"/>
      <c r="AM92" s="66"/>
      <c r="AO92" s="128"/>
      <c r="AP92" s="129"/>
      <c r="AQ92" s="19" t="s">
        <v>75</v>
      </c>
      <c r="AR92" s="60" t="s">
        <v>314</v>
      </c>
      <c r="AS92" s="61"/>
      <c r="AT92" s="109" t="s">
        <v>256</v>
      </c>
      <c r="AU92" s="137"/>
      <c r="AV92" s="110"/>
      <c r="AW92" s="66"/>
      <c r="AY92" s="128"/>
      <c r="AZ92" s="129"/>
      <c r="BA92" s="19" t="s">
        <v>75</v>
      </c>
      <c r="BB92" s="60" t="s">
        <v>314</v>
      </c>
      <c r="BC92" s="61"/>
      <c r="BD92" s="109" t="s">
        <v>256</v>
      </c>
      <c r="BE92" s="137"/>
      <c r="BF92" s="110"/>
      <c r="BG92" s="66"/>
      <c r="BI92" s="128"/>
      <c r="BJ92" s="129"/>
      <c r="BK92" s="19" t="s">
        <v>75</v>
      </c>
      <c r="BL92" s="60" t="s">
        <v>314</v>
      </c>
      <c r="BM92" s="61"/>
      <c r="BN92" s="109" t="s">
        <v>256</v>
      </c>
      <c r="BO92" s="137"/>
      <c r="BP92" s="110"/>
      <c r="BQ92" s="66"/>
      <c r="BS92" s="128"/>
      <c r="BT92" s="129"/>
      <c r="BU92" s="19" t="s">
        <v>75</v>
      </c>
      <c r="BV92" s="60" t="s">
        <v>314</v>
      </c>
      <c r="BW92" s="61"/>
      <c r="BX92" s="109" t="s">
        <v>256</v>
      </c>
      <c r="BY92" s="137"/>
      <c r="BZ92" s="110"/>
      <c r="CA92" s="66"/>
    </row>
    <row r="93" spans="1:79" s="4" customFormat="1" ht="115" customHeight="1" x14ac:dyDescent="0.2">
      <c r="A93" s="196" t="s">
        <v>51</v>
      </c>
      <c r="B93" s="197"/>
      <c r="C93" s="20" t="s">
        <v>73</v>
      </c>
      <c r="D93" s="60" t="s">
        <v>98</v>
      </c>
      <c r="E93" s="62"/>
      <c r="F93" s="109" t="s">
        <v>255</v>
      </c>
      <c r="G93" s="137"/>
      <c r="H93" s="110"/>
      <c r="I93" s="56">
        <v>73.738750399999986</v>
      </c>
      <c r="K93" s="124" t="s">
        <v>51</v>
      </c>
      <c r="L93" s="125"/>
      <c r="M93" s="20" t="s">
        <v>73</v>
      </c>
      <c r="N93" s="60" t="s">
        <v>98</v>
      </c>
      <c r="O93" s="62"/>
      <c r="P93" s="109" t="s">
        <v>255</v>
      </c>
      <c r="Q93" s="137"/>
      <c r="R93" s="110"/>
      <c r="S93" s="64">
        <v>110.60812559999998</v>
      </c>
      <c r="U93" s="124" t="s">
        <v>51</v>
      </c>
      <c r="V93" s="125"/>
      <c r="W93" s="20" t="s">
        <v>73</v>
      </c>
      <c r="X93" s="60" t="s">
        <v>98</v>
      </c>
      <c r="Y93" s="62"/>
      <c r="Z93" s="109" t="s">
        <v>255</v>
      </c>
      <c r="AA93" s="137"/>
      <c r="AB93" s="110"/>
      <c r="AC93" s="64">
        <v>147.47750079999997</v>
      </c>
      <c r="AE93" s="124" t="s">
        <v>51</v>
      </c>
      <c r="AF93" s="125"/>
      <c r="AG93" s="20" t="s">
        <v>73</v>
      </c>
      <c r="AH93" s="60" t="s">
        <v>98</v>
      </c>
      <c r="AI93" s="62"/>
      <c r="AJ93" s="109" t="s">
        <v>255</v>
      </c>
      <c r="AK93" s="137"/>
      <c r="AL93" s="110"/>
      <c r="AM93" s="64">
        <v>147.47750079999997</v>
      </c>
      <c r="AO93" s="124" t="s">
        <v>51</v>
      </c>
      <c r="AP93" s="125"/>
      <c r="AQ93" s="20" t="s">
        <v>73</v>
      </c>
      <c r="AR93" s="60" t="s">
        <v>98</v>
      </c>
      <c r="AS93" s="62"/>
      <c r="AT93" s="109" t="s">
        <v>255</v>
      </c>
      <c r="AU93" s="137"/>
      <c r="AV93" s="110"/>
      <c r="AW93" s="64">
        <v>110.60812559999998</v>
      </c>
      <c r="AY93" s="124" t="s">
        <v>51</v>
      </c>
      <c r="AZ93" s="125"/>
      <c r="BA93" s="20" t="s">
        <v>73</v>
      </c>
      <c r="BB93" s="60" t="s">
        <v>98</v>
      </c>
      <c r="BC93" s="62"/>
      <c r="BD93" s="109" t="s">
        <v>255</v>
      </c>
      <c r="BE93" s="137"/>
      <c r="BF93" s="110"/>
      <c r="BG93" s="64">
        <v>110.60812559999998</v>
      </c>
      <c r="BI93" s="124" t="s">
        <v>51</v>
      </c>
      <c r="BJ93" s="125"/>
      <c r="BK93" s="20" t="s">
        <v>73</v>
      </c>
      <c r="BL93" s="60" t="s">
        <v>98</v>
      </c>
      <c r="BM93" s="62"/>
      <c r="BN93" s="109" t="s">
        <v>255</v>
      </c>
      <c r="BO93" s="137"/>
      <c r="BP93" s="110"/>
      <c r="BQ93" s="64">
        <v>73.738750399999986</v>
      </c>
      <c r="BS93" s="124" t="s">
        <v>51</v>
      </c>
      <c r="BT93" s="125"/>
      <c r="BU93" s="20" t="s">
        <v>73</v>
      </c>
      <c r="BV93" s="60" t="s">
        <v>98</v>
      </c>
      <c r="BW93" s="62"/>
      <c r="BX93" s="109" t="s">
        <v>255</v>
      </c>
      <c r="BY93" s="137"/>
      <c r="BZ93" s="110"/>
      <c r="CA93" s="64">
        <v>73.738750399999986</v>
      </c>
    </row>
    <row r="94" spans="1:79" s="4" customFormat="1" ht="115" customHeight="1" x14ac:dyDescent="0.2">
      <c r="A94" s="198"/>
      <c r="B94" s="199"/>
      <c r="C94" s="19" t="s">
        <v>74</v>
      </c>
      <c r="D94" s="60" t="s">
        <v>97</v>
      </c>
      <c r="E94" s="62"/>
      <c r="F94" s="109" t="s">
        <v>257</v>
      </c>
      <c r="G94" s="137"/>
      <c r="H94" s="110"/>
      <c r="I94" s="57"/>
      <c r="K94" s="126"/>
      <c r="L94" s="127"/>
      <c r="M94" s="19" t="s">
        <v>74</v>
      </c>
      <c r="N94" s="60" t="s">
        <v>97</v>
      </c>
      <c r="O94" s="62"/>
      <c r="P94" s="109" t="s">
        <v>257</v>
      </c>
      <c r="Q94" s="137"/>
      <c r="R94" s="110"/>
      <c r="S94" s="65"/>
      <c r="U94" s="126"/>
      <c r="V94" s="127"/>
      <c r="W94" s="19" t="s">
        <v>74</v>
      </c>
      <c r="X94" s="60" t="s">
        <v>97</v>
      </c>
      <c r="Y94" s="62"/>
      <c r="Z94" s="109" t="s">
        <v>257</v>
      </c>
      <c r="AA94" s="137"/>
      <c r="AB94" s="110"/>
      <c r="AC94" s="65"/>
      <c r="AE94" s="126"/>
      <c r="AF94" s="127"/>
      <c r="AG94" s="19" t="s">
        <v>74</v>
      </c>
      <c r="AH94" s="60" t="s">
        <v>97</v>
      </c>
      <c r="AI94" s="62"/>
      <c r="AJ94" s="109" t="s">
        <v>257</v>
      </c>
      <c r="AK94" s="137"/>
      <c r="AL94" s="110"/>
      <c r="AM94" s="65"/>
      <c r="AO94" s="126"/>
      <c r="AP94" s="127"/>
      <c r="AQ94" s="19" t="s">
        <v>74</v>
      </c>
      <c r="AR94" s="60" t="s">
        <v>97</v>
      </c>
      <c r="AS94" s="62"/>
      <c r="AT94" s="109" t="s">
        <v>257</v>
      </c>
      <c r="AU94" s="137"/>
      <c r="AV94" s="110"/>
      <c r="AW94" s="65"/>
      <c r="AY94" s="126"/>
      <c r="AZ94" s="127"/>
      <c r="BA94" s="19" t="s">
        <v>74</v>
      </c>
      <c r="BB94" s="60" t="s">
        <v>97</v>
      </c>
      <c r="BC94" s="62"/>
      <c r="BD94" s="109" t="s">
        <v>257</v>
      </c>
      <c r="BE94" s="137"/>
      <c r="BF94" s="110"/>
      <c r="BG94" s="65"/>
      <c r="BI94" s="126"/>
      <c r="BJ94" s="127"/>
      <c r="BK94" s="19" t="s">
        <v>74</v>
      </c>
      <c r="BL94" s="60" t="s">
        <v>97</v>
      </c>
      <c r="BM94" s="62"/>
      <c r="BN94" s="109" t="s">
        <v>257</v>
      </c>
      <c r="BO94" s="137"/>
      <c r="BP94" s="110"/>
      <c r="BQ94" s="65"/>
      <c r="BS94" s="126"/>
      <c r="BT94" s="127"/>
      <c r="BU94" s="19" t="s">
        <v>74</v>
      </c>
      <c r="BV94" s="60" t="s">
        <v>97</v>
      </c>
      <c r="BW94" s="62"/>
      <c r="BX94" s="109" t="s">
        <v>257</v>
      </c>
      <c r="BY94" s="137"/>
      <c r="BZ94" s="110"/>
      <c r="CA94" s="65"/>
    </row>
    <row r="95" spans="1:79" s="4" customFormat="1" ht="115" customHeight="1" x14ac:dyDescent="0.2">
      <c r="A95" s="200"/>
      <c r="B95" s="201"/>
      <c r="C95" s="19" t="s">
        <v>75</v>
      </c>
      <c r="D95" s="60" t="s">
        <v>314</v>
      </c>
      <c r="E95" s="61"/>
      <c r="F95" s="109" t="s">
        <v>256</v>
      </c>
      <c r="G95" s="137"/>
      <c r="H95" s="110"/>
      <c r="I95" s="58"/>
      <c r="K95" s="128"/>
      <c r="L95" s="129"/>
      <c r="M95" s="19" t="s">
        <v>75</v>
      </c>
      <c r="N95" s="60" t="s">
        <v>314</v>
      </c>
      <c r="O95" s="61"/>
      <c r="P95" s="109" t="s">
        <v>256</v>
      </c>
      <c r="Q95" s="137"/>
      <c r="R95" s="110"/>
      <c r="S95" s="66"/>
      <c r="U95" s="128"/>
      <c r="V95" s="129"/>
      <c r="W95" s="19" t="s">
        <v>75</v>
      </c>
      <c r="X95" s="60" t="s">
        <v>314</v>
      </c>
      <c r="Y95" s="61"/>
      <c r="Z95" s="109" t="s">
        <v>256</v>
      </c>
      <c r="AA95" s="137"/>
      <c r="AB95" s="110"/>
      <c r="AC95" s="66"/>
      <c r="AE95" s="128"/>
      <c r="AF95" s="129"/>
      <c r="AG95" s="19" t="s">
        <v>75</v>
      </c>
      <c r="AH95" s="60" t="s">
        <v>314</v>
      </c>
      <c r="AI95" s="61"/>
      <c r="AJ95" s="109" t="s">
        <v>256</v>
      </c>
      <c r="AK95" s="137"/>
      <c r="AL95" s="110"/>
      <c r="AM95" s="66"/>
      <c r="AO95" s="128"/>
      <c r="AP95" s="129"/>
      <c r="AQ95" s="19" t="s">
        <v>75</v>
      </c>
      <c r="AR95" s="60" t="s">
        <v>314</v>
      </c>
      <c r="AS95" s="61"/>
      <c r="AT95" s="109" t="s">
        <v>256</v>
      </c>
      <c r="AU95" s="137"/>
      <c r="AV95" s="110"/>
      <c r="AW95" s="66"/>
      <c r="AY95" s="128"/>
      <c r="AZ95" s="129"/>
      <c r="BA95" s="19" t="s">
        <v>75</v>
      </c>
      <c r="BB95" s="60" t="s">
        <v>314</v>
      </c>
      <c r="BC95" s="61"/>
      <c r="BD95" s="109" t="s">
        <v>256</v>
      </c>
      <c r="BE95" s="137"/>
      <c r="BF95" s="110"/>
      <c r="BG95" s="66"/>
      <c r="BI95" s="128"/>
      <c r="BJ95" s="129"/>
      <c r="BK95" s="19" t="s">
        <v>75</v>
      </c>
      <c r="BL95" s="60" t="s">
        <v>314</v>
      </c>
      <c r="BM95" s="61"/>
      <c r="BN95" s="109" t="s">
        <v>256</v>
      </c>
      <c r="BO95" s="137"/>
      <c r="BP95" s="110"/>
      <c r="BQ95" s="66"/>
      <c r="BS95" s="128"/>
      <c r="BT95" s="129"/>
      <c r="BU95" s="19" t="s">
        <v>75</v>
      </c>
      <c r="BV95" s="60" t="s">
        <v>314</v>
      </c>
      <c r="BW95" s="61"/>
      <c r="BX95" s="109" t="s">
        <v>256</v>
      </c>
      <c r="BY95" s="137"/>
      <c r="BZ95" s="110"/>
      <c r="CA95" s="66"/>
    </row>
    <row r="96" spans="1:79" s="4" customFormat="1" ht="115" customHeight="1" x14ac:dyDescent="0.2">
      <c r="A96" s="196" t="s">
        <v>215</v>
      </c>
      <c r="B96" s="197"/>
      <c r="C96" s="20" t="s">
        <v>73</v>
      </c>
      <c r="D96" s="60" t="s">
        <v>99</v>
      </c>
      <c r="E96" s="62"/>
      <c r="F96" s="109" t="s">
        <v>259</v>
      </c>
      <c r="G96" s="137"/>
      <c r="H96" s="110"/>
      <c r="I96" s="56" t="s">
        <v>59</v>
      </c>
      <c r="K96" s="124" t="s">
        <v>215</v>
      </c>
      <c r="L96" s="125"/>
      <c r="M96" s="20" t="s">
        <v>73</v>
      </c>
      <c r="N96" s="60" t="s">
        <v>99</v>
      </c>
      <c r="O96" s="62"/>
      <c r="P96" s="109" t="s">
        <v>259</v>
      </c>
      <c r="Q96" s="137"/>
      <c r="R96" s="110"/>
      <c r="S96" s="56" t="s">
        <v>59</v>
      </c>
      <c r="U96" s="124" t="s">
        <v>215</v>
      </c>
      <c r="V96" s="125"/>
      <c r="W96" s="20" t="s">
        <v>73</v>
      </c>
      <c r="X96" s="60" t="s">
        <v>99</v>
      </c>
      <c r="Y96" s="62"/>
      <c r="Z96" s="109" t="s">
        <v>259</v>
      </c>
      <c r="AA96" s="137"/>
      <c r="AB96" s="110"/>
      <c r="AC96" s="56" t="s">
        <v>59</v>
      </c>
      <c r="AE96" s="124" t="s">
        <v>215</v>
      </c>
      <c r="AF96" s="125"/>
      <c r="AG96" s="20" t="s">
        <v>73</v>
      </c>
      <c r="AH96" s="60" t="s">
        <v>99</v>
      </c>
      <c r="AI96" s="62"/>
      <c r="AJ96" s="109" t="s">
        <v>259</v>
      </c>
      <c r="AK96" s="137"/>
      <c r="AL96" s="110"/>
      <c r="AM96" s="56" t="s">
        <v>59</v>
      </c>
      <c r="AO96" s="124" t="s">
        <v>215</v>
      </c>
      <c r="AP96" s="125"/>
      <c r="AQ96" s="20" t="s">
        <v>73</v>
      </c>
      <c r="AR96" s="60" t="s">
        <v>99</v>
      </c>
      <c r="AS96" s="62"/>
      <c r="AT96" s="109" t="s">
        <v>259</v>
      </c>
      <c r="AU96" s="137"/>
      <c r="AV96" s="110"/>
      <c r="AW96" s="56" t="s">
        <v>59</v>
      </c>
      <c r="AY96" s="124" t="s">
        <v>215</v>
      </c>
      <c r="AZ96" s="125"/>
      <c r="BA96" s="20" t="s">
        <v>73</v>
      </c>
      <c r="BB96" s="60" t="s">
        <v>99</v>
      </c>
      <c r="BC96" s="62"/>
      <c r="BD96" s="109" t="s">
        <v>259</v>
      </c>
      <c r="BE96" s="137"/>
      <c r="BF96" s="110"/>
      <c r="BG96" s="56" t="s">
        <v>59</v>
      </c>
      <c r="BI96" s="124" t="s">
        <v>215</v>
      </c>
      <c r="BJ96" s="125"/>
      <c r="BK96" s="20" t="s">
        <v>73</v>
      </c>
      <c r="BL96" s="60" t="s">
        <v>99</v>
      </c>
      <c r="BM96" s="62"/>
      <c r="BN96" s="109" t="s">
        <v>259</v>
      </c>
      <c r="BO96" s="137"/>
      <c r="BP96" s="110"/>
      <c r="BQ96" s="56" t="s">
        <v>59</v>
      </c>
      <c r="BS96" s="124" t="s">
        <v>215</v>
      </c>
      <c r="BT96" s="125"/>
      <c r="BU96" s="20" t="s">
        <v>73</v>
      </c>
      <c r="BV96" s="60" t="s">
        <v>99</v>
      </c>
      <c r="BW96" s="62"/>
      <c r="BX96" s="109" t="s">
        <v>259</v>
      </c>
      <c r="BY96" s="137"/>
      <c r="BZ96" s="110"/>
      <c r="CA96" s="56" t="s">
        <v>59</v>
      </c>
    </row>
    <row r="97" spans="1:80" s="4" customFormat="1" ht="115" customHeight="1" x14ac:dyDescent="0.2">
      <c r="A97" s="198"/>
      <c r="B97" s="199"/>
      <c r="C97" s="19" t="s">
        <v>74</v>
      </c>
      <c r="D97" s="60" t="s">
        <v>90</v>
      </c>
      <c r="E97" s="62"/>
      <c r="F97" s="109" t="s">
        <v>250</v>
      </c>
      <c r="G97" s="137"/>
      <c r="H97" s="110"/>
      <c r="I97" s="57"/>
      <c r="K97" s="126"/>
      <c r="L97" s="127"/>
      <c r="M97" s="19" t="s">
        <v>74</v>
      </c>
      <c r="N97" s="60" t="s">
        <v>90</v>
      </c>
      <c r="O97" s="62"/>
      <c r="P97" s="109" t="s">
        <v>250</v>
      </c>
      <c r="Q97" s="137"/>
      <c r="R97" s="110"/>
      <c r="S97" s="57"/>
      <c r="U97" s="126"/>
      <c r="V97" s="127"/>
      <c r="W97" s="19" t="s">
        <v>74</v>
      </c>
      <c r="X97" s="60" t="s">
        <v>90</v>
      </c>
      <c r="Y97" s="62"/>
      <c r="Z97" s="109" t="s">
        <v>250</v>
      </c>
      <c r="AA97" s="137"/>
      <c r="AB97" s="110"/>
      <c r="AC97" s="57"/>
      <c r="AE97" s="126"/>
      <c r="AF97" s="127"/>
      <c r="AG97" s="19" t="s">
        <v>74</v>
      </c>
      <c r="AH97" s="60" t="s">
        <v>90</v>
      </c>
      <c r="AI97" s="62"/>
      <c r="AJ97" s="109" t="s">
        <v>250</v>
      </c>
      <c r="AK97" s="137"/>
      <c r="AL97" s="110"/>
      <c r="AM97" s="57"/>
      <c r="AO97" s="126"/>
      <c r="AP97" s="127"/>
      <c r="AQ97" s="19" t="s">
        <v>74</v>
      </c>
      <c r="AR97" s="60" t="s">
        <v>90</v>
      </c>
      <c r="AS97" s="62"/>
      <c r="AT97" s="109" t="s">
        <v>250</v>
      </c>
      <c r="AU97" s="137"/>
      <c r="AV97" s="110"/>
      <c r="AW97" s="57"/>
      <c r="AY97" s="126"/>
      <c r="AZ97" s="127"/>
      <c r="BA97" s="19" t="s">
        <v>74</v>
      </c>
      <c r="BB97" s="60" t="s">
        <v>90</v>
      </c>
      <c r="BC97" s="62"/>
      <c r="BD97" s="109" t="s">
        <v>250</v>
      </c>
      <c r="BE97" s="137"/>
      <c r="BF97" s="110"/>
      <c r="BG97" s="57"/>
      <c r="BI97" s="126"/>
      <c r="BJ97" s="127"/>
      <c r="BK97" s="19" t="s">
        <v>74</v>
      </c>
      <c r="BL97" s="60" t="s">
        <v>90</v>
      </c>
      <c r="BM97" s="62"/>
      <c r="BN97" s="109" t="s">
        <v>250</v>
      </c>
      <c r="BO97" s="137"/>
      <c r="BP97" s="110"/>
      <c r="BQ97" s="57"/>
      <c r="BS97" s="126"/>
      <c r="BT97" s="127"/>
      <c r="BU97" s="19" t="s">
        <v>74</v>
      </c>
      <c r="BV97" s="60" t="s">
        <v>90</v>
      </c>
      <c r="BW97" s="62"/>
      <c r="BX97" s="109" t="s">
        <v>250</v>
      </c>
      <c r="BY97" s="137"/>
      <c r="BZ97" s="110"/>
      <c r="CA97" s="57"/>
    </row>
    <row r="98" spans="1:80" s="4" customFormat="1" ht="115" customHeight="1" x14ac:dyDescent="0.2">
      <c r="A98" s="200"/>
      <c r="B98" s="201"/>
      <c r="C98" s="19" t="s">
        <v>75</v>
      </c>
      <c r="D98" s="60" t="s">
        <v>242</v>
      </c>
      <c r="E98" s="61"/>
      <c r="F98" s="109" t="s">
        <v>243</v>
      </c>
      <c r="G98" s="137"/>
      <c r="H98" s="110"/>
      <c r="I98" s="58"/>
      <c r="K98" s="128"/>
      <c r="L98" s="129"/>
      <c r="M98" s="19" t="s">
        <v>75</v>
      </c>
      <c r="N98" s="60" t="s">
        <v>242</v>
      </c>
      <c r="O98" s="61"/>
      <c r="P98" s="109" t="s">
        <v>243</v>
      </c>
      <c r="Q98" s="137"/>
      <c r="R98" s="110"/>
      <c r="S98" s="58"/>
      <c r="U98" s="128"/>
      <c r="V98" s="129"/>
      <c r="W98" s="19" t="s">
        <v>75</v>
      </c>
      <c r="X98" s="60" t="s">
        <v>242</v>
      </c>
      <c r="Y98" s="61"/>
      <c r="Z98" s="109" t="s">
        <v>243</v>
      </c>
      <c r="AA98" s="137"/>
      <c r="AB98" s="110"/>
      <c r="AC98" s="58"/>
      <c r="AE98" s="128"/>
      <c r="AF98" s="129"/>
      <c r="AG98" s="19" t="s">
        <v>75</v>
      </c>
      <c r="AH98" s="60" t="s">
        <v>242</v>
      </c>
      <c r="AI98" s="61"/>
      <c r="AJ98" s="109" t="s">
        <v>243</v>
      </c>
      <c r="AK98" s="137"/>
      <c r="AL98" s="110"/>
      <c r="AM98" s="58"/>
      <c r="AO98" s="128"/>
      <c r="AP98" s="129"/>
      <c r="AQ98" s="19" t="s">
        <v>75</v>
      </c>
      <c r="AR98" s="60" t="s">
        <v>242</v>
      </c>
      <c r="AS98" s="61"/>
      <c r="AT98" s="109" t="s">
        <v>243</v>
      </c>
      <c r="AU98" s="137"/>
      <c r="AV98" s="110"/>
      <c r="AW98" s="58"/>
      <c r="AY98" s="128"/>
      <c r="AZ98" s="129"/>
      <c r="BA98" s="19" t="s">
        <v>75</v>
      </c>
      <c r="BB98" s="60" t="s">
        <v>242</v>
      </c>
      <c r="BC98" s="61"/>
      <c r="BD98" s="109" t="s">
        <v>243</v>
      </c>
      <c r="BE98" s="137"/>
      <c r="BF98" s="110"/>
      <c r="BG98" s="58"/>
      <c r="BI98" s="128"/>
      <c r="BJ98" s="129"/>
      <c r="BK98" s="19" t="s">
        <v>75</v>
      </c>
      <c r="BL98" s="60" t="s">
        <v>242</v>
      </c>
      <c r="BM98" s="61"/>
      <c r="BN98" s="109" t="s">
        <v>243</v>
      </c>
      <c r="BO98" s="137"/>
      <c r="BP98" s="110"/>
      <c r="BQ98" s="58"/>
      <c r="BS98" s="128"/>
      <c r="BT98" s="129"/>
      <c r="BU98" s="19" t="s">
        <v>75</v>
      </c>
      <c r="BV98" s="60" t="s">
        <v>242</v>
      </c>
      <c r="BW98" s="61"/>
      <c r="BX98" s="109" t="s">
        <v>243</v>
      </c>
      <c r="BY98" s="137"/>
      <c r="BZ98" s="110"/>
      <c r="CA98" s="58"/>
    </row>
    <row r="99" spans="1:80" s="4" customFormat="1" ht="115" customHeight="1" x14ac:dyDescent="0.2">
      <c r="A99" s="202" t="s">
        <v>214</v>
      </c>
      <c r="B99" s="202"/>
      <c r="C99" s="19" t="s">
        <v>73</v>
      </c>
      <c r="D99" s="60" t="s">
        <v>100</v>
      </c>
      <c r="E99" s="62"/>
      <c r="F99" s="109" t="s">
        <v>259</v>
      </c>
      <c r="G99" s="137"/>
      <c r="H99" s="110"/>
      <c r="I99" s="56" t="s">
        <v>59</v>
      </c>
      <c r="K99" s="130" t="s">
        <v>214</v>
      </c>
      <c r="L99" s="130"/>
      <c r="M99" s="19" t="s">
        <v>73</v>
      </c>
      <c r="N99" s="60" t="s">
        <v>100</v>
      </c>
      <c r="O99" s="62"/>
      <c r="P99" s="109" t="s">
        <v>259</v>
      </c>
      <c r="Q99" s="137"/>
      <c r="R99" s="110"/>
      <c r="S99" s="56" t="s">
        <v>59</v>
      </c>
      <c r="U99" s="130" t="s">
        <v>214</v>
      </c>
      <c r="V99" s="130"/>
      <c r="W99" s="19" t="s">
        <v>73</v>
      </c>
      <c r="X99" s="60" t="s">
        <v>100</v>
      </c>
      <c r="Y99" s="62"/>
      <c r="Z99" s="109" t="s">
        <v>259</v>
      </c>
      <c r="AA99" s="137"/>
      <c r="AB99" s="110"/>
      <c r="AC99" s="56" t="s">
        <v>59</v>
      </c>
      <c r="AE99" s="130" t="s">
        <v>214</v>
      </c>
      <c r="AF99" s="130"/>
      <c r="AG99" s="19" t="s">
        <v>73</v>
      </c>
      <c r="AH99" s="60" t="s">
        <v>100</v>
      </c>
      <c r="AI99" s="62"/>
      <c r="AJ99" s="109" t="s">
        <v>259</v>
      </c>
      <c r="AK99" s="137"/>
      <c r="AL99" s="110"/>
      <c r="AM99" s="56" t="s">
        <v>59</v>
      </c>
      <c r="AO99" s="130" t="s">
        <v>214</v>
      </c>
      <c r="AP99" s="130"/>
      <c r="AQ99" s="19" t="s">
        <v>73</v>
      </c>
      <c r="AR99" s="60" t="s">
        <v>100</v>
      </c>
      <c r="AS99" s="62"/>
      <c r="AT99" s="109" t="s">
        <v>259</v>
      </c>
      <c r="AU99" s="137"/>
      <c r="AV99" s="110"/>
      <c r="AW99" s="56" t="s">
        <v>59</v>
      </c>
      <c r="AY99" s="130" t="s">
        <v>214</v>
      </c>
      <c r="AZ99" s="130"/>
      <c r="BA99" s="19" t="s">
        <v>73</v>
      </c>
      <c r="BB99" s="60" t="s">
        <v>100</v>
      </c>
      <c r="BC99" s="62"/>
      <c r="BD99" s="109" t="s">
        <v>259</v>
      </c>
      <c r="BE99" s="137"/>
      <c r="BF99" s="110"/>
      <c r="BG99" s="56" t="s">
        <v>59</v>
      </c>
      <c r="BI99" s="130" t="s">
        <v>214</v>
      </c>
      <c r="BJ99" s="130"/>
      <c r="BK99" s="19" t="s">
        <v>73</v>
      </c>
      <c r="BL99" s="60" t="s">
        <v>100</v>
      </c>
      <c r="BM99" s="62"/>
      <c r="BN99" s="109" t="s">
        <v>259</v>
      </c>
      <c r="BO99" s="137"/>
      <c r="BP99" s="110"/>
      <c r="BQ99" s="56" t="s">
        <v>59</v>
      </c>
      <c r="BS99" s="130" t="s">
        <v>214</v>
      </c>
      <c r="BT99" s="130"/>
      <c r="BU99" s="19" t="s">
        <v>73</v>
      </c>
      <c r="BV99" s="60" t="s">
        <v>100</v>
      </c>
      <c r="BW99" s="62"/>
      <c r="BX99" s="109" t="s">
        <v>259</v>
      </c>
      <c r="BY99" s="137"/>
      <c r="BZ99" s="110"/>
      <c r="CA99" s="56" t="s">
        <v>59</v>
      </c>
    </row>
    <row r="100" spans="1:80" s="4" customFormat="1" ht="115" customHeight="1" x14ac:dyDescent="0.2">
      <c r="A100" s="202"/>
      <c r="B100" s="202"/>
      <c r="C100" s="19" t="s">
        <v>74</v>
      </c>
      <c r="D100" s="60" t="s">
        <v>92</v>
      </c>
      <c r="E100" s="62"/>
      <c r="F100" s="109" t="s">
        <v>252</v>
      </c>
      <c r="G100" s="137"/>
      <c r="H100" s="110"/>
      <c r="I100" s="57"/>
      <c r="K100" s="130"/>
      <c r="L100" s="130"/>
      <c r="M100" s="19" t="s">
        <v>74</v>
      </c>
      <c r="N100" s="60" t="s">
        <v>92</v>
      </c>
      <c r="O100" s="62"/>
      <c r="P100" s="109" t="s">
        <v>252</v>
      </c>
      <c r="Q100" s="137"/>
      <c r="R100" s="110"/>
      <c r="S100" s="57"/>
      <c r="U100" s="130"/>
      <c r="V100" s="130"/>
      <c r="W100" s="19" t="s">
        <v>74</v>
      </c>
      <c r="X100" s="60" t="s">
        <v>92</v>
      </c>
      <c r="Y100" s="62"/>
      <c r="Z100" s="109" t="s">
        <v>252</v>
      </c>
      <c r="AA100" s="137"/>
      <c r="AB100" s="110"/>
      <c r="AC100" s="57"/>
      <c r="AE100" s="130"/>
      <c r="AF100" s="130"/>
      <c r="AG100" s="19" t="s">
        <v>74</v>
      </c>
      <c r="AH100" s="60" t="s">
        <v>92</v>
      </c>
      <c r="AI100" s="62"/>
      <c r="AJ100" s="109" t="s">
        <v>252</v>
      </c>
      <c r="AK100" s="137"/>
      <c r="AL100" s="110"/>
      <c r="AM100" s="57"/>
      <c r="AO100" s="130"/>
      <c r="AP100" s="130"/>
      <c r="AQ100" s="19" t="s">
        <v>74</v>
      </c>
      <c r="AR100" s="60" t="s">
        <v>92</v>
      </c>
      <c r="AS100" s="62"/>
      <c r="AT100" s="109" t="s">
        <v>252</v>
      </c>
      <c r="AU100" s="137"/>
      <c r="AV100" s="110"/>
      <c r="AW100" s="57"/>
      <c r="AY100" s="130"/>
      <c r="AZ100" s="130"/>
      <c r="BA100" s="19" t="s">
        <v>74</v>
      </c>
      <c r="BB100" s="60" t="s">
        <v>92</v>
      </c>
      <c r="BC100" s="62"/>
      <c r="BD100" s="109" t="s">
        <v>252</v>
      </c>
      <c r="BE100" s="137"/>
      <c r="BF100" s="110"/>
      <c r="BG100" s="57"/>
      <c r="BI100" s="130"/>
      <c r="BJ100" s="130"/>
      <c r="BK100" s="19" t="s">
        <v>74</v>
      </c>
      <c r="BL100" s="60" t="s">
        <v>92</v>
      </c>
      <c r="BM100" s="62"/>
      <c r="BN100" s="109" t="s">
        <v>252</v>
      </c>
      <c r="BO100" s="137"/>
      <c r="BP100" s="110"/>
      <c r="BQ100" s="57"/>
      <c r="BS100" s="130"/>
      <c r="BT100" s="130"/>
      <c r="BU100" s="19" t="s">
        <v>74</v>
      </c>
      <c r="BV100" s="60" t="s">
        <v>92</v>
      </c>
      <c r="BW100" s="62"/>
      <c r="BX100" s="109" t="s">
        <v>252</v>
      </c>
      <c r="BY100" s="137"/>
      <c r="BZ100" s="110"/>
      <c r="CA100" s="57"/>
    </row>
    <row r="101" spans="1:80" s="4" customFormat="1" ht="115" customHeight="1" x14ac:dyDescent="0.2">
      <c r="A101" s="202"/>
      <c r="B101" s="202"/>
      <c r="C101" s="19" t="s">
        <v>75</v>
      </c>
      <c r="D101" s="60" t="s">
        <v>242</v>
      </c>
      <c r="E101" s="61"/>
      <c r="F101" s="109" t="s">
        <v>243</v>
      </c>
      <c r="G101" s="137"/>
      <c r="H101" s="110"/>
      <c r="I101" s="58"/>
      <c r="K101" s="130"/>
      <c r="L101" s="130"/>
      <c r="M101" s="19" t="s">
        <v>75</v>
      </c>
      <c r="N101" s="60" t="s">
        <v>242</v>
      </c>
      <c r="O101" s="61"/>
      <c r="P101" s="109" t="s">
        <v>243</v>
      </c>
      <c r="Q101" s="137"/>
      <c r="R101" s="110"/>
      <c r="S101" s="58"/>
      <c r="U101" s="130"/>
      <c r="V101" s="130"/>
      <c r="W101" s="19" t="s">
        <v>75</v>
      </c>
      <c r="X101" s="60" t="s">
        <v>242</v>
      </c>
      <c r="Y101" s="61"/>
      <c r="Z101" s="109" t="s">
        <v>243</v>
      </c>
      <c r="AA101" s="137"/>
      <c r="AB101" s="110"/>
      <c r="AC101" s="58"/>
      <c r="AE101" s="130"/>
      <c r="AF101" s="130"/>
      <c r="AG101" s="19" t="s">
        <v>75</v>
      </c>
      <c r="AH101" s="60" t="s">
        <v>242</v>
      </c>
      <c r="AI101" s="61"/>
      <c r="AJ101" s="109" t="s">
        <v>243</v>
      </c>
      <c r="AK101" s="137"/>
      <c r="AL101" s="110"/>
      <c r="AM101" s="58"/>
      <c r="AO101" s="130"/>
      <c r="AP101" s="130"/>
      <c r="AQ101" s="19" t="s">
        <v>75</v>
      </c>
      <c r="AR101" s="60" t="s">
        <v>242</v>
      </c>
      <c r="AS101" s="61"/>
      <c r="AT101" s="109" t="s">
        <v>243</v>
      </c>
      <c r="AU101" s="137"/>
      <c r="AV101" s="110"/>
      <c r="AW101" s="58"/>
      <c r="AY101" s="130"/>
      <c r="AZ101" s="130"/>
      <c r="BA101" s="19" t="s">
        <v>75</v>
      </c>
      <c r="BB101" s="60" t="s">
        <v>242</v>
      </c>
      <c r="BC101" s="61"/>
      <c r="BD101" s="109" t="s">
        <v>243</v>
      </c>
      <c r="BE101" s="137"/>
      <c r="BF101" s="110"/>
      <c r="BG101" s="58"/>
      <c r="BI101" s="130"/>
      <c r="BJ101" s="130"/>
      <c r="BK101" s="19" t="s">
        <v>75</v>
      </c>
      <c r="BL101" s="60" t="s">
        <v>242</v>
      </c>
      <c r="BM101" s="61"/>
      <c r="BN101" s="109" t="s">
        <v>243</v>
      </c>
      <c r="BO101" s="137"/>
      <c r="BP101" s="110"/>
      <c r="BQ101" s="58"/>
      <c r="BS101" s="130"/>
      <c r="BT101" s="130"/>
      <c r="BU101" s="19" t="s">
        <v>75</v>
      </c>
      <c r="BV101" s="60" t="s">
        <v>242</v>
      </c>
      <c r="BW101" s="61"/>
      <c r="BX101" s="109" t="s">
        <v>243</v>
      </c>
      <c r="BY101" s="137"/>
      <c r="BZ101" s="110"/>
      <c r="CA101" s="58"/>
    </row>
    <row r="102" spans="1:80" s="4" customFormat="1" x14ac:dyDescent="0.2">
      <c r="A102" s="203"/>
      <c r="B102" s="204"/>
      <c r="C102" s="204"/>
      <c r="D102" s="204"/>
      <c r="E102" s="204"/>
      <c r="F102" s="204"/>
      <c r="G102" s="204"/>
      <c r="H102" s="204"/>
      <c r="I102" s="204"/>
      <c r="K102" s="2"/>
      <c r="L102" s="1"/>
      <c r="M102" s="1"/>
      <c r="N102" s="1"/>
      <c r="O102" s="1"/>
      <c r="P102" s="1"/>
      <c r="Q102" s="1"/>
      <c r="R102" s="1"/>
      <c r="S102" s="1"/>
      <c r="U102" s="2"/>
      <c r="V102" s="1"/>
      <c r="W102" s="1"/>
      <c r="X102" s="1"/>
      <c r="Y102" s="1"/>
      <c r="Z102" s="1"/>
      <c r="AA102" s="1"/>
      <c r="AB102" s="1"/>
      <c r="AC102" s="1"/>
      <c r="AE102" s="2"/>
      <c r="AF102" s="1"/>
      <c r="AG102" s="1"/>
      <c r="AH102" s="1"/>
      <c r="AI102" s="1"/>
      <c r="AJ102" s="1"/>
      <c r="AK102" s="1"/>
      <c r="AL102" s="1"/>
      <c r="AM102" s="1"/>
      <c r="AO102" s="2"/>
      <c r="AP102" s="1"/>
      <c r="AQ102" s="1"/>
      <c r="AR102" s="1"/>
      <c r="AS102" s="1"/>
      <c r="AT102" s="1"/>
      <c r="AU102" s="1"/>
      <c r="AV102" s="1"/>
      <c r="AW102" s="1"/>
      <c r="AY102" s="2"/>
      <c r="AZ102" s="1"/>
      <c r="BA102" s="1"/>
      <c r="BB102" s="1"/>
      <c r="BC102" s="1"/>
      <c r="BD102" s="1"/>
      <c r="BE102" s="1"/>
      <c r="BF102" s="1"/>
      <c r="BG102" s="1"/>
      <c r="BI102" s="2"/>
      <c r="BJ102" s="1"/>
      <c r="BK102" s="1"/>
      <c r="BL102" s="1"/>
      <c r="BM102" s="1"/>
      <c r="BN102" s="1"/>
      <c r="BO102" s="1"/>
      <c r="BP102" s="1"/>
      <c r="BQ102" s="1"/>
      <c r="BS102" s="2"/>
      <c r="BT102" s="1"/>
      <c r="BU102" s="1"/>
      <c r="BV102" s="1"/>
      <c r="BW102" s="1"/>
      <c r="BX102" s="1"/>
      <c r="BY102" s="1"/>
      <c r="BZ102" s="1"/>
      <c r="CA102" s="1"/>
    </row>
    <row r="103" spans="1:80" s="4" customFormat="1" ht="16" x14ac:dyDescent="0.2">
      <c r="A103" s="205" t="s">
        <v>190</v>
      </c>
      <c r="B103" s="205"/>
      <c r="C103" s="205"/>
      <c r="D103" s="205"/>
      <c r="E103" s="205"/>
      <c r="F103" s="205"/>
      <c r="G103" s="205"/>
      <c r="H103" s="205"/>
      <c r="I103" s="205"/>
      <c r="K103" s="135" t="s">
        <v>190</v>
      </c>
      <c r="L103" s="135"/>
      <c r="M103" s="135"/>
      <c r="N103" s="135"/>
      <c r="O103" s="135"/>
      <c r="P103" s="135"/>
      <c r="Q103" s="135"/>
      <c r="R103" s="135"/>
      <c r="S103" s="135"/>
      <c r="U103" s="135" t="s">
        <v>190</v>
      </c>
      <c r="V103" s="135"/>
      <c r="W103" s="135"/>
      <c r="X103" s="135"/>
      <c r="Y103" s="135"/>
      <c r="Z103" s="135"/>
      <c r="AA103" s="135"/>
      <c r="AB103" s="135"/>
      <c r="AC103" s="135"/>
      <c r="AE103" s="135" t="s">
        <v>190</v>
      </c>
      <c r="AF103" s="135"/>
      <c r="AG103" s="135"/>
      <c r="AH103" s="135"/>
      <c r="AI103" s="135"/>
      <c r="AJ103" s="135"/>
      <c r="AK103" s="135"/>
      <c r="AL103" s="135"/>
      <c r="AM103" s="135"/>
      <c r="AO103" s="135" t="s">
        <v>190</v>
      </c>
      <c r="AP103" s="135"/>
      <c r="AQ103" s="135"/>
      <c r="AR103" s="135"/>
      <c r="AS103" s="135"/>
      <c r="AT103" s="135"/>
      <c r="AU103" s="135"/>
      <c r="AV103" s="135"/>
      <c r="AW103" s="135"/>
      <c r="AY103" s="135" t="s">
        <v>190</v>
      </c>
      <c r="AZ103" s="135"/>
      <c r="BA103" s="135"/>
      <c r="BB103" s="135"/>
      <c r="BC103" s="135"/>
      <c r="BD103" s="135"/>
      <c r="BE103" s="135"/>
      <c r="BF103" s="135"/>
      <c r="BG103" s="135"/>
      <c r="BI103" s="135" t="s">
        <v>190</v>
      </c>
      <c r="BJ103" s="135"/>
      <c r="BK103" s="135"/>
      <c r="BL103" s="135"/>
      <c r="BM103" s="135"/>
      <c r="BN103" s="135"/>
      <c r="BO103" s="135"/>
      <c r="BP103" s="135"/>
      <c r="BQ103" s="135"/>
      <c r="BS103" s="135" t="s">
        <v>190</v>
      </c>
      <c r="BT103" s="135"/>
      <c r="BU103" s="135"/>
      <c r="BV103" s="135"/>
      <c r="BW103" s="135"/>
      <c r="BX103" s="135"/>
      <c r="BY103" s="135"/>
      <c r="BZ103" s="135"/>
      <c r="CA103" s="135"/>
    </row>
    <row r="104" spans="1:80" s="4" customFormat="1" ht="16" x14ac:dyDescent="0.2">
      <c r="A104" s="120" t="str">
        <f>"1. GLASS &amp; MIRROR. State the code, eg. "&amp;A106</f>
        <v>1. GLASS &amp; MIRROR. State the code, eg. G08</v>
      </c>
      <c r="B104" s="120"/>
      <c r="C104" s="120"/>
      <c r="D104" s="120"/>
      <c r="E104" s="120"/>
      <c r="F104" s="120"/>
      <c r="G104" s="120"/>
      <c r="H104" s="120"/>
      <c r="I104" s="120"/>
      <c r="J104" s="2"/>
      <c r="K104" s="70" t="str">
        <f t="shared" ref="K104" si="7">"1. GLASS &amp; MIRROR. State the code, eg. "&amp;K106</f>
        <v>1. GLASS &amp; MIRROR. State the code, eg. G08</v>
      </c>
      <c r="L104" s="70"/>
      <c r="M104" s="70"/>
      <c r="N104" s="70"/>
      <c r="O104" s="70"/>
      <c r="P104" s="70"/>
      <c r="Q104" s="70"/>
      <c r="R104" s="70"/>
      <c r="S104" s="70"/>
      <c r="T104" s="2"/>
      <c r="U104" s="70" t="str">
        <f t="shared" ref="U104" si="8">"1. GLASS &amp; MIRROR. State the code, eg. "&amp;U106</f>
        <v>1. GLASS &amp; MIRROR. State the code, eg. G08</v>
      </c>
      <c r="V104" s="70"/>
      <c r="W104" s="70"/>
      <c r="X104" s="70"/>
      <c r="Y104" s="70"/>
      <c r="Z104" s="70"/>
      <c r="AA104" s="70"/>
      <c r="AB104" s="70"/>
      <c r="AC104" s="70"/>
      <c r="AD104" s="2"/>
      <c r="AE104" s="70" t="str">
        <f t="shared" ref="AE104" si="9">"1. GLASS &amp; MIRROR. State the code, eg. "&amp;AE106</f>
        <v>1. GLASS &amp; MIRROR. State the code, eg. G08</v>
      </c>
      <c r="AF104" s="70"/>
      <c r="AG104" s="70"/>
      <c r="AH104" s="70"/>
      <c r="AI104" s="70"/>
      <c r="AJ104" s="70"/>
      <c r="AK104" s="70"/>
      <c r="AL104" s="70"/>
      <c r="AM104" s="70"/>
      <c r="AN104" s="2"/>
      <c r="AO104" s="70" t="str">
        <f t="shared" ref="AO104" si="10">"1. GLASS &amp; MIRROR. State the code, eg. "&amp;AO106</f>
        <v>1. GLASS &amp; MIRROR. State the code, eg. G08</v>
      </c>
      <c r="AP104" s="70"/>
      <c r="AQ104" s="70"/>
      <c r="AR104" s="70"/>
      <c r="AS104" s="70"/>
      <c r="AT104" s="70"/>
      <c r="AU104" s="70"/>
      <c r="AV104" s="70"/>
      <c r="AW104" s="70"/>
      <c r="AX104" s="2"/>
      <c r="AY104" s="70" t="str">
        <f t="shared" ref="AY104" si="11">"1. GLASS &amp; MIRROR. State the code, eg. "&amp;AY106</f>
        <v>1. GLASS &amp; MIRROR. State the code, eg. G08</v>
      </c>
      <c r="AZ104" s="70"/>
      <c r="BA104" s="70"/>
      <c r="BB104" s="70"/>
      <c r="BC104" s="70"/>
      <c r="BD104" s="70"/>
      <c r="BE104" s="70"/>
      <c r="BF104" s="70"/>
      <c r="BG104" s="70"/>
      <c r="BH104" s="2"/>
      <c r="BI104" s="70" t="str">
        <f t="shared" ref="BI104" si="12">"1. GLASS &amp; MIRROR. State the code, eg. "&amp;BI106</f>
        <v>1. GLASS &amp; MIRROR. State the code, eg. G08</v>
      </c>
      <c r="BJ104" s="70"/>
      <c r="BK104" s="70"/>
      <c r="BL104" s="70"/>
      <c r="BM104" s="70"/>
      <c r="BN104" s="70"/>
      <c r="BO104" s="70"/>
      <c r="BP104" s="70"/>
      <c r="BQ104" s="70"/>
      <c r="BR104" s="2"/>
      <c r="BS104" s="70" t="str">
        <f t="shared" ref="BS104" si="13">"1. GLASS &amp; MIRROR. State the code, eg. "&amp;BS106</f>
        <v>1. GLASS &amp; MIRROR. State the code, eg. G08</v>
      </c>
      <c r="BT104" s="70"/>
      <c r="BU104" s="70"/>
      <c r="BV104" s="70"/>
      <c r="BW104" s="70"/>
      <c r="BX104" s="70"/>
      <c r="BY104" s="70"/>
      <c r="BZ104" s="70"/>
      <c r="CA104" s="70"/>
      <c r="CB104" s="2"/>
    </row>
    <row r="105" spans="1:80" s="4" customFormat="1" ht="30" x14ac:dyDescent="0.2">
      <c r="A105" s="191" t="s">
        <v>5</v>
      </c>
      <c r="B105" s="191"/>
      <c r="C105" s="192" t="s">
        <v>20</v>
      </c>
      <c r="D105" s="193"/>
      <c r="E105" s="193"/>
      <c r="F105" s="193"/>
      <c r="G105" s="193"/>
      <c r="H105" s="194"/>
      <c r="I105" s="5" t="s">
        <v>27</v>
      </c>
      <c r="K105" s="76" t="s">
        <v>5</v>
      </c>
      <c r="L105" s="76"/>
      <c r="M105" s="71" t="s">
        <v>20</v>
      </c>
      <c r="N105" s="72"/>
      <c r="O105" s="72"/>
      <c r="P105" s="72"/>
      <c r="Q105" s="72"/>
      <c r="R105" s="73"/>
      <c r="S105" s="5" t="s">
        <v>27</v>
      </c>
      <c r="U105" s="76" t="s">
        <v>5</v>
      </c>
      <c r="V105" s="76"/>
      <c r="W105" s="71" t="s">
        <v>20</v>
      </c>
      <c r="X105" s="72"/>
      <c r="Y105" s="72"/>
      <c r="Z105" s="72"/>
      <c r="AA105" s="72"/>
      <c r="AB105" s="73"/>
      <c r="AC105" s="5" t="s">
        <v>27</v>
      </c>
      <c r="AE105" s="76" t="s">
        <v>5</v>
      </c>
      <c r="AF105" s="76"/>
      <c r="AG105" s="71" t="s">
        <v>20</v>
      </c>
      <c r="AH105" s="72"/>
      <c r="AI105" s="72"/>
      <c r="AJ105" s="72"/>
      <c r="AK105" s="72"/>
      <c r="AL105" s="73"/>
      <c r="AM105" s="5" t="s">
        <v>27</v>
      </c>
      <c r="AO105" s="76" t="s">
        <v>5</v>
      </c>
      <c r="AP105" s="76"/>
      <c r="AQ105" s="71" t="s">
        <v>20</v>
      </c>
      <c r="AR105" s="72"/>
      <c r="AS105" s="72"/>
      <c r="AT105" s="72"/>
      <c r="AU105" s="72"/>
      <c r="AV105" s="73"/>
      <c r="AW105" s="5" t="s">
        <v>27</v>
      </c>
      <c r="AY105" s="76" t="s">
        <v>5</v>
      </c>
      <c r="AZ105" s="76"/>
      <c r="BA105" s="71" t="s">
        <v>20</v>
      </c>
      <c r="BB105" s="72"/>
      <c r="BC105" s="72"/>
      <c r="BD105" s="72"/>
      <c r="BE105" s="72"/>
      <c r="BF105" s="73"/>
      <c r="BG105" s="5" t="s">
        <v>27</v>
      </c>
      <c r="BI105" s="76" t="s">
        <v>5</v>
      </c>
      <c r="BJ105" s="76"/>
      <c r="BK105" s="71" t="s">
        <v>20</v>
      </c>
      <c r="BL105" s="72"/>
      <c r="BM105" s="72"/>
      <c r="BN105" s="72"/>
      <c r="BO105" s="72"/>
      <c r="BP105" s="73"/>
      <c r="BQ105" s="5" t="s">
        <v>27</v>
      </c>
      <c r="BS105" s="76" t="s">
        <v>5</v>
      </c>
      <c r="BT105" s="76"/>
      <c r="BU105" s="71" t="s">
        <v>20</v>
      </c>
      <c r="BV105" s="72"/>
      <c r="BW105" s="72"/>
      <c r="BX105" s="72"/>
      <c r="BY105" s="72"/>
      <c r="BZ105" s="73"/>
      <c r="CA105" s="5" t="s">
        <v>27</v>
      </c>
    </row>
    <row r="106" spans="1:80" s="4" customFormat="1" ht="50" customHeight="1" x14ac:dyDescent="0.2">
      <c r="A106" s="145" t="s">
        <v>21</v>
      </c>
      <c r="B106" s="145"/>
      <c r="C106" s="59" t="s">
        <v>284</v>
      </c>
      <c r="D106" s="59"/>
      <c r="E106" s="59"/>
      <c r="F106" s="59" t="s">
        <v>280</v>
      </c>
      <c r="G106" s="59"/>
      <c r="H106" s="59"/>
      <c r="I106" s="206">
        <v>109.93558237200001</v>
      </c>
      <c r="J106" s="30"/>
      <c r="K106" s="63" t="s">
        <v>21</v>
      </c>
      <c r="L106" s="63"/>
      <c r="M106" s="59" t="s">
        <v>284</v>
      </c>
      <c r="N106" s="59"/>
      <c r="O106" s="59"/>
      <c r="P106" s="59" t="s">
        <v>280</v>
      </c>
      <c r="Q106" s="59"/>
      <c r="R106" s="59"/>
      <c r="S106" s="39">
        <v>109.93558237200001</v>
      </c>
      <c r="T106" s="30"/>
      <c r="U106" s="63" t="s">
        <v>21</v>
      </c>
      <c r="V106" s="63"/>
      <c r="W106" s="59" t="s">
        <v>284</v>
      </c>
      <c r="X106" s="59"/>
      <c r="Y106" s="59"/>
      <c r="Z106" s="59" t="s">
        <v>280</v>
      </c>
      <c r="AA106" s="59"/>
      <c r="AB106" s="59"/>
      <c r="AC106" s="39">
        <v>109.93558237200001</v>
      </c>
      <c r="AD106" s="30"/>
      <c r="AE106" s="63" t="s">
        <v>21</v>
      </c>
      <c r="AF106" s="63"/>
      <c r="AG106" s="59" t="s">
        <v>284</v>
      </c>
      <c r="AH106" s="59"/>
      <c r="AI106" s="59"/>
      <c r="AJ106" s="59" t="s">
        <v>280</v>
      </c>
      <c r="AK106" s="59"/>
      <c r="AL106" s="59"/>
      <c r="AM106" s="39">
        <v>109.93558237200001</v>
      </c>
      <c r="AN106" s="30"/>
      <c r="AO106" s="63" t="s">
        <v>21</v>
      </c>
      <c r="AP106" s="63"/>
      <c r="AQ106" s="59" t="s">
        <v>284</v>
      </c>
      <c r="AR106" s="59"/>
      <c r="AS106" s="59"/>
      <c r="AT106" s="59" t="s">
        <v>280</v>
      </c>
      <c r="AU106" s="59"/>
      <c r="AV106" s="59"/>
      <c r="AW106" s="39">
        <v>109.93558237200001</v>
      </c>
      <c r="AX106" s="30"/>
      <c r="AY106" s="63" t="s">
        <v>21</v>
      </c>
      <c r="AZ106" s="63"/>
      <c r="BA106" s="59" t="s">
        <v>284</v>
      </c>
      <c r="BB106" s="59"/>
      <c r="BC106" s="59"/>
      <c r="BD106" s="59" t="s">
        <v>280</v>
      </c>
      <c r="BE106" s="59"/>
      <c r="BF106" s="59"/>
      <c r="BG106" s="39">
        <v>36.645194124000007</v>
      </c>
      <c r="BH106" s="30"/>
      <c r="BI106" s="63" t="s">
        <v>21</v>
      </c>
      <c r="BJ106" s="63"/>
      <c r="BK106" s="59" t="s">
        <v>284</v>
      </c>
      <c r="BL106" s="59"/>
      <c r="BM106" s="59"/>
      <c r="BN106" s="59" t="s">
        <v>280</v>
      </c>
      <c r="BO106" s="59"/>
      <c r="BP106" s="59"/>
      <c r="BQ106" s="39">
        <v>109.93558237200001</v>
      </c>
      <c r="BR106" s="30"/>
      <c r="BS106" s="63" t="s">
        <v>21</v>
      </c>
      <c r="BT106" s="63"/>
      <c r="BU106" s="59" t="s">
        <v>284</v>
      </c>
      <c r="BV106" s="59"/>
      <c r="BW106" s="59"/>
      <c r="BX106" s="59" t="s">
        <v>280</v>
      </c>
      <c r="BY106" s="59"/>
      <c r="BZ106" s="59"/>
      <c r="CA106" s="39">
        <v>109.93558237200001</v>
      </c>
      <c r="CB106" s="30"/>
    </row>
    <row r="107" spans="1:80" s="4" customFormat="1" ht="50" customHeight="1" x14ac:dyDescent="0.2">
      <c r="A107" s="145" t="s">
        <v>22</v>
      </c>
      <c r="B107" s="145"/>
      <c r="C107" s="59" t="s">
        <v>285</v>
      </c>
      <c r="D107" s="59"/>
      <c r="E107" s="59"/>
      <c r="F107" s="59" t="s">
        <v>281</v>
      </c>
      <c r="G107" s="59"/>
      <c r="H107" s="59"/>
      <c r="I107" s="206">
        <v>120.41434112400002</v>
      </c>
      <c r="J107" s="30"/>
      <c r="K107" s="63" t="s">
        <v>22</v>
      </c>
      <c r="L107" s="63"/>
      <c r="M107" s="59" t="s">
        <v>285</v>
      </c>
      <c r="N107" s="59"/>
      <c r="O107" s="59"/>
      <c r="P107" s="59" t="s">
        <v>281</v>
      </c>
      <c r="Q107" s="59"/>
      <c r="R107" s="59"/>
      <c r="S107" s="39">
        <v>120.41434112400002</v>
      </c>
      <c r="T107" s="30"/>
      <c r="U107" s="63" t="s">
        <v>22</v>
      </c>
      <c r="V107" s="63"/>
      <c r="W107" s="59" t="s">
        <v>285</v>
      </c>
      <c r="X107" s="59"/>
      <c r="Y107" s="59"/>
      <c r="Z107" s="59" t="s">
        <v>281</v>
      </c>
      <c r="AA107" s="59"/>
      <c r="AB107" s="59"/>
      <c r="AC107" s="39">
        <v>120.41434112400002</v>
      </c>
      <c r="AD107" s="30"/>
      <c r="AE107" s="63" t="s">
        <v>22</v>
      </c>
      <c r="AF107" s="63"/>
      <c r="AG107" s="59" t="s">
        <v>285</v>
      </c>
      <c r="AH107" s="59"/>
      <c r="AI107" s="59"/>
      <c r="AJ107" s="59" t="s">
        <v>281</v>
      </c>
      <c r="AK107" s="59"/>
      <c r="AL107" s="59"/>
      <c r="AM107" s="39">
        <v>120.41434112400002</v>
      </c>
      <c r="AN107" s="30"/>
      <c r="AO107" s="63" t="s">
        <v>22</v>
      </c>
      <c r="AP107" s="63"/>
      <c r="AQ107" s="59" t="s">
        <v>285</v>
      </c>
      <c r="AR107" s="59"/>
      <c r="AS107" s="59"/>
      <c r="AT107" s="59" t="s">
        <v>281</v>
      </c>
      <c r="AU107" s="59"/>
      <c r="AV107" s="59"/>
      <c r="AW107" s="39">
        <v>120.41434112400002</v>
      </c>
      <c r="AX107" s="30"/>
      <c r="AY107" s="63" t="s">
        <v>22</v>
      </c>
      <c r="AZ107" s="63"/>
      <c r="BA107" s="59" t="s">
        <v>285</v>
      </c>
      <c r="BB107" s="59"/>
      <c r="BC107" s="59"/>
      <c r="BD107" s="59" t="s">
        <v>281</v>
      </c>
      <c r="BE107" s="59"/>
      <c r="BF107" s="59"/>
      <c r="BG107" s="39">
        <v>40.138113708000013</v>
      </c>
      <c r="BH107" s="30"/>
      <c r="BI107" s="63" t="s">
        <v>22</v>
      </c>
      <c r="BJ107" s="63"/>
      <c r="BK107" s="59" t="s">
        <v>285</v>
      </c>
      <c r="BL107" s="59"/>
      <c r="BM107" s="59"/>
      <c r="BN107" s="59" t="s">
        <v>281</v>
      </c>
      <c r="BO107" s="59"/>
      <c r="BP107" s="59"/>
      <c r="BQ107" s="39">
        <v>120.41434112400002</v>
      </c>
      <c r="BR107" s="30"/>
      <c r="BS107" s="63" t="s">
        <v>22</v>
      </c>
      <c r="BT107" s="63"/>
      <c r="BU107" s="59" t="s">
        <v>285</v>
      </c>
      <c r="BV107" s="59"/>
      <c r="BW107" s="59"/>
      <c r="BX107" s="59" t="s">
        <v>281</v>
      </c>
      <c r="BY107" s="59"/>
      <c r="BZ107" s="59"/>
      <c r="CA107" s="39">
        <v>120.41434112400002</v>
      </c>
      <c r="CB107" s="30"/>
    </row>
    <row r="108" spans="1:80" s="4" customFormat="1" ht="50" customHeight="1" x14ac:dyDescent="0.2">
      <c r="A108" s="145" t="s">
        <v>23</v>
      </c>
      <c r="B108" s="145"/>
      <c r="C108" s="59" t="s">
        <v>286</v>
      </c>
      <c r="D108" s="59"/>
      <c r="E108" s="59"/>
      <c r="F108" s="59" t="s">
        <v>282</v>
      </c>
      <c r="G108" s="59"/>
      <c r="H108" s="59"/>
      <c r="I108" s="206">
        <v>120.41434112400002</v>
      </c>
      <c r="J108" s="30"/>
      <c r="K108" s="63" t="s">
        <v>23</v>
      </c>
      <c r="L108" s="63"/>
      <c r="M108" s="59" t="s">
        <v>286</v>
      </c>
      <c r="N108" s="59"/>
      <c r="O108" s="59"/>
      <c r="P108" s="59" t="s">
        <v>282</v>
      </c>
      <c r="Q108" s="59"/>
      <c r="R108" s="59"/>
      <c r="S108" s="39">
        <v>120.41434112400002</v>
      </c>
      <c r="T108" s="30"/>
      <c r="U108" s="63" t="s">
        <v>23</v>
      </c>
      <c r="V108" s="63"/>
      <c r="W108" s="59" t="s">
        <v>286</v>
      </c>
      <c r="X108" s="59"/>
      <c r="Y108" s="59"/>
      <c r="Z108" s="59" t="s">
        <v>282</v>
      </c>
      <c r="AA108" s="59"/>
      <c r="AB108" s="59"/>
      <c r="AC108" s="39">
        <v>120.41434112400002</v>
      </c>
      <c r="AD108" s="30"/>
      <c r="AE108" s="63" t="s">
        <v>23</v>
      </c>
      <c r="AF108" s="63"/>
      <c r="AG108" s="59" t="s">
        <v>286</v>
      </c>
      <c r="AH108" s="59"/>
      <c r="AI108" s="59"/>
      <c r="AJ108" s="59" t="s">
        <v>282</v>
      </c>
      <c r="AK108" s="59"/>
      <c r="AL108" s="59"/>
      <c r="AM108" s="39">
        <v>120.41434112400002</v>
      </c>
      <c r="AN108" s="30"/>
      <c r="AO108" s="63" t="s">
        <v>23</v>
      </c>
      <c r="AP108" s="63"/>
      <c r="AQ108" s="59" t="s">
        <v>286</v>
      </c>
      <c r="AR108" s="59"/>
      <c r="AS108" s="59"/>
      <c r="AT108" s="59" t="s">
        <v>282</v>
      </c>
      <c r="AU108" s="59"/>
      <c r="AV108" s="59"/>
      <c r="AW108" s="39">
        <v>120.41434112400002</v>
      </c>
      <c r="AX108" s="30"/>
      <c r="AY108" s="63" t="s">
        <v>23</v>
      </c>
      <c r="AZ108" s="63"/>
      <c r="BA108" s="59" t="s">
        <v>286</v>
      </c>
      <c r="BB108" s="59"/>
      <c r="BC108" s="59"/>
      <c r="BD108" s="59" t="s">
        <v>282</v>
      </c>
      <c r="BE108" s="59"/>
      <c r="BF108" s="59"/>
      <c r="BG108" s="39">
        <v>40.138113708000013</v>
      </c>
      <c r="BH108" s="30"/>
      <c r="BI108" s="63" t="s">
        <v>23</v>
      </c>
      <c r="BJ108" s="63"/>
      <c r="BK108" s="59" t="s">
        <v>286</v>
      </c>
      <c r="BL108" s="59"/>
      <c r="BM108" s="59"/>
      <c r="BN108" s="59" t="s">
        <v>282</v>
      </c>
      <c r="BO108" s="59"/>
      <c r="BP108" s="59"/>
      <c r="BQ108" s="39">
        <v>120.41434112400002</v>
      </c>
      <c r="BR108" s="30"/>
      <c r="BS108" s="63" t="s">
        <v>23</v>
      </c>
      <c r="BT108" s="63"/>
      <c r="BU108" s="59" t="s">
        <v>286</v>
      </c>
      <c r="BV108" s="59"/>
      <c r="BW108" s="59"/>
      <c r="BX108" s="59" t="s">
        <v>282</v>
      </c>
      <c r="BY108" s="59"/>
      <c r="BZ108" s="59"/>
      <c r="CA108" s="39">
        <v>120.41434112400002</v>
      </c>
      <c r="CB108" s="30"/>
    </row>
    <row r="109" spans="1:80" s="4" customFormat="1" ht="50" customHeight="1" x14ac:dyDescent="0.2">
      <c r="A109" s="145" t="s">
        <v>56</v>
      </c>
      <c r="B109" s="145"/>
      <c r="C109" s="59" t="s">
        <v>288</v>
      </c>
      <c r="D109" s="59"/>
      <c r="E109" s="59"/>
      <c r="F109" s="59" t="s">
        <v>278</v>
      </c>
      <c r="G109" s="59"/>
      <c r="H109" s="59"/>
      <c r="I109" s="206">
        <v>174.71350220940008</v>
      </c>
      <c r="J109" s="30"/>
      <c r="K109" s="63" t="s">
        <v>25</v>
      </c>
      <c r="L109" s="63"/>
      <c r="M109" s="59" t="s">
        <v>287</v>
      </c>
      <c r="N109" s="59"/>
      <c r="O109" s="59"/>
      <c r="P109" s="59" t="s">
        <v>274</v>
      </c>
      <c r="Q109" s="59"/>
      <c r="R109" s="59"/>
      <c r="S109" s="39">
        <v>109.93558237200001</v>
      </c>
      <c r="T109" s="30"/>
      <c r="U109" s="63" t="s">
        <v>25</v>
      </c>
      <c r="V109" s="63"/>
      <c r="W109" s="59" t="s">
        <v>287</v>
      </c>
      <c r="X109" s="59"/>
      <c r="Y109" s="59"/>
      <c r="Z109" s="59" t="s">
        <v>274</v>
      </c>
      <c r="AA109" s="59"/>
      <c r="AB109" s="59"/>
      <c r="AC109" s="39">
        <v>109.93558237200001</v>
      </c>
      <c r="AD109" s="30"/>
      <c r="AE109" s="63" t="s">
        <v>25</v>
      </c>
      <c r="AF109" s="63"/>
      <c r="AG109" s="59" t="s">
        <v>287</v>
      </c>
      <c r="AH109" s="59"/>
      <c r="AI109" s="59"/>
      <c r="AJ109" s="59" t="s">
        <v>274</v>
      </c>
      <c r="AK109" s="59"/>
      <c r="AL109" s="59"/>
      <c r="AM109" s="39">
        <v>109.93558237200001</v>
      </c>
      <c r="AN109" s="30"/>
      <c r="AO109" s="63" t="s">
        <v>24</v>
      </c>
      <c r="AP109" s="63"/>
      <c r="AQ109" s="45" t="s">
        <v>291</v>
      </c>
      <c r="AR109" s="45"/>
      <c r="AS109" s="45"/>
      <c r="AT109" s="45" t="s">
        <v>279</v>
      </c>
      <c r="AU109" s="45"/>
      <c r="AV109" s="45"/>
      <c r="AW109" s="42">
        <v>927.42277892550021</v>
      </c>
      <c r="AX109" s="30"/>
      <c r="AY109" s="63" t="s">
        <v>24</v>
      </c>
      <c r="AZ109" s="63"/>
      <c r="BA109" s="45" t="s">
        <v>291</v>
      </c>
      <c r="BB109" s="45"/>
      <c r="BC109" s="45"/>
      <c r="BD109" s="45" t="s">
        <v>279</v>
      </c>
      <c r="BE109" s="45"/>
      <c r="BF109" s="45"/>
      <c r="BG109" s="39">
        <v>309.14092630850007</v>
      </c>
      <c r="BH109" s="30"/>
      <c r="BI109" s="63" t="s">
        <v>56</v>
      </c>
      <c r="BJ109" s="63"/>
      <c r="BK109" s="59" t="s">
        <v>288</v>
      </c>
      <c r="BL109" s="59"/>
      <c r="BM109" s="59"/>
      <c r="BN109" s="59" t="s">
        <v>278</v>
      </c>
      <c r="BO109" s="59"/>
      <c r="BP109" s="59"/>
      <c r="BQ109" s="39">
        <v>174.71350220940008</v>
      </c>
      <c r="BR109" s="30"/>
      <c r="BS109" s="63" t="s">
        <v>25</v>
      </c>
      <c r="BT109" s="63"/>
      <c r="BU109" s="59" t="s">
        <v>287</v>
      </c>
      <c r="BV109" s="59"/>
      <c r="BW109" s="59"/>
      <c r="BX109" s="59" t="s">
        <v>274</v>
      </c>
      <c r="BY109" s="59"/>
      <c r="BZ109" s="59"/>
      <c r="CA109" s="39">
        <v>109.93558237200001</v>
      </c>
      <c r="CB109" s="30"/>
    </row>
    <row r="110" spans="1:80" s="4" customFormat="1" ht="50" customHeight="1" x14ac:dyDescent="0.2">
      <c r="A110" s="145" t="s">
        <v>57</v>
      </c>
      <c r="B110" s="145"/>
      <c r="C110" s="59" t="s">
        <v>289</v>
      </c>
      <c r="D110" s="59"/>
      <c r="E110" s="59"/>
      <c r="F110" s="59" t="s">
        <v>277</v>
      </c>
      <c r="G110" s="59"/>
      <c r="H110" s="59"/>
      <c r="I110" s="206">
        <v>174.71350220940008</v>
      </c>
      <c r="J110" s="30"/>
      <c r="K110" s="63" t="s">
        <v>26</v>
      </c>
      <c r="L110" s="63"/>
      <c r="M110" s="59" t="s">
        <v>283</v>
      </c>
      <c r="N110" s="59"/>
      <c r="O110" s="59"/>
      <c r="P110" s="59" t="s">
        <v>275</v>
      </c>
      <c r="Q110" s="59"/>
      <c r="R110" s="59"/>
      <c r="S110" s="39">
        <v>138.66078441600001</v>
      </c>
      <c r="T110" s="30"/>
      <c r="U110" s="63" t="s">
        <v>26</v>
      </c>
      <c r="V110" s="63"/>
      <c r="W110" s="59" t="s">
        <v>283</v>
      </c>
      <c r="X110" s="59"/>
      <c r="Y110" s="59"/>
      <c r="Z110" s="59" t="s">
        <v>275</v>
      </c>
      <c r="AA110" s="59"/>
      <c r="AB110" s="59"/>
      <c r="AC110" s="39">
        <v>138.66078441600001</v>
      </c>
      <c r="AD110" s="30"/>
      <c r="AE110" s="63" t="s">
        <v>26</v>
      </c>
      <c r="AF110" s="63"/>
      <c r="AG110" s="59" t="s">
        <v>283</v>
      </c>
      <c r="AH110" s="59"/>
      <c r="AI110" s="59"/>
      <c r="AJ110" s="59" t="s">
        <v>275</v>
      </c>
      <c r="AK110" s="59"/>
      <c r="AL110" s="59"/>
      <c r="AM110" s="39">
        <v>138.66078441600001</v>
      </c>
      <c r="AN110" s="30"/>
      <c r="AO110" s="63" t="s">
        <v>25</v>
      </c>
      <c r="AP110" s="63"/>
      <c r="AQ110" s="59" t="s">
        <v>287</v>
      </c>
      <c r="AR110" s="59"/>
      <c r="AS110" s="59"/>
      <c r="AT110" s="59" t="s">
        <v>274</v>
      </c>
      <c r="AU110" s="59"/>
      <c r="AV110" s="59"/>
      <c r="AW110" s="39">
        <v>109.93558237200001</v>
      </c>
      <c r="AX110" s="30"/>
      <c r="AY110" s="63" t="s">
        <v>25</v>
      </c>
      <c r="AZ110" s="63"/>
      <c r="BA110" s="59" t="s">
        <v>287</v>
      </c>
      <c r="BB110" s="59"/>
      <c r="BC110" s="59"/>
      <c r="BD110" s="59" t="s">
        <v>274</v>
      </c>
      <c r="BE110" s="59"/>
      <c r="BF110" s="59"/>
      <c r="BG110" s="39">
        <v>36.645194124000007</v>
      </c>
      <c r="BH110" s="30"/>
      <c r="BI110" s="63" t="s">
        <v>57</v>
      </c>
      <c r="BJ110" s="63"/>
      <c r="BK110" s="59" t="s">
        <v>289</v>
      </c>
      <c r="BL110" s="59"/>
      <c r="BM110" s="59"/>
      <c r="BN110" s="59" t="s">
        <v>277</v>
      </c>
      <c r="BO110" s="59"/>
      <c r="BP110" s="59"/>
      <c r="BQ110" s="39">
        <v>174.71350220940008</v>
      </c>
      <c r="BR110" s="30"/>
      <c r="BS110" s="63" t="s">
        <v>26</v>
      </c>
      <c r="BT110" s="63"/>
      <c r="BU110" s="59" t="s">
        <v>283</v>
      </c>
      <c r="BV110" s="59"/>
      <c r="BW110" s="59"/>
      <c r="BX110" s="59" t="s">
        <v>275</v>
      </c>
      <c r="BY110" s="59"/>
      <c r="BZ110" s="59"/>
      <c r="CA110" s="39">
        <v>138.66078441600001</v>
      </c>
      <c r="CB110" s="30"/>
    </row>
    <row r="111" spans="1:80" s="4" customFormat="1" ht="50" customHeight="1" x14ac:dyDescent="0.2">
      <c r="A111" s="145" t="s">
        <v>58</v>
      </c>
      <c r="B111" s="145"/>
      <c r="C111" s="59" t="s">
        <v>290</v>
      </c>
      <c r="D111" s="59"/>
      <c r="E111" s="59"/>
      <c r="F111" s="59" t="s">
        <v>276</v>
      </c>
      <c r="G111" s="59"/>
      <c r="H111" s="59"/>
      <c r="I111" s="206">
        <v>174.71350220940008</v>
      </c>
      <c r="J111" s="30"/>
      <c r="K111" s="63" t="s">
        <v>56</v>
      </c>
      <c r="L111" s="63"/>
      <c r="M111" s="59" t="s">
        <v>288</v>
      </c>
      <c r="N111" s="59"/>
      <c r="O111" s="59"/>
      <c r="P111" s="59" t="s">
        <v>278</v>
      </c>
      <c r="Q111" s="59"/>
      <c r="R111" s="59"/>
      <c r="S111" s="39">
        <v>174.71350220940008</v>
      </c>
      <c r="T111" s="30"/>
      <c r="U111" s="63" t="s">
        <v>56</v>
      </c>
      <c r="V111" s="63"/>
      <c r="W111" s="59" t="s">
        <v>288</v>
      </c>
      <c r="X111" s="59"/>
      <c r="Y111" s="59"/>
      <c r="Z111" s="59" t="s">
        <v>278</v>
      </c>
      <c r="AA111" s="59"/>
      <c r="AB111" s="59"/>
      <c r="AC111" s="39">
        <v>174.71350220940008</v>
      </c>
      <c r="AD111" s="30"/>
      <c r="AE111" s="63" t="s">
        <v>56</v>
      </c>
      <c r="AF111" s="63"/>
      <c r="AG111" s="59" t="s">
        <v>288</v>
      </c>
      <c r="AH111" s="59"/>
      <c r="AI111" s="59"/>
      <c r="AJ111" s="59" t="s">
        <v>278</v>
      </c>
      <c r="AK111" s="59"/>
      <c r="AL111" s="59"/>
      <c r="AM111" s="39">
        <v>174.71350220940008</v>
      </c>
      <c r="AN111" s="30"/>
      <c r="AO111" s="63" t="s">
        <v>26</v>
      </c>
      <c r="AP111" s="63"/>
      <c r="AQ111" s="59" t="s">
        <v>283</v>
      </c>
      <c r="AR111" s="59"/>
      <c r="AS111" s="59"/>
      <c r="AT111" s="59" t="s">
        <v>275</v>
      </c>
      <c r="AU111" s="59"/>
      <c r="AV111" s="59"/>
      <c r="AW111" s="39">
        <v>138.66078441600001</v>
      </c>
      <c r="AX111" s="30"/>
      <c r="AY111" s="63" t="s">
        <v>26</v>
      </c>
      <c r="AZ111" s="63"/>
      <c r="BA111" s="59" t="s">
        <v>283</v>
      </c>
      <c r="BB111" s="59"/>
      <c r="BC111" s="59"/>
      <c r="BD111" s="59" t="s">
        <v>275</v>
      </c>
      <c r="BE111" s="59"/>
      <c r="BF111" s="59"/>
      <c r="BG111" s="39">
        <v>46.220261472000011</v>
      </c>
      <c r="BH111" s="30"/>
      <c r="BI111" s="63" t="s">
        <v>58</v>
      </c>
      <c r="BJ111" s="63"/>
      <c r="BK111" s="59" t="s">
        <v>290</v>
      </c>
      <c r="BL111" s="59"/>
      <c r="BM111" s="59"/>
      <c r="BN111" s="59" t="s">
        <v>276</v>
      </c>
      <c r="BO111" s="59"/>
      <c r="BP111" s="59"/>
      <c r="BQ111" s="39">
        <v>174.71350220940008</v>
      </c>
      <c r="BR111" s="30"/>
      <c r="BS111" s="63" t="s">
        <v>56</v>
      </c>
      <c r="BT111" s="63"/>
      <c r="BU111" s="59" t="s">
        <v>288</v>
      </c>
      <c r="BV111" s="59"/>
      <c r="BW111" s="59"/>
      <c r="BX111" s="59" t="s">
        <v>278</v>
      </c>
      <c r="BY111" s="59"/>
      <c r="BZ111" s="59"/>
      <c r="CA111" s="39">
        <v>174.71350220940008</v>
      </c>
      <c r="CB111" s="30"/>
    </row>
    <row r="112" spans="1:80" ht="50" customHeight="1" x14ac:dyDescent="0.2">
      <c r="A112" s="145" t="s">
        <v>389</v>
      </c>
      <c r="B112" s="145"/>
      <c r="C112" s="59" t="s">
        <v>390</v>
      </c>
      <c r="D112" s="59"/>
      <c r="E112" s="59"/>
      <c r="F112" s="59" t="s">
        <v>403</v>
      </c>
      <c r="G112" s="59"/>
      <c r="H112" s="59"/>
      <c r="I112" s="13">
        <v>58.0782636</v>
      </c>
      <c r="J112" s="30"/>
      <c r="K112" s="63" t="s">
        <v>57</v>
      </c>
      <c r="L112" s="63"/>
      <c r="M112" s="59" t="s">
        <v>289</v>
      </c>
      <c r="N112" s="59"/>
      <c r="O112" s="59"/>
      <c r="P112" s="59" t="s">
        <v>277</v>
      </c>
      <c r="Q112" s="59"/>
      <c r="R112" s="59"/>
      <c r="S112" s="39">
        <v>174.71350220940008</v>
      </c>
      <c r="T112" s="30"/>
      <c r="U112" s="63" t="s">
        <v>57</v>
      </c>
      <c r="V112" s="63"/>
      <c r="W112" s="59" t="s">
        <v>289</v>
      </c>
      <c r="X112" s="59"/>
      <c r="Y112" s="59"/>
      <c r="Z112" s="59" t="s">
        <v>277</v>
      </c>
      <c r="AA112" s="59"/>
      <c r="AB112" s="59"/>
      <c r="AC112" s="39">
        <v>174.71350220940008</v>
      </c>
      <c r="AD112" s="30"/>
      <c r="AE112" s="63" t="s">
        <v>57</v>
      </c>
      <c r="AF112" s="63"/>
      <c r="AG112" s="59" t="s">
        <v>289</v>
      </c>
      <c r="AH112" s="59"/>
      <c r="AI112" s="59"/>
      <c r="AJ112" s="59" t="s">
        <v>277</v>
      </c>
      <c r="AK112" s="59"/>
      <c r="AL112" s="59"/>
      <c r="AM112" s="39">
        <v>174.71350220940008</v>
      </c>
      <c r="AN112" s="30"/>
      <c r="AO112" s="63" t="s">
        <v>56</v>
      </c>
      <c r="AP112" s="63"/>
      <c r="AQ112" s="59" t="s">
        <v>288</v>
      </c>
      <c r="AR112" s="59"/>
      <c r="AS112" s="59"/>
      <c r="AT112" s="59" t="s">
        <v>278</v>
      </c>
      <c r="AU112" s="59"/>
      <c r="AV112" s="59"/>
      <c r="AW112" s="39">
        <v>174.71350220940008</v>
      </c>
      <c r="AX112" s="30"/>
      <c r="AY112" s="63" t="s">
        <v>56</v>
      </c>
      <c r="AZ112" s="63"/>
      <c r="BA112" s="59" t="s">
        <v>288</v>
      </c>
      <c r="BB112" s="59"/>
      <c r="BC112" s="59"/>
      <c r="BD112" s="59" t="s">
        <v>278</v>
      </c>
      <c r="BE112" s="59"/>
      <c r="BF112" s="59"/>
      <c r="BG112" s="39">
        <v>58.237834069800016</v>
      </c>
      <c r="BH112" s="30"/>
      <c r="BI112" s="63" t="s">
        <v>389</v>
      </c>
      <c r="BJ112" s="63"/>
      <c r="BK112" s="59" t="s">
        <v>390</v>
      </c>
      <c r="BL112" s="59"/>
      <c r="BM112" s="59"/>
      <c r="BN112" s="59" t="s">
        <v>403</v>
      </c>
      <c r="BO112" s="59"/>
      <c r="BP112" s="59"/>
      <c r="BQ112" s="11">
        <v>58.0782636</v>
      </c>
      <c r="BR112" s="30"/>
      <c r="BS112" s="63" t="s">
        <v>57</v>
      </c>
      <c r="BT112" s="63"/>
      <c r="BU112" s="59" t="s">
        <v>289</v>
      </c>
      <c r="BV112" s="59"/>
      <c r="BW112" s="59"/>
      <c r="BX112" s="59" t="s">
        <v>277</v>
      </c>
      <c r="BY112" s="59"/>
      <c r="BZ112" s="59"/>
      <c r="CA112" s="39">
        <v>174.71350220940008</v>
      </c>
      <c r="CB112" s="30"/>
    </row>
    <row r="113" spans="1:80" ht="50" customHeight="1" x14ac:dyDescent="0.2">
      <c r="A113" s="145" t="s">
        <v>391</v>
      </c>
      <c r="B113" s="145"/>
      <c r="C113" s="59" t="s">
        <v>392</v>
      </c>
      <c r="D113" s="59"/>
      <c r="E113" s="59"/>
      <c r="F113" s="59" t="s">
        <v>402</v>
      </c>
      <c r="G113" s="59"/>
      <c r="H113" s="59"/>
      <c r="I113" s="13">
        <v>58.0782636</v>
      </c>
      <c r="J113" s="30"/>
      <c r="K113" s="63" t="s">
        <v>58</v>
      </c>
      <c r="L113" s="63"/>
      <c r="M113" s="59" t="s">
        <v>290</v>
      </c>
      <c r="N113" s="59"/>
      <c r="O113" s="59"/>
      <c r="P113" s="59" t="s">
        <v>276</v>
      </c>
      <c r="Q113" s="59"/>
      <c r="R113" s="59"/>
      <c r="S113" s="39">
        <v>174.71350220940008</v>
      </c>
      <c r="T113" s="30"/>
      <c r="U113" s="63" t="s">
        <v>58</v>
      </c>
      <c r="V113" s="63"/>
      <c r="W113" s="59" t="s">
        <v>290</v>
      </c>
      <c r="X113" s="59"/>
      <c r="Y113" s="59"/>
      <c r="Z113" s="59" t="s">
        <v>276</v>
      </c>
      <c r="AA113" s="59"/>
      <c r="AB113" s="59"/>
      <c r="AC113" s="39">
        <v>174.71350220940008</v>
      </c>
      <c r="AD113" s="30"/>
      <c r="AE113" s="63" t="s">
        <v>58</v>
      </c>
      <c r="AF113" s="63"/>
      <c r="AG113" s="59" t="s">
        <v>290</v>
      </c>
      <c r="AH113" s="59"/>
      <c r="AI113" s="59"/>
      <c r="AJ113" s="59" t="s">
        <v>276</v>
      </c>
      <c r="AK113" s="59"/>
      <c r="AL113" s="59"/>
      <c r="AM113" s="39">
        <v>174.71350220940008</v>
      </c>
      <c r="AN113" s="30"/>
      <c r="AO113" s="63" t="s">
        <v>57</v>
      </c>
      <c r="AP113" s="63"/>
      <c r="AQ113" s="59" t="s">
        <v>289</v>
      </c>
      <c r="AR113" s="59"/>
      <c r="AS113" s="59"/>
      <c r="AT113" s="59" t="s">
        <v>277</v>
      </c>
      <c r="AU113" s="59"/>
      <c r="AV113" s="59"/>
      <c r="AW113" s="39">
        <v>174.71350220940008</v>
      </c>
      <c r="AX113" s="30"/>
      <c r="AY113" s="63" t="s">
        <v>57</v>
      </c>
      <c r="AZ113" s="63"/>
      <c r="BA113" s="59" t="s">
        <v>289</v>
      </c>
      <c r="BB113" s="59"/>
      <c r="BC113" s="59"/>
      <c r="BD113" s="59" t="s">
        <v>277</v>
      </c>
      <c r="BE113" s="59"/>
      <c r="BF113" s="59"/>
      <c r="BG113" s="39">
        <v>58.237834069800016</v>
      </c>
      <c r="BH113" s="30"/>
      <c r="BI113" s="63" t="s">
        <v>391</v>
      </c>
      <c r="BJ113" s="63"/>
      <c r="BK113" s="59" t="s">
        <v>392</v>
      </c>
      <c r="BL113" s="59"/>
      <c r="BM113" s="59"/>
      <c r="BN113" s="59" t="s">
        <v>402</v>
      </c>
      <c r="BO113" s="59"/>
      <c r="BP113" s="59"/>
      <c r="BQ113" s="11">
        <v>58.0782636</v>
      </c>
      <c r="BS113" s="63" t="s">
        <v>58</v>
      </c>
      <c r="BT113" s="63"/>
      <c r="BU113" s="59" t="s">
        <v>290</v>
      </c>
      <c r="BV113" s="59"/>
      <c r="BW113" s="59"/>
      <c r="BX113" s="59" t="s">
        <v>276</v>
      </c>
      <c r="BY113" s="59"/>
      <c r="BZ113" s="59"/>
      <c r="CA113" s="39">
        <v>174.71350220940008</v>
      </c>
      <c r="CB113" s="30"/>
    </row>
    <row r="114" spans="1:80" ht="50" customHeight="1" x14ac:dyDescent="0.2">
      <c r="A114" s="145" t="s">
        <v>393</v>
      </c>
      <c r="B114" s="145"/>
      <c r="C114" s="59" t="s">
        <v>394</v>
      </c>
      <c r="D114" s="59"/>
      <c r="E114" s="59"/>
      <c r="F114" s="59" t="s">
        <v>395</v>
      </c>
      <c r="G114" s="59"/>
      <c r="H114" s="59"/>
      <c r="I114" s="13">
        <v>58.0782636</v>
      </c>
      <c r="J114" s="30"/>
      <c r="K114" s="63" t="s">
        <v>389</v>
      </c>
      <c r="L114" s="63"/>
      <c r="M114" s="59" t="s">
        <v>390</v>
      </c>
      <c r="N114" s="59"/>
      <c r="O114" s="59"/>
      <c r="P114" s="59" t="s">
        <v>403</v>
      </c>
      <c r="Q114" s="59"/>
      <c r="R114" s="59"/>
      <c r="S114" s="11">
        <v>58.0782636</v>
      </c>
      <c r="T114" s="30"/>
      <c r="U114" s="63" t="s">
        <v>389</v>
      </c>
      <c r="V114" s="63"/>
      <c r="W114" s="59" t="s">
        <v>390</v>
      </c>
      <c r="X114" s="59"/>
      <c r="Y114" s="59"/>
      <c r="Z114" s="59" t="s">
        <v>403</v>
      </c>
      <c r="AA114" s="59"/>
      <c r="AB114" s="59"/>
      <c r="AC114" s="11">
        <v>58.0782636</v>
      </c>
      <c r="AD114" s="30"/>
      <c r="AE114" s="63" t="s">
        <v>389</v>
      </c>
      <c r="AF114" s="63"/>
      <c r="AG114" s="59" t="s">
        <v>390</v>
      </c>
      <c r="AH114" s="59"/>
      <c r="AI114" s="59"/>
      <c r="AJ114" s="59" t="s">
        <v>403</v>
      </c>
      <c r="AK114" s="59"/>
      <c r="AL114" s="59"/>
      <c r="AM114" s="11">
        <v>58.0782636</v>
      </c>
      <c r="AN114" s="30"/>
      <c r="AO114" s="63" t="s">
        <v>58</v>
      </c>
      <c r="AP114" s="63"/>
      <c r="AQ114" s="59" t="s">
        <v>290</v>
      </c>
      <c r="AR114" s="59"/>
      <c r="AS114" s="59"/>
      <c r="AT114" s="59" t="s">
        <v>276</v>
      </c>
      <c r="AU114" s="59"/>
      <c r="AV114" s="59"/>
      <c r="AW114" s="39">
        <v>174.71350220940008</v>
      </c>
      <c r="AX114" s="30"/>
      <c r="AY114" s="63" t="s">
        <v>58</v>
      </c>
      <c r="AZ114" s="63"/>
      <c r="BA114" s="59" t="s">
        <v>290</v>
      </c>
      <c r="BB114" s="59"/>
      <c r="BC114" s="59"/>
      <c r="BD114" s="59" t="s">
        <v>276</v>
      </c>
      <c r="BE114" s="59"/>
      <c r="BF114" s="59"/>
      <c r="BG114" s="39">
        <v>58.237834069800016</v>
      </c>
      <c r="BH114" s="30"/>
      <c r="BI114" s="63" t="s">
        <v>393</v>
      </c>
      <c r="BJ114" s="63"/>
      <c r="BK114" s="59" t="s">
        <v>394</v>
      </c>
      <c r="BL114" s="59"/>
      <c r="BM114" s="59"/>
      <c r="BN114" s="59" t="s">
        <v>395</v>
      </c>
      <c r="BO114" s="59"/>
      <c r="BP114" s="59"/>
      <c r="BQ114" s="11">
        <v>58.0782636</v>
      </c>
      <c r="BS114" s="63" t="s">
        <v>389</v>
      </c>
      <c r="BT114" s="63"/>
      <c r="BU114" s="59" t="s">
        <v>390</v>
      </c>
      <c r="BV114" s="59"/>
      <c r="BW114" s="59"/>
      <c r="BX114" s="59" t="s">
        <v>403</v>
      </c>
      <c r="BY114" s="59"/>
      <c r="BZ114" s="59"/>
      <c r="CA114" s="11">
        <v>58.0782636</v>
      </c>
      <c r="CB114" s="30"/>
    </row>
    <row r="115" spans="1:80" ht="50" customHeight="1" x14ac:dyDescent="0.2">
      <c r="A115" s="145" t="s">
        <v>396</v>
      </c>
      <c r="B115" s="145"/>
      <c r="C115" s="59" t="s">
        <v>397</v>
      </c>
      <c r="D115" s="59"/>
      <c r="E115" s="59"/>
      <c r="F115" s="59" t="s">
        <v>398</v>
      </c>
      <c r="G115" s="59"/>
      <c r="H115" s="59"/>
      <c r="I115" s="13">
        <v>58.0782636</v>
      </c>
      <c r="K115" s="63" t="s">
        <v>391</v>
      </c>
      <c r="L115" s="63"/>
      <c r="M115" s="59" t="s">
        <v>392</v>
      </c>
      <c r="N115" s="59"/>
      <c r="O115" s="59"/>
      <c r="P115" s="59" t="s">
        <v>402</v>
      </c>
      <c r="Q115" s="59"/>
      <c r="R115" s="59"/>
      <c r="S115" s="11">
        <v>58.0782636</v>
      </c>
      <c r="T115" s="30"/>
      <c r="U115" s="63" t="s">
        <v>391</v>
      </c>
      <c r="V115" s="63"/>
      <c r="W115" s="59" t="s">
        <v>392</v>
      </c>
      <c r="X115" s="59"/>
      <c r="Y115" s="59"/>
      <c r="Z115" s="59" t="s">
        <v>402</v>
      </c>
      <c r="AA115" s="59"/>
      <c r="AB115" s="59"/>
      <c r="AC115" s="11">
        <v>58.0782636</v>
      </c>
      <c r="AE115" s="63" t="s">
        <v>391</v>
      </c>
      <c r="AF115" s="63"/>
      <c r="AG115" s="59" t="s">
        <v>392</v>
      </c>
      <c r="AH115" s="59"/>
      <c r="AI115" s="59"/>
      <c r="AJ115" s="59" t="s">
        <v>402</v>
      </c>
      <c r="AK115" s="59"/>
      <c r="AL115" s="59"/>
      <c r="AM115" s="11">
        <v>58.0782636</v>
      </c>
      <c r="AO115" s="63" t="s">
        <v>389</v>
      </c>
      <c r="AP115" s="63"/>
      <c r="AQ115" s="59" t="s">
        <v>390</v>
      </c>
      <c r="AR115" s="59"/>
      <c r="AS115" s="59"/>
      <c r="AT115" s="59" t="s">
        <v>403</v>
      </c>
      <c r="AU115" s="59"/>
      <c r="AV115" s="59"/>
      <c r="AW115" s="11">
        <v>58.0782636</v>
      </c>
      <c r="AX115" s="30"/>
      <c r="AY115" s="63" t="s">
        <v>389</v>
      </c>
      <c r="AZ115" s="63"/>
      <c r="BA115" s="59" t="s">
        <v>390</v>
      </c>
      <c r="BB115" s="59"/>
      <c r="BC115" s="59"/>
      <c r="BD115" s="59" t="s">
        <v>403</v>
      </c>
      <c r="BE115" s="59"/>
      <c r="BF115" s="59"/>
      <c r="BG115" s="11">
        <v>58.0782636</v>
      </c>
      <c r="BH115" s="30"/>
      <c r="BI115" s="63" t="s">
        <v>396</v>
      </c>
      <c r="BJ115" s="63"/>
      <c r="BK115" s="59" t="s">
        <v>397</v>
      </c>
      <c r="BL115" s="59"/>
      <c r="BM115" s="59"/>
      <c r="BN115" s="59" t="s">
        <v>398</v>
      </c>
      <c r="BO115" s="59"/>
      <c r="BP115" s="59"/>
      <c r="BQ115" s="11">
        <v>58.0782636</v>
      </c>
      <c r="BS115" s="63" t="s">
        <v>391</v>
      </c>
      <c r="BT115" s="63"/>
      <c r="BU115" s="59" t="s">
        <v>392</v>
      </c>
      <c r="BV115" s="59"/>
      <c r="BW115" s="59"/>
      <c r="BX115" s="59" t="s">
        <v>402</v>
      </c>
      <c r="BY115" s="59"/>
      <c r="BZ115" s="59"/>
      <c r="CA115" s="11">
        <v>58.0782636</v>
      </c>
      <c r="CB115" s="30"/>
    </row>
    <row r="116" spans="1:80" ht="50" customHeight="1" x14ac:dyDescent="0.2">
      <c r="A116" s="145" t="s">
        <v>399</v>
      </c>
      <c r="B116" s="145"/>
      <c r="C116" s="59" t="s">
        <v>400</v>
      </c>
      <c r="D116" s="59"/>
      <c r="E116" s="59"/>
      <c r="F116" s="59" t="s">
        <v>401</v>
      </c>
      <c r="G116" s="59"/>
      <c r="H116" s="59"/>
      <c r="I116" s="13">
        <v>58.0782636</v>
      </c>
      <c r="K116" s="63" t="s">
        <v>393</v>
      </c>
      <c r="L116" s="63"/>
      <c r="M116" s="59" t="s">
        <v>394</v>
      </c>
      <c r="N116" s="59"/>
      <c r="O116" s="59"/>
      <c r="P116" s="59" t="s">
        <v>395</v>
      </c>
      <c r="Q116" s="59"/>
      <c r="R116" s="59"/>
      <c r="S116" s="11">
        <v>58.0782636</v>
      </c>
      <c r="T116" s="30"/>
      <c r="U116" s="63" t="s">
        <v>393</v>
      </c>
      <c r="V116" s="63"/>
      <c r="W116" s="59" t="s">
        <v>394</v>
      </c>
      <c r="X116" s="59"/>
      <c r="Y116" s="59"/>
      <c r="Z116" s="59" t="s">
        <v>395</v>
      </c>
      <c r="AA116" s="59"/>
      <c r="AB116" s="59"/>
      <c r="AC116" s="11">
        <v>58.0782636</v>
      </c>
      <c r="AE116" s="63" t="s">
        <v>393</v>
      </c>
      <c r="AF116" s="63"/>
      <c r="AG116" s="59" t="s">
        <v>394</v>
      </c>
      <c r="AH116" s="59"/>
      <c r="AI116" s="59"/>
      <c r="AJ116" s="59" t="s">
        <v>395</v>
      </c>
      <c r="AK116" s="59"/>
      <c r="AL116" s="59"/>
      <c r="AM116" s="11">
        <v>58.0782636</v>
      </c>
      <c r="AO116" s="63" t="s">
        <v>391</v>
      </c>
      <c r="AP116" s="63"/>
      <c r="AQ116" s="59" t="s">
        <v>392</v>
      </c>
      <c r="AR116" s="59"/>
      <c r="AS116" s="59"/>
      <c r="AT116" s="59" t="s">
        <v>402</v>
      </c>
      <c r="AU116" s="59"/>
      <c r="AV116" s="59"/>
      <c r="AW116" s="11">
        <v>58.0782636</v>
      </c>
      <c r="AY116" s="63" t="s">
        <v>391</v>
      </c>
      <c r="AZ116" s="63"/>
      <c r="BA116" s="59" t="s">
        <v>392</v>
      </c>
      <c r="BB116" s="59"/>
      <c r="BC116" s="59"/>
      <c r="BD116" s="59" t="s">
        <v>402</v>
      </c>
      <c r="BE116" s="59"/>
      <c r="BF116" s="59"/>
      <c r="BG116" s="11">
        <v>58.0782636</v>
      </c>
      <c r="BI116" s="63" t="s">
        <v>399</v>
      </c>
      <c r="BJ116" s="63"/>
      <c r="BK116" s="59" t="s">
        <v>400</v>
      </c>
      <c r="BL116" s="59"/>
      <c r="BM116" s="59"/>
      <c r="BN116" s="59" t="s">
        <v>401</v>
      </c>
      <c r="BO116" s="59"/>
      <c r="BP116" s="59"/>
      <c r="BQ116" s="11">
        <v>58.0782636</v>
      </c>
      <c r="BS116" s="63" t="s">
        <v>393</v>
      </c>
      <c r="BT116" s="63"/>
      <c r="BU116" s="59" t="s">
        <v>394</v>
      </c>
      <c r="BV116" s="59"/>
      <c r="BW116" s="59"/>
      <c r="BX116" s="59" t="s">
        <v>395</v>
      </c>
      <c r="BY116" s="59"/>
      <c r="BZ116" s="59"/>
      <c r="CA116" s="11">
        <v>58.0782636</v>
      </c>
    </row>
    <row r="117" spans="1:80" ht="50" customHeight="1" x14ac:dyDescent="0.2">
      <c r="K117" s="63" t="s">
        <v>396</v>
      </c>
      <c r="L117" s="63"/>
      <c r="M117" s="59" t="s">
        <v>397</v>
      </c>
      <c r="N117" s="59"/>
      <c r="O117" s="59"/>
      <c r="P117" s="59" t="s">
        <v>398</v>
      </c>
      <c r="Q117" s="59"/>
      <c r="R117" s="59"/>
      <c r="S117" s="11">
        <v>58.0782636</v>
      </c>
      <c r="T117" s="30"/>
      <c r="U117" s="63" t="s">
        <v>396</v>
      </c>
      <c r="V117" s="63"/>
      <c r="W117" s="59" t="s">
        <v>397</v>
      </c>
      <c r="X117" s="59"/>
      <c r="Y117" s="59"/>
      <c r="Z117" s="59" t="s">
        <v>398</v>
      </c>
      <c r="AA117" s="59"/>
      <c r="AB117" s="59"/>
      <c r="AC117" s="11">
        <v>58.0782636</v>
      </c>
      <c r="AE117" s="63" t="s">
        <v>396</v>
      </c>
      <c r="AF117" s="63"/>
      <c r="AG117" s="59" t="s">
        <v>397</v>
      </c>
      <c r="AH117" s="59"/>
      <c r="AI117" s="59"/>
      <c r="AJ117" s="59" t="s">
        <v>398</v>
      </c>
      <c r="AK117" s="59"/>
      <c r="AL117" s="59"/>
      <c r="AM117" s="11">
        <v>58.0782636</v>
      </c>
      <c r="AO117" s="63" t="s">
        <v>393</v>
      </c>
      <c r="AP117" s="63"/>
      <c r="AQ117" s="59" t="s">
        <v>394</v>
      </c>
      <c r="AR117" s="59"/>
      <c r="AS117" s="59"/>
      <c r="AT117" s="59" t="s">
        <v>395</v>
      </c>
      <c r="AU117" s="59"/>
      <c r="AV117" s="59"/>
      <c r="AW117" s="11">
        <v>58.0782636</v>
      </c>
      <c r="AY117" s="63" t="s">
        <v>393</v>
      </c>
      <c r="AZ117" s="63"/>
      <c r="BA117" s="59" t="s">
        <v>394</v>
      </c>
      <c r="BB117" s="59"/>
      <c r="BC117" s="59"/>
      <c r="BD117" s="59" t="s">
        <v>395</v>
      </c>
      <c r="BE117" s="59"/>
      <c r="BF117" s="59"/>
      <c r="BG117" s="11">
        <v>58.0782636</v>
      </c>
      <c r="BS117" s="63" t="s">
        <v>396</v>
      </c>
      <c r="BT117" s="63"/>
      <c r="BU117" s="59" t="s">
        <v>397</v>
      </c>
      <c r="BV117" s="59"/>
      <c r="BW117" s="59"/>
      <c r="BX117" s="59" t="s">
        <v>398</v>
      </c>
      <c r="BY117" s="59"/>
      <c r="BZ117" s="59"/>
      <c r="CA117" s="11">
        <v>58.0782636</v>
      </c>
    </row>
    <row r="118" spans="1:80" ht="50" customHeight="1" x14ac:dyDescent="0.2">
      <c r="K118" s="63" t="s">
        <v>399</v>
      </c>
      <c r="L118" s="63"/>
      <c r="M118" s="59" t="s">
        <v>400</v>
      </c>
      <c r="N118" s="59"/>
      <c r="O118" s="59"/>
      <c r="P118" s="59" t="s">
        <v>401</v>
      </c>
      <c r="Q118" s="59"/>
      <c r="R118" s="59"/>
      <c r="S118" s="11">
        <v>58.0782636</v>
      </c>
      <c r="T118" s="30"/>
      <c r="U118" s="63" t="s">
        <v>399</v>
      </c>
      <c r="V118" s="63"/>
      <c r="W118" s="59" t="s">
        <v>400</v>
      </c>
      <c r="X118" s="59"/>
      <c r="Y118" s="59"/>
      <c r="Z118" s="59" t="s">
        <v>401</v>
      </c>
      <c r="AA118" s="59"/>
      <c r="AB118" s="59"/>
      <c r="AC118" s="11">
        <v>58.0782636</v>
      </c>
      <c r="AE118" s="63" t="s">
        <v>399</v>
      </c>
      <c r="AF118" s="63"/>
      <c r="AG118" s="59" t="s">
        <v>400</v>
      </c>
      <c r="AH118" s="59"/>
      <c r="AI118" s="59"/>
      <c r="AJ118" s="59" t="s">
        <v>401</v>
      </c>
      <c r="AK118" s="59"/>
      <c r="AL118" s="59"/>
      <c r="AM118" s="11">
        <v>58.0782636</v>
      </c>
      <c r="AO118" s="63" t="s">
        <v>396</v>
      </c>
      <c r="AP118" s="63"/>
      <c r="AQ118" s="59" t="s">
        <v>397</v>
      </c>
      <c r="AR118" s="59"/>
      <c r="AS118" s="59"/>
      <c r="AT118" s="59" t="s">
        <v>398</v>
      </c>
      <c r="AU118" s="59"/>
      <c r="AV118" s="59"/>
      <c r="AW118" s="11">
        <v>58.0782636</v>
      </c>
      <c r="AY118" s="63" t="s">
        <v>396</v>
      </c>
      <c r="AZ118" s="63"/>
      <c r="BA118" s="59" t="s">
        <v>397</v>
      </c>
      <c r="BB118" s="59"/>
      <c r="BC118" s="59"/>
      <c r="BD118" s="59" t="s">
        <v>398</v>
      </c>
      <c r="BE118" s="59"/>
      <c r="BF118" s="59"/>
      <c r="BG118" s="11">
        <v>58.0782636</v>
      </c>
      <c r="BS118" s="63" t="s">
        <v>399</v>
      </c>
      <c r="BT118" s="63"/>
      <c r="BU118" s="59" t="s">
        <v>400</v>
      </c>
      <c r="BV118" s="59"/>
      <c r="BW118" s="59"/>
      <c r="BX118" s="59" t="s">
        <v>401</v>
      </c>
      <c r="BY118" s="59"/>
      <c r="BZ118" s="59"/>
      <c r="CA118" s="11">
        <v>58.0782636</v>
      </c>
    </row>
    <row r="119" spans="1:80" ht="46.5" customHeight="1" x14ac:dyDescent="0.2">
      <c r="M119" s="34"/>
      <c r="N119" s="34"/>
      <c r="O119" s="34"/>
      <c r="P119" s="34"/>
      <c r="Q119" s="34"/>
      <c r="R119" s="34"/>
      <c r="S119" s="34"/>
      <c r="AO119" s="63" t="s">
        <v>399</v>
      </c>
      <c r="AP119" s="63"/>
      <c r="AQ119" s="59" t="s">
        <v>400</v>
      </c>
      <c r="AR119" s="59"/>
      <c r="AS119" s="59"/>
      <c r="AT119" s="59" t="s">
        <v>401</v>
      </c>
      <c r="AU119" s="59"/>
      <c r="AV119" s="59"/>
      <c r="AW119" s="11">
        <v>58.0782636</v>
      </c>
      <c r="AY119" s="63" t="s">
        <v>399</v>
      </c>
      <c r="AZ119" s="63"/>
      <c r="BA119" s="59" t="s">
        <v>400</v>
      </c>
      <c r="BB119" s="59"/>
      <c r="BC119" s="59"/>
      <c r="BD119" s="59" t="s">
        <v>401</v>
      </c>
      <c r="BE119" s="59"/>
      <c r="BF119" s="59"/>
      <c r="BG119" s="11">
        <v>58.0782636</v>
      </c>
    </row>
  </sheetData>
  <mergeCells count="2330">
    <mergeCell ref="BI81:BJ83"/>
    <mergeCell ref="BL81:BM81"/>
    <mergeCell ref="BN81:BP81"/>
    <mergeCell ref="BL82:BM82"/>
    <mergeCell ref="BN82:BP82"/>
    <mergeCell ref="BL83:BM83"/>
    <mergeCell ref="BN83:BP83"/>
    <mergeCell ref="BI106:BJ106"/>
    <mergeCell ref="BI93:BJ95"/>
    <mergeCell ref="BL93:BM93"/>
    <mergeCell ref="BN93:BP93"/>
    <mergeCell ref="BL94:BM94"/>
    <mergeCell ref="BN94:BP94"/>
    <mergeCell ref="BL95:BM95"/>
    <mergeCell ref="BN95:BP95"/>
    <mergeCell ref="BI96:BJ98"/>
    <mergeCell ref="BL96:BM96"/>
    <mergeCell ref="BN96:BP96"/>
    <mergeCell ref="BL97:BM97"/>
    <mergeCell ref="BN97:BP97"/>
    <mergeCell ref="BL98:BM98"/>
    <mergeCell ref="BN98:BP98"/>
    <mergeCell ref="BI90:BJ92"/>
    <mergeCell ref="BL90:BM90"/>
    <mergeCell ref="BN90:BP90"/>
    <mergeCell ref="BL91:BM91"/>
    <mergeCell ref="BN91:BP91"/>
    <mergeCell ref="BL92:BM92"/>
    <mergeCell ref="BN92:BP92"/>
    <mergeCell ref="BK28:BM28"/>
    <mergeCell ref="BN28:BP28"/>
    <mergeCell ref="BK29:BM29"/>
    <mergeCell ref="BN29:BP29"/>
    <mergeCell ref="BK31:BM31"/>
    <mergeCell ref="BN48:BP48"/>
    <mergeCell ref="BN49:BP49"/>
    <mergeCell ref="BN50:BP50"/>
    <mergeCell ref="BN51:BP51"/>
    <mergeCell ref="BN52:BP52"/>
    <mergeCell ref="BN66:BP66"/>
    <mergeCell ref="BL67:BM67"/>
    <mergeCell ref="BN67:BP67"/>
    <mergeCell ref="BL68:BM68"/>
    <mergeCell ref="BN68:BP68"/>
    <mergeCell ref="BN59:BP59"/>
    <mergeCell ref="BI60:BJ62"/>
    <mergeCell ref="BL60:BM60"/>
    <mergeCell ref="BN60:BP60"/>
    <mergeCell ref="BL61:BM61"/>
    <mergeCell ref="BN61:BP61"/>
    <mergeCell ref="BL62:BM62"/>
    <mergeCell ref="BN62:BP62"/>
    <mergeCell ref="BL59:BM59"/>
    <mergeCell ref="BI63:BJ65"/>
    <mergeCell ref="BL63:BM63"/>
    <mergeCell ref="BN63:BP63"/>
    <mergeCell ref="BI28:BJ28"/>
    <mergeCell ref="BK35:BP35"/>
    <mergeCell ref="BN36:BP36"/>
    <mergeCell ref="BL37:BM37"/>
    <mergeCell ref="BN37:BP37"/>
    <mergeCell ref="BI4:BQ4"/>
    <mergeCell ref="BI18:BK19"/>
    <mergeCell ref="BO18:BQ18"/>
    <mergeCell ref="BO19:BQ19"/>
    <mergeCell ref="BJ20:BK20"/>
    <mergeCell ref="BO20:BQ20"/>
    <mergeCell ref="BJ21:BK21"/>
    <mergeCell ref="BO21:BQ21"/>
    <mergeCell ref="BJ22:BK22"/>
    <mergeCell ref="BO22:BQ22"/>
    <mergeCell ref="BI24:BQ24"/>
    <mergeCell ref="BI25:BJ25"/>
    <mergeCell ref="BI26:BJ26"/>
    <mergeCell ref="BK26:BM26"/>
    <mergeCell ref="BN26:BP26"/>
    <mergeCell ref="BK27:BM27"/>
    <mergeCell ref="BN27:BP27"/>
    <mergeCell ref="BI27:BJ27"/>
    <mergeCell ref="BK25:BP25"/>
    <mergeCell ref="AO110:AP110"/>
    <mergeCell ref="AO111:AP111"/>
    <mergeCell ref="AO112:AP112"/>
    <mergeCell ref="AO113:AP113"/>
    <mergeCell ref="AQ109:AS109"/>
    <mergeCell ref="AT109:AV109"/>
    <mergeCell ref="AQ110:AS110"/>
    <mergeCell ref="AT110:AV110"/>
    <mergeCell ref="AQ111:AS111"/>
    <mergeCell ref="AT111:AV111"/>
    <mergeCell ref="AQ112:AS112"/>
    <mergeCell ref="AT112:AV112"/>
    <mergeCell ref="AQ113:AS113"/>
    <mergeCell ref="AT113:AV113"/>
    <mergeCell ref="AO114:AP114"/>
    <mergeCell ref="AO115:AP115"/>
    <mergeCell ref="AO27:AP27"/>
    <mergeCell ref="AO28:AP28"/>
    <mergeCell ref="AT81:AV81"/>
    <mergeCell ref="AR82:AS82"/>
    <mergeCell ref="AT82:AV82"/>
    <mergeCell ref="AR83:AS83"/>
    <mergeCell ref="AT83:AV83"/>
    <mergeCell ref="AO84:AP86"/>
    <mergeCell ref="AR84:AS84"/>
    <mergeCell ref="AT84:AV84"/>
    <mergeCell ref="AR85:AS85"/>
    <mergeCell ref="AO103:AW103"/>
    <mergeCell ref="AO105:AP105"/>
    <mergeCell ref="AO106:AP106"/>
    <mergeCell ref="AQ106:AS106"/>
    <mergeCell ref="AT106:AV106"/>
    <mergeCell ref="AO54:AP56"/>
    <mergeCell ref="AR54:AS54"/>
    <mergeCell ref="AT54:AV54"/>
    <mergeCell ref="AR55:AS55"/>
    <mergeCell ref="AT55:AV55"/>
    <mergeCell ref="AR56:AS56"/>
    <mergeCell ref="AT56:AV56"/>
    <mergeCell ref="AO69:AP71"/>
    <mergeCell ref="AR69:AS69"/>
    <mergeCell ref="AT69:AV69"/>
    <mergeCell ref="AR70:AS70"/>
    <mergeCell ref="AT70:AV70"/>
    <mergeCell ref="AR71:AS71"/>
    <mergeCell ref="AT71:AV71"/>
    <mergeCell ref="AO72:AP74"/>
    <mergeCell ref="AR72:AS72"/>
    <mergeCell ref="AT72:AV72"/>
    <mergeCell ref="AR73:AS73"/>
    <mergeCell ref="AT73:AV73"/>
    <mergeCell ref="AR74:AS74"/>
    <mergeCell ref="AT74:AV74"/>
    <mergeCell ref="AO57:AP59"/>
    <mergeCell ref="AR57:AS57"/>
    <mergeCell ref="AT57:AV57"/>
    <mergeCell ref="AR67:AS67"/>
    <mergeCell ref="AT67:AV67"/>
    <mergeCell ref="AR68:AS68"/>
    <mergeCell ref="AT68:AV68"/>
    <mergeCell ref="AT64:AV64"/>
    <mergeCell ref="AR65:AS65"/>
    <mergeCell ref="AT85:AV85"/>
    <mergeCell ref="AR86:AS86"/>
    <mergeCell ref="AT86:AV86"/>
    <mergeCell ref="AR58:AS58"/>
    <mergeCell ref="AT58:AV58"/>
    <mergeCell ref="AR59:AS59"/>
    <mergeCell ref="AT59:AV59"/>
    <mergeCell ref="AO60:AP62"/>
    <mergeCell ref="AR60:AS60"/>
    <mergeCell ref="AT60:AV60"/>
    <mergeCell ref="AR61:AS61"/>
    <mergeCell ref="AT61:AV61"/>
    <mergeCell ref="AR62:AS62"/>
    <mergeCell ref="AT62:AV62"/>
    <mergeCell ref="AT65:AV65"/>
    <mergeCell ref="AO66:AP68"/>
    <mergeCell ref="AR66:AS66"/>
    <mergeCell ref="AT66:AV66"/>
    <mergeCell ref="AO81:AP83"/>
    <mergeCell ref="AR81:AS81"/>
    <mergeCell ref="AO75:AP77"/>
    <mergeCell ref="AR75:AS75"/>
    <mergeCell ref="AT75:AV75"/>
    <mergeCell ref="AT78:AV78"/>
    <mergeCell ref="AR79:AS79"/>
    <mergeCell ref="AT79:AV79"/>
    <mergeCell ref="AR80:AS80"/>
    <mergeCell ref="AT80:AV80"/>
    <mergeCell ref="AO63:AP65"/>
    <mergeCell ref="AR63:AS63"/>
    <mergeCell ref="AT63:AV63"/>
    <mergeCell ref="AR64:AS64"/>
    <mergeCell ref="AR48:AS48"/>
    <mergeCell ref="AT48:AV48"/>
    <mergeCell ref="AR49:AS49"/>
    <mergeCell ref="AT49:AV49"/>
    <mergeCell ref="AR50:AS50"/>
    <mergeCell ref="AT50:AV50"/>
    <mergeCell ref="AO51:AP53"/>
    <mergeCell ref="AR51:AS51"/>
    <mergeCell ref="AT51:AV51"/>
    <mergeCell ref="AR52:AS52"/>
    <mergeCell ref="AT52:AV52"/>
    <mergeCell ref="AR53:AS53"/>
    <mergeCell ref="AT53:AV53"/>
    <mergeCell ref="AO36:AP38"/>
    <mergeCell ref="AR36:AS36"/>
    <mergeCell ref="AT36:AV36"/>
    <mergeCell ref="AR37:AS37"/>
    <mergeCell ref="AT37:AV37"/>
    <mergeCell ref="AR38:AS38"/>
    <mergeCell ref="AT38:AV38"/>
    <mergeCell ref="AO39:AP41"/>
    <mergeCell ref="AR39:AS39"/>
    <mergeCell ref="AO1:AW1"/>
    <mergeCell ref="AO4:AW4"/>
    <mergeCell ref="AO18:AQ19"/>
    <mergeCell ref="AU18:AW18"/>
    <mergeCell ref="AU19:AW19"/>
    <mergeCell ref="AP20:AQ20"/>
    <mergeCell ref="AU20:AW20"/>
    <mergeCell ref="AP21:AQ21"/>
    <mergeCell ref="AU21:AW21"/>
    <mergeCell ref="AP22:AQ22"/>
    <mergeCell ref="AU22:AW22"/>
    <mergeCell ref="AO24:AW24"/>
    <mergeCell ref="AO25:AP25"/>
    <mergeCell ref="AO26:AP26"/>
    <mergeCell ref="AT45:AV45"/>
    <mergeCell ref="AR46:AS46"/>
    <mergeCell ref="AT46:AV46"/>
    <mergeCell ref="AQ29:AS29"/>
    <mergeCell ref="AT29:AV29"/>
    <mergeCell ref="AR43:AS43"/>
    <mergeCell ref="AT43:AV43"/>
    <mergeCell ref="AR44:AS44"/>
    <mergeCell ref="AO45:AP47"/>
    <mergeCell ref="AR45:AS45"/>
    <mergeCell ref="AR47:AS47"/>
    <mergeCell ref="AT47:AV47"/>
    <mergeCell ref="AW42:AW44"/>
    <mergeCell ref="AW45:AW47"/>
    <mergeCell ref="AQ15:AS15"/>
    <mergeCell ref="AT15:AV15"/>
    <mergeCell ref="AQ26:AS26"/>
    <mergeCell ref="AE107:AF107"/>
    <mergeCell ref="AE108:AF108"/>
    <mergeCell ref="AE96:AF98"/>
    <mergeCell ref="AH96:AI96"/>
    <mergeCell ref="AJ96:AL96"/>
    <mergeCell ref="AH97:AI97"/>
    <mergeCell ref="AJ97:AL97"/>
    <mergeCell ref="AH98:AI98"/>
    <mergeCell ref="AJ98:AL98"/>
    <mergeCell ref="AE99:AF101"/>
    <mergeCell ref="AH99:AI99"/>
    <mergeCell ref="AJ99:AL99"/>
    <mergeCell ref="AH100:AI100"/>
    <mergeCell ref="AJ100:AL100"/>
    <mergeCell ref="AH101:AI101"/>
    <mergeCell ref="AE90:AF92"/>
    <mergeCell ref="AH90:AI90"/>
    <mergeCell ref="AJ90:AL90"/>
    <mergeCell ref="AH91:AI91"/>
    <mergeCell ref="AJ91:AL91"/>
    <mergeCell ref="AH92:AI92"/>
    <mergeCell ref="AJ92:AL92"/>
    <mergeCell ref="AE93:AF95"/>
    <mergeCell ref="AH93:AI93"/>
    <mergeCell ref="AJ93:AL93"/>
    <mergeCell ref="AE57:AF59"/>
    <mergeCell ref="AH57:AI57"/>
    <mergeCell ref="AJ57:AL57"/>
    <mergeCell ref="AH58:AI58"/>
    <mergeCell ref="AJ58:AL58"/>
    <mergeCell ref="AH59:AI59"/>
    <mergeCell ref="AJ59:AL59"/>
    <mergeCell ref="AE66:AF68"/>
    <mergeCell ref="AH66:AI66"/>
    <mergeCell ref="AJ66:AL66"/>
    <mergeCell ref="AH67:AI67"/>
    <mergeCell ref="AJ67:AL67"/>
    <mergeCell ref="AH68:AI68"/>
    <mergeCell ref="AJ68:AL68"/>
    <mergeCell ref="AE69:AF71"/>
    <mergeCell ref="AH69:AI69"/>
    <mergeCell ref="AJ69:AL69"/>
    <mergeCell ref="AH70:AI70"/>
    <mergeCell ref="AJ70:AL70"/>
    <mergeCell ref="AH71:AI71"/>
    <mergeCell ref="AJ71:AL71"/>
    <mergeCell ref="AJ65:AL65"/>
    <mergeCell ref="AH45:AI45"/>
    <mergeCell ref="AJ45:AL45"/>
    <mergeCell ref="AH46:AI46"/>
    <mergeCell ref="AJ46:AL46"/>
    <mergeCell ref="AH47:AI47"/>
    <mergeCell ref="AJ47:AL47"/>
    <mergeCell ref="AE48:AF50"/>
    <mergeCell ref="AH48:AI48"/>
    <mergeCell ref="AJ48:AL48"/>
    <mergeCell ref="AH49:AI49"/>
    <mergeCell ref="AJ49:AL49"/>
    <mergeCell ref="AE54:AF56"/>
    <mergeCell ref="AH54:AI54"/>
    <mergeCell ref="AJ54:AL54"/>
    <mergeCell ref="AH55:AI55"/>
    <mergeCell ref="AJ55:AL55"/>
    <mergeCell ref="AH56:AI56"/>
    <mergeCell ref="AJ56:AL56"/>
    <mergeCell ref="AH50:AI50"/>
    <mergeCell ref="AJ50:AL50"/>
    <mergeCell ref="AE51:AF53"/>
    <mergeCell ref="AH51:AI51"/>
    <mergeCell ref="AJ51:AL51"/>
    <mergeCell ref="AH52:AI52"/>
    <mergeCell ref="AJ52:AL52"/>
    <mergeCell ref="AH53:AI53"/>
    <mergeCell ref="AJ53:AL53"/>
    <mergeCell ref="U112:V112"/>
    <mergeCell ref="U103:AC103"/>
    <mergeCell ref="U105:V105"/>
    <mergeCell ref="U106:V106"/>
    <mergeCell ref="U107:V107"/>
    <mergeCell ref="U108:V108"/>
    <mergeCell ref="W106:Y106"/>
    <mergeCell ref="Z106:AB106"/>
    <mergeCell ref="W107:Y107"/>
    <mergeCell ref="Z107:AB107"/>
    <mergeCell ref="W108:Y108"/>
    <mergeCell ref="Z108:AB108"/>
    <mergeCell ref="U113:V113"/>
    <mergeCell ref="U114:V114"/>
    <mergeCell ref="AE1:AM1"/>
    <mergeCell ref="AE4:AM4"/>
    <mergeCell ref="AE18:AG19"/>
    <mergeCell ref="AK18:AM18"/>
    <mergeCell ref="AK19:AM19"/>
    <mergeCell ref="AF20:AG20"/>
    <mergeCell ref="AK20:AM20"/>
    <mergeCell ref="AF21:AG21"/>
    <mergeCell ref="AK21:AM21"/>
    <mergeCell ref="AF22:AG22"/>
    <mergeCell ref="AK22:AM22"/>
    <mergeCell ref="AE24:AM24"/>
    <mergeCell ref="AE25:AF25"/>
    <mergeCell ref="AE26:AF26"/>
    <mergeCell ref="AJ43:AL43"/>
    <mergeCell ref="AH44:AI44"/>
    <mergeCell ref="AJ44:AL44"/>
    <mergeCell ref="AE45:AF47"/>
    <mergeCell ref="U110:V110"/>
    <mergeCell ref="U111:V111"/>
    <mergeCell ref="U96:V98"/>
    <mergeCell ref="X96:Y96"/>
    <mergeCell ref="Z96:AB96"/>
    <mergeCell ref="X97:Y97"/>
    <mergeCell ref="Z97:AB97"/>
    <mergeCell ref="X98:Y98"/>
    <mergeCell ref="Z98:AB98"/>
    <mergeCell ref="U99:V101"/>
    <mergeCell ref="U90:V92"/>
    <mergeCell ref="X90:Y90"/>
    <mergeCell ref="Z90:AB90"/>
    <mergeCell ref="X91:Y91"/>
    <mergeCell ref="Z91:AB91"/>
    <mergeCell ref="X92:Y92"/>
    <mergeCell ref="Z92:AB92"/>
    <mergeCell ref="X99:Y99"/>
    <mergeCell ref="Z99:AB99"/>
    <mergeCell ref="X100:Y100"/>
    <mergeCell ref="Z100:AB100"/>
    <mergeCell ref="X101:Y101"/>
    <mergeCell ref="Z101:AB101"/>
    <mergeCell ref="U93:V95"/>
    <mergeCell ref="X93:Y93"/>
    <mergeCell ref="Z93:AB93"/>
    <mergeCell ref="X94:Y94"/>
    <mergeCell ref="Z94:AB94"/>
    <mergeCell ref="X95:Y95"/>
    <mergeCell ref="Z95:AB95"/>
    <mergeCell ref="U54:V56"/>
    <mergeCell ref="X54:Y54"/>
    <mergeCell ref="Z54:AB54"/>
    <mergeCell ref="X55:Y55"/>
    <mergeCell ref="Z55:AB55"/>
    <mergeCell ref="X56:Y56"/>
    <mergeCell ref="Z56:AB56"/>
    <mergeCell ref="U57:V59"/>
    <mergeCell ref="X57:Y57"/>
    <mergeCell ref="Z57:AB57"/>
    <mergeCell ref="X58:Y58"/>
    <mergeCell ref="Z58:AB58"/>
    <mergeCell ref="X59:Y59"/>
    <mergeCell ref="Z59:AB59"/>
    <mergeCell ref="U66:V68"/>
    <mergeCell ref="X66:Y66"/>
    <mergeCell ref="Z66:AB66"/>
    <mergeCell ref="X67:Y67"/>
    <mergeCell ref="Z67:AB67"/>
    <mergeCell ref="X68:Y68"/>
    <mergeCell ref="Z68:AB68"/>
    <mergeCell ref="U60:V62"/>
    <mergeCell ref="X60:Y60"/>
    <mergeCell ref="Z60:AB60"/>
    <mergeCell ref="X61:Y61"/>
    <mergeCell ref="Z61:AB61"/>
    <mergeCell ref="X62:Y62"/>
    <mergeCell ref="Z62:AB62"/>
    <mergeCell ref="U63:V65"/>
    <mergeCell ref="X63:Y63"/>
    <mergeCell ref="Z63:AB63"/>
    <mergeCell ref="X64:Y64"/>
    <mergeCell ref="U1:AC1"/>
    <mergeCell ref="U4:AC4"/>
    <mergeCell ref="U18:W19"/>
    <mergeCell ref="AA18:AC18"/>
    <mergeCell ref="AA19:AC19"/>
    <mergeCell ref="V20:W20"/>
    <mergeCell ref="AA20:AC20"/>
    <mergeCell ref="V21:W21"/>
    <mergeCell ref="AA21:AC21"/>
    <mergeCell ref="V22:W22"/>
    <mergeCell ref="AA22:AC22"/>
    <mergeCell ref="U24:AC24"/>
    <mergeCell ref="U25:V25"/>
    <mergeCell ref="U26:V26"/>
    <mergeCell ref="U36:V38"/>
    <mergeCell ref="X36:Y36"/>
    <mergeCell ref="Z36:AB36"/>
    <mergeCell ref="X37:Y37"/>
    <mergeCell ref="Z37:AB37"/>
    <mergeCell ref="X38:Y38"/>
    <mergeCell ref="Z38:AB38"/>
    <mergeCell ref="U17:AC17"/>
    <mergeCell ref="W29:Y29"/>
    <mergeCell ref="Z29:AB29"/>
    <mergeCell ref="W31:Y31"/>
    <mergeCell ref="Z31:AB31"/>
    <mergeCell ref="W32:Y32"/>
    <mergeCell ref="Z32:AB32"/>
    <mergeCell ref="U35:V35"/>
    <mergeCell ref="W35:AB35"/>
    <mergeCell ref="U34:AC34"/>
    <mergeCell ref="W12:Y12"/>
    <mergeCell ref="K84:L86"/>
    <mergeCell ref="N84:O84"/>
    <mergeCell ref="P84:R84"/>
    <mergeCell ref="N85:O85"/>
    <mergeCell ref="P85:R85"/>
    <mergeCell ref="N86:O86"/>
    <mergeCell ref="P86:R86"/>
    <mergeCell ref="K109:L109"/>
    <mergeCell ref="K110:L110"/>
    <mergeCell ref="K111:L111"/>
    <mergeCell ref="K112:L112"/>
    <mergeCell ref="K103:S103"/>
    <mergeCell ref="K105:L105"/>
    <mergeCell ref="K106:L106"/>
    <mergeCell ref="K107:L107"/>
    <mergeCell ref="K108:L108"/>
    <mergeCell ref="K113:L113"/>
    <mergeCell ref="K99:L101"/>
    <mergeCell ref="N99:O99"/>
    <mergeCell ref="P99:R99"/>
    <mergeCell ref="N100:O100"/>
    <mergeCell ref="P100:R100"/>
    <mergeCell ref="N101:O101"/>
    <mergeCell ref="P101:R101"/>
    <mergeCell ref="K93:L95"/>
    <mergeCell ref="N93:O93"/>
    <mergeCell ref="P93:R93"/>
    <mergeCell ref="N94:O94"/>
    <mergeCell ref="P94:R94"/>
    <mergeCell ref="N95:O95"/>
    <mergeCell ref="P95:R95"/>
    <mergeCell ref="K96:L98"/>
    <mergeCell ref="K72:L74"/>
    <mergeCell ref="N72:O72"/>
    <mergeCell ref="P72:R72"/>
    <mergeCell ref="N73:O73"/>
    <mergeCell ref="P73:R73"/>
    <mergeCell ref="N74:O74"/>
    <mergeCell ref="P74:R74"/>
    <mergeCell ref="K81:L83"/>
    <mergeCell ref="N81:O81"/>
    <mergeCell ref="P81:R81"/>
    <mergeCell ref="N82:O82"/>
    <mergeCell ref="P82:R82"/>
    <mergeCell ref="N83:O83"/>
    <mergeCell ref="P83:R83"/>
    <mergeCell ref="K75:L77"/>
    <mergeCell ref="N75:O75"/>
    <mergeCell ref="P75:R75"/>
    <mergeCell ref="N76:O76"/>
    <mergeCell ref="P76:R76"/>
    <mergeCell ref="N77:O77"/>
    <mergeCell ref="P77:R77"/>
    <mergeCell ref="K78:L80"/>
    <mergeCell ref="N78:O78"/>
    <mergeCell ref="P78:R78"/>
    <mergeCell ref="N79:O79"/>
    <mergeCell ref="P79:R79"/>
    <mergeCell ref="N80:O80"/>
    <mergeCell ref="P80:R80"/>
    <mergeCell ref="P42:R42"/>
    <mergeCell ref="N43:O43"/>
    <mergeCell ref="P43:R43"/>
    <mergeCell ref="N44:O44"/>
    <mergeCell ref="P44:R44"/>
    <mergeCell ref="K45:L47"/>
    <mergeCell ref="N45:O45"/>
    <mergeCell ref="K51:L53"/>
    <mergeCell ref="N51:O51"/>
    <mergeCell ref="P51:R51"/>
    <mergeCell ref="N52:O52"/>
    <mergeCell ref="P52:R52"/>
    <mergeCell ref="N53:O53"/>
    <mergeCell ref="P53:R53"/>
    <mergeCell ref="K54:L56"/>
    <mergeCell ref="N54:O54"/>
    <mergeCell ref="P54:R54"/>
    <mergeCell ref="N55:O55"/>
    <mergeCell ref="P55:R55"/>
    <mergeCell ref="N56:O56"/>
    <mergeCell ref="P56:R56"/>
    <mergeCell ref="K29:L29"/>
    <mergeCell ref="K31:L31"/>
    <mergeCell ref="K32:L32"/>
    <mergeCell ref="M25:R25"/>
    <mergeCell ref="M29:O29"/>
    <mergeCell ref="P29:R29"/>
    <mergeCell ref="M31:O31"/>
    <mergeCell ref="P31:R31"/>
    <mergeCell ref="P39:R39"/>
    <mergeCell ref="N40:O40"/>
    <mergeCell ref="P40:R40"/>
    <mergeCell ref="N41:O41"/>
    <mergeCell ref="P41:R41"/>
    <mergeCell ref="M32:O32"/>
    <mergeCell ref="P32:R32"/>
    <mergeCell ref="K39:L41"/>
    <mergeCell ref="N39:O39"/>
    <mergeCell ref="K35:L35"/>
    <mergeCell ref="M35:R35"/>
    <mergeCell ref="K34:S34"/>
    <mergeCell ref="N36:O36"/>
    <mergeCell ref="P36:R36"/>
    <mergeCell ref="N37:O37"/>
    <mergeCell ref="P37:R37"/>
    <mergeCell ref="N38:O38"/>
    <mergeCell ref="P38:R38"/>
    <mergeCell ref="S39:S41"/>
    <mergeCell ref="K1:S1"/>
    <mergeCell ref="K4:S4"/>
    <mergeCell ref="K18:M19"/>
    <mergeCell ref="Q18:S18"/>
    <mergeCell ref="Q19:S19"/>
    <mergeCell ref="L20:M20"/>
    <mergeCell ref="Q20:S20"/>
    <mergeCell ref="L21:M21"/>
    <mergeCell ref="Q21:S21"/>
    <mergeCell ref="K5:L5"/>
    <mergeCell ref="K6:L6"/>
    <mergeCell ref="K7:L7"/>
    <mergeCell ref="K8:L8"/>
    <mergeCell ref="K9:L9"/>
    <mergeCell ref="K10:L10"/>
    <mergeCell ref="K11:L11"/>
    <mergeCell ref="K12:L12"/>
    <mergeCell ref="K13:L13"/>
    <mergeCell ref="K17:S17"/>
    <mergeCell ref="K14:L14"/>
    <mergeCell ref="K15:L15"/>
    <mergeCell ref="A1:I1"/>
    <mergeCell ref="A4:I4"/>
    <mergeCell ref="A18:C19"/>
    <mergeCell ref="G18:I18"/>
    <mergeCell ref="G19:I19"/>
    <mergeCell ref="A15:B15"/>
    <mergeCell ref="A17:I17"/>
    <mergeCell ref="A34:I34"/>
    <mergeCell ref="C5:E5"/>
    <mergeCell ref="F5:H5"/>
    <mergeCell ref="C6:E6"/>
    <mergeCell ref="F6:H6"/>
    <mergeCell ref="C7:E7"/>
    <mergeCell ref="F7:H7"/>
    <mergeCell ref="C8:E8"/>
    <mergeCell ref="F8:H8"/>
    <mergeCell ref="C9:E9"/>
    <mergeCell ref="F9:H9"/>
    <mergeCell ref="C10:E10"/>
    <mergeCell ref="F10:H10"/>
    <mergeCell ref="C11:E11"/>
    <mergeCell ref="C14:E14"/>
    <mergeCell ref="F14:H14"/>
    <mergeCell ref="C31:E31"/>
    <mergeCell ref="F31:H31"/>
    <mergeCell ref="C32:E32"/>
    <mergeCell ref="F32:H32"/>
    <mergeCell ref="F11:H11"/>
    <mergeCell ref="C12:E12"/>
    <mergeCell ref="F12:H12"/>
    <mergeCell ref="C13:E13"/>
    <mergeCell ref="D54:E54"/>
    <mergeCell ref="F54:H54"/>
    <mergeCell ref="D55:E55"/>
    <mergeCell ref="F55:H55"/>
    <mergeCell ref="D56:E56"/>
    <mergeCell ref="F56:H56"/>
    <mergeCell ref="A57:B59"/>
    <mergeCell ref="D57:E57"/>
    <mergeCell ref="F57:H57"/>
    <mergeCell ref="D58:E58"/>
    <mergeCell ref="F58:H58"/>
    <mergeCell ref="D59:E59"/>
    <mergeCell ref="F59:H59"/>
    <mergeCell ref="A48:B50"/>
    <mergeCell ref="A35:B35"/>
    <mergeCell ref="C35:H35"/>
    <mergeCell ref="A36:B38"/>
    <mergeCell ref="D36:E36"/>
    <mergeCell ref="F36:H36"/>
    <mergeCell ref="D37:E37"/>
    <mergeCell ref="F37:H37"/>
    <mergeCell ref="D38:E38"/>
    <mergeCell ref="F38:H38"/>
    <mergeCell ref="A39:B41"/>
    <mergeCell ref="D39:E39"/>
    <mergeCell ref="F39:H39"/>
    <mergeCell ref="D40:E40"/>
    <mergeCell ref="F40:H40"/>
    <mergeCell ref="D41:E41"/>
    <mergeCell ref="F41:H41"/>
    <mergeCell ref="D48:E48"/>
    <mergeCell ref="A28:B28"/>
    <mergeCell ref="A29:B29"/>
    <mergeCell ref="A31:B31"/>
    <mergeCell ref="A32:B32"/>
    <mergeCell ref="K27:L27"/>
    <mergeCell ref="A107:B107"/>
    <mergeCell ref="A108:B108"/>
    <mergeCell ref="A106:B106"/>
    <mergeCell ref="C106:E106"/>
    <mergeCell ref="F106:H106"/>
    <mergeCell ref="C107:E107"/>
    <mergeCell ref="F107:H107"/>
    <mergeCell ref="C108:E108"/>
    <mergeCell ref="F108:H108"/>
    <mergeCell ref="A103:I103"/>
    <mergeCell ref="A105:B105"/>
    <mergeCell ref="I45:I47"/>
    <mergeCell ref="K36:L38"/>
    <mergeCell ref="F48:H48"/>
    <mergeCell ref="D49:E49"/>
    <mergeCell ref="F49:H49"/>
    <mergeCell ref="D50:E50"/>
    <mergeCell ref="F50:H50"/>
    <mergeCell ref="A51:B53"/>
    <mergeCell ref="D51:E51"/>
    <mergeCell ref="F51:H51"/>
    <mergeCell ref="D52:E52"/>
    <mergeCell ref="F52:H52"/>
    <mergeCell ref="D53:E53"/>
    <mergeCell ref="F53:H53"/>
    <mergeCell ref="D71:E71"/>
    <mergeCell ref="A54:B56"/>
    <mergeCell ref="AE32:AF32"/>
    <mergeCell ref="U31:V31"/>
    <mergeCell ref="U32:V32"/>
    <mergeCell ref="F82:H82"/>
    <mergeCell ref="D83:E83"/>
    <mergeCell ref="F83:H83"/>
    <mergeCell ref="F69:H69"/>
    <mergeCell ref="D70:E70"/>
    <mergeCell ref="F70:H70"/>
    <mergeCell ref="A42:B44"/>
    <mergeCell ref="D42:E42"/>
    <mergeCell ref="F42:H42"/>
    <mergeCell ref="U29:V29"/>
    <mergeCell ref="A24:I24"/>
    <mergeCell ref="A25:B25"/>
    <mergeCell ref="A26:B26"/>
    <mergeCell ref="C25:H25"/>
    <mergeCell ref="C29:E29"/>
    <mergeCell ref="F29:H29"/>
    <mergeCell ref="M28:O28"/>
    <mergeCell ref="P28:R28"/>
    <mergeCell ref="U39:V41"/>
    <mergeCell ref="X39:Y39"/>
    <mergeCell ref="Z39:AB39"/>
    <mergeCell ref="X40:Y40"/>
    <mergeCell ref="Z40:AB40"/>
    <mergeCell ref="X41:Y41"/>
    <mergeCell ref="Z41:AB41"/>
    <mergeCell ref="I36:I38"/>
    <mergeCell ref="I39:I41"/>
    <mergeCell ref="I42:I44"/>
    <mergeCell ref="A27:B27"/>
    <mergeCell ref="L22:M22"/>
    <mergeCell ref="Q22:S22"/>
    <mergeCell ref="W25:AB25"/>
    <mergeCell ref="AG25:AL25"/>
    <mergeCell ref="AQ25:AV25"/>
    <mergeCell ref="K24:S24"/>
    <mergeCell ref="K25:L25"/>
    <mergeCell ref="K26:L26"/>
    <mergeCell ref="A112:B112"/>
    <mergeCell ref="A109:B109"/>
    <mergeCell ref="A110:B110"/>
    <mergeCell ref="A111:B111"/>
    <mergeCell ref="C109:E109"/>
    <mergeCell ref="F109:H109"/>
    <mergeCell ref="D43:E43"/>
    <mergeCell ref="F43:H43"/>
    <mergeCell ref="D44:E44"/>
    <mergeCell ref="F44:H44"/>
    <mergeCell ref="A45:B47"/>
    <mergeCell ref="D45:E45"/>
    <mergeCell ref="F45:H45"/>
    <mergeCell ref="D46:E46"/>
    <mergeCell ref="F46:H46"/>
    <mergeCell ref="D47:E47"/>
    <mergeCell ref="F47:H47"/>
    <mergeCell ref="AG28:AI28"/>
    <mergeCell ref="AJ28:AL28"/>
    <mergeCell ref="AT26:AV26"/>
    <mergeCell ref="AT27:AV27"/>
    <mergeCell ref="AG29:AI29"/>
    <mergeCell ref="AJ29:AL29"/>
    <mergeCell ref="AG31:AI31"/>
    <mergeCell ref="A5:B5"/>
    <mergeCell ref="A6:B6"/>
    <mergeCell ref="A7:B7"/>
    <mergeCell ref="A8:B8"/>
    <mergeCell ref="A9:B9"/>
    <mergeCell ref="A10:B10"/>
    <mergeCell ref="A11:B11"/>
    <mergeCell ref="A12:B12"/>
    <mergeCell ref="A13:B13"/>
    <mergeCell ref="A14:B14"/>
    <mergeCell ref="AE27:AF27"/>
    <mergeCell ref="AE28:AF28"/>
    <mergeCell ref="U27:V27"/>
    <mergeCell ref="U28:V28"/>
    <mergeCell ref="B20:C20"/>
    <mergeCell ref="G20:I20"/>
    <mergeCell ref="B21:C21"/>
    <mergeCell ref="G21:I21"/>
    <mergeCell ref="B22:C22"/>
    <mergeCell ref="G22:I22"/>
    <mergeCell ref="K28:L28"/>
    <mergeCell ref="Z12:AB12"/>
    <mergeCell ref="C26:E26"/>
    <mergeCell ref="F26:H26"/>
    <mergeCell ref="C27:E27"/>
    <mergeCell ref="F27:H27"/>
    <mergeCell ref="C28:E28"/>
    <mergeCell ref="F28:H28"/>
    <mergeCell ref="M26:O26"/>
    <mergeCell ref="P26:R26"/>
    <mergeCell ref="M27:O27"/>
    <mergeCell ref="P27:R27"/>
    <mergeCell ref="AJ31:AL31"/>
    <mergeCell ref="AQ27:AS27"/>
    <mergeCell ref="AQ28:AS28"/>
    <mergeCell ref="W26:Y26"/>
    <mergeCell ref="Z26:AB26"/>
    <mergeCell ref="W27:Y27"/>
    <mergeCell ref="Z27:AB27"/>
    <mergeCell ref="W28:Y28"/>
    <mergeCell ref="Z28:AB28"/>
    <mergeCell ref="AT28:AV28"/>
    <mergeCell ref="AE34:AM34"/>
    <mergeCell ref="AO34:AW34"/>
    <mergeCell ref="BI34:BQ34"/>
    <mergeCell ref="AY32:AZ32"/>
    <mergeCell ref="BA32:BC32"/>
    <mergeCell ref="BD32:BF32"/>
    <mergeCell ref="AY34:BG34"/>
    <mergeCell ref="AQ31:AS31"/>
    <mergeCell ref="AT31:AV31"/>
    <mergeCell ref="AQ32:AS32"/>
    <mergeCell ref="AT32:AV32"/>
    <mergeCell ref="BN31:BP31"/>
    <mergeCell ref="BK32:BM32"/>
    <mergeCell ref="BN32:BP32"/>
    <mergeCell ref="AG26:AI26"/>
    <mergeCell ref="AJ26:AL26"/>
    <mergeCell ref="AG27:AI27"/>
    <mergeCell ref="AJ27:AL27"/>
    <mergeCell ref="AO29:AP29"/>
    <mergeCell ref="BI29:BJ29"/>
    <mergeCell ref="AE29:AF29"/>
    <mergeCell ref="AE31:AF31"/>
    <mergeCell ref="AH38:AI38"/>
    <mergeCell ref="AJ38:AL38"/>
    <mergeCell ref="AE39:AF41"/>
    <mergeCell ref="AH39:AI39"/>
    <mergeCell ref="AJ39:AL39"/>
    <mergeCell ref="AH40:AI40"/>
    <mergeCell ref="AJ40:AL40"/>
    <mergeCell ref="AH41:AI41"/>
    <mergeCell ref="AJ41:AL41"/>
    <mergeCell ref="AG32:AI32"/>
    <mergeCell ref="AJ32:AL32"/>
    <mergeCell ref="BI31:BJ31"/>
    <mergeCell ref="BI32:BJ32"/>
    <mergeCell ref="AO31:AP31"/>
    <mergeCell ref="AO32:AP32"/>
    <mergeCell ref="AE35:AF35"/>
    <mergeCell ref="AG35:AL35"/>
    <mergeCell ref="AO35:AP35"/>
    <mergeCell ref="AQ35:AV35"/>
    <mergeCell ref="BI35:BJ35"/>
    <mergeCell ref="AY35:AZ35"/>
    <mergeCell ref="BA35:BF35"/>
    <mergeCell ref="AY39:AZ41"/>
    <mergeCell ref="BB39:BC39"/>
    <mergeCell ref="BD39:BF39"/>
    <mergeCell ref="BG39:BG41"/>
    <mergeCell ref="BB40:BC40"/>
    <mergeCell ref="BD40:BF40"/>
    <mergeCell ref="BB41:BC41"/>
    <mergeCell ref="BD41:BF41"/>
    <mergeCell ref="AW36:AW38"/>
    <mergeCell ref="AW39:AW41"/>
    <mergeCell ref="AH43:AI43"/>
    <mergeCell ref="AE36:AF38"/>
    <mergeCell ref="AH36:AI36"/>
    <mergeCell ref="AJ36:AL36"/>
    <mergeCell ref="AH37:AI37"/>
    <mergeCell ref="AJ37:AL37"/>
    <mergeCell ref="K42:L44"/>
    <mergeCell ref="N42:O42"/>
    <mergeCell ref="I75:I77"/>
    <mergeCell ref="I78:I80"/>
    <mergeCell ref="I81:I83"/>
    <mergeCell ref="I84:I86"/>
    <mergeCell ref="I87:I89"/>
    <mergeCell ref="I90:I92"/>
    <mergeCell ref="I93:I95"/>
    <mergeCell ref="I96:I98"/>
    <mergeCell ref="I99:I101"/>
    <mergeCell ref="I48:I50"/>
    <mergeCell ref="I51:I53"/>
    <mergeCell ref="I54:I56"/>
    <mergeCell ref="I57:I59"/>
    <mergeCell ref="I60:I62"/>
    <mergeCell ref="I63:I65"/>
    <mergeCell ref="I66:I68"/>
    <mergeCell ref="I69:I71"/>
    <mergeCell ref="I72:I74"/>
    <mergeCell ref="K57:L59"/>
    <mergeCell ref="N57:O57"/>
    <mergeCell ref="P57:R57"/>
    <mergeCell ref="N58:O58"/>
    <mergeCell ref="P58:R58"/>
    <mergeCell ref="N59:O59"/>
    <mergeCell ref="F71:H71"/>
    <mergeCell ref="A72:B74"/>
    <mergeCell ref="D72:E72"/>
    <mergeCell ref="F72:H72"/>
    <mergeCell ref="D73:E73"/>
    <mergeCell ref="F73:H73"/>
    <mergeCell ref="D74:E74"/>
    <mergeCell ref="F74:H74"/>
    <mergeCell ref="A60:B62"/>
    <mergeCell ref="D60:E60"/>
    <mergeCell ref="F60:H60"/>
    <mergeCell ref="D61:E61"/>
    <mergeCell ref="F61:H61"/>
    <mergeCell ref="D62:E62"/>
    <mergeCell ref="F62:H62"/>
    <mergeCell ref="A63:B65"/>
    <mergeCell ref="D63:E63"/>
    <mergeCell ref="F63:H63"/>
    <mergeCell ref="D64:E64"/>
    <mergeCell ref="F64:H64"/>
    <mergeCell ref="D65:E65"/>
    <mergeCell ref="F65:H65"/>
    <mergeCell ref="A66:B68"/>
    <mergeCell ref="D66:E66"/>
    <mergeCell ref="F66:H66"/>
    <mergeCell ref="D67:E67"/>
    <mergeCell ref="F67:H67"/>
    <mergeCell ref="D68:E68"/>
    <mergeCell ref="F68:H68"/>
    <mergeCell ref="A69:B71"/>
    <mergeCell ref="D69:E69"/>
    <mergeCell ref="A84:B86"/>
    <mergeCell ref="D84:E84"/>
    <mergeCell ref="F84:H84"/>
    <mergeCell ref="D85:E85"/>
    <mergeCell ref="F85:H85"/>
    <mergeCell ref="D86:E86"/>
    <mergeCell ref="F86:H86"/>
    <mergeCell ref="A87:B89"/>
    <mergeCell ref="D87:E87"/>
    <mergeCell ref="F87:H87"/>
    <mergeCell ref="D88:E88"/>
    <mergeCell ref="F88:H88"/>
    <mergeCell ref="D89:E89"/>
    <mergeCell ref="F89:H89"/>
    <mergeCell ref="A75:B77"/>
    <mergeCell ref="D75:E75"/>
    <mergeCell ref="F75:H75"/>
    <mergeCell ref="D76:E76"/>
    <mergeCell ref="F76:H76"/>
    <mergeCell ref="D77:E77"/>
    <mergeCell ref="F77:H77"/>
    <mergeCell ref="A78:B80"/>
    <mergeCell ref="D78:E78"/>
    <mergeCell ref="F78:H78"/>
    <mergeCell ref="D79:E79"/>
    <mergeCell ref="F79:H79"/>
    <mergeCell ref="D80:E80"/>
    <mergeCell ref="F80:H80"/>
    <mergeCell ref="A81:B83"/>
    <mergeCell ref="D81:E81"/>
    <mergeCell ref="F81:H81"/>
    <mergeCell ref="D82:E82"/>
    <mergeCell ref="A96:B98"/>
    <mergeCell ref="D96:E96"/>
    <mergeCell ref="F96:H96"/>
    <mergeCell ref="D97:E97"/>
    <mergeCell ref="F97:H97"/>
    <mergeCell ref="D98:E98"/>
    <mergeCell ref="F98:H98"/>
    <mergeCell ref="A99:B101"/>
    <mergeCell ref="D99:E99"/>
    <mergeCell ref="F99:H99"/>
    <mergeCell ref="D100:E100"/>
    <mergeCell ref="F100:H100"/>
    <mergeCell ref="D101:E101"/>
    <mergeCell ref="F101:H101"/>
    <mergeCell ref="A90:B92"/>
    <mergeCell ref="D90:E90"/>
    <mergeCell ref="F90:H90"/>
    <mergeCell ref="D91:E91"/>
    <mergeCell ref="F91:H91"/>
    <mergeCell ref="D92:E92"/>
    <mergeCell ref="F92:H92"/>
    <mergeCell ref="A93:B95"/>
    <mergeCell ref="D93:E93"/>
    <mergeCell ref="F93:H93"/>
    <mergeCell ref="D94:E94"/>
    <mergeCell ref="F94:H94"/>
    <mergeCell ref="D95:E95"/>
    <mergeCell ref="F95:H95"/>
    <mergeCell ref="P70:R70"/>
    <mergeCell ref="N71:O71"/>
    <mergeCell ref="P71:R71"/>
    <mergeCell ref="P59:R59"/>
    <mergeCell ref="K60:L62"/>
    <mergeCell ref="N60:O60"/>
    <mergeCell ref="P60:R60"/>
    <mergeCell ref="N61:O61"/>
    <mergeCell ref="P61:R61"/>
    <mergeCell ref="N62:O62"/>
    <mergeCell ref="P62:R62"/>
    <mergeCell ref="P45:R45"/>
    <mergeCell ref="N46:O46"/>
    <mergeCell ref="P46:R46"/>
    <mergeCell ref="N47:O47"/>
    <mergeCell ref="P47:R47"/>
    <mergeCell ref="K48:L50"/>
    <mergeCell ref="N48:O48"/>
    <mergeCell ref="P48:R48"/>
    <mergeCell ref="N49:O49"/>
    <mergeCell ref="P49:R49"/>
    <mergeCell ref="N50:O50"/>
    <mergeCell ref="P50:R50"/>
    <mergeCell ref="K87:L89"/>
    <mergeCell ref="N87:O87"/>
    <mergeCell ref="P87:R87"/>
    <mergeCell ref="N88:O88"/>
    <mergeCell ref="P88:R88"/>
    <mergeCell ref="N89:O89"/>
    <mergeCell ref="P89:R89"/>
    <mergeCell ref="K90:L92"/>
    <mergeCell ref="N90:O90"/>
    <mergeCell ref="P90:R90"/>
    <mergeCell ref="N91:O91"/>
    <mergeCell ref="P91:R91"/>
    <mergeCell ref="N92:O92"/>
    <mergeCell ref="P92:R92"/>
    <mergeCell ref="K63:L65"/>
    <mergeCell ref="N63:O63"/>
    <mergeCell ref="P63:R63"/>
    <mergeCell ref="N64:O64"/>
    <mergeCell ref="P64:R64"/>
    <mergeCell ref="N65:O65"/>
    <mergeCell ref="P65:R65"/>
    <mergeCell ref="K66:L68"/>
    <mergeCell ref="N66:O66"/>
    <mergeCell ref="P66:R66"/>
    <mergeCell ref="N67:O67"/>
    <mergeCell ref="P67:R67"/>
    <mergeCell ref="N68:O68"/>
    <mergeCell ref="P68:R68"/>
    <mergeCell ref="K69:L71"/>
    <mergeCell ref="N69:O69"/>
    <mergeCell ref="P69:R69"/>
    <mergeCell ref="N70:O70"/>
    <mergeCell ref="U48:V50"/>
    <mergeCell ref="X48:Y48"/>
    <mergeCell ref="Z48:AB48"/>
    <mergeCell ref="X49:Y49"/>
    <mergeCell ref="Z49:AB49"/>
    <mergeCell ref="X50:Y50"/>
    <mergeCell ref="Z50:AB50"/>
    <mergeCell ref="U51:V53"/>
    <mergeCell ref="X51:Y51"/>
    <mergeCell ref="Z51:AB51"/>
    <mergeCell ref="X52:Y52"/>
    <mergeCell ref="Z52:AB52"/>
    <mergeCell ref="X53:Y53"/>
    <mergeCell ref="Z53:AB53"/>
    <mergeCell ref="X42:Y42"/>
    <mergeCell ref="Z42:AB42"/>
    <mergeCell ref="X43:Y43"/>
    <mergeCell ref="Z43:AB43"/>
    <mergeCell ref="X44:Y44"/>
    <mergeCell ref="Z44:AB44"/>
    <mergeCell ref="U45:V47"/>
    <mergeCell ref="X45:Y45"/>
    <mergeCell ref="Z45:AB45"/>
    <mergeCell ref="X46:Y46"/>
    <mergeCell ref="Z46:AB46"/>
    <mergeCell ref="X47:Y47"/>
    <mergeCell ref="Z47:AB47"/>
    <mergeCell ref="U42:V44"/>
    <mergeCell ref="Z64:AB64"/>
    <mergeCell ref="X65:Y65"/>
    <mergeCell ref="Z65:AB65"/>
    <mergeCell ref="U69:V71"/>
    <mergeCell ref="X69:Y69"/>
    <mergeCell ref="Z69:AB69"/>
    <mergeCell ref="X70:Y70"/>
    <mergeCell ref="Z70:AB70"/>
    <mergeCell ref="X71:Y71"/>
    <mergeCell ref="Z71:AB71"/>
    <mergeCell ref="Z80:AB80"/>
    <mergeCell ref="U81:V83"/>
    <mergeCell ref="X81:Y81"/>
    <mergeCell ref="Z81:AB81"/>
    <mergeCell ref="X82:Y82"/>
    <mergeCell ref="Z82:AB82"/>
    <mergeCell ref="X83:Y83"/>
    <mergeCell ref="Z83:AB83"/>
    <mergeCell ref="X73:Y73"/>
    <mergeCell ref="Z73:AB73"/>
    <mergeCell ref="X74:Y74"/>
    <mergeCell ref="Z74:AB74"/>
    <mergeCell ref="U75:V77"/>
    <mergeCell ref="X75:Y75"/>
    <mergeCell ref="Z75:AB75"/>
    <mergeCell ref="X76:Y76"/>
    <mergeCell ref="Z76:AB76"/>
    <mergeCell ref="X77:Y77"/>
    <mergeCell ref="Z77:AB77"/>
    <mergeCell ref="U72:V74"/>
    <mergeCell ref="X72:Y72"/>
    <mergeCell ref="Z72:AB72"/>
    <mergeCell ref="U78:V80"/>
    <mergeCell ref="X78:Y78"/>
    <mergeCell ref="Z78:AB78"/>
    <mergeCell ref="X79:Y79"/>
    <mergeCell ref="Z79:AB79"/>
    <mergeCell ref="X80:Y80"/>
    <mergeCell ref="U84:V86"/>
    <mergeCell ref="X84:Y84"/>
    <mergeCell ref="Z84:AB84"/>
    <mergeCell ref="X85:Y85"/>
    <mergeCell ref="Z85:AB85"/>
    <mergeCell ref="X86:Y86"/>
    <mergeCell ref="Z86:AB86"/>
    <mergeCell ref="U87:V89"/>
    <mergeCell ref="X87:Y87"/>
    <mergeCell ref="Z87:AB87"/>
    <mergeCell ref="X88:Y88"/>
    <mergeCell ref="Z88:AB88"/>
    <mergeCell ref="X89:Y89"/>
    <mergeCell ref="Z89:AB89"/>
    <mergeCell ref="AE75:AF77"/>
    <mergeCell ref="AH75:AI75"/>
    <mergeCell ref="AJ75:AL75"/>
    <mergeCell ref="AH76:AI76"/>
    <mergeCell ref="AJ76:AL76"/>
    <mergeCell ref="AH77:AI77"/>
    <mergeCell ref="AJ77:AL77"/>
    <mergeCell ref="AE60:AF62"/>
    <mergeCell ref="AH60:AI60"/>
    <mergeCell ref="AJ60:AL60"/>
    <mergeCell ref="AH61:AI61"/>
    <mergeCell ref="AJ61:AL61"/>
    <mergeCell ref="AH62:AI62"/>
    <mergeCell ref="AJ62:AL62"/>
    <mergeCell ref="AE63:AF65"/>
    <mergeCell ref="AH63:AI63"/>
    <mergeCell ref="AJ63:AL63"/>
    <mergeCell ref="AH64:AI64"/>
    <mergeCell ref="AJ64:AL64"/>
    <mergeCell ref="AH65:AI65"/>
    <mergeCell ref="AE72:AF74"/>
    <mergeCell ref="AH72:AI72"/>
    <mergeCell ref="AJ72:AL72"/>
    <mergeCell ref="AH78:AI78"/>
    <mergeCell ref="AJ78:AL78"/>
    <mergeCell ref="AH79:AI79"/>
    <mergeCell ref="AJ79:AL79"/>
    <mergeCell ref="AH80:AI80"/>
    <mergeCell ref="AJ80:AL80"/>
    <mergeCell ref="AH81:AI81"/>
    <mergeCell ref="AJ81:AL81"/>
    <mergeCell ref="AH82:AI82"/>
    <mergeCell ref="AJ82:AL82"/>
    <mergeCell ref="AH84:AI84"/>
    <mergeCell ref="AJ84:AL84"/>
    <mergeCell ref="AH85:AI85"/>
    <mergeCell ref="AJ85:AL85"/>
    <mergeCell ref="AH89:AI89"/>
    <mergeCell ref="AH73:AI73"/>
    <mergeCell ref="AJ73:AL73"/>
    <mergeCell ref="AH74:AI74"/>
    <mergeCell ref="AJ74:AL74"/>
    <mergeCell ref="AJ89:AL89"/>
    <mergeCell ref="AR40:AS40"/>
    <mergeCell ref="AT40:AV40"/>
    <mergeCell ref="AR41:AS41"/>
    <mergeCell ref="AT41:AV41"/>
    <mergeCell ref="AO42:AP44"/>
    <mergeCell ref="AR42:AS42"/>
    <mergeCell ref="AT42:AV42"/>
    <mergeCell ref="AT44:AV44"/>
    <mergeCell ref="AO96:AP98"/>
    <mergeCell ref="AR96:AS96"/>
    <mergeCell ref="AT96:AV96"/>
    <mergeCell ref="AR97:AS97"/>
    <mergeCell ref="AT97:AV97"/>
    <mergeCell ref="AR98:AS98"/>
    <mergeCell ref="AT98:AV98"/>
    <mergeCell ref="AO87:AP89"/>
    <mergeCell ref="AR87:AS87"/>
    <mergeCell ref="AT87:AV87"/>
    <mergeCell ref="AR88:AS88"/>
    <mergeCell ref="AT88:AV88"/>
    <mergeCell ref="AR89:AS89"/>
    <mergeCell ref="AT89:AV89"/>
    <mergeCell ref="AO90:AP92"/>
    <mergeCell ref="AR90:AS90"/>
    <mergeCell ref="AT90:AV90"/>
    <mergeCell ref="AR91:AS91"/>
    <mergeCell ref="AT91:AV91"/>
    <mergeCell ref="AR92:AS92"/>
    <mergeCell ref="AT92:AV92"/>
    <mergeCell ref="AO93:AP95"/>
    <mergeCell ref="AR93:AS93"/>
    <mergeCell ref="AO48:AP50"/>
    <mergeCell ref="AO78:AP80"/>
    <mergeCell ref="AR78:AS78"/>
    <mergeCell ref="BN57:BP57"/>
    <mergeCell ref="BL38:BM38"/>
    <mergeCell ref="BN38:BP38"/>
    <mergeCell ref="BI39:BJ41"/>
    <mergeCell ref="BL39:BM39"/>
    <mergeCell ref="BN39:BP39"/>
    <mergeCell ref="BL40:BM40"/>
    <mergeCell ref="BN40:BP40"/>
    <mergeCell ref="BL41:BM41"/>
    <mergeCell ref="BN41:BP41"/>
    <mergeCell ref="AO99:AP101"/>
    <mergeCell ref="AR99:AS99"/>
    <mergeCell ref="AT99:AV99"/>
    <mergeCell ref="AR100:AS100"/>
    <mergeCell ref="AT100:AV100"/>
    <mergeCell ref="AR101:AS101"/>
    <mergeCell ref="AT101:AV101"/>
    <mergeCell ref="BI36:BJ38"/>
    <mergeCell ref="BL36:BM36"/>
    <mergeCell ref="BI42:BJ44"/>
    <mergeCell ref="BL42:BM42"/>
    <mergeCell ref="BI48:BJ50"/>
    <mergeCell ref="BL48:BM48"/>
    <mergeCell ref="BL49:BM49"/>
    <mergeCell ref="BL50:BM50"/>
    <mergeCell ref="BI51:BJ53"/>
    <mergeCell ref="AR94:AS94"/>
    <mergeCell ref="AT94:AV94"/>
    <mergeCell ref="AR95:AS95"/>
    <mergeCell ref="AT39:AV39"/>
    <mergeCell ref="BL77:BM77"/>
    <mergeCell ref="BN77:BP77"/>
    <mergeCell ref="BI78:BJ80"/>
    <mergeCell ref="BL78:BM78"/>
    <mergeCell ref="BN78:BP78"/>
    <mergeCell ref="BL79:BM79"/>
    <mergeCell ref="BN79:BP79"/>
    <mergeCell ref="BL80:BM80"/>
    <mergeCell ref="BN42:BP42"/>
    <mergeCell ref="BL43:BM43"/>
    <mergeCell ref="BN43:BP43"/>
    <mergeCell ref="BL44:BM44"/>
    <mergeCell ref="BN44:BP44"/>
    <mergeCell ref="BI45:BJ47"/>
    <mergeCell ref="BL45:BM45"/>
    <mergeCell ref="BN45:BP45"/>
    <mergeCell ref="BL46:BM46"/>
    <mergeCell ref="BN46:BP46"/>
    <mergeCell ref="BL47:BM47"/>
    <mergeCell ref="BN47:BP47"/>
    <mergeCell ref="BL54:BM54"/>
    <mergeCell ref="BL55:BM55"/>
    <mergeCell ref="BL56:BM56"/>
    <mergeCell ref="BI57:BJ59"/>
    <mergeCell ref="BN53:BP53"/>
    <mergeCell ref="BN54:BP54"/>
    <mergeCell ref="BL64:BM64"/>
    <mergeCell ref="BN64:BP64"/>
    <mergeCell ref="BL65:BM65"/>
    <mergeCell ref="BN65:BP65"/>
    <mergeCell ref="BI66:BJ68"/>
    <mergeCell ref="BN80:BP80"/>
    <mergeCell ref="BL66:BM66"/>
    <mergeCell ref="BI84:BJ86"/>
    <mergeCell ref="BL84:BM84"/>
    <mergeCell ref="BN84:BP84"/>
    <mergeCell ref="BL85:BM85"/>
    <mergeCell ref="BN85:BP85"/>
    <mergeCell ref="BL86:BM86"/>
    <mergeCell ref="BN86:BP86"/>
    <mergeCell ref="S60:S62"/>
    <mergeCell ref="S63:S65"/>
    <mergeCell ref="S66:S68"/>
    <mergeCell ref="S69:S71"/>
    <mergeCell ref="S72:S74"/>
    <mergeCell ref="S75:S77"/>
    <mergeCell ref="S78:S80"/>
    <mergeCell ref="S81:S83"/>
    <mergeCell ref="S84:S86"/>
    <mergeCell ref="AW63:AW65"/>
    <mergeCell ref="AW66:AW68"/>
    <mergeCell ref="AW69:AW71"/>
    <mergeCell ref="AW72:AW74"/>
    <mergeCell ref="AW75:AW77"/>
    <mergeCell ref="AW78:AW80"/>
    <mergeCell ref="AW81:AW83"/>
    <mergeCell ref="AW84:AW86"/>
    <mergeCell ref="AT77:AV77"/>
    <mergeCell ref="AY63:AZ65"/>
    <mergeCell ref="BB63:BC63"/>
    <mergeCell ref="BD63:BF63"/>
    <mergeCell ref="BG63:BG65"/>
    <mergeCell ref="BB64:BC64"/>
    <mergeCell ref="BD64:BF64"/>
    <mergeCell ref="AC87:AC89"/>
    <mergeCell ref="AC90:AC92"/>
    <mergeCell ref="S36:S38"/>
    <mergeCell ref="S42:S44"/>
    <mergeCell ref="S45:S47"/>
    <mergeCell ref="S48:S50"/>
    <mergeCell ref="S51:S53"/>
    <mergeCell ref="S54:S56"/>
    <mergeCell ref="S57:S59"/>
    <mergeCell ref="AC93:AC95"/>
    <mergeCell ref="BI87:BJ89"/>
    <mergeCell ref="BL87:BM87"/>
    <mergeCell ref="BN87:BP87"/>
    <mergeCell ref="BL88:BM88"/>
    <mergeCell ref="BN88:BP88"/>
    <mergeCell ref="BL89:BM89"/>
    <mergeCell ref="BN89:BP89"/>
    <mergeCell ref="BI69:BJ71"/>
    <mergeCell ref="BL69:BM69"/>
    <mergeCell ref="BN69:BP69"/>
    <mergeCell ref="BL70:BM70"/>
    <mergeCell ref="BN70:BP70"/>
    <mergeCell ref="BL71:BM71"/>
    <mergeCell ref="BN71:BP71"/>
    <mergeCell ref="BI72:BJ74"/>
    <mergeCell ref="BL72:BM72"/>
    <mergeCell ref="BN72:BP72"/>
    <mergeCell ref="BL73:BM73"/>
    <mergeCell ref="BN73:BP73"/>
    <mergeCell ref="BL74:BM74"/>
    <mergeCell ref="BN75:BP75"/>
    <mergeCell ref="BL76:BM76"/>
    <mergeCell ref="AC36:AC38"/>
    <mergeCell ref="AC39:AC41"/>
    <mergeCell ref="AC42:AC44"/>
    <mergeCell ref="AC45:AC47"/>
    <mergeCell ref="AC48:AC50"/>
    <mergeCell ref="AC51:AC53"/>
    <mergeCell ref="AC54:AC56"/>
    <mergeCell ref="AC57:AC59"/>
    <mergeCell ref="AC60:AC62"/>
    <mergeCell ref="AC63:AC65"/>
    <mergeCell ref="AC66:AC68"/>
    <mergeCell ref="AC69:AC71"/>
    <mergeCell ref="AC72:AC74"/>
    <mergeCell ref="AC75:AC77"/>
    <mergeCell ref="AC78:AC80"/>
    <mergeCell ref="AC81:AC83"/>
    <mergeCell ref="AC84:AC86"/>
    <mergeCell ref="BN74:BP74"/>
    <mergeCell ref="BI75:BJ77"/>
    <mergeCell ref="BL75:BM75"/>
    <mergeCell ref="AW48:AW50"/>
    <mergeCell ref="AW51:AW53"/>
    <mergeCell ref="AW54:AW56"/>
    <mergeCell ref="AW57:AW59"/>
    <mergeCell ref="AW60:AW62"/>
    <mergeCell ref="BN55:BP55"/>
    <mergeCell ref="BN56:BP56"/>
    <mergeCell ref="BL57:BM57"/>
    <mergeCell ref="BI54:BJ56"/>
    <mergeCell ref="BL58:BM58"/>
    <mergeCell ref="BN58:BP58"/>
    <mergeCell ref="AY42:AZ44"/>
    <mergeCell ref="BB42:BC42"/>
    <mergeCell ref="BD42:BF42"/>
    <mergeCell ref="BG42:BG44"/>
    <mergeCell ref="BB43:BC43"/>
    <mergeCell ref="BD43:BF43"/>
    <mergeCell ref="BB44:BC44"/>
    <mergeCell ref="BD44:BF44"/>
    <mergeCell ref="BL51:BM51"/>
    <mergeCell ref="BL52:BM52"/>
    <mergeCell ref="BL53:BM53"/>
    <mergeCell ref="AY54:AZ56"/>
    <mergeCell ref="BB54:BC54"/>
    <mergeCell ref="BD54:BF54"/>
    <mergeCell ref="BG54:BG56"/>
    <mergeCell ref="BB55:BC55"/>
    <mergeCell ref="BD55:BF55"/>
    <mergeCell ref="BN76:BP76"/>
    <mergeCell ref="AM39:AM41"/>
    <mergeCell ref="AM42:AM44"/>
    <mergeCell ref="AM45:AM47"/>
    <mergeCell ref="AM48:AM50"/>
    <mergeCell ref="AM51:AM53"/>
    <mergeCell ref="AM54:AM56"/>
    <mergeCell ref="AM57:AM59"/>
    <mergeCell ref="AM60:AM62"/>
    <mergeCell ref="AM63:AM65"/>
    <mergeCell ref="AM66:AM68"/>
    <mergeCell ref="AM69:AM71"/>
    <mergeCell ref="AM72:AM74"/>
    <mergeCell ref="AM75:AM77"/>
    <mergeCell ref="AM78:AM80"/>
    <mergeCell ref="AM81:AM83"/>
    <mergeCell ref="AM84:AM86"/>
    <mergeCell ref="AJ101:AL101"/>
    <mergeCell ref="AJ86:AL86"/>
    <mergeCell ref="AJ83:AL83"/>
    <mergeCell ref="AJ87:AL87"/>
    <mergeCell ref="AJ88:AL88"/>
    <mergeCell ref="AJ94:AL94"/>
    <mergeCell ref="AJ95:AL95"/>
    <mergeCell ref="BK105:BP105"/>
    <mergeCell ref="AY90:AZ92"/>
    <mergeCell ref="BB90:BC90"/>
    <mergeCell ref="BD90:BF90"/>
    <mergeCell ref="BG90:BG92"/>
    <mergeCell ref="BB91:BC91"/>
    <mergeCell ref="BD91:BF91"/>
    <mergeCell ref="BB92:BC92"/>
    <mergeCell ref="BD92:BF92"/>
    <mergeCell ref="AY93:AZ95"/>
    <mergeCell ref="BB93:BC93"/>
    <mergeCell ref="BD93:BF93"/>
    <mergeCell ref="BG93:BG95"/>
    <mergeCell ref="BB94:BC94"/>
    <mergeCell ref="BD94:BF94"/>
    <mergeCell ref="AM99:AM101"/>
    <mergeCell ref="BI99:BJ101"/>
    <mergeCell ref="AT95:AV95"/>
    <mergeCell ref="AT93:AV93"/>
    <mergeCell ref="AE103:AM103"/>
    <mergeCell ref="AE105:AF105"/>
    <mergeCell ref="BI103:BQ103"/>
    <mergeCell ref="BI105:BJ105"/>
    <mergeCell ref="BI107:BJ107"/>
    <mergeCell ref="AQ108:AS108"/>
    <mergeCell ref="AT108:AV108"/>
    <mergeCell ref="BB56:BC56"/>
    <mergeCell ref="BD56:BF56"/>
    <mergeCell ref="BB51:BC51"/>
    <mergeCell ref="BD51:BF51"/>
    <mergeCell ref="BG51:BG53"/>
    <mergeCell ref="BB52:BC52"/>
    <mergeCell ref="BD52:BF52"/>
    <mergeCell ref="BB53:BC53"/>
    <mergeCell ref="BD53:BF53"/>
    <mergeCell ref="AY51:AZ53"/>
    <mergeCell ref="C105:H105"/>
    <mergeCell ref="M105:R105"/>
    <mergeCell ref="W105:AB105"/>
    <mergeCell ref="AG105:AL105"/>
    <mergeCell ref="AQ105:AV105"/>
    <mergeCell ref="AC96:AC98"/>
    <mergeCell ref="AC99:AC101"/>
    <mergeCell ref="AE78:AF80"/>
    <mergeCell ref="AE81:AF83"/>
    <mergeCell ref="AE84:AF86"/>
    <mergeCell ref="AH86:AI86"/>
    <mergeCell ref="AE87:AF89"/>
    <mergeCell ref="AH87:AI87"/>
    <mergeCell ref="AH88:AI88"/>
    <mergeCell ref="AW87:AW89"/>
    <mergeCell ref="S87:S89"/>
    <mergeCell ref="S90:S92"/>
    <mergeCell ref="S93:S95"/>
    <mergeCell ref="S96:S98"/>
    <mergeCell ref="AW93:AW95"/>
    <mergeCell ref="AW96:AW98"/>
    <mergeCell ref="AW99:AW101"/>
    <mergeCell ref="F110:H110"/>
    <mergeCell ref="C111:E111"/>
    <mergeCell ref="F111:H111"/>
    <mergeCell ref="C112:E112"/>
    <mergeCell ref="F112:H112"/>
    <mergeCell ref="M106:O106"/>
    <mergeCell ref="P106:R106"/>
    <mergeCell ref="M107:O107"/>
    <mergeCell ref="P107:R107"/>
    <mergeCell ref="M108:O108"/>
    <mergeCell ref="P108:R108"/>
    <mergeCell ref="M109:O109"/>
    <mergeCell ref="P109:R109"/>
    <mergeCell ref="M110:O110"/>
    <mergeCell ref="P110:R110"/>
    <mergeCell ref="M111:O111"/>
    <mergeCell ref="P111:R111"/>
    <mergeCell ref="M112:O112"/>
    <mergeCell ref="P112:R112"/>
    <mergeCell ref="S99:S101"/>
    <mergeCell ref="AH94:AI94"/>
    <mergeCell ref="AH95:AI95"/>
    <mergeCell ref="N96:O96"/>
    <mergeCell ref="P96:R96"/>
    <mergeCell ref="N97:O97"/>
    <mergeCell ref="P97:R97"/>
    <mergeCell ref="N98:O98"/>
    <mergeCell ref="P98:R98"/>
    <mergeCell ref="U109:V109"/>
    <mergeCell ref="W114:Y114"/>
    <mergeCell ref="Z114:AB114"/>
    <mergeCell ref="AG106:AI106"/>
    <mergeCell ref="AJ106:AL106"/>
    <mergeCell ref="AG107:AI107"/>
    <mergeCell ref="AJ107:AL107"/>
    <mergeCell ref="AG108:AI108"/>
    <mergeCell ref="AJ108:AL108"/>
    <mergeCell ref="AG109:AI109"/>
    <mergeCell ref="AJ109:AL109"/>
    <mergeCell ref="AG110:AI110"/>
    <mergeCell ref="AJ110:AL110"/>
    <mergeCell ref="AG111:AI111"/>
    <mergeCell ref="AJ111:AL111"/>
    <mergeCell ref="AG112:AI112"/>
    <mergeCell ref="AJ112:AL112"/>
    <mergeCell ref="AG113:AI113"/>
    <mergeCell ref="AJ113:AL113"/>
    <mergeCell ref="AG114:AI114"/>
    <mergeCell ref="AJ114:AL114"/>
    <mergeCell ref="W109:Y109"/>
    <mergeCell ref="Z109:AB109"/>
    <mergeCell ref="W110:Y110"/>
    <mergeCell ref="Z110:AB110"/>
    <mergeCell ref="W111:Y111"/>
    <mergeCell ref="Z111:AB111"/>
    <mergeCell ref="W112:Y112"/>
    <mergeCell ref="AE114:AF114"/>
    <mergeCell ref="AE109:AF109"/>
    <mergeCell ref="AE110:AF110"/>
    <mergeCell ref="AE111:AF111"/>
    <mergeCell ref="AE106:AF106"/>
    <mergeCell ref="AO109:AP109"/>
    <mergeCell ref="BI108:BJ108"/>
    <mergeCell ref="AQ114:AS114"/>
    <mergeCell ref="AT114:AV114"/>
    <mergeCell ref="AQ115:AS115"/>
    <mergeCell ref="AT115:AV115"/>
    <mergeCell ref="BK106:BM106"/>
    <mergeCell ref="BN106:BP106"/>
    <mergeCell ref="BK107:BM107"/>
    <mergeCell ref="BN107:BP107"/>
    <mergeCell ref="BK108:BM108"/>
    <mergeCell ref="BN108:BP108"/>
    <mergeCell ref="BK109:BM109"/>
    <mergeCell ref="BN109:BP109"/>
    <mergeCell ref="BK110:BM110"/>
    <mergeCell ref="BN110:BP110"/>
    <mergeCell ref="BK111:BM111"/>
    <mergeCell ref="BN111:BP111"/>
    <mergeCell ref="BK112:BM112"/>
    <mergeCell ref="BN112:BP112"/>
    <mergeCell ref="AY109:AZ109"/>
    <mergeCell ref="BA109:BC109"/>
    <mergeCell ref="BD109:BF109"/>
    <mergeCell ref="AY110:AZ110"/>
    <mergeCell ref="BA110:BC110"/>
    <mergeCell ref="BD110:BF110"/>
    <mergeCell ref="BI109:BJ109"/>
    <mergeCell ref="BI110:BJ110"/>
    <mergeCell ref="BI111:BJ111"/>
    <mergeCell ref="BI112:BJ112"/>
    <mergeCell ref="AY114:AZ114"/>
    <mergeCell ref="BA114:BC114"/>
    <mergeCell ref="AO107:AP107"/>
    <mergeCell ref="AO108:AP108"/>
    <mergeCell ref="AQ107:AS107"/>
    <mergeCell ref="AT107:AV107"/>
    <mergeCell ref="AE9:AF9"/>
    <mergeCell ref="AE10:AF10"/>
    <mergeCell ref="AE11:AF11"/>
    <mergeCell ref="AE12:AF12"/>
    <mergeCell ref="AE13:AF13"/>
    <mergeCell ref="AE14:AF14"/>
    <mergeCell ref="AE15:AF15"/>
    <mergeCell ref="AO7:AP7"/>
    <mergeCell ref="AO8:AP8"/>
    <mergeCell ref="AO9:AP9"/>
    <mergeCell ref="AO10:AP10"/>
    <mergeCell ref="AO11:AP11"/>
    <mergeCell ref="AO12:AP12"/>
    <mergeCell ref="AO13:AP13"/>
    <mergeCell ref="AO14:AP14"/>
    <mergeCell ref="AO15:AP15"/>
    <mergeCell ref="AM87:AM89"/>
    <mergeCell ref="AM90:AM92"/>
    <mergeCell ref="AM93:AM95"/>
    <mergeCell ref="AM96:AM98"/>
    <mergeCell ref="AE42:AF44"/>
    <mergeCell ref="AH42:AI42"/>
    <mergeCell ref="AJ42:AL42"/>
    <mergeCell ref="AH83:AI83"/>
    <mergeCell ref="AR76:AS76"/>
    <mergeCell ref="AT76:AV76"/>
    <mergeCell ref="AR77:AS77"/>
    <mergeCell ref="AM36:AM38"/>
    <mergeCell ref="AY1:BG1"/>
    <mergeCell ref="AY4:BG4"/>
    <mergeCell ref="AY5:AZ5"/>
    <mergeCell ref="AY6:AZ6"/>
    <mergeCell ref="AY7:AZ7"/>
    <mergeCell ref="AY8:AZ8"/>
    <mergeCell ref="AY9:AZ9"/>
    <mergeCell ref="AY10:AZ10"/>
    <mergeCell ref="AY11:AZ11"/>
    <mergeCell ref="AY12:AZ12"/>
    <mergeCell ref="AY13:AZ13"/>
    <mergeCell ref="AY14:AZ14"/>
    <mergeCell ref="AY15:AZ15"/>
    <mergeCell ref="BI5:BJ5"/>
    <mergeCell ref="BD26:BF26"/>
    <mergeCell ref="AY27:AZ27"/>
    <mergeCell ref="BA27:BC27"/>
    <mergeCell ref="AY24:BG24"/>
    <mergeCell ref="BI6:BJ6"/>
    <mergeCell ref="BI7:BJ7"/>
    <mergeCell ref="BI8:BJ8"/>
    <mergeCell ref="BI9:BJ9"/>
    <mergeCell ref="BI10:BJ10"/>
    <mergeCell ref="BI11:BJ11"/>
    <mergeCell ref="BI12:BJ12"/>
    <mergeCell ref="BI13:BJ13"/>
    <mergeCell ref="BI14:BJ14"/>
    <mergeCell ref="BI15:BJ15"/>
    <mergeCell ref="AY25:AZ25"/>
    <mergeCell ref="BA25:BF25"/>
    <mergeCell ref="AY26:AZ26"/>
    <mergeCell ref="BI1:BQ1"/>
    <mergeCell ref="BQ93:BQ95"/>
    <mergeCell ref="BQ96:BQ98"/>
    <mergeCell ref="BQ99:BQ101"/>
    <mergeCell ref="BQ63:BQ65"/>
    <mergeCell ref="BQ66:BQ68"/>
    <mergeCell ref="BQ69:BQ71"/>
    <mergeCell ref="BQ72:BQ74"/>
    <mergeCell ref="BQ75:BQ77"/>
    <mergeCell ref="BQ78:BQ80"/>
    <mergeCell ref="BQ81:BQ83"/>
    <mergeCell ref="BQ84:BQ86"/>
    <mergeCell ref="BQ87:BQ89"/>
    <mergeCell ref="AE17:AM17"/>
    <mergeCell ref="AO17:AW17"/>
    <mergeCell ref="AO5:AP5"/>
    <mergeCell ref="AO6:AP6"/>
    <mergeCell ref="BK8:BM8"/>
    <mergeCell ref="BN8:BP8"/>
    <mergeCell ref="BK9:BM9"/>
    <mergeCell ref="BN9:BP9"/>
    <mergeCell ref="BK10:BM10"/>
    <mergeCell ref="BN10:BP10"/>
    <mergeCell ref="BD29:BF29"/>
    <mergeCell ref="BD27:BF27"/>
    <mergeCell ref="BI17:BQ17"/>
    <mergeCell ref="BL99:BM99"/>
    <mergeCell ref="BN99:BP99"/>
    <mergeCell ref="BL100:BM100"/>
    <mergeCell ref="BN100:BP100"/>
    <mergeCell ref="BL101:BM101"/>
    <mergeCell ref="BN101:BP101"/>
    <mergeCell ref="AW90:AW92"/>
    <mergeCell ref="U6:V6"/>
    <mergeCell ref="U7:V7"/>
    <mergeCell ref="U8:V8"/>
    <mergeCell ref="U9:V9"/>
    <mergeCell ref="U10:V10"/>
    <mergeCell ref="U11:V11"/>
    <mergeCell ref="U12:V12"/>
    <mergeCell ref="U13:V13"/>
    <mergeCell ref="U14:V14"/>
    <mergeCell ref="U15:V15"/>
    <mergeCell ref="AE5:AF5"/>
    <mergeCell ref="AE6:AF6"/>
    <mergeCell ref="AE7:AF7"/>
    <mergeCell ref="AE8:AF8"/>
    <mergeCell ref="W8:Y8"/>
    <mergeCell ref="Z8:AB8"/>
    <mergeCell ref="W9:Y9"/>
    <mergeCell ref="Z9:AB9"/>
    <mergeCell ref="W10:Y10"/>
    <mergeCell ref="Z10:AB10"/>
    <mergeCell ref="W11:Y11"/>
    <mergeCell ref="Z11:AB11"/>
    <mergeCell ref="Z15:AB15"/>
    <mergeCell ref="W13:Y13"/>
    <mergeCell ref="Z13:AB13"/>
    <mergeCell ref="W14:Y14"/>
    <mergeCell ref="Z14:AB14"/>
    <mergeCell ref="W15:Y15"/>
    <mergeCell ref="AY17:BG17"/>
    <mergeCell ref="AY18:BA19"/>
    <mergeCell ref="BE18:BG18"/>
    <mergeCell ref="BE19:BG19"/>
    <mergeCell ref="AZ20:BA20"/>
    <mergeCell ref="BE20:BG20"/>
    <mergeCell ref="AZ21:BA21"/>
    <mergeCell ref="BE21:BG21"/>
    <mergeCell ref="AZ22:BA22"/>
    <mergeCell ref="BE22:BG22"/>
    <mergeCell ref="AY36:AZ38"/>
    <mergeCell ref="BB36:BC36"/>
    <mergeCell ref="BD36:BF36"/>
    <mergeCell ref="BG36:BG38"/>
    <mergeCell ref="BB37:BC37"/>
    <mergeCell ref="BD37:BF37"/>
    <mergeCell ref="BB38:BC38"/>
    <mergeCell ref="BD38:BF38"/>
    <mergeCell ref="AY28:AZ28"/>
    <mergeCell ref="BA28:BC28"/>
    <mergeCell ref="BD28:BF28"/>
    <mergeCell ref="AY29:AZ29"/>
    <mergeCell ref="BA29:BC29"/>
    <mergeCell ref="AY31:AZ31"/>
    <mergeCell ref="BA31:BC31"/>
    <mergeCell ref="BD31:BF31"/>
    <mergeCell ref="BA26:BC26"/>
    <mergeCell ref="AY45:AZ47"/>
    <mergeCell ref="BB45:BC45"/>
    <mergeCell ref="BD45:BF45"/>
    <mergeCell ref="BG45:BG47"/>
    <mergeCell ref="BB46:BC46"/>
    <mergeCell ref="BD46:BF46"/>
    <mergeCell ref="BB47:BC47"/>
    <mergeCell ref="BD47:BF47"/>
    <mergeCell ref="AY48:AZ50"/>
    <mergeCell ref="BB48:BC48"/>
    <mergeCell ref="BD48:BF48"/>
    <mergeCell ref="BG48:BG50"/>
    <mergeCell ref="BB49:BC49"/>
    <mergeCell ref="BD49:BF49"/>
    <mergeCell ref="BB50:BC50"/>
    <mergeCell ref="BD50:BF50"/>
    <mergeCell ref="AY60:AZ62"/>
    <mergeCell ref="BB60:BC60"/>
    <mergeCell ref="BD60:BF60"/>
    <mergeCell ref="BG60:BG62"/>
    <mergeCell ref="BB61:BC61"/>
    <mergeCell ref="BD61:BF61"/>
    <mergeCell ref="BB62:BC62"/>
    <mergeCell ref="BD62:BF62"/>
    <mergeCell ref="BB65:BC65"/>
    <mergeCell ref="BD65:BF65"/>
    <mergeCell ref="AY57:AZ59"/>
    <mergeCell ref="BB57:BC57"/>
    <mergeCell ref="BD57:BF57"/>
    <mergeCell ref="BG57:BG59"/>
    <mergeCell ref="BB58:BC58"/>
    <mergeCell ref="BD58:BF58"/>
    <mergeCell ref="BB59:BC59"/>
    <mergeCell ref="BD59:BF59"/>
    <mergeCell ref="AY72:AZ74"/>
    <mergeCell ref="BB72:BC72"/>
    <mergeCell ref="BD72:BF72"/>
    <mergeCell ref="BG72:BG74"/>
    <mergeCell ref="BB73:BC73"/>
    <mergeCell ref="BD73:BF73"/>
    <mergeCell ref="BB74:BC74"/>
    <mergeCell ref="BD74:BF74"/>
    <mergeCell ref="AY66:AZ68"/>
    <mergeCell ref="BB66:BC66"/>
    <mergeCell ref="BD66:BF66"/>
    <mergeCell ref="BG66:BG68"/>
    <mergeCell ref="BB67:BC67"/>
    <mergeCell ref="BD67:BF67"/>
    <mergeCell ref="BB68:BC68"/>
    <mergeCell ref="BD68:BF68"/>
    <mergeCell ref="AY75:AZ77"/>
    <mergeCell ref="BB75:BC75"/>
    <mergeCell ref="BD75:BF75"/>
    <mergeCell ref="BG75:BG77"/>
    <mergeCell ref="BB76:BC76"/>
    <mergeCell ref="BD76:BF76"/>
    <mergeCell ref="BB77:BC77"/>
    <mergeCell ref="BD77:BF77"/>
    <mergeCell ref="AY69:AZ71"/>
    <mergeCell ref="BB69:BC69"/>
    <mergeCell ref="BD69:BF69"/>
    <mergeCell ref="BG69:BG71"/>
    <mergeCell ref="BB70:BC70"/>
    <mergeCell ref="BD70:BF70"/>
    <mergeCell ref="BB71:BC71"/>
    <mergeCell ref="BD71:BF71"/>
    <mergeCell ref="AY84:AZ86"/>
    <mergeCell ref="BB84:BC84"/>
    <mergeCell ref="BD84:BF84"/>
    <mergeCell ref="BG84:BG86"/>
    <mergeCell ref="BB85:BC85"/>
    <mergeCell ref="BD85:BF85"/>
    <mergeCell ref="BB86:BC86"/>
    <mergeCell ref="BD86:BF86"/>
    <mergeCell ref="AY87:AZ89"/>
    <mergeCell ref="BB87:BC87"/>
    <mergeCell ref="BD87:BF87"/>
    <mergeCell ref="BG87:BG89"/>
    <mergeCell ref="BB88:BC88"/>
    <mergeCell ref="BD88:BF88"/>
    <mergeCell ref="BB89:BC89"/>
    <mergeCell ref="BD89:BF89"/>
    <mergeCell ref="AY78:AZ80"/>
    <mergeCell ref="BB78:BC78"/>
    <mergeCell ref="BD78:BF78"/>
    <mergeCell ref="BG78:BG80"/>
    <mergeCell ref="BB79:BC79"/>
    <mergeCell ref="BD79:BF79"/>
    <mergeCell ref="BB80:BC80"/>
    <mergeCell ref="BD80:BF80"/>
    <mergeCell ref="AY81:AZ83"/>
    <mergeCell ref="BB81:BC81"/>
    <mergeCell ref="BD81:BF81"/>
    <mergeCell ref="BG81:BG83"/>
    <mergeCell ref="BB82:BC82"/>
    <mergeCell ref="BD82:BF82"/>
    <mergeCell ref="BB83:BC83"/>
    <mergeCell ref="BD83:BF83"/>
    <mergeCell ref="A104:I104"/>
    <mergeCell ref="K104:S104"/>
    <mergeCell ref="U104:AC104"/>
    <mergeCell ref="AE104:AM104"/>
    <mergeCell ref="AO104:AW104"/>
    <mergeCell ref="AY104:BG104"/>
    <mergeCell ref="AY111:AZ111"/>
    <mergeCell ref="BA111:BC111"/>
    <mergeCell ref="BD111:BF111"/>
    <mergeCell ref="AY112:AZ112"/>
    <mergeCell ref="BA112:BC112"/>
    <mergeCell ref="BD112:BF112"/>
    <mergeCell ref="AY113:AZ113"/>
    <mergeCell ref="BA113:BC113"/>
    <mergeCell ref="BD113:BF113"/>
    <mergeCell ref="AY105:AZ105"/>
    <mergeCell ref="BA105:BF105"/>
    <mergeCell ref="AY106:AZ106"/>
    <mergeCell ref="BA106:BC106"/>
    <mergeCell ref="BD106:BF106"/>
    <mergeCell ref="AY107:AZ107"/>
    <mergeCell ref="BA107:BC107"/>
    <mergeCell ref="BD107:BF107"/>
    <mergeCell ref="AY108:AZ108"/>
    <mergeCell ref="BA108:BC108"/>
    <mergeCell ref="Z112:AB112"/>
    <mergeCell ref="W113:Y113"/>
    <mergeCell ref="Z113:AB113"/>
    <mergeCell ref="AE112:AF112"/>
    <mergeCell ref="A113:B113"/>
    <mergeCell ref="AE113:AF113"/>
    <mergeCell ref="C110:E110"/>
    <mergeCell ref="AY99:AZ101"/>
    <mergeCell ref="BB99:BC99"/>
    <mergeCell ref="BD99:BF99"/>
    <mergeCell ref="BG99:BG101"/>
    <mergeCell ref="BB100:BC100"/>
    <mergeCell ref="BD100:BF100"/>
    <mergeCell ref="BB101:BC101"/>
    <mergeCell ref="BD101:BF101"/>
    <mergeCell ref="AY103:BG103"/>
    <mergeCell ref="BB95:BC95"/>
    <mergeCell ref="BD95:BF95"/>
    <mergeCell ref="AY96:AZ98"/>
    <mergeCell ref="BB96:BC96"/>
    <mergeCell ref="BA115:BC115"/>
    <mergeCell ref="BD115:BF115"/>
    <mergeCell ref="BD96:BF96"/>
    <mergeCell ref="BG96:BG98"/>
    <mergeCell ref="BB97:BC97"/>
    <mergeCell ref="BD97:BF97"/>
    <mergeCell ref="BB98:BC98"/>
    <mergeCell ref="BD98:BF98"/>
    <mergeCell ref="BD108:BF108"/>
    <mergeCell ref="AY115:AZ115"/>
    <mergeCell ref="BD114:BF114"/>
    <mergeCell ref="BX27:BZ27"/>
    <mergeCell ref="BS1:CA1"/>
    <mergeCell ref="BS4:CA4"/>
    <mergeCell ref="BS5:BT5"/>
    <mergeCell ref="BS6:BT6"/>
    <mergeCell ref="BS7:BT7"/>
    <mergeCell ref="BS8:BT8"/>
    <mergeCell ref="BS9:BT9"/>
    <mergeCell ref="BS10:BT10"/>
    <mergeCell ref="BS11:BT11"/>
    <mergeCell ref="BS12:BT12"/>
    <mergeCell ref="BS13:BT13"/>
    <mergeCell ref="BS14:BT14"/>
    <mergeCell ref="BS15:BT15"/>
    <mergeCell ref="BS17:CA17"/>
    <mergeCell ref="BI104:BQ104"/>
    <mergeCell ref="BK11:BM11"/>
    <mergeCell ref="BN11:BP11"/>
    <mergeCell ref="BK12:BM12"/>
    <mergeCell ref="BN12:BP12"/>
    <mergeCell ref="BK13:BM13"/>
    <mergeCell ref="BN13:BP13"/>
    <mergeCell ref="BQ36:BQ38"/>
    <mergeCell ref="BQ39:BQ41"/>
    <mergeCell ref="BQ42:BQ44"/>
    <mergeCell ref="BQ45:BQ47"/>
    <mergeCell ref="BQ48:BQ50"/>
    <mergeCell ref="BQ51:BQ53"/>
    <mergeCell ref="BQ54:BQ56"/>
    <mergeCell ref="BQ57:BQ59"/>
    <mergeCell ref="BQ60:BQ62"/>
    <mergeCell ref="BQ90:BQ92"/>
    <mergeCell ref="BS28:BT28"/>
    <mergeCell ref="BU28:BW28"/>
    <mergeCell ref="BX28:BZ28"/>
    <mergeCell ref="BS29:BT29"/>
    <mergeCell ref="BU29:BW29"/>
    <mergeCell ref="BX29:BZ29"/>
    <mergeCell ref="BS31:BT31"/>
    <mergeCell ref="BU31:BW31"/>
    <mergeCell ref="BX31:BZ31"/>
    <mergeCell ref="BS32:BT32"/>
    <mergeCell ref="BU32:BW32"/>
    <mergeCell ref="BX32:BZ32"/>
    <mergeCell ref="BS34:CA34"/>
    <mergeCell ref="BS35:BT35"/>
    <mergeCell ref="BU35:BZ35"/>
    <mergeCell ref="BS18:BU19"/>
    <mergeCell ref="BY18:CA18"/>
    <mergeCell ref="BY19:CA19"/>
    <mergeCell ref="BT20:BU20"/>
    <mergeCell ref="BY20:CA20"/>
    <mergeCell ref="BT21:BU21"/>
    <mergeCell ref="BY21:CA21"/>
    <mergeCell ref="BT22:BU22"/>
    <mergeCell ref="BY22:CA22"/>
    <mergeCell ref="BS24:CA24"/>
    <mergeCell ref="BS25:BT25"/>
    <mergeCell ref="BU25:BZ25"/>
    <mergeCell ref="BS26:BT26"/>
    <mergeCell ref="BU26:BW26"/>
    <mergeCell ref="BX26:BZ26"/>
    <mergeCell ref="BS27:BT27"/>
    <mergeCell ref="BU27:BW27"/>
    <mergeCell ref="BS36:BT38"/>
    <mergeCell ref="BV36:BW36"/>
    <mergeCell ref="BX36:BZ36"/>
    <mergeCell ref="CA36:CA38"/>
    <mergeCell ref="BV37:BW37"/>
    <mergeCell ref="BX37:BZ37"/>
    <mergeCell ref="BV38:BW38"/>
    <mergeCell ref="BX38:BZ38"/>
    <mergeCell ref="BS39:BT41"/>
    <mergeCell ref="BV39:BW39"/>
    <mergeCell ref="BX39:BZ39"/>
    <mergeCell ref="CA39:CA41"/>
    <mergeCell ref="BV40:BW40"/>
    <mergeCell ref="BX40:BZ40"/>
    <mergeCell ref="BV41:BW41"/>
    <mergeCell ref="BX41:BZ41"/>
    <mergeCell ref="BS42:BT44"/>
    <mergeCell ref="BV42:BW42"/>
    <mergeCell ref="BX42:BZ42"/>
    <mergeCell ref="CA42:CA44"/>
    <mergeCell ref="BV43:BW43"/>
    <mergeCell ref="BX43:BZ43"/>
    <mergeCell ref="BV44:BW44"/>
    <mergeCell ref="BX44:BZ44"/>
    <mergeCell ref="BS45:BT47"/>
    <mergeCell ref="BV45:BW45"/>
    <mergeCell ref="BX45:BZ45"/>
    <mergeCell ref="CA45:CA47"/>
    <mergeCell ref="BV46:BW46"/>
    <mergeCell ref="BX46:BZ46"/>
    <mergeCell ref="BV47:BW47"/>
    <mergeCell ref="BX47:BZ47"/>
    <mergeCell ref="BS48:BT50"/>
    <mergeCell ref="BV48:BW48"/>
    <mergeCell ref="BX48:BZ48"/>
    <mergeCell ref="CA48:CA50"/>
    <mergeCell ref="BV49:BW49"/>
    <mergeCell ref="BX49:BZ49"/>
    <mergeCell ref="BV50:BW50"/>
    <mergeCell ref="BX50:BZ50"/>
    <mergeCell ref="BS51:BT53"/>
    <mergeCell ref="BV51:BW51"/>
    <mergeCell ref="BX51:BZ51"/>
    <mergeCell ref="CA51:CA53"/>
    <mergeCell ref="BV52:BW52"/>
    <mergeCell ref="BX52:BZ52"/>
    <mergeCell ref="BV53:BW53"/>
    <mergeCell ref="BX53:BZ53"/>
    <mergeCell ref="BS54:BT56"/>
    <mergeCell ref="BV54:BW54"/>
    <mergeCell ref="BX54:BZ54"/>
    <mergeCell ref="CA54:CA56"/>
    <mergeCell ref="BV55:BW55"/>
    <mergeCell ref="BX55:BZ55"/>
    <mergeCell ref="BV56:BW56"/>
    <mergeCell ref="BX56:BZ56"/>
    <mergeCell ref="BS57:BT59"/>
    <mergeCell ref="BV57:BW57"/>
    <mergeCell ref="BX57:BZ57"/>
    <mergeCell ref="CA57:CA59"/>
    <mergeCell ref="BV58:BW58"/>
    <mergeCell ref="BX58:BZ58"/>
    <mergeCell ref="BV59:BW59"/>
    <mergeCell ref="BX59:BZ59"/>
    <mergeCell ref="BS60:BT62"/>
    <mergeCell ref="BV60:BW60"/>
    <mergeCell ref="BX60:BZ60"/>
    <mergeCell ref="CA60:CA62"/>
    <mergeCell ref="BV61:BW61"/>
    <mergeCell ref="BX61:BZ61"/>
    <mergeCell ref="BV62:BW62"/>
    <mergeCell ref="BX62:BZ62"/>
    <mergeCell ref="BS63:BT65"/>
    <mergeCell ref="BV63:BW63"/>
    <mergeCell ref="BX63:BZ63"/>
    <mergeCell ref="CA63:CA65"/>
    <mergeCell ref="BV64:BW64"/>
    <mergeCell ref="BX64:BZ64"/>
    <mergeCell ref="BV65:BW65"/>
    <mergeCell ref="BX65:BZ65"/>
    <mergeCell ref="BS66:BT68"/>
    <mergeCell ref="BV66:BW66"/>
    <mergeCell ref="BX66:BZ66"/>
    <mergeCell ref="CA66:CA68"/>
    <mergeCell ref="BV67:BW67"/>
    <mergeCell ref="BX67:BZ67"/>
    <mergeCell ref="BV68:BW68"/>
    <mergeCell ref="BX68:BZ68"/>
    <mergeCell ref="BS69:BT71"/>
    <mergeCell ref="BV69:BW69"/>
    <mergeCell ref="BX69:BZ69"/>
    <mergeCell ref="CA69:CA71"/>
    <mergeCell ref="BV70:BW70"/>
    <mergeCell ref="BX70:BZ70"/>
    <mergeCell ref="BV71:BW71"/>
    <mergeCell ref="BX71:BZ71"/>
    <mergeCell ref="BS72:BT74"/>
    <mergeCell ref="BV72:BW72"/>
    <mergeCell ref="BX72:BZ72"/>
    <mergeCell ref="CA72:CA74"/>
    <mergeCell ref="BV73:BW73"/>
    <mergeCell ref="BX73:BZ73"/>
    <mergeCell ref="BV74:BW74"/>
    <mergeCell ref="BX74:BZ74"/>
    <mergeCell ref="BS75:BT77"/>
    <mergeCell ref="BV75:BW75"/>
    <mergeCell ref="BX75:BZ75"/>
    <mergeCell ref="CA75:CA77"/>
    <mergeCell ref="BV76:BW76"/>
    <mergeCell ref="BX76:BZ76"/>
    <mergeCell ref="BV77:BW77"/>
    <mergeCell ref="BX77:BZ77"/>
    <mergeCell ref="BS78:BT80"/>
    <mergeCell ref="BV78:BW78"/>
    <mergeCell ref="BX78:BZ78"/>
    <mergeCell ref="CA78:CA80"/>
    <mergeCell ref="BV79:BW79"/>
    <mergeCell ref="BX79:BZ79"/>
    <mergeCell ref="BV80:BW80"/>
    <mergeCell ref="BX80:BZ80"/>
    <mergeCell ref="BS81:BT83"/>
    <mergeCell ref="BV81:BW81"/>
    <mergeCell ref="BX81:BZ81"/>
    <mergeCell ref="CA81:CA83"/>
    <mergeCell ref="BV82:BW82"/>
    <mergeCell ref="BX82:BZ82"/>
    <mergeCell ref="BV83:BW83"/>
    <mergeCell ref="BX83:BZ83"/>
    <mergeCell ref="BS84:BT86"/>
    <mergeCell ref="BV84:BW84"/>
    <mergeCell ref="BX84:BZ84"/>
    <mergeCell ref="CA84:CA86"/>
    <mergeCell ref="BV85:BW85"/>
    <mergeCell ref="BX85:BZ85"/>
    <mergeCell ref="BV86:BW86"/>
    <mergeCell ref="BX86:BZ86"/>
    <mergeCell ref="BS87:BT89"/>
    <mergeCell ref="BV87:BW87"/>
    <mergeCell ref="BX87:BZ87"/>
    <mergeCell ref="CA87:CA89"/>
    <mergeCell ref="BV88:BW88"/>
    <mergeCell ref="BX88:BZ88"/>
    <mergeCell ref="BV89:BW89"/>
    <mergeCell ref="BX89:BZ89"/>
    <mergeCell ref="BS90:BT92"/>
    <mergeCell ref="BV90:BW90"/>
    <mergeCell ref="BX90:BZ90"/>
    <mergeCell ref="CA90:CA92"/>
    <mergeCell ref="BV91:BW91"/>
    <mergeCell ref="BX91:BZ91"/>
    <mergeCell ref="BV92:BW92"/>
    <mergeCell ref="BX92:BZ92"/>
    <mergeCell ref="BS93:BT95"/>
    <mergeCell ref="BV93:BW93"/>
    <mergeCell ref="BX93:BZ93"/>
    <mergeCell ref="CA93:CA95"/>
    <mergeCell ref="BV94:BW94"/>
    <mergeCell ref="BX94:BZ94"/>
    <mergeCell ref="BV95:BW95"/>
    <mergeCell ref="BX95:BZ95"/>
    <mergeCell ref="BS96:BT98"/>
    <mergeCell ref="BV96:BW96"/>
    <mergeCell ref="BX96:BZ96"/>
    <mergeCell ref="CA96:CA98"/>
    <mergeCell ref="BV97:BW97"/>
    <mergeCell ref="BX97:BZ97"/>
    <mergeCell ref="BV98:BW98"/>
    <mergeCell ref="BX98:BZ98"/>
    <mergeCell ref="BS99:BT101"/>
    <mergeCell ref="BV99:BW99"/>
    <mergeCell ref="BX99:BZ99"/>
    <mergeCell ref="CA99:CA101"/>
    <mergeCell ref="BV100:BW100"/>
    <mergeCell ref="BX100:BZ100"/>
    <mergeCell ref="BV101:BW101"/>
    <mergeCell ref="BX101:BZ101"/>
    <mergeCell ref="BS103:CA103"/>
    <mergeCell ref="BS104:CA104"/>
    <mergeCell ref="BS105:BT105"/>
    <mergeCell ref="BU105:BZ105"/>
    <mergeCell ref="BS106:BT106"/>
    <mergeCell ref="BU106:BW106"/>
    <mergeCell ref="BX106:BZ106"/>
    <mergeCell ref="BS107:BT107"/>
    <mergeCell ref="BU107:BW107"/>
    <mergeCell ref="BX107:BZ107"/>
    <mergeCell ref="BS108:BT108"/>
    <mergeCell ref="BU108:BW108"/>
    <mergeCell ref="BX108:BZ108"/>
    <mergeCell ref="BS109:BT109"/>
    <mergeCell ref="BU109:BW109"/>
    <mergeCell ref="BX109:BZ109"/>
    <mergeCell ref="BS110:BT110"/>
    <mergeCell ref="BU110:BW110"/>
    <mergeCell ref="BX110:BZ110"/>
    <mergeCell ref="BS111:BT111"/>
    <mergeCell ref="BU111:BW111"/>
    <mergeCell ref="BX111:BZ111"/>
    <mergeCell ref="BS112:BT112"/>
    <mergeCell ref="BU112:BW112"/>
    <mergeCell ref="BX112:BZ112"/>
    <mergeCell ref="BS113:BT113"/>
    <mergeCell ref="BU113:BW113"/>
    <mergeCell ref="BX113:BZ113"/>
    <mergeCell ref="C113:E113"/>
    <mergeCell ref="F113:H113"/>
    <mergeCell ref="A114:B114"/>
    <mergeCell ref="C114:E114"/>
    <mergeCell ref="F114:H114"/>
    <mergeCell ref="A115:B115"/>
    <mergeCell ref="C115:E115"/>
    <mergeCell ref="F115:H115"/>
    <mergeCell ref="A116:B116"/>
    <mergeCell ref="C116:E116"/>
    <mergeCell ref="F116:H116"/>
    <mergeCell ref="K115:L115"/>
    <mergeCell ref="M115:O115"/>
    <mergeCell ref="P115:R115"/>
    <mergeCell ref="K116:L116"/>
    <mergeCell ref="M116:O116"/>
    <mergeCell ref="P116:R116"/>
    <mergeCell ref="M113:O113"/>
    <mergeCell ref="P113:R113"/>
    <mergeCell ref="M114:O114"/>
    <mergeCell ref="P114:R114"/>
    <mergeCell ref="K114:L114"/>
    <mergeCell ref="AO117:AP117"/>
    <mergeCell ref="AQ117:AS117"/>
    <mergeCell ref="AT117:AV117"/>
    <mergeCell ref="AO118:AP118"/>
    <mergeCell ref="AQ118:AS118"/>
    <mergeCell ref="AT118:AV118"/>
    <mergeCell ref="K117:L117"/>
    <mergeCell ref="M117:O117"/>
    <mergeCell ref="P117:R117"/>
    <mergeCell ref="K118:L118"/>
    <mergeCell ref="M118:O118"/>
    <mergeCell ref="P118:R118"/>
    <mergeCell ref="U115:V115"/>
    <mergeCell ref="W115:Y115"/>
    <mergeCell ref="Z115:AB115"/>
    <mergeCell ref="U116:V116"/>
    <mergeCell ref="W116:Y116"/>
    <mergeCell ref="Z116:AB116"/>
    <mergeCell ref="U117:V117"/>
    <mergeCell ref="W117:Y117"/>
    <mergeCell ref="Z117:AB117"/>
    <mergeCell ref="U118:V118"/>
    <mergeCell ref="W118:Y118"/>
    <mergeCell ref="Z118:AB118"/>
    <mergeCell ref="AE115:AF115"/>
    <mergeCell ref="AG115:AI115"/>
    <mergeCell ref="AE116:AF116"/>
    <mergeCell ref="AE117:AF117"/>
    <mergeCell ref="AE118:AF118"/>
    <mergeCell ref="AG15:AI15"/>
    <mergeCell ref="AJ15:AL15"/>
    <mergeCell ref="AT13:AV13"/>
    <mergeCell ref="AQ14:AS14"/>
    <mergeCell ref="AO119:AP119"/>
    <mergeCell ref="AQ119:AS119"/>
    <mergeCell ref="AT119:AV119"/>
    <mergeCell ref="AY116:AZ116"/>
    <mergeCell ref="BA116:BC116"/>
    <mergeCell ref="BD116:BF116"/>
    <mergeCell ref="AY117:AZ117"/>
    <mergeCell ref="BA117:BC117"/>
    <mergeCell ref="BD117:BF117"/>
    <mergeCell ref="AY118:AZ118"/>
    <mergeCell ref="BA118:BC118"/>
    <mergeCell ref="BD118:BF118"/>
    <mergeCell ref="AY119:AZ119"/>
    <mergeCell ref="BA119:BC119"/>
    <mergeCell ref="BD119:BF119"/>
    <mergeCell ref="AJ115:AL115"/>
    <mergeCell ref="AG116:AI116"/>
    <mergeCell ref="AJ116:AL116"/>
    <mergeCell ref="AG117:AI117"/>
    <mergeCell ref="AJ117:AL117"/>
    <mergeCell ref="AG118:AI118"/>
    <mergeCell ref="AJ118:AL118"/>
    <mergeCell ref="AO116:AP116"/>
    <mergeCell ref="AT14:AV14"/>
    <mergeCell ref="AG14:AI14"/>
    <mergeCell ref="AJ14:AL14"/>
    <mergeCell ref="AQ116:AS116"/>
    <mergeCell ref="AT116:AV116"/>
    <mergeCell ref="BX117:BZ117"/>
    <mergeCell ref="BS118:BT118"/>
    <mergeCell ref="BU118:BW118"/>
    <mergeCell ref="BX118:BZ118"/>
    <mergeCell ref="BK113:BM113"/>
    <mergeCell ref="BN113:BP113"/>
    <mergeCell ref="BI114:BJ114"/>
    <mergeCell ref="BK114:BM114"/>
    <mergeCell ref="BN114:BP114"/>
    <mergeCell ref="BI115:BJ115"/>
    <mergeCell ref="BK115:BM115"/>
    <mergeCell ref="BN115:BP115"/>
    <mergeCell ref="BI116:BJ116"/>
    <mergeCell ref="BK116:BM116"/>
    <mergeCell ref="BN116:BP116"/>
    <mergeCell ref="BS115:BT115"/>
    <mergeCell ref="BU115:BW115"/>
    <mergeCell ref="BX115:BZ115"/>
    <mergeCell ref="BS116:BT116"/>
    <mergeCell ref="BU116:BW116"/>
    <mergeCell ref="BX116:BZ116"/>
    <mergeCell ref="BS114:BT114"/>
    <mergeCell ref="BU114:BW114"/>
    <mergeCell ref="BX114:BZ114"/>
    <mergeCell ref="BI113:BJ113"/>
    <mergeCell ref="BS117:BT117"/>
    <mergeCell ref="BU117:BW117"/>
    <mergeCell ref="W5:Y5"/>
    <mergeCell ref="Z5:AB5"/>
    <mergeCell ref="W6:Y6"/>
    <mergeCell ref="Z6:AB6"/>
    <mergeCell ref="W7:Y7"/>
    <mergeCell ref="Z7:AB7"/>
    <mergeCell ref="C15:E15"/>
    <mergeCell ref="F15:H15"/>
    <mergeCell ref="M5:O5"/>
    <mergeCell ref="P5:R5"/>
    <mergeCell ref="M6:O6"/>
    <mergeCell ref="P6:R6"/>
    <mergeCell ref="M7:O7"/>
    <mergeCell ref="P7:R7"/>
    <mergeCell ref="M8:O8"/>
    <mergeCell ref="P8:R8"/>
    <mergeCell ref="M9:O9"/>
    <mergeCell ref="P9:R9"/>
    <mergeCell ref="M10:O10"/>
    <mergeCell ref="P10:R10"/>
    <mergeCell ref="M11:O11"/>
    <mergeCell ref="P11:R11"/>
    <mergeCell ref="M12:O12"/>
    <mergeCell ref="P12:R12"/>
    <mergeCell ref="M13:O13"/>
    <mergeCell ref="P13:R13"/>
    <mergeCell ref="M14:O14"/>
    <mergeCell ref="P14:R14"/>
    <mergeCell ref="M15:O15"/>
    <mergeCell ref="P15:R15"/>
    <mergeCell ref="F13:H13"/>
    <mergeCell ref="U5:V5"/>
    <mergeCell ref="BD5:BF5"/>
    <mergeCell ref="BA6:BC6"/>
    <mergeCell ref="BD6:BF6"/>
    <mergeCell ref="BA7:BC7"/>
    <mergeCell ref="BD7:BF7"/>
    <mergeCell ref="BA8:BC8"/>
    <mergeCell ref="AG8:AI8"/>
    <mergeCell ref="AJ8:AL8"/>
    <mergeCell ref="AG9:AI9"/>
    <mergeCell ref="AJ9:AL9"/>
    <mergeCell ref="AG10:AI10"/>
    <mergeCell ref="AJ10:AL10"/>
    <mergeCell ref="AG11:AI11"/>
    <mergeCell ref="AJ11:AL11"/>
    <mergeCell ref="AG12:AI12"/>
    <mergeCell ref="AJ12:AL12"/>
    <mergeCell ref="AG13:AI13"/>
    <mergeCell ref="AJ13:AL13"/>
    <mergeCell ref="BA5:BC5"/>
    <mergeCell ref="AG5:AI5"/>
    <mergeCell ref="AJ5:AL5"/>
    <mergeCell ref="AG6:AI6"/>
    <mergeCell ref="AJ6:AL6"/>
    <mergeCell ref="AG7:AI7"/>
    <mergeCell ref="AJ7:AL7"/>
    <mergeCell ref="BU10:BW10"/>
    <mergeCell ref="BX10:BZ10"/>
    <mergeCell ref="BU11:BW11"/>
    <mergeCell ref="BX11:BZ11"/>
    <mergeCell ref="BU12:BW12"/>
    <mergeCell ref="BX12:BZ12"/>
    <mergeCell ref="BU13:BW13"/>
    <mergeCell ref="BX13:BZ13"/>
    <mergeCell ref="BU14:BW14"/>
    <mergeCell ref="BA13:BC13"/>
    <mergeCell ref="BD13:BF13"/>
    <mergeCell ref="BA14:BC14"/>
    <mergeCell ref="BD14:BF14"/>
    <mergeCell ref="BA15:BC15"/>
    <mergeCell ref="BD15:BF15"/>
    <mergeCell ref="AQ5:AS5"/>
    <mergeCell ref="AT5:AV5"/>
    <mergeCell ref="AQ6:AS6"/>
    <mergeCell ref="AT6:AV6"/>
    <mergeCell ref="AQ7:AS7"/>
    <mergeCell ref="AT7:AV7"/>
    <mergeCell ref="AQ8:AS8"/>
    <mergeCell ref="AT8:AV8"/>
    <mergeCell ref="AQ9:AS9"/>
    <mergeCell ref="AT9:AV9"/>
    <mergeCell ref="AQ10:AS10"/>
    <mergeCell ref="AT10:AV10"/>
    <mergeCell ref="AQ11:AS11"/>
    <mergeCell ref="AT11:AV11"/>
    <mergeCell ref="AQ12:AS12"/>
    <mergeCell ref="AT12:AV12"/>
    <mergeCell ref="AQ13:AS13"/>
    <mergeCell ref="BX14:BZ14"/>
    <mergeCell ref="BU15:BW15"/>
    <mergeCell ref="BX15:BZ15"/>
    <mergeCell ref="BK5:BM5"/>
    <mergeCell ref="BN5:BP5"/>
    <mergeCell ref="BK6:BM6"/>
    <mergeCell ref="BN6:BP6"/>
    <mergeCell ref="BK7:BM7"/>
    <mergeCell ref="BN7:BP7"/>
    <mergeCell ref="BD8:BF8"/>
    <mergeCell ref="BA9:BC9"/>
    <mergeCell ref="BD9:BF9"/>
    <mergeCell ref="BA10:BC10"/>
    <mergeCell ref="BD10:BF10"/>
    <mergeCell ref="BA11:BC11"/>
    <mergeCell ref="BD11:BF11"/>
    <mergeCell ref="BA12:BC12"/>
    <mergeCell ref="BD12:BF12"/>
    <mergeCell ref="BK14:BM14"/>
    <mergeCell ref="BN14:BP14"/>
    <mergeCell ref="BK15:BM15"/>
    <mergeCell ref="BN15:BP15"/>
    <mergeCell ref="BU5:BW5"/>
    <mergeCell ref="BX5:BZ5"/>
    <mergeCell ref="BU6:BW6"/>
    <mergeCell ref="BX6:BZ6"/>
    <mergeCell ref="BU7:BW7"/>
    <mergeCell ref="BX7:BZ7"/>
    <mergeCell ref="BU8:BW8"/>
    <mergeCell ref="BX8:BZ8"/>
    <mergeCell ref="BU9:BW9"/>
    <mergeCell ref="BX9:BZ9"/>
    <mergeCell ref="A2:I2"/>
    <mergeCell ref="K2:S2"/>
    <mergeCell ref="U2:AC2"/>
    <mergeCell ref="AE2:AM2"/>
    <mergeCell ref="AO2:AW2"/>
    <mergeCell ref="AY2:BG2"/>
    <mergeCell ref="BI2:BQ2"/>
    <mergeCell ref="BS2:CA2"/>
    <mergeCell ref="A30:B30"/>
    <mergeCell ref="C30:E30"/>
    <mergeCell ref="F30:H30"/>
    <mergeCell ref="K30:L30"/>
    <mergeCell ref="M30:O30"/>
    <mergeCell ref="P30:R30"/>
    <mergeCell ref="U30:V30"/>
    <mergeCell ref="W30:Y30"/>
    <mergeCell ref="Z30:AB30"/>
    <mergeCell ref="AE30:AF30"/>
    <mergeCell ref="AG30:AI30"/>
    <mergeCell ref="AJ30:AL30"/>
    <mergeCell ref="AO30:AP30"/>
    <mergeCell ref="AQ30:AS30"/>
    <mergeCell ref="AT30:AV30"/>
    <mergeCell ref="AY30:AZ30"/>
    <mergeCell ref="BA30:BC30"/>
    <mergeCell ref="BD30:BF30"/>
    <mergeCell ref="BI30:BJ30"/>
    <mergeCell ref="BK30:BM30"/>
    <mergeCell ref="BN30:BP30"/>
    <mergeCell ref="BS30:BT30"/>
    <mergeCell ref="BU30:BW30"/>
    <mergeCell ref="BX30:BZ30"/>
  </mergeCells>
  <pageMargins left="0.25" right="0.25" top="0.75" bottom="0.75" header="0.3" footer="0.3"/>
  <pageSetup paperSize="9" orientation="landscape" r:id="rId1"/>
  <headerFooter>
    <oddHeader>&amp;L&amp;12&amp;P&amp;R&amp;G</oddHeader>
    <oddFooter xml:space="preserve">&amp;L&amp;G&amp;R&amp;K01+033ArchiProd UAB | Lithuania | Vilnius | Linkmenu str. 5 | LT-09300
 VAT no LT100016506913| Company no. 306179050
</oddFooter>
  </headerFooter>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BC7C2-4AFA-430B-B51E-00A0EC528871}">
  <sheetPr>
    <tabColor rgb="FF92D050"/>
    <pageSetUpPr fitToPage="1"/>
  </sheetPr>
  <dimension ref="A1:AC103"/>
  <sheetViews>
    <sheetView topLeftCell="F1" zoomScale="55" zoomScaleNormal="55" zoomScaleSheetLayoutView="55" workbookViewId="0">
      <selection activeCell="A2" sqref="A2:XFD3"/>
    </sheetView>
  </sheetViews>
  <sheetFormatPr baseColWidth="10" defaultColWidth="8.6640625" defaultRowHeight="14" x14ac:dyDescent="0.2"/>
  <cols>
    <col min="1" max="1" width="9.5" style="2" customWidth="1"/>
    <col min="2" max="2" width="9.5" style="1" customWidth="1"/>
    <col min="3" max="3" width="19" style="1" customWidth="1"/>
    <col min="4" max="6" width="18.6640625" style="1" customWidth="1"/>
    <col min="7" max="9" width="9.5" style="1" customWidth="1"/>
    <col min="10" max="10" width="8.6640625" style="2"/>
    <col min="11" max="11" width="9.5" style="2" customWidth="1"/>
    <col min="12" max="12" width="9.5" style="1" customWidth="1"/>
    <col min="13" max="13" width="19" style="1" customWidth="1"/>
    <col min="14" max="16" width="18.6640625" style="1" customWidth="1"/>
    <col min="17" max="19" width="9.5" style="1" customWidth="1"/>
    <col min="20" max="20" width="8.6640625" style="2"/>
    <col min="21" max="21" width="9.5" style="2" customWidth="1"/>
    <col min="22" max="22" width="9.5" style="1" customWidth="1"/>
    <col min="23" max="23" width="19" style="1" customWidth="1"/>
    <col min="24" max="26" width="18.6640625" style="1" customWidth="1"/>
    <col min="27" max="29" width="9.5" style="1" customWidth="1"/>
    <col min="30" max="16384" width="8.6640625" style="2"/>
  </cols>
  <sheetData>
    <row r="1" spans="1:29" s="40" customFormat="1" ht="26" x14ac:dyDescent="0.35">
      <c r="A1" s="69" t="s">
        <v>494</v>
      </c>
      <c r="B1" s="69"/>
      <c r="C1" s="69"/>
      <c r="D1" s="69"/>
      <c r="E1" s="69"/>
      <c r="F1" s="69"/>
      <c r="G1" s="69"/>
      <c r="H1" s="69"/>
      <c r="I1" s="69"/>
      <c r="K1" s="69" t="s">
        <v>495</v>
      </c>
      <c r="L1" s="69"/>
      <c r="M1" s="69"/>
      <c r="N1" s="69"/>
      <c r="O1" s="69"/>
      <c r="P1" s="69"/>
      <c r="Q1" s="69"/>
      <c r="R1" s="69"/>
      <c r="S1" s="69"/>
      <c r="U1" s="69" t="s">
        <v>496</v>
      </c>
      <c r="V1" s="69"/>
      <c r="W1" s="69"/>
      <c r="X1" s="69"/>
      <c r="Y1" s="69"/>
      <c r="Z1" s="69"/>
      <c r="AA1" s="69"/>
      <c r="AB1" s="69"/>
      <c r="AC1" s="69"/>
    </row>
    <row r="2" spans="1:29" ht="229.5" customHeight="1" x14ac:dyDescent="0.2">
      <c r="A2" s="43" t="s">
        <v>452</v>
      </c>
      <c r="B2" s="43"/>
      <c r="C2" s="43"/>
      <c r="D2" s="43"/>
      <c r="E2" s="43"/>
      <c r="F2" s="43"/>
      <c r="G2" s="43"/>
      <c r="H2" s="43"/>
      <c r="I2" s="43"/>
      <c r="K2" s="43" t="s">
        <v>452</v>
      </c>
      <c r="L2" s="43"/>
      <c r="M2" s="43"/>
      <c r="N2" s="43"/>
      <c r="O2" s="43"/>
      <c r="P2" s="43"/>
      <c r="Q2" s="43"/>
      <c r="R2" s="43"/>
      <c r="S2" s="43"/>
      <c r="U2" s="43" t="s">
        <v>452</v>
      </c>
      <c r="V2" s="43"/>
      <c r="W2" s="43"/>
      <c r="X2" s="43"/>
      <c r="Y2" s="43"/>
      <c r="Z2" s="43"/>
      <c r="AA2" s="43"/>
      <c r="AB2" s="43"/>
      <c r="AC2" s="43"/>
    </row>
    <row r="3" spans="1:29" x14ac:dyDescent="0.2">
      <c r="A3" s="6"/>
      <c r="B3" s="6"/>
      <c r="C3" s="6"/>
      <c r="D3" s="6"/>
      <c r="E3" s="6"/>
      <c r="F3" s="6"/>
      <c r="G3" s="7"/>
      <c r="H3" s="7"/>
      <c r="I3" s="7"/>
      <c r="K3" s="6"/>
      <c r="L3" s="6"/>
      <c r="M3" s="6"/>
      <c r="N3" s="6"/>
      <c r="O3" s="6"/>
      <c r="P3" s="6"/>
      <c r="Q3" s="7"/>
      <c r="R3" s="7"/>
      <c r="S3" s="7"/>
      <c r="U3" s="6"/>
      <c r="V3" s="6"/>
      <c r="W3" s="6"/>
      <c r="X3" s="6"/>
      <c r="Y3" s="6"/>
      <c r="Z3" s="6"/>
      <c r="AA3" s="7"/>
      <c r="AB3" s="7"/>
      <c r="AC3" s="7"/>
    </row>
    <row r="4" spans="1:29" ht="16" x14ac:dyDescent="0.2">
      <c r="A4" s="70" t="str">
        <f>"1. MODEL. To build door sash SKU. Code, state door sash model, eg. "&amp;A5</f>
        <v>1. MODEL. To build door sash SKU. Code, state door sash model, eg. C010</v>
      </c>
      <c r="B4" s="70"/>
      <c r="C4" s="70"/>
      <c r="D4" s="70"/>
      <c r="E4" s="70"/>
      <c r="F4" s="70"/>
      <c r="G4" s="70"/>
      <c r="H4" s="70"/>
      <c r="I4" s="70"/>
      <c r="J4" s="21"/>
      <c r="K4" s="70" t="str">
        <f>"1. MODEL. To build door sash SKU. Code, state door sash model, eg. "&amp;K5</f>
        <v>1. MODEL. To build door sash SKU. Code, state door sash model, eg. C040</v>
      </c>
      <c r="L4" s="70"/>
      <c r="M4" s="70"/>
      <c r="N4" s="70"/>
      <c r="O4" s="70"/>
      <c r="P4" s="70"/>
      <c r="Q4" s="70"/>
      <c r="R4" s="70"/>
      <c r="S4" s="70"/>
      <c r="T4" s="21"/>
      <c r="U4" s="70" t="str">
        <f>"1. MODEL. To build door sash SKU. Code, state door sash model, eg. "&amp;U5</f>
        <v>1. MODEL. To build door sash SKU. Code, state door sash model, eg. C023</v>
      </c>
      <c r="V4" s="70"/>
      <c r="W4" s="70"/>
      <c r="X4" s="70"/>
      <c r="Y4" s="70"/>
      <c r="Z4" s="70"/>
      <c r="AA4" s="70"/>
      <c r="AB4" s="70"/>
      <c r="AC4" s="70"/>
    </row>
    <row r="5" spans="1:29" ht="31.5" customHeight="1" x14ac:dyDescent="0.2">
      <c r="A5" s="63" t="s">
        <v>121</v>
      </c>
      <c r="B5" s="63"/>
      <c r="C5" s="53" t="s">
        <v>353</v>
      </c>
      <c r="D5" s="67"/>
      <c r="E5" s="54"/>
      <c r="F5" s="53" t="s">
        <v>273</v>
      </c>
      <c r="G5" s="67"/>
      <c r="H5" s="54"/>
      <c r="I5" s="38">
        <v>0</v>
      </c>
      <c r="J5" s="18"/>
      <c r="K5" s="63" t="s">
        <v>127</v>
      </c>
      <c r="L5" s="63"/>
      <c r="M5" s="53" t="s">
        <v>353</v>
      </c>
      <c r="N5" s="67"/>
      <c r="O5" s="54"/>
      <c r="P5" s="53" t="s">
        <v>273</v>
      </c>
      <c r="Q5" s="67"/>
      <c r="R5" s="54"/>
      <c r="S5" s="38">
        <v>0</v>
      </c>
      <c r="T5" s="18"/>
      <c r="U5" s="63" t="s">
        <v>132</v>
      </c>
      <c r="V5" s="63"/>
      <c r="W5" s="53" t="s">
        <v>353</v>
      </c>
      <c r="X5" s="67"/>
      <c r="Y5" s="54"/>
      <c r="Z5" s="53" t="s">
        <v>273</v>
      </c>
      <c r="AA5" s="67"/>
      <c r="AB5" s="54"/>
      <c r="AC5" s="38">
        <v>0</v>
      </c>
    </row>
    <row r="6" spans="1:29" ht="31.5" customHeight="1" x14ac:dyDescent="0.2">
      <c r="A6" s="63" t="s">
        <v>122</v>
      </c>
      <c r="B6" s="63"/>
      <c r="C6" s="53" t="s">
        <v>353</v>
      </c>
      <c r="D6" s="67"/>
      <c r="E6" s="54"/>
      <c r="F6" s="53" t="s">
        <v>273</v>
      </c>
      <c r="G6" s="67"/>
      <c r="H6" s="54"/>
      <c r="I6" s="38">
        <v>0</v>
      </c>
      <c r="J6" s="18"/>
      <c r="K6" s="63" t="s">
        <v>128</v>
      </c>
      <c r="L6" s="63"/>
      <c r="M6" s="53" t="s">
        <v>353</v>
      </c>
      <c r="N6" s="67"/>
      <c r="O6" s="54"/>
      <c r="P6" s="53" t="s">
        <v>273</v>
      </c>
      <c r="Q6" s="67"/>
      <c r="R6" s="54"/>
      <c r="S6" s="38">
        <v>0</v>
      </c>
      <c r="T6" s="18"/>
      <c r="U6" s="63" t="s">
        <v>133</v>
      </c>
      <c r="V6" s="63"/>
      <c r="W6" s="53" t="s">
        <v>353</v>
      </c>
      <c r="X6" s="67"/>
      <c r="Y6" s="54"/>
      <c r="Z6" s="53" t="s">
        <v>273</v>
      </c>
      <c r="AA6" s="67"/>
      <c r="AB6" s="54"/>
      <c r="AC6" s="38">
        <v>0</v>
      </c>
    </row>
    <row r="7" spans="1:29" ht="31.5" customHeight="1" x14ac:dyDescent="0.2">
      <c r="A7" s="63" t="s">
        <v>123</v>
      </c>
      <c r="B7" s="63"/>
      <c r="C7" s="53" t="s">
        <v>353</v>
      </c>
      <c r="D7" s="67"/>
      <c r="E7" s="54"/>
      <c r="F7" s="53" t="s">
        <v>273</v>
      </c>
      <c r="G7" s="67"/>
      <c r="H7" s="54"/>
      <c r="I7" s="38">
        <v>0</v>
      </c>
      <c r="J7" s="18"/>
      <c r="K7" s="63" t="s">
        <v>129</v>
      </c>
      <c r="L7" s="63"/>
      <c r="M7" s="53" t="s">
        <v>353</v>
      </c>
      <c r="N7" s="67"/>
      <c r="O7" s="54"/>
      <c r="P7" s="53" t="s">
        <v>273</v>
      </c>
      <c r="Q7" s="67"/>
      <c r="R7" s="54"/>
      <c r="S7" s="38">
        <v>0</v>
      </c>
      <c r="T7" s="18"/>
      <c r="U7" s="63" t="s">
        <v>134</v>
      </c>
      <c r="V7" s="63"/>
      <c r="W7" s="53" t="s">
        <v>353</v>
      </c>
      <c r="X7" s="67"/>
      <c r="Y7" s="54"/>
      <c r="Z7" s="53" t="s">
        <v>273</v>
      </c>
      <c r="AA7" s="67"/>
      <c r="AB7" s="54"/>
      <c r="AC7" s="38">
        <v>0</v>
      </c>
    </row>
    <row r="8" spans="1:29" ht="31.5" customHeight="1" x14ac:dyDescent="0.2">
      <c r="A8" s="63" t="s">
        <v>124</v>
      </c>
      <c r="B8" s="63"/>
      <c r="C8" s="53" t="s">
        <v>353</v>
      </c>
      <c r="D8" s="67"/>
      <c r="E8" s="54"/>
      <c r="F8" s="53" t="s">
        <v>273</v>
      </c>
      <c r="G8" s="67"/>
      <c r="H8" s="54"/>
      <c r="I8" s="38">
        <v>0</v>
      </c>
      <c r="J8" s="18"/>
      <c r="K8" s="63" t="s">
        <v>130</v>
      </c>
      <c r="L8" s="63"/>
      <c r="M8" s="53" t="s">
        <v>353</v>
      </c>
      <c r="N8" s="67"/>
      <c r="O8" s="54"/>
      <c r="P8" s="53" t="s">
        <v>273</v>
      </c>
      <c r="Q8" s="67"/>
      <c r="R8" s="54"/>
      <c r="S8" s="38">
        <v>0</v>
      </c>
      <c r="T8" s="18"/>
      <c r="U8" s="63" t="s">
        <v>135</v>
      </c>
      <c r="V8" s="63"/>
      <c r="W8" s="53" t="s">
        <v>353</v>
      </c>
      <c r="X8" s="67"/>
      <c r="Y8" s="54"/>
      <c r="Z8" s="53" t="s">
        <v>273</v>
      </c>
      <c r="AA8" s="67"/>
      <c r="AB8" s="54"/>
      <c r="AC8" s="38">
        <v>0</v>
      </c>
    </row>
    <row r="9" spans="1:29" ht="31.5" customHeight="1" x14ac:dyDescent="0.2">
      <c r="A9" s="63" t="s">
        <v>125</v>
      </c>
      <c r="B9" s="63"/>
      <c r="C9" s="53" t="s">
        <v>353</v>
      </c>
      <c r="D9" s="67"/>
      <c r="E9" s="54"/>
      <c r="F9" s="53" t="s">
        <v>273</v>
      </c>
      <c r="G9" s="67"/>
      <c r="H9" s="54"/>
      <c r="I9" s="38">
        <v>0</v>
      </c>
      <c r="J9" s="18"/>
      <c r="K9" s="63" t="s">
        <v>131</v>
      </c>
      <c r="L9" s="63"/>
      <c r="M9" s="53" t="s">
        <v>353</v>
      </c>
      <c r="N9" s="67"/>
      <c r="O9" s="54"/>
      <c r="P9" s="53" t="s">
        <v>273</v>
      </c>
      <c r="Q9" s="67"/>
      <c r="R9" s="54"/>
      <c r="S9" s="38">
        <v>0</v>
      </c>
      <c r="T9" s="18"/>
      <c r="U9" s="63"/>
      <c r="V9" s="63"/>
      <c r="W9" s="53"/>
      <c r="X9" s="67"/>
      <c r="Y9" s="54"/>
      <c r="Z9" s="53"/>
      <c r="AA9" s="67"/>
      <c r="AB9" s="54"/>
      <c r="AC9" s="38"/>
    </row>
    <row r="10" spans="1:29" ht="31.5" customHeight="1" x14ac:dyDescent="0.2">
      <c r="A10" s="63" t="s">
        <v>126</v>
      </c>
      <c r="B10" s="63"/>
      <c r="C10" s="53" t="s">
        <v>353</v>
      </c>
      <c r="D10" s="67"/>
      <c r="E10" s="54"/>
      <c r="F10" s="53" t="s">
        <v>273</v>
      </c>
      <c r="G10" s="67"/>
      <c r="H10" s="54"/>
      <c r="I10" s="38">
        <v>0</v>
      </c>
      <c r="J10" s="18"/>
      <c r="K10" s="63"/>
      <c r="L10" s="63"/>
      <c r="M10" s="60"/>
      <c r="N10" s="61"/>
      <c r="O10" s="62"/>
      <c r="P10" s="60"/>
      <c r="Q10" s="61"/>
      <c r="R10" s="62"/>
      <c r="S10" s="38"/>
      <c r="T10" s="18"/>
      <c r="U10" s="63"/>
      <c r="V10" s="63"/>
      <c r="W10" s="60"/>
      <c r="X10" s="61"/>
      <c r="Y10" s="62"/>
      <c r="Z10" s="60"/>
      <c r="AA10" s="61"/>
      <c r="AB10" s="62"/>
      <c r="AC10" s="38"/>
    </row>
    <row r="11" spans="1:29" ht="31.5" customHeight="1" x14ac:dyDescent="0.2">
      <c r="A11" s="63"/>
      <c r="B11" s="63"/>
      <c r="C11" s="53"/>
      <c r="D11" s="67"/>
      <c r="E11" s="54"/>
      <c r="F11" s="53"/>
      <c r="G11" s="67"/>
      <c r="H11" s="54"/>
      <c r="I11" s="38"/>
      <c r="J11" s="18"/>
      <c r="K11" s="63"/>
      <c r="L11" s="63"/>
      <c r="M11" s="60"/>
      <c r="N11" s="61"/>
      <c r="O11" s="62"/>
      <c r="P11" s="60"/>
      <c r="Q11" s="61"/>
      <c r="R11" s="62"/>
      <c r="S11" s="38"/>
      <c r="T11" s="18"/>
      <c r="U11" s="63"/>
      <c r="V11" s="63"/>
      <c r="W11" s="60"/>
      <c r="X11" s="61"/>
      <c r="Y11" s="62"/>
      <c r="Z11" s="60"/>
      <c r="AA11" s="61"/>
      <c r="AB11" s="62"/>
      <c r="AC11" s="38"/>
    </row>
    <row r="12" spans="1:29" ht="31.5" customHeight="1" x14ac:dyDescent="0.2">
      <c r="A12" s="63"/>
      <c r="B12" s="63"/>
      <c r="C12" s="60"/>
      <c r="D12" s="61"/>
      <c r="E12" s="62"/>
      <c r="F12" s="60"/>
      <c r="G12" s="61"/>
      <c r="H12" s="62"/>
      <c r="I12" s="38"/>
      <c r="J12" s="18"/>
      <c r="K12" s="63"/>
      <c r="L12" s="63"/>
      <c r="M12" s="60"/>
      <c r="N12" s="61"/>
      <c r="O12" s="62"/>
      <c r="P12" s="60"/>
      <c r="Q12" s="61"/>
      <c r="R12" s="62"/>
      <c r="S12" s="38"/>
      <c r="T12" s="18"/>
      <c r="U12" s="63"/>
      <c r="V12" s="63"/>
      <c r="W12" s="60"/>
      <c r="X12" s="61"/>
      <c r="Y12" s="62"/>
      <c r="Z12" s="60"/>
      <c r="AA12" s="61"/>
      <c r="AB12" s="62"/>
      <c r="AC12" s="38"/>
    </row>
    <row r="13" spans="1:29" ht="31.5" customHeight="1" x14ac:dyDescent="0.2">
      <c r="A13" s="63"/>
      <c r="B13" s="63"/>
      <c r="C13" s="60"/>
      <c r="D13" s="61"/>
      <c r="E13" s="62"/>
      <c r="F13" s="60"/>
      <c r="G13" s="61"/>
      <c r="H13" s="62"/>
      <c r="I13" s="38"/>
      <c r="J13" s="18"/>
      <c r="K13" s="63"/>
      <c r="L13" s="63"/>
      <c r="M13" s="60"/>
      <c r="N13" s="61"/>
      <c r="O13" s="62"/>
      <c r="P13" s="60"/>
      <c r="Q13" s="61"/>
      <c r="R13" s="62"/>
      <c r="S13" s="38"/>
      <c r="T13" s="18"/>
      <c r="U13" s="63"/>
      <c r="V13" s="63"/>
      <c r="W13" s="60"/>
      <c r="X13" s="61"/>
      <c r="Y13" s="62"/>
      <c r="Z13" s="60"/>
      <c r="AA13" s="61"/>
      <c r="AB13" s="62"/>
      <c r="AC13" s="38"/>
    </row>
    <row r="14" spans="1:29" ht="31.5" customHeight="1" x14ac:dyDescent="0.2">
      <c r="A14" s="63"/>
      <c r="B14" s="63"/>
      <c r="C14" s="60"/>
      <c r="D14" s="61"/>
      <c r="E14" s="62"/>
      <c r="F14" s="60"/>
      <c r="G14" s="61"/>
      <c r="H14" s="62"/>
      <c r="I14" s="38"/>
      <c r="J14" s="18"/>
      <c r="K14" s="63"/>
      <c r="L14" s="63"/>
      <c r="M14" s="60"/>
      <c r="N14" s="61"/>
      <c r="O14" s="62"/>
      <c r="P14" s="60"/>
      <c r="Q14" s="61"/>
      <c r="R14" s="62"/>
      <c r="S14" s="38"/>
      <c r="T14" s="18"/>
      <c r="U14" s="63"/>
      <c r="V14" s="63"/>
      <c r="W14" s="60"/>
      <c r="X14" s="61"/>
      <c r="Y14" s="62"/>
      <c r="Z14" s="60"/>
      <c r="AA14" s="61"/>
      <c r="AB14" s="62"/>
      <c r="AC14" s="38"/>
    </row>
    <row r="15" spans="1:29" ht="31.5" customHeight="1" x14ac:dyDescent="0.2">
      <c r="A15" s="63"/>
      <c r="B15" s="63"/>
      <c r="C15" s="60"/>
      <c r="D15" s="61"/>
      <c r="E15" s="62"/>
      <c r="F15" s="60"/>
      <c r="G15" s="61"/>
      <c r="H15" s="62"/>
      <c r="I15" s="38"/>
      <c r="J15" s="18"/>
      <c r="K15" s="63"/>
      <c r="L15" s="63"/>
      <c r="M15" s="60"/>
      <c r="N15" s="61"/>
      <c r="O15" s="62"/>
      <c r="P15" s="60"/>
      <c r="Q15" s="61"/>
      <c r="R15" s="62"/>
      <c r="S15" s="38"/>
      <c r="T15" s="18"/>
      <c r="U15" s="63"/>
      <c r="V15" s="63"/>
      <c r="W15" s="60"/>
      <c r="X15" s="61"/>
      <c r="Y15" s="62"/>
      <c r="Z15" s="60"/>
      <c r="AA15" s="61"/>
      <c r="AB15" s="62"/>
      <c r="AC15" s="38"/>
    </row>
    <row r="16" spans="1:29" x14ac:dyDescent="0.2">
      <c r="A16" s="6"/>
      <c r="B16" s="6"/>
      <c r="C16" s="6"/>
      <c r="D16" s="6"/>
      <c r="E16" s="6"/>
      <c r="F16" s="6"/>
      <c r="G16" s="7"/>
      <c r="H16" s="7"/>
      <c r="I16" s="7"/>
      <c r="K16" s="6"/>
      <c r="L16" s="6"/>
      <c r="M16" s="6"/>
      <c r="N16" s="6"/>
      <c r="O16" s="6"/>
      <c r="P16" s="6"/>
      <c r="Q16" s="7"/>
      <c r="R16" s="7"/>
      <c r="S16" s="7"/>
      <c r="U16" s="6"/>
      <c r="V16" s="6"/>
      <c r="W16" s="6"/>
      <c r="X16" s="6"/>
      <c r="Y16" s="6"/>
      <c r="Z16" s="6"/>
      <c r="AA16" s="7"/>
      <c r="AB16" s="7"/>
      <c r="AC16" s="7"/>
    </row>
    <row r="17" spans="1:29" ht="16" x14ac:dyDescent="0.2">
      <c r="A17" s="70" t="str">
        <f>"2. SIZE. Add the door sash size, eg. 2050mm height x 900mm width = "&amp;A5&amp;"."&amp;A21&amp;E18</f>
        <v>2. SIZE. Add the door sash size, eg. 2050mm height x 900mm width = C010.K2</v>
      </c>
      <c r="B17" s="70"/>
      <c r="C17" s="70"/>
      <c r="D17" s="70"/>
      <c r="E17" s="70"/>
      <c r="F17" s="70"/>
      <c r="G17" s="70"/>
      <c r="H17" s="70"/>
      <c r="I17" s="70"/>
      <c r="J17" s="22"/>
      <c r="K17" s="70" t="str">
        <f>"2. SIZE. Add the door sash size, eg. 2050mm height x 900mm width = "&amp;K5&amp;"."&amp;K21&amp;O18</f>
        <v>2. SIZE. Add the door sash size, eg. 2050mm height x 900mm width = C040.K2</v>
      </c>
      <c r="L17" s="70"/>
      <c r="M17" s="70"/>
      <c r="N17" s="70"/>
      <c r="O17" s="70"/>
      <c r="P17" s="70"/>
      <c r="Q17" s="70"/>
      <c r="R17" s="70"/>
      <c r="S17" s="70"/>
      <c r="T17" s="22"/>
      <c r="U17" s="70" t="str">
        <f>"2. SIZE. Add the door sash size, eg. 2050mm height x 900mm width = "&amp;U5&amp;"."&amp;U21&amp;Y18</f>
        <v>2. SIZE. Add the door sash size, eg. 2050mm height x 900mm width = C023.K2</v>
      </c>
      <c r="V17" s="70"/>
      <c r="W17" s="70"/>
      <c r="X17" s="70"/>
      <c r="Y17" s="70"/>
      <c r="Z17" s="70"/>
      <c r="AA17" s="70"/>
      <c r="AB17" s="70"/>
      <c r="AC17" s="70"/>
    </row>
    <row r="18" spans="1:29" s="4" customFormat="1" ht="15" customHeight="1" x14ac:dyDescent="0.2">
      <c r="A18" s="78"/>
      <c r="B18" s="79"/>
      <c r="C18" s="80"/>
      <c r="D18" s="3">
        <v>1</v>
      </c>
      <c r="E18" s="3">
        <v>2</v>
      </c>
      <c r="F18" s="3">
        <v>3</v>
      </c>
      <c r="G18" s="84">
        <v>4</v>
      </c>
      <c r="H18" s="85"/>
      <c r="I18" s="86"/>
      <c r="K18" s="78"/>
      <c r="L18" s="79"/>
      <c r="M18" s="80"/>
      <c r="N18" s="3">
        <v>1</v>
      </c>
      <c r="O18" s="3">
        <v>2</v>
      </c>
      <c r="P18" s="3">
        <v>3</v>
      </c>
      <c r="Q18" s="84">
        <v>4</v>
      </c>
      <c r="R18" s="85"/>
      <c r="S18" s="86"/>
      <c r="U18" s="78"/>
      <c r="V18" s="79"/>
      <c r="W18" s="80"/>
      <c r="X18" s="3">
        <v>1</v>
      </c>
      <c r="Y18" s="3">
        <v>2</v>
      </c>
      <c r="Z18" s="3">
        <v>3</v>
      </c>
      <c r="AA18" s="84">
        <v>4</v>
      </c>
      <c r="AB18" s="85"/>
      <c r="AC18" s="86"/>
    </row>
    <row r="19" spans="1:29" ht="36.75" customHeight="1" x14ac:dyDescent="0.2">
      <c r="A19" s="81"/>
      <c r="B19" s="82"/>
      <c r="C19" s="83"/>
      <c r="D19" s="23" t="s">
        <v>34</v>
      </c>
      <c r="E19" s="23" t="s">
        <v>54</v>
      </c>
      <c r="F19" s="23" t="s">
        <v>53</v>
      </c>
      <c r="G19" s="87" t="s">
        <v>55</v>
      </c>
      <c r="H19" s="88"/>
      <c r="I19" s="89"/>
      <c r="K19" s="81"/>
      <c r="L19" s="82"/>
      <c r="M19" s="83"/>
      <c r="N19" s="23" t="s">
        <v>34</v>
      </c>
      <c r="O19" s="23" t="s">
        <v>54</v>
      </c>
      <c r="P19" s="23" t="s">
        <v>53</v>
      </c>
      <c r="Q19" s="87" t="s">
        <v>55</v>
      </c>
      <c r="R19" s="88"/>
      <c r="S19" s="89"/>
      <c r="U19" s="81"/>
      <c r="V19" s="82"/>
      <c r="W19" s="83"/>
      <c r="X19" s="23" t="s">
        <v>34</v>
      </c>
      <c r="Y19" s="23" t="s">
        <v>54</v>
      </c>
      <c r="Z19" s="23" t="s">
        <v>53</v>
      </c>
      <c r="AA19" s="87" t="s">
        <v>55</v>
      </c>
      <c r="AB19" s="88"/>
      <c r="AC19" s="89"/>
    </row>
    <row r="20" spans="1:29" ht="36" customHeight="1" x14ac:dyDescent="0.2">
      <c r="A20" s="9" t="s">
        <v>17</v>
      </c>
      <c r="B20" s="90" t="s">
        <v>35</v>
      </c>
      <c r="C20" s="91"/>
      <c r="D20" s="8">
        <v>374.36126399999989</v>
      </c>
      <c r="E20" s="10">
        <v>374.36126399999989</v>
      </c>
      <c r="F20" s="10">
        <v>662.07326399999988</v>
      </c>
      <c r="G20" s="92" t="s">
        <v>59</v>
      </c>
      <c r="H20" s="93"/>
      <c r="I20" s="94"/>
      <c r="K20" s="9" t="s">
        <v>17</v>
      </c>
      <c r="L20" s="90" t="s">
        <v>35</v>
      </c>
      <c r="M20" s="91"/>
      <c r="N20" s="8">
        <v>559.36126399999989</v>
      </c>
      <c r="O20" s="10">
        <v>559.36126399999989</v>
      </c>
      <c r="P20" s="10">
        <v>847.07326399999988</v>
      </c>
      <c r="Q20" s="92" t="s">
        <v>59</v>
      </c>
      <c r="R20" s="93"/>
      <c r="S20" s="94"/>
      <c r="U20" s="9" t="s">
        <v>17</v>
      </c>
      <c r="V20" s="90" t="s">
        <v>35</v>
      </c>
      <c r="W20" s="91"/>
      <c r="X20" s="8">
        <v>466.86126399999989</v>
      </c>
      <c r="Y20" s="10">
        <v>466.86126399999989</v>
      </c>
      <c r="Z20" s="10">
        <v>754.57326399999988</v>
      </c>
      <c r="AA20" s="92" t="s">
        <v>59</v>
      </c>
      <c r="AB20" s="93"/>
      <c r="AC20" s="94"/>
    </row>
    <row r="21" spans="1:29" ht="36" customHeight="1" x14ac:dyDescent="0.2">
      <c r="A21" s="9" t="s">
        <v>18</v>
      </c>
      <c r="B21" s="90" t="s">
        <v>65</v>
      </c>
      <c r="C21" s="91"/>
      <c r="D21" s="8">
        <v>393.47013600000002</v>
      </c>
      <c r="E21" s="10">
        <v>393.47013600000002</v>
      </c>
      <c r="F21" s="10">
        <v>681.18213600000013</v>
      </c>
      <c r="G21" s="92" t="s">
        <v>59</v>
      </c>
      <c r="H21" s="93"/>
      <c r="I21" s="94"/>
      <c r="K21" s="9" t="s">
        <v>18</v>
      </c>
      <c r="L21" s="90" t="s">
        <v>65</v>
      </c>
      <c r="M21" s="91"/>
      <c r="N21" s="8">
        <v>578.47013600000002</v>
      </c>
      <c r="O21" s="10">
        <v>578.47013600000002</v>
      </c>
      <c r="P21" s="10">
        <v>866.18213600000013</v>
      </c>
      <c r="Q21" s="92" t="s">
        <v>59</v>
      </c>
      <c r="R21" s="93"/>
      <c r="S21" s="94"/>
      <c r="U21" s="9" t="s">
        <v>18</v>
      </c>
      <c r="V21" s="90" t="s">
        <v>65</v>
      </c>
      <c r="W21" s="91"/>
      <c r="X21" s="8">
        <v>485.97013600000002</v>
      </c>
      <c r="Y21" s="10">
        <v>485.97013600000002</v>
      </c>
      <c r="Z21" s="10">
        <v>773.68213600000013</v>
      </c>
      <c r="AA21" s="92" t="s">
        <v>59</v>
      </c>
      <c r="AB21" s="93"/>
      <c r="AC21" s="94"/>
    </row>
    <row r="22" spans="1:29" ht="36" customHeight="1" x14ac:dyDescent="0.2">
      <c r="A22" s="9" t="s">
        <v>19</v>
      </c>
      <c r="B22" s="74" t="s">
        <v>36</v>
      </c>
      <c r="C22" s="74"/>
      <c r="D22" s="8">
        <v>484.62688800000001</v>
      </c>
      <c r="E22" s="11">
        <v>484.62688799999995</v>
      </c>
      <c r="F22" s="11">
        <v>772.338888</v>
      </c>
      <c r="G22" s="75" t="s">
        <v>59</v>
      </c>
      <c r="H22" s="75"/>
      <c r="I22" s="75"/>
      <c r="K22" s="9" t="s">
        <v>19</v>
      </c>
      <c r="L22" s="74" t="s">
        <v>36</v>
      </c>
      <c r="M22" s="74"/>
      <c r="N22" s="8">
        <v>669.62688800000001</v>
      </c>
      <c r="O22" s="11">
        <v>669.62688800000001</v>
      </c>
      <c r="P22" s="11">
        <v>957.338888</v>
      </c>
      <c r="Q22" s="75" t="s">
        <v>59</v>
      </c>
      <c r="R22" s="75"/>
      <c r="S22" s="75"/>
      <c r="U22" s="9" t="s">
        <v>19</v>
      </c>
      <c r="V22" s="74" t="s">
        <v>36</v>
      </c>
      <c r="W22" s="74"/>
      <c r="X22" s="8">
        <v>577.12688800000001</v>
      </c>
      <c r="Y22" s="11">
        <v>577.12688800000001</v>
      </c>
      <c r="Z22" s="11">
        <v>864.838888</v>
      </c>
      <c r="AA22" s="75" t="s">
        <v>59</v>
      </c>
      <c r="AB22" s="75"/>
      <c r="AC22" s="75"/>
    </row>
    <row r="23" spans="1:29" x14ac:dyDescent="0.2">
      <c r="A23" s="6"/>
      <c r="B23" s="6"/>
      <c r="C23" s="6"/>
      <c r="D23" s="6"/>
      <c r="E23" s="6"/>
      <c r="F23" s="6"/>
      <c r="G23" s="7"/>
      <c r="H23" s="7"/>
      <c r="I23" s="7"/>
      <c r="K23" s="6"/>
      <c r="L23" s="6"/>
      <c r="M23" s="6"/>
      <c r="N23" s="6"/>
      <c r="O23" s="6"/>
      <c r="P23" s="6"/>
      <c r="Q23" s="7"/>
      <c r="R23" s="7"/>
      <c r="S23" s="7"/>
      <c r="U23" s="6"/>
      <c r="V23" s="6"/>
      <c r="W23" s="6"/>
      <c r="X23" s="6"/>
      <c r="Y23" s="6"/>
      <c r="Z23" s="6"/>
      <c r="AA23" s="7"/>
      <c r="AB23" s="7"/>
      <c r="AC23" s="7"/>
    </row>
    <row r="24" spans="1:29" ht="16" x14ac:dyDescent="0.2">
      <c r="A24" s="70" t="str">
        <f>"3. SPECIFICATION. Add SKU. code to door sash code, eg. "&amp;A5&amp;"."&amp;A21&amp;E18&amp;"."&amp;A26</f>
        <v>3. SPECIFICATION. Add SKU. code to door sash code, eg. C010.K2.NFR</v>
      </c>
      <c r="B24" s="70"/>
      <c r="C24" s="70"/>
      <c r="D24" s="70"/>
      <c r="E24" s="70"/>
      <c r="F24" s="70"/>
      <c r="G24" s="70"/>
      <c r="H24" s="70"/>
      <c r="I24" s="70"/>
      <c r="J24" s="21"/>
      <c r="K24" s="70" t="str">
        <f>"3. SPECIFICATION. Add SKU. code to door sash code, eg. "&amp;K5&amp;"."&amp;K21&amp;O18&amp;"."&amp;K26</f>
        <v>3. SPECIFICATION. Add SKU. code to door sash code, eg. C040.K2.NFR</v>
      </c>
      <c r="L24" s="70"/>
      <c r="M24" s="70"/>
      <c r="N24" s="70"/>
      <c r="O24" s="70"/>
      <c r="P24" s="70"/>
      <c r="Q24" s="70"/>
      <c r="R24" s="70"/>
      <c r="S24" s="70"/>
      <c r="T24" s="21"/>
      <c r="U24" s="70" t="str">
        <f>"3. SPECIFICATION. Add SKU. code to door sash code, eg. "&amp;U5&amp;"."&amp;U21&amp;Y18&amp;"."&amp;U26</f>
        <v>3. SPECIFICATION. Add SKU. code to door sash code, eg. C023.K2.NFR</v>
      </c>
      <c r="V24" s="70"/>
      <c r="W24" s="70"/>
      <c r="X24" s="70"/>
      <c r="Y24" s="70"/>
      <c r="Z24" s="70"/>
      <c r="AA24" s="70"/>
      <c r="AB24" s="70"/>
      <c r="AC24" s="70"/>
    </row>
    <row r="25" spans="1:29" ht="30" x14ac:dyDescent="0.2">
      <c r="A25" s="76" t="s">
        <v>5</v>
      </c>
      <c r="B25" s="76"/>
      <c r="C25" s="71" t="s">
        <v>20</v>
      </c>
      <c r="D25" s="72"/>
      <c r="E25" s="72"/>
      <c r="F25" s="72"/>
      <c r="G25" s="72"/>
      <c r="H25" s="73"/>
      <c r="I25" s="5" t="s">
        <v>27</v>
      </c>
      <c r="K25" s="76" t="s">
        <v>5</v>
      </c>
      <c r="L25" s="76"/>
      <c r="M25" s="71" t="s">
        <v>20</v>
      </c>
      <c r="N25" s="72"/>
      <c r="O25" s="72"/>
      <c r="P25" s="72"/>
      <c r="Q25" s="72"/>
      <c r="R25" s="73"/>
      <c r="S25" s="5" t="s">
        <v>27</v>
      </c>
      <c r="U25" s="76" t="s">
        <v>5</v>
      </c>
      <c r="V25" s="76"/>
      <c r="W25" s="71" t="s">
        <v>20</v>
      </c>
      <c r="X25" s="72"/>
      <c r="Y25" s="72"/>
      <c r="Z25" s="72"/>
      <c r="AA25" s="72"/>
      <c r="AB25" s="73"/>
      <c r="AC25" s="5" t="s">
        <v>27</v>
      </c>
    </row>
    <row r="26" spans="1:29" s="4" customFormat="1" ht="115" customHeight="1" x14ac:dyDescent="0.2">
      <c r="A26" s="44" t="s">
        <v>2</v>
      </c>
      <c r="B26" s="44"/>
      <c r="C26" s="45" t="s">
        <v>439</v>
      </c>
      <c r="D26" s="45"/>
      <c r="E26" s="45"/>
      <c r="F26" s="45" t="s">
        <v>440</v>
      </c>
      <c r="G26" s="45"/>
      <c r="H26" s="45"/>
      <c r="I26" s="8">
        <v>0</v>
      </c>
      <c r="K26" s="44" t="s">
        <v>2</v>
      </c>
      <c r="L26" s="44"/>
      <c r="M26" s="45" t="s">
        <v>439</v>
      </c>
      <c r="N26" s="45"/>
      <c r="O26" s="45"/>
      <c r="P26" s="45" t="s">
        <v>440</v>
      </c>
      <c r="Q26" s="45"/>
      <c r="R26" s="45"/>
      <c r="S26" s="8">
        <v>0</v>
      </c>
      <c r="U26" s="44" t="s">
        <v>2</v>
      </c>
      <c r="V26" s="44"/>
      <c r="W26" s="45" t="s">
        <v>439</v>
      </c>
      <c r="X26" s="45"/>
      <c r="Y26" s="45"/>
      <c r="Z26" s="45" t="s">
        <v>440</v>
      </c>
      <c r="AA26" s="45"/>
      <c r="AB26" s="45"/>
      <c r="AC26" s="8">
        <v>0</v>
      </c>
    </row>
    <row r="27" spans="1:29" s="4" customFormat="1" ht="115" customHeight="1" x14ac:dyDescent="0.2">
      <c r="A27" s="44" t="s">
        <v>434</v>
      </c>
      <c r="B27" s="44"/>
      <c r="C27" s="45" t="s">
        <v>435</v>
      </c>
      <c r="D27" s="45"/>
      <c r="E27" s="45"/>
      <c r="F27" s="45" t="s">
        <v>436</v>
      </c>
      <c r="G27" s="45"/>
      <c r="H27" s="45"/>
      <c r="I27" s="39">
        <v>85</v>
      </c>
      <c r="K27" s="44" t="s">
        <v>434</v>
      </c>
      <c r="L27" s="44"/>
      <c r="M27" s="45" t="s">
        <v>435</v>
      </c>
      <c r="N27" s="45"/>
      <c r="O27" s="45"/>
      <c r="P27" s="45" t="s">
        <v>436</v>
      </c>
      <c r="Q27" s="45"/>
      <c r="R27" s="45"/>
      <c r="S27" s="39">
        <v>85</v>
      </c>
      <c r="U27" s="44" t="s">
        <v>434</v>
      </c>
      <c r="V27" s="44"/>
      <c r="W27" s="45" t="s">
        <v>435</v>
      </c>
      <c r="X27" s="45"/>
      <c r="Y27" s="45"/>
      <c r="Z27" s="45" t="s">
        <v>436</v>
      </c>
      <c r="AA27" s="45"/>
      <c r="AB27" s="45"/>
      <c r="AC27" s="39">
        <v>85</v>
      </c>
    </row>
    <row r="28" spans="1:29" s="4" customFormat="1" ht="115" customHeight="1" x14ac:dyDescent="0.2">
      <c r="A28" s="44" t="s">
        <v>66</v>
      </c>
      <c r="B28" s="44"/>
      <c r="C28" s="45" t="s">
        <v>437</v>
      </c>
      <c r="D28" s="45"/>
      <c r="E28" s="45"/>
      <c r="F28" s="45" t="s">
        <v>438</v>
      </c>
      <c r="G28" s="45"/>
      <c r="H28" s="45"/>
      <c r="I28" s="39">
        <v>85</v>
      </c>
      <c r="K28" s="44" t="s">
        <v>66</v>
      </c>
      <c r="L28" s="44"/>
      <c r="M28" s="45" t="s">
        <v>437</v>
      </c>
      <c r="N28" s="45"/>
      <c r="O28" s="45"/>
      <c r="P28" s="45" t="s">
        <v>438</v>
      </c>
      <c r="Q28" s="45"/>
      <c r="R28" s="45"/>
      <c r="S28" s="39">
        <v>85</v>
      </c>
      <c r="U28" s="44" t="s">
        <v>66</v>
      </c>
      <c r="V28" s="44"/>
      <c r="W28" s="45" t="s">
        <v>437</v>
      </c>
      <c r="X28" s="45"/>
      <c r="Y28" s="45"/>
      <c r="Z28" s="45" t="s">
        <v>438</v>
      </c>
      <c r="AA28" s="45"/>
      <c r="AB28" s="45"/>
      <c r="AC28" s="39">
        <v>85</v>
      </c>
    </row>
    <row r="29" spans="1:29" s="4" customFormat="1" ht="115" customHeight="1" x14ac:dyDescent="0.2">
      <c r="A29" s="44" t="s">
        <v>453</v>
      </c>
      <c r="B29" s="44"/>
      <c r="C29" s="45" t="s">
        <v>475</v>
      </c>
      <c r="D29" s="45"/>
      <c r="E29" s="45"/>
      <c r="F29" s="45" t="s">
        <v>476</v>
      </c>
      <c r="G29" s="45"/>
      <c r="H29" s="45"/>
      <c r="I29" s="39">
        <v>1450</v>
      </c>
      <c r="K29" s="44" t="s">
        <v>453</v>
      </c>
      <c r="L29" s="44"/>
      <c r="M29" s="45" t="s">
        <v>475</v>
      </c>
      <c r="N29" s="45"/>
      <c r="O29" s="45"/>
      <c r="P29" s="45" t="s">
        <v>476</v>
      </c>
      <c r="Q29" s="45"/>
      <c r="R29" s="45"/>
      <c r="S29" s="39">
        <v>1450</v>
      </c>
      <c r="U29" s="44" t="s">
        <v>453</v>
      </c>
      <c r="V29" s="44"/>
      <c r="W29" s="45" t="s">
        <v>475</v>
      </c>
      <c r="X29" s="45"/>
      <c r="Y29" s="45"/>
      <c r="Z29" s="45" t="s">
        <v>476</v>
      </c>
      <c r="AA29" s="45"/>
      <c r="AB29" s="45"/>
      <c r="AC29" s="39">
        <v>1450</v>
      </c>
    </row>
    <row r="30" spans="1:29" s="4" customFormat="1" ht="115" customHeight="1" x14ac:dyDescent="0.2">
      <c r="A30" s="44" t="s">
        <v>13</v>
      </c>
      <c r="B30" s="44"/>
      <c r="C30" s="59" t="s">
        <v>477</v>
      </c>
      <c r="D30" s="59"/>
      <c r="E30" s="59"/>
      <c r="F30" s="59" t="s">
        <v>478</v>
      </c>
      <c r="G30" s="59"/>
      <c r="H30" s="59"/>
      <c r="I30" s="41" t="s">
        <v>479</v>
      </c>
      <c r="K30" s="44" t="s">
        <v>13</v>
      </c>
      <c r="L30" s="44"/>
      <c r="M30" s="59" t="s">
        <v>477</v>
      </c>
      <c r="N30" s="59"/>
      <c r="O30" s="59"/>
      <c r="P30" s="59" t="s">
        <v>478</v>
      </c>
      <c r="Q30" s="59"/>
      <c r="R30" s="59"/>
      <c r="S30" s="41" t="s">
        <v>479</v>
      </c>
      <c r="U30" s="44" t="s">
        <v>13</v>
      </c>
      <c r="V30" s="44"/>
      <c r="W30" s="59" t="s">
        <v>477</v>
      </c>
      <c r="X30" s="59"/>
      <c r="Y30" s="59"/>
      <c r="Z30" s="59" t="s">
        <v>478</v>
      </c>
      <c r="AA30" s="59"/>
      <c r="AB30" s="59"/>
      <c r="AC30" s="41" t="s">
        <v>479</v>
      </c>
    </row>
    <row r="31" spans="1:29" s="4" customFormat="1" ht="115" customHeight="1" x14ac:dyDescent="0.2">
      <c r="A31" s="44" t="s">
        <v>14</v>
      </c>
      <c r="B31" s="44"/>
      <c r="C31" s="55" t="s">
        <v>509</v>
      </c>
      <c r="D31" s="55"/>
      <c r="E31" s="55"/>
      <c r="F31" s="55" t="s">
        <v>514</v>
      </c>
      <c r="G31" s="55"/>
      <c r="H31" s="55"/>
      <c r="I31" s="41" t="s">
        <v>479</v>
      </c>
      <c r="K31" s="44" t="s">
        <v>14</v>
      </c>
      <c r="L31" s="44"/>
      <c r="M31" s="55" t="s">
        <v>509</v>
      </c>
      <c r="N31" s="55"/>
      <c r="O31" s="55"/>
      <c r="P31" s="55" t="s">
        <v>514</v>
      </c>
      <c r="Q31" s="55"/>
      <c r="R31" s="55"/>
      <c r="S31" s="41" t="s">
        <v>479</v>
      </c>
      <c r="U31" s="44" t="s">
        <v>14</v>
      </c>
      <c r="V31" s="44"/>
      <c r="W31" s="55" t="s">
        <v>509</v>
      </c>
      <c r="X31" s="55"/>
      <c r="Y31" s="55"/>
      <c r="Z31" s="55" t="s">
        <v>514</v>
      </c>
      <c r="AA31" s="55"/>
      <c r="AB31" s="55"/>
      <c r="AC31" s="41" t="s">
        <v>479</v>
      </c>
    </row>
    <row r="32" spans="1:29" s="4" customFormat="1" ht="115" customHeight="1" x14ac:dyDescent="0.2">
      <c r="A32" s="44" t="s">
        <v>15</v>
      </c>
      <c r="B32" s="44"/>
      <c r="C32" s="55" t="s">
        <v>510</v>
      </c>
      <c r="D32" s="55"/>
      <c r="E32" s="55"/>
      <c r="F32" s="55" t="s">
        <v>515</v>
      </c>
      <c r="G32" s="55"/>
      <c r="H32" s="55"/>
      <c r="I32" s="41" t="s">
        <v>479</v>
      </c>
      <c r="K32" s="44" t="s">
        <v>15</v>
      </c>
      <c r="L32" s="44"/>
      <c r="M32" s="55" t="s">
        <v>510</v>
      </c>
      <c r="N32" s="55"/>
      <c r="O32" s="55"/>
      <c r="P32" s="55" t="s">
        <v>515</v>
      </c>
      <c r="Q32" s="55"/>
      <c r="R32" s="55"/>
      <c r="S32" s="41" t="s">
        <v>479</v>
      </c>
      <c r="U32" s="44" t="s">
        <v>15</v>
      </c>
      <c r="V32" s="44"/>
      <c r="W32" s="55" t="s">
        <v>510</v>
      </c>
      <c r="X32" s="55"/>
      <c r="Y32" s="55"/>
      <c r="Z32" s="55" t="s">
        <v>515</v>
      </c>
      <c r="AA32" s="55"/>
      <c r="AB32" s="55"/>
      <c r="AC32" s="41" t="s">
        <v>479</v>
      </c>
    </row>
    <row r="33" spans="1:29" x14ac:dyDescent="0.2">
      <c r="A33" s="6"/>
      <c r="B33" s="6"/>
      <c r="C33" s="6"/>
      <c r="D33" s="6"/>
      <c r="E33" s="6"/>
      <c r="F33" s="6"/>
      <c r="G33" s="7"/>
      <c r="H33" s="7"/>
      <c r="I33" s="7"/>
      <c r="K33" s="6"/>
      <c r="L33" s="6"/>
      <c r="M33" s="6"/>
      <c r="N33" s="6"/>
      <c r="O33" s="6"/>
      <c r="P33" s="6"/>
      <c r="Q33" s="7"/>
      <c r="R33" s="7"/>
      <c r="S33" s="7"/>
      <c r="U33" s="6"/>
      <c r="V33" s="6"/>
      <c r="W33" s="32"/>
      <c r="X33" s="32"/>
      <c r="Y33" s="32"/>
      <c r="Z33" s="32"/>
      <c r="AA33" s="33"/>
      <c r="AB33" s="33"/>
      <c r="AC33" s="7"/>
    </row>
    <row r="34" spans="1:29" s="4" customFormat="1" ht="16" x14ac:dyDescent="0.2">
      <c r="A34" s="70" t="str">
        <f>"4. TREATMENT/FINISH/GLOSS LEVEL. Add. SKU. code to door sash code, eg. "&amp;A5&amp;"."&amp;A21&amp;E18&amp;"."&amp;A26&amp;".M/PUREWHITE/S"</f>
        <v>4. TREATMENT/FINISH/GLOSS LEVEL. Add. SKU. code to door sash code, eg. C010.K2.NFR.M/PUREWHITE/S</v>
      </c>
      <c r="B34" s="70"/>
      <c r="C34" s="70"/>
      <c r="D34" s="70"/>
      <c r="E34" s="70"/>
      <c r="F34" s="70"/>
      <c r="G34" s="70"/>
      <c r="H34" s="70"/>
      <c r="I34" s="70"/>
      <c r="J34" s="21"/>
      <c r="K34" s="70" t="str">
        <f>"4. TREATMENT/FINISH/GLOSS LEVEL. Add. SKU. code to door sash code, eg. "&amp;K5&amp;"."&amp;K21&amp;O18&amp;"."&amp;K26&amp;".M/PUREWHITE/S"</f>
        <v>4. TREATMENT/FINISH/GLOSS LEVEL. Add. SKU. code to door sash code, eg. C040.K2.NFR.M/PUREWHITE/S</v>
      </c>
      <c r="L34" s="70"/>
      <c r="M34" s="70"/>
      <c r="N34" s="70"/>
      <c r="O34" s="70"/>
      <c r="P34" s="70"/>
      <c r="Q34" s="70"/>
      <c r="R34" s="70"/>
      <c r="S34" s="70"/>
      <c r="T34" s="21"/>
      <c r="U34" s="70" t="str">
        <f>"4. TREATMENT/FINISH/GLOSS LEVEL. Add. SKU. code to door sash code, eg. "&amp;U5&amp;"."&amp;U21&amp;Y18&amp;"."&amp;U26&amp;".M/PUREWHITE/S"</f>
        <v>4. TREATMENT/FINISH/GLOSS LEVEL. Add. SKU. code to door sash code, eg. C023.K2.NFR.M/PUREWHITE/S</v>
      </c>
      <c r="V34" s="70"/>
      <c r="W34" s="70"/>
      <c r="X34" s="70"/>
      <c r="Y34" s="70"/>
      <c r="Z34" s="70"/>
      <c r="AA34" s="70"/>
      <c r="AB34" s="70"/>
      <c r="AC34" s="70"/>
    </row>
    <row r="35" spans="1:29" ht="30" x14ac:dyDescent="0.2">
      <c r="A35" s="76" t="s">
        <v>5</v>
      </c>
      <c r="B35" s="76"/>
      <c r="C35" s="71" t="s">
        <v>20</v>
      </c>
      <c r="D35" s="72"/>
      <c r="E35" s="72"/>
      <c r="F35" s="72"/>
      <c r="G35" s="72"/>
      <c r="H35" s="73"/>
      <c r="I35" s="5" t="s">
        <v>27</v>
      </c>
      <c r="K35" s="76" t="s">
        <v>5</v>
      </c>
      <c r="L35" s="76"/>
      <c r="M35" s="71" t="s">
        <v>20</v>
      </c>
      <c r="N35" s="72"/>
      <c r="O35" s="72"/>
      <c r="P35" s="72"/>
      <c r="Q35" s="72"/>
      <c r="R35" s="73"/>
      <c r="S35" s="5" t="s">
        <v>27</v>
      </c>
      <c r="U35" s="76" t="s">
        <v>5</v>
      </c>
      <c r="V35" s="76"/>
      <c r="W35" s="71" t="s">
        <v>20</v>
      </c>
      <c r="X35" s="72"/>
      <c r="Y35" s="72"/>
      <c r="Z35" s="72"/>
      <c r="AA35" s="72"/>
      <c r="AB35" s="73"/>
      <c r="AC35" s="5" t="s">
        <v>27</v>
      </c>
    </row>
    <row r="36" spans="1:29" s="4" customFormat="1" ht="83" customHeight="1" x14ac:dyDescent="0.2">
      <c r="A36" s="47" t="s">
        <v>37</v>
      </c>
      <c r="B36" s="48"/>
      <c r="C36" s="20" t="s">
        <v>73</v>
      </c>
      <c r="D36" s="55" t="s">
        <v>120</v>
      </c>
      <c r="E36" s="55"/>
      <c r="F36" s="55" t="s">
        <v>238</v>
      </c>
      <c r="G36" s="55"/>
      <c r="H36" s="55"/>
      <c r="I36" s="64">
        <v>0</v>
      </c>
      <c r="K36" s="47" t="s">
        <v>37</v>
      </c>
      <c r="L36" s="48"/>
      <c r="M36" s="20" t="s">
        <v>73</v>
      </c>
      <c r="N36" s="55" t="s">
        <v>120</v>
      </c>
      <c r="O36" s="55"/>
      <c r="P36" s="55" t="s">
        <v>238</v>
      </c>
      <c r="Q36" s="55"/>
      <c r="R36" s="55"/>
      <c r="S36" s="64">
        <v>0</v>
      </c>
      <c r="U36" s="47" t="s">
        <v>37</v>
      </c>
      <c r="V36" s="48"/>
      <c r="W36" s="20" t="s">
        <v>73</v>
      </c>
      <c r="X36" s="55" t="s">
        <v>120</v>
      </c>
      <c r="Y36" s="55"/>
      <c r="Z36" s="55" t="s">
        <v>238</v>
      </c>
      <c r="AA36" s="55"/>
      <c r="AB36" s="55"/>
      <c r="AC36" s="64">
        <v>0</v>
      </c>
    </row>
    <row r="37" spans="1:29" s="4" customFormat="1" ht="83" customHeight="1" x14ac:dyDescent="0.2">
      <c r="A37" s="49"/>
      <c r="B37" s="50"/>
      <c r="C37" s="19" t="s">
        <v>74</v>
      </c>
      <c r="D37" s="55" t="s">
        <v>240</v>
      </c>
      <c r="E37" s="55"/>
      <c r="F37" s="55" t="s">
        <v>241</v>
      </c>
      <c r="G37" s="55"/>
      <c r="H37" s="55"/>
      <c r="I37" s="65"/>
      <c r="K37" s="49"/>
      <c r="L37" s="50"/>
      <c r="M37" s="19" t="s">
        <v>74</v>
      </c>
      <c r="N37" s="55" t="s">
        <v>240</v>
      </c>
      <c r="O37" s="55"/>
      <c r="P37" s="55" t="s">
        <v>241</v>
      </c>
      <c r="Q37" s="55"/>
      <c r="R37" s="55"/>
      <c r="S37" s="65"/>
      <c r="U37" s="49"/>
      <c r="V37" s="50"/>
      <c r="W37" s="19" t="s">
        <v>74</v>
      </c>
      <c r="X37" s="55" t="s">
        <v>240</v>
      </c>
      <c r="Y37" s="55"/>
      <c r="Z37" s="55" t="s">
        <v>241</v>
      </c>
      <c r="AA37" s="55"/>
      <c r="AB37" s="55"/>
      <c r="AC37" s="65"/>
    </row>
    <row r="38" spans="1:29" s="4" customFormat="1" ht="83" customHeight="1" x14ac:dyDescent="0.2">
      <c r="A38" s="51"/>
      <c r="B38" s="52"/>
      <c r="C38" s="19" t="s">
        <v>75</v>
      </c>
      <c r="D38" s="55" t="s">
        <v>202</v>
      </c>
      <c r="E38" s="55"/>
      <c r="F38" s="55" t="s">
        <v>239</v>
      </c>
      <c r="G38" s="55"/>
      <c r="H38" s="55"/>
      <c r="I38" s="66"/>
      <c r="K38" s="51"/>
      <c r="L38" s="52"/>
      <c r="M38" s="19" t="s">
        <v>75</v>
      </c>
      <c r="N38" s="55" t="s">
        <v>202</v>
      </c>
      <c r="O38" s="55"/>
      <c r="P38" s="55" t="s">
        <v>239</v>
      </c>
      <c r="Q38" s="55"/>
      <c r="R38" s="55"/>
      <c r="S38" s="66"/>
      <c r="U38" s="51"/>
      <c r="V38" s="52"/>
      <c r="W38" s="19" t="s">
        <v>75</v>
      </c>
      <c r="X38" s="55" t="s">
        <v>202</v>
      </c>
      <c r="Y38" s="55"/>
      <c r="Z38" s="55" t="s">
        <v>239</v>
      </c>
      <c r="AA38" s="55"/>
      <c r="AB38" s="55"/>
      <c r="AC38" s="66"/>
    </row>
    <row r="39" spans="1:29" s="4" customFormat="1" ht="83" customHeight="1" x14ac:dyDescent="0.2">
      <c r="A39" s="47" t="s">
        <v>199</v>
      </c>
      <c r="B39" s="48"/>
      <c r="C39" s="20" t="s">
        <v>73</v>
      </c>
      <c r="D39" s="55" t="s">
        <v>120</v>
      </c>
      <c r="E39" s="55"/>
      <c r="F39" s="55" t="s">
        <v>238</v>
      </c>
      <c r="G39" s="55"/>
      <c r="H39" s="55"/>
      <c r="I39" s="64">
        <v>52.266199999999998</v>
      </c>
      <c r="K39" s="47" t="s">
        <v>199</v>
      </c>
      <c r="L39" s="48"/>
      <c r="M39" s="20" t="s">
        <v>73</v>
      </c>
      <c r="N39" s="55" t="s">
        <v>120</v>
      </c>
      <c r="O39" s="55"/>
      <c r="P39" s="55" t="s">
        <v>238</v>
      </c>
      <c r="Q39" s="55"/>
      <c r="R39" s="55"/>
      <c r="S39" s="64">
        <v>52.266199999999998</v>
      </c>
      <c r="U39" s="47" t="s">
        <v>199</v>
      </c>
      <c r="V39" s="48"/>
      <c r="W39" s="20" t="s">
        <v>73</v>
      </c>
      <c r="X39" s="55" t="s">
        <v>120</v>
      </c>
      <c r="Y39" s="55"/>
      <c r="Z39" s="55" t="s">
        <v>238</v>
      </c>
      <c r="AA39" s="55"/>
      <c r="AB39" s="55"/>
      <c r="AC39" s="64">
        <v>52.266199999999998</v>
      </c>
    </row>
    <row r="40" spans="1:29" s="4" customFormat="1" ht="83" customHeight="1" x14ac:dyDescent="0.2">
      <c r="A40" s="49"/>
      <c r="B40" s="50"/>
      <c r="C40" s="19" t="s">
        <v>74</v>
      </c>
      <c r="D40" s="60" t="s">
        <v>343</v>
      </c>
      <c r="E40" s="61"/>
      <c r="F40" s="59" t="s">
        <v>346</v>
      </c>
      <c r="G40" s="59"/>
      <c r="H40" s="59"/>
      <c r="I40" s="65"/>
      <c r="K40" s="49"/>
      <c r="L40" s="50"/>
      <c r="M40" s="19" t="s">
        <v>74</v>
      </c>
      <c r="N40" s="60" t="s">
        <v>343</v>
      </c>
      <c r="O40" s="61"/>
      <c r="P40" s="59" t="s">
        <v>346</v>
      </c>
      <c r="Q40" s="59"/>
      <c r="R40" s="59"/>
      <c r="S40" s="65"/>
      <c r="U40" s="49"/>
      <c r="V40" s="50"/>
      <c r="W40" s="19" t="s">
        <v>74</v>
      </c>
      <c r="X40" s="60" t="s">
        <v>343</v>
      </c>
      <c r="Y40" s="61"/>
      <c r="Z40" s="59" t="s">
        <v>346</v>
      </c>
      <c r="AA40" s="59"/>
      <c r="AB40" s="59"/>
      <c r="AC40" s="65"/>
    </row>
    <row r="41" spans="1:29" s="4" customFormat="1" ht="83" customHeight="1" x14ac:dyDescent="0.2">
      <c r="A41" s="51"/>
      <c r="B41" s="52"/>
      <c r="C41" s="19" t="s">
        <v>75</v>
      </c>
      <c r="D41" s="53" t="s">
        <v>242</v>
      </c>
      <c r="E41" s="67"/>
      <c r="F41" s="55" t="s">
        <v>243</v>
      </c>
      <c r="G41" s="55"/>
      <c r="H41" s="55"/>
      <c r="I41" s="66"/>
      <c r="K41" s="51"/>
      <c r="L41" s="52"/>
      <c r="M41" s="19" t="s">
        <v>75</v>
      </c>
      <c r="N41" s="53" t="s">
        <v>242</v>
      </c>
      <c r="O41" s="67"/>
      <c r="P41" s="55" t="s">
        <v>243</v>
      </c>
      <c r="Q41" s="55"/>
      <c r="R41" s="55"/>
      <c r="S41" s="66"/>
      <c r="U41" s="51"/>
      <c r="V41" s="52"/>
      <c r="W41" s="19" t="s">
        <v>75</v>
      </c>
      <c r="X41" s="53" t="s">
        <v>242</v>
      </c>
      <c r="Y41" s="67"/>
      <c r="Z41" s="55" t="s">
        <v>243</v>
      </c>
      <c r="AA41" s="55"/>
      <c r="AB41" s="55"/>
      <c r="AC41" s="66"/>
    </row>
    <row r="42" spans="1:29" s="4" customFormat="1" ht="83" customHeight="1" x14ac:dyDescent="0.2">
      <c r="A42" s="47" t="s">
        <v>200</v>
      </c>
      <c r="B42" s="48"/>
      <c r="C42" s="20" t="s">
        <v>73</v>
      </c>
      <c r="D42" s="55" t="s">
        <v>120</v>
      </c>
      <c r="E42" s="55"/>
      <c r="F42" s="55" t="s">
        <v>238</v>
      </c>
      <c r="G42" s="55"/>
      <c r="H42" s="55"/>
      <c r="I42" s="64">
        <v>58.741199999999999</v>
      </c>
      <c r="K42" s="47" t="s">
        <v>200</v>
      </c>
      <c r="L42" s="48"/>
      <c r="M42" s="20" t="s">
        <v>73</v>
      </c>
      <c r="N42" s="55" t="s">
        <v>120</v>
      </c>
      <c r="O42" s="55"/>
      <c r="P42" s="55" t="s">
        <v>238</v>
      </c>
      <c r="Q42" s="55"/>
      <c r="R42" s="55"/>
      <c r="S42" s="64">
        <v>58.741199999999999</v>
      </c>
      <c r="U42" s="47" t="s">
        <v>200</v>
      </c>
      <c r="V42" s="48"/>
      <c r="W42" s="20" t="s">
        <v>73</v>
      </c>
      <c r="X42" s="55" t="s">
        <v>120</v>
      </c>
      <c r="Y42" s="55"/>
      <c r="Z42" s="55" t="s">
        <v>238</v>
      </c>
      <c r="AA42" s="55"/>
      <c r="AB42" s="55"/>
      <c r="AC42" s="64">
        <v>58.741199999999999</v>
      </c>
    </row>
    <row r="43" spans="1:29" s="4" customFormat="1" ht="83" customHeight="1" x14ac:dyDescent="0.2">
      <c r="A43" s="49"/>
      <c r="B43" s="50"/>
      <c r="C43" s="19" t="s">
        <v>74</v>
      </c>
      <c r="D43" s="53" t="s">
        <v>212</v>
      </c>
      <c r="E43" s="54"/>
      <c r="F43" s="55" t="s">
        <v>244</v>
      </c>
      <c r="G43" s="55"/>
      <c r="H43" s="55"/>
      <c r="I43" s="65"/>
      <c r="K43" s="49"/>
      <c r="L43" s="50"/>
      <c r="M43" s="19" t="s">
        <v>74</v>
      </c>
      <c r="N43" s="53" t="s">
        <v>212</v>
      </c>
      <c r="O43" s="54"/>
      <c r="P43" s="55" t="s">
        <v>244</v>
      </c>
      <c r="Q43" s="55"/>
      <c r="R43" s="55"/>
      <c r="S43" s="65"/>
      <c r="U43" s="49"/>
      <c r="V43" s="50"/>
      <c r="W43" s="19" t="s">
        <v>74</v>
      </c>
      <c r="X43" s="53" t="s">
        <v>212</v>
      </c>
      <c r="Y43" s="54"/>
      <c r="Z43" s="55" t="s">
        <v>244</v>
      </c>
      <c r="AA43" s="55"/>
      <c r="AB43" s="55"/>
      <c r="AC43" s="65"/>
    </row>
    <row r="44" spans="1:29" s="4" customFormat="1" ht="83" customHeight="1" x14ac:dyDescent="0.2">
      <c r="A44" s="51"/>
      <c r="B44" s="52"/>
      <c r="C44" s="19" t="s">
        <v>75</v>
      </c>
      <c r="D44" s="53" t="s">
        <v>213</v>
      </c>
      <c r="E44" s="67"/>
      <c r="F44" s="55" t="s">
        <v>243</v>
      </c>
      <c r="G44" s="55"/>
      <c r="H44" s="55"/>
      <c r="I44" s="66"/>
      <c r="K44" s="51"/>
      <c r="L44" s="52"/>
      <c r="M44" s="19" t="s">
        <v>75</v>
      </c>
      <c r="N44" s="53" t="s">
        <v>213</v>
      </c>
      <c r="O44" s="67"/>
      <c r="P44" s="55" t="s">
        <v>243</v>
      </c>
      <c r="Q44" s="55"/>
      <c r="R44" s="55"/>
      <c r="S44" s="66"/>
      <c r="U44" s="51"/>
      <c r="V44" s="52"/>
      <c r="W44" s="19" t="s">
        <v>75</v>
      </c>
      <c r="X44" s="53" t="s">
        <v>213</v>
      </c>
      <c r="Y44" s="67"/>
      <c r="Z44" s="55" t="s">
        <v>243</v>
      </c>
      <c r="AA44" s="55"/>
      <c r="AB44" s="55"/>
      <c r="AC44" s="66"/>
    </row>
    <row r="45" spans="1:29" ht="83" customHeight="1" x14ac:dyDescent="0.2">
      <c r="A45" s="44" t="s">
        <v>201</v>
      </c>
      <c r="B45" s="44"/>
      <c r="C45" s="19" t="s">
        <v>73</v>
      </c>
      <c r="D45" s="55" t="s">
        <v>120</v>
      </c>
      <c r="E45" s="55"/>
      <c r="F45" s="55" t="s">
        <v>238</v>
      </c>
      <c r="G45" s="55"/>
      <c r="H45" s="55"/>
      <c r="I45" s="64">
        <v>65.216200000000001</v>
      </c>
      <c r="K45" s="44" t="s">
        <v>201</v>
      </c>
      <c r="L45" s="44"/>
      <c r="M45" s="19" t="s">
        <v>73</v>
      </c>
      <c r="N45" s="55" t="s">
        <v>120</v>
      </c>
      <c r="O45" s="55"/>
      <c r="P45" s="55" t="s">
        <v>238</v>
      </c>
      <c r="Q45" s="55"/>
      <c r="R45" s="55"/>
      <c r="S45" s="64">
        <v>65.216200000000001</v>
      </c>
      <c r="U45" s="44" t="s">
        <v>201</v>
      </c>
      <c r="V45" s="44"/>
      <c r="W45" s="19" t="s">
        <v>73</v>
      </c>
      <c r="X45" s="55" t="s">
        <v>120</v>
      </c>
      <c r="Y45" s="55"/>
      <c r="Z45" s="55" t="s">
        <v>238</v>
      </c>
      <c r="AA45" s="55"/>
      <c r="AB45" s="55"/>
      <c r="AC45" s="64">
        <v>65.216200000000001</v>
      </c>
    </row>
    <row r="46" spans="1:29" ht="83" customHeight="1" x14ac:dyDescent="0.2">
      <c r="A46" s="44"/>
      <c r="B46" s="44"/>
      <c r="C46" s="19" t="s">
        <v>74</v>
      </c>
      <c r="D46" s="55" t="s">
        <v>245</v>
      </c>
      <c r="E46" s="55"/>
      <c r="F46" s="55" t="s">
        <v>246</v>
      </c>
      <c r="G46" s="55"/>
      <c r="H46" s="55"/>
      <c r="I46" s="65"/>
      <c r="K46" s="44"/>
      <c r="L46" s="44"/>
      <c r="M46" s="19" t="s">
        <v>74</v>
      </c>
      <c r="N46" s="55" t="s">
        <v>245</v>
      </c>
      <c r="O46" s="55"/>
      <c r="P46" s="55" t="s">
        <v>246</v>
      </c>
      <c r="Q46" s="55"/>
      <c r="R46" s="55"/>
      <c r="S46" s="65"/>
      <c r="U46" s="44"/>
      <c r="V46" s="44"/>
      <c r="W46" s="19" t="s">
        <v>74</v>
      </c>
      <c r="X46" s="55" t="s">
        <v>245</v>
      </c>
      <c r="Y46" s="55"/>
      <c r="Z46" s="55" t="s">
        <v>246</v>
      </c>
      <c r="AA46" s="55"/>
      <c r="AB46" s="55"/>
      <c r="AC46" s="65"/>
    </row>
    <row r="47" spans="1:29" ht="83" customHeight="1" x14ac:dyDescent="0.2">
      <c r="A47" s="44"/>
      <c r="B47" s="44"/>
      <c r="C47" s="19" t="s">
        <v>75</v>
      </c>
      <c r="D47" s="53" t="s">
        <v>213</v>
      </c>
      <c r="E47" s="67"/>
      <c r="F47" s="55" t="s">
        <v>243</v>
      </c>
      <c r="G47" s="55"/>
      <c r="H47" s="55"/>
      <c r="I47" s="66"/>
      <c r="K47" s="44"/>
      <c r="L47" s="44"/>
      <c r="M47" s="19" t="s">
        <v>75</v>
      </c>
      <c r="N47" s="53" t="s">
        <v>213</v>
      </c>
      <c r="O47" s="67"/>
      <c r="P47" s="55" t="s">
        <v>243</v>
      </c>
      <c r="Q47" s="55"/>
      <c r="R47" s="55"/>
      <c r="S47" s="66"/>
      <c r="U47" s="44"/>
      <c r="V47" s="44"/>
      <c r="W47" s="19" t="s">
        <v>75</v>
      </c>
      <c r="X47" s="53" t="s">
        <v>213</v>
      </c>
      <c r="Y47" s="67"/>
      <c r="Z47" s="55" t="s">
        <v>243</v>
      </c>
      <c r="AA47" s="55"/>
      <c r="AB47" s="55"/>
      <c r="AC47" s="66"/>
    </row>
    <row r="48" spans="1:29" ht="83" customHeight="1" x14ac:dyDescent="0.2">
      <c r="A48" s="47" t="s">
        <v>45</v>
      </c>
      <c r="B48" s="48"/>
      <c r="C48" s="20" t="s">
        <v>73</v>
      </c>
      <c r="D48" s="53" t="s">
        <v>211</v>
      </c>
      <c r="E48" s="54"/>
      <c r="F48" s="59" t="s">
        <v>254</v>
      </c>
      <c r="G48" s="59"/>
      <c r="H48" s="59"/>
      <c r="I48" s="64">
        <v>471.18737777800004</v>
      </c>
      <c r="K48" s="47" t="s">
        <v>45</v>
      </c>
      <c r="L48" s="48"/>
      <c r="M48" s="20" t="s">
        <v>73</v>
      </c>
      <c r="N48" s="53" t="s">
        <v>211</v>
      </c>
      <c r="O48" s="54"/>
      <c r="P48" s="59" t="s">
        <v>254</v>
      </c>
      <c r="Q48" s="59"/>
      <c r="R48" s="59"/>
      <c r="S48" s="64">
        <v>471.18737777800004</v>
      </c>
      <c r="U48" s="47" t="s">
        <v>45</v>
      </c>
      <c r="V48" s="48"/>
      <c r="W48" s="20" t="s">
        <v>73</v>
      </c>
      <c r="X48" s="53" t="s">
        <v>211</v>
      </c>
      <c r="Y48" s="54"/>
      <c r="Z48" s="59" t="s">
        <v>254</v>
      </c>
      <c r="AA48" s="59"/>
      <c r="AB48" s="59"/>
      <c r="AC48" s="64">
        <v>471.18737777800004</v>
      </c>
    </row>
    <row r="49" spans="1:29" ht="83" customHeight="1" x14ac:dyDescent="0.2">
      <c r="A49" s="49"/>
      <c r="B49" s="50"/>
      <c r="C49" s="19" t="s">
        <v>74</v>
      </c>
      <c r="D49" s="53" t="s">
        <v>93</v>
      </c>
      <c r="E49" s="54"/>
      <c r="F49" s="55" t="s">
        <v>241</v>
      </c>
      <c r="G49" s="55"/>
      <c r="H49" s="55"/>
      <c r="I49" s="65"/>
      <c r="K49" s="49"/>
      <c r="L49" s="50"/>
      <c r="M49" s="19" t="s">
        <v>74</v>
      </c>
      <c r="N49" s="53" t="s">
        <v>93</v>
      </c>
      <c r="O49" s="54"/>
      <c r="P49" s="55" t="s">
        <v>241</v>
      </c>
      <c r="Q49" s="55"/>
      <c r="R49" s="55"/>
      <c r="S49" s="65"/>
      <c r="U49" s="49"/>
      <c r="V49" s="50"/>
      <c r="W49" s="19" t="s">
        <v>74</v>
      </c>
      <c r="X49" s="53" t="s">
        <v>93</v>
      </c>
      <c r="Y49" s="54"/>
      <c r="Z49" s="55" t="s">
        <v>241</v>
      </c>
      <c r="AA49" s="55"/>
      <c r="AB49" s="55"/>
      <c r="AC49" s="65"/>
    </row>
    <row r="50" spans="1:29" ht="83" customHeight="1" x14ac:dyDescent="0.2">
      <c r="A50" s="51"/>
      <c r="B50" s="52"/>
      <c r="C50" s="19" t="s">
        <v>75</v>
      </c>
      <c r="D50" s="53" t="s">
        <v>202</v>
      </c>
      <c r="E50" s="54"/>
      <c r="F50" s="55" t="s">
        <v>239</v>
      </c>
      <c r="G50" s="55"/>
      <c r="H50" s="55"/>
      <c r="I50" s="66"/>
      <c r="K50" s="51"/>
      <c r="L50" s="52"/>
      <c r="M50" s="19" t="s">
        <v>75</v>
      </c>
      <c r="N50" s="53" t="s">
        <v>202</v>
      </c>
      <c r="O50" s="54"/>
      <c r="P50" s="55" t="s">
        <v>239</v>
      </c>
      <c r="Q50" s="55"/>
      <c r="R50" s="55"/>
      <c r="S50" s="66"/>
      <c r="U50" s="51"/>
      <c r="V50" s="52"/>
      <c r="W50" s="19" t="s">
        <v>75</v>
      </c>
      <c r="X50" s="53" t="s">
        <v>202</v>
      </c>
      <c r="Y50" s="54"/>
      <c r="Z50" s="55" t="s">
        <v>239</v>
      </c>
      <c r="AA50" s="55"/>
      <c r="AB50" s="55"/>
      <c r="AC50" s="66"/>
    </row>
    <row r="51" spans="1:29" ht="83" customHeight="1" x14ac:dyDescent="0.2">
      <c r="A51" s="47" t="s">
        <v>46</v>
      </c>
      <c r="B51" s="48"/>
      <c r="C51" s="20" t="s">
        <v>73</v>
      </c>
      <c r="D51" s="53" t="s">
        <v>211</v>
      </c>
      <c r="E51" s="54"/>
      <c r="F51" s="55" t="s">
        <v>254</v>
      </c>
      <c r="G51" s="55"/>
      <c r="H51" s="55"/>
      <c r="I51" s="64">
        <v>486.38456537800005</v>
      </c>
      <c r="K51" s="47" t="s">
        <v>46</v>
      </c>
      <c r="L51" s="48"/>
      <c r="M51" s="20" t="s">
        <v>73</v>
      </c>
      <c r="N51" s="53" t="s">
        <v>211</v>
      </c>
      <c r="O51" s="54"/>
      <c r="P51" s="55" t="s">
        <v>254</v>
      </c>
      <c r="Q51" s="55"/>
      <c r="R51" s="55"/>
      <c r="S51" s="64">
        <v>486.38456537800005</v>
      </c>
      <c r="U51" s="47" t="s">
        <v>46</v>
      </c>
      <c r="V51" s="48"/>
      <c r="W51" s="20" t="s">
        <v>73</v>
      </c>
      <c r="X51" s="53" t="s">
        <v>211</v>
      </c>
      <c r="Y51" s="54"/>
      <c r="Z51" s="55" t="s">
        <v>254</v>
      </c>
      <c r="AA51" s="55"/>
      <c r="AB51" s="55"/>
      <c r="AC51" s="64">
        <v>486.38456537800005</v>
      </c>
    </row>
    <row r="52" spans="1:29" ht="83" customHeight="1" x14ac:dyDescent="0.2">
      <c r="A52" s="49"/>
      <c r="B52" s="50"/>
      <c r="C52" s="19" t="s">
        <v>74</v>
      </c>
      <c r="D52" s="60" t="s">
        <v>343</v>
      </c>
      <c r="E52" s="61"/>
      <c r="F52" s="59" t="s">
        <v>346</v>
      </c>
      <c r="G52" s="59"/>
      <c r="H52" s="59"/>
      <c r="I52" s="65"/>
      <c r="K52" s="49"/>
      <c r="L52" s="50"/>
      <c r="M52" s="19" t="s">
        <v>74</v>
      </c>
      <c r="N52" s="60" t="s">
        <v>343</v>
      </c>
      <c r="O52" s="61"/>
      <c r="P52" s="59" t="s">
        <v>346</v>
      </c>
      <c r="Q52" s="59"/>
      <c r="R52" s="59"/>
      <c r="S52" s="65"/>
      <c r="U52" s="49"/>
      <c r="V52" s="50"/>
      <c r="W52" s="19" t="s">
        <v>74</v>
      </c>
      <c r="X52" s="60" t="s">
        <v>343</v>
      </c>
      <c r="Y52" s="61"/>
      <c r="Z52" s="59" t="s">
        <v>346</v>
      </c>
      <c r="AA52" s="59"/>
      <c r="AB52" s="59"/>
      <c r="AC52" s="65"/>
    </row>
    <row r="53" spans="1:29" ht="83" customHeight="1" x14ac:dyDescent="0.2">
      <c r="A53" s="51"/>
      <c r="B53" s="52"/>
      <c r="C53" s="19" t="s">
        <v>75</v>
      </c>
      <c r="D53" s="53" t="s">
        <v>95</v>
      </c>
      <c r="E53" s="54"/>
      <c r="F53" s="55" t="s">
        <v>256</v>
      </c>
      <c r="G53" s="55"/>
      <c r="H53" s="55"/>
      <c r="I53" s="66"/>
      <c r="K53" s="51"/>
      <c r="L53" s="52"/>
      <c r="M53" s="19" t="s">
        <v>75</v>
      </c>
      <c r="N53" s="53" t="s">
        <v>95</v>
      </c>
      <c r="O53" s="54"/>
      <c r="P53" s="55" t="s">
        <v>256</v>
      </c>
      <c r="Q53" s="55"/>
      <c r="R53" s="55"/>
      <c r="S53" s="66"/>
      <c r="U53" s="51"/>
      <c r="V53" s="52"/>
      <c r="W53" s="19" t="s">
        <v>75</v>
      </c>
      <c r="X53" s="53" t="s">
        <v>95</v>
      </c>
      <c r="Y53" s="54"/>
      <c r="Z53" s="55" t="s">
        <v>256</v>
      </c>
      <c r="AA53" s="55"/>
      <c r="AB53" s="55"/>
      <c r="AC53" s="66"/>
    </row>
    <row r="54" spans="1:29" ht="83" customHeight="1" x14ac:dyDescent="0.2">
      <c r="A54" s="47" t="s">
        <v>47</v>
      </c>
      <c r="B54" s="48"/>
      <c r="C54" s="20" t="s">
        <v>73</v>
      </c>
      <c r="D54" s="53" t="s">
        <v>211</v>
      </c>
      <c r="E54" s="54"/>
      <c r="F54" s="55" t="s">
        <v>254</v>
      </c>
      <c r="G54" s="55"/>
      <c r="H54" s="55"/>
      <c r="I54" s="64">
        <v>492.85956537800007</v>
      </c>
      <c r="K54" s="47" t="s">
        <v>47</v>
      </c>
      <c r="L54" s="48"/>
      <c r="M54" s="20" t="s">
        <v>73</v>
      </c>
      <c r="N54" s="53" t="s">
        <v>211</v>
      </c>
      <c r="O54" s="54"/>
      <c r="P54" s="55" t="s">
        <v>254</v>
      </c>
      <c r="Q54" s="55"/>
      <c r="R54" s="55"/>
      <c r="S54" s="64">
        <v>492.85956537800007</v>
      </c>
      <c r="U54" s="47" t="s">
        <v>47</v>
      </c>
      <c r="V54" s="48"/>
      <c r="W54" s="20" t="s">
        <v>73</v>
      </c>
      <c r="X54" s="53" t="s">
        <v>211</v>
      </c>
      <c r="Y54" s="54"/>
      <c r="Z54" s="55" t="s">
        <v>254</v>
      </c>
      <c r="AA54" s="55"/>
      <c r="AB54" s="55"/>
      <c r="AC54" s="64">
        <v>492.85956537800007</v>
      </c>
    </row>
    <row r="55" spans="1:29" ht="83" customHeight="1" x14ac:dyDescent="0.2">
      <c r="A55" s="49"/>
      <c r="B55" s="50"/>
      <c r="C55" s="19" t="s">
        <v>74</v>
      </c>
      <c r="D55" s="53" t="s">
        <v>212</v>
      </c>
      <c r="E55" s="54"/>
      <c r="F55" s="55" t="s">
        <v>262</v>
      </c>
      <c r="G55" s="55"/>
      <c r="H55" s="55"/>
      <c r="I55" s="65"/>
      <c r="K55" s="49"/>
      <c r="L55" s="50"/>
      <c r="M55" s="19" t="s">
        <v>74</v>
      </c>
      <c r="N55" s="53" t="s">
        <v>212</v>
      </c>
      <c r="O55" s="54"/>
      <c r="P55" s="55" t="s">
        <v>262</v>
      </c>
      <c r="Q55" s="55"/>
      <c r="R55" s="55"/>
      <c r="S55" s="65"/>
      <c r="U55" s="49"/>
      <c r="V55" s="50"/>
      <c r="W55" s="19" t="s">
        <v>74</v>
      </c>
      <c r="X55" s="53" t="s">
        <v>212</v>
      </c>
      <c r="Y55" s="54"/>
      <c r="Z55" s="55" t="s">
        <v>262</v>
      </c>
      <c r="AA55" s="55"/>
      <c r="AB55" s="55"/>
      <c r="AC55" s="65"/>
    </row>
    <row r="56" spans="1:29" ht="83" customHeight="1" x14ac:dyDescent="0.2">
      <c r="A56" s="51"/>
      <c r="B56" s="52"/>
      <c r="C56" s="19" t="s">
        <v>75</v>
      </c>
      <c r="D56" s="53" t="s">
        <v>95</v>
      </c>
      <c r="E56" s="54"/>
      <c r="F56" s="55" t="s">
        <v>256</v>
      </c>
      <c r="G56" s="55"/>
      <c r="H56" s="55"/>
      <c r="I56" s="66"/>
      <c r="K56" s="51"/>
      <c r="L56" s="52"/>
      <c r="M56" s="19" t="s">
        <v>75</v>
      </c>
      <c r="N56" s="53" t="s">
        <v>95</v>
      </c>
      <c r="O56" s="54"/>
      <c r="P56" s="55" t="s">
        <v>256</v>
      </c>
      <c r="Q56" s="55"/>
      <c r="R56" s="55"/>
      <c r="S56" s="66"/>
      <c r="U56" s="51"/>
      <c r="V56" s="52"/>
      <c r="W56" s="19" t="s">
        <v>75</v>
      </c>
      <c r="X56" s="53" t="s">
        <v>95</v>
      </c>
      <c r="Y56" s="54"/>
      <c r="Z56" s="55" t="s">
        <v>256</v>
      </c>
      <c r="AA56" s="55"/>
      <c r="AB56" s="55"/>
      <c r="AC56" s="66"/>
    </row>
    <row r="57" spans="1:29" ht="83" customHeight="1" x14ac:dyDescent="0.2">
      <c r="A57" s="47" t="s">
        <v>48</v>
      </c>
      <c r="B57" s="48"/>
      <c r="C57" s="20" t="s">
        <v>73</v>
      </c>
      <c r="D57" s="53" t="s">
        <v>211</v>
      </c>
      <c r="E57" s="54"/>
      <c r="F57" s="55" t="s">
        <v>254</v>
      </c>
      <c r="G57" s="55"/>
      <c r="H57" s="55"/>
      <c r="I57" s="64">
        <v>499.33456537800004</v>
      </c>
      <c r="K57" s="47" t="s">
        <v>48</v>
      </c>
      <c r="L57" s="48"/>
      <c r="M57" s="20" t="s">
        <v>73</v>
      </c>
      <c r="N57" s="53" t="s">
        <v>211</v>
      </c>
      <c r="O57" s="54"/>
      <c r="P57" s="55" t="s">
        <v>254</v>
      </c>
      <c r="Q57" s="55"/>
      <c r="R57" s="55"/>
      <c r="S57" s="64">
        <v>499.33456537800004</v>
      </c>
      <c r="U57" s="47" t="s">
        <v>48</v>
      </c>
      <c r="V57" s="48"/>
      <c r="W57" s="20" t="s">
        <v>73</v>
      </c>
      <c r="X57" s="53" t="s">
        <v>211</v>
      </c>
      <c r="Y57" s="54"/>
      <c r="Z57" s="55" t="s">
        <v>254</v>
      </c>
      <c r="AA57" s="55"/>
      <c r="AB57" s="55"/>
      <c r="AC57" s="64">
        <v>499.33456537800004</v>
      </c>
    </row>
    <row r="58" spans="1:29" ht="83" customHeight="1" x14ac:dyDescent="0.2">
      <c r="A58" s="49"/>
      <c r="B58" s="50"/>
      <c r="C58" s="19" t="s">
        <v>74</v>
      </c>
      <c r="D58" s="53" t="s">
        <v>97</v>
      </c>
      <c r="E58" s="54"/>
      <c r="F58" s="55" t="s">
        <v>257</v>
      </c>
      <c r="G58" s="55"/>
      <c r="H58" s="55"/>
      <c r="I58" s="65"/>
      <c r="K58" s="49"/>
      <c r="L58" s="50"/>
      <c r="M58" s="19" t="s">
        <v>74</v>
      </c>
      <c r="N58" s="53" t="s">
        <v>97</v>
      </c>
      <c r="O58" s="54"/>
      <c r="P58" s="55" t="s">
        <v>257</v>
      </c>
      <c r="Q58" s="55"/>
      <c r="R58" s="55"/>
      <c r="S58" s="65"/>
      <c r="U58" s="49"/>
      <c r="V58" s="50"/>
      <c r="W58" s="19" t="s">
        <v>74</v>
      </c>
      <c r="X58" s="53" t="s">
        <v>97</v>
      </c>
      <c r="Y58" s="54"/>
      <c r="Z58" s="55" t="s">
        <v>257</v>
      </c>
      <c r="AA58" s="55"/>
      <c r="AB58" s="55"/>
      <c r="AC58" s="65"/>
    </row>
    <row r="59" spans="1:29" ht="83" customHeight="1" x14ac:dyDescent="0.2">
      <c r="A59" s="51"/>
      <c r="B59" s="52"/>
      <c r="C59" s="19" t="s">
        <v>75</v>
      </c>
      <c r="D59" s="53" t="s">
        <v>95</v>
      </c>
      <c r="E59" s="54"/>
      <c r="F59" s="55" t="s">
        <v>256</v>
      </c>
      <c r="G59" s="55"/>
      <c r="H59" s="55"/>
      <c r="I59" s="66"/>
      <c r="K59" s="51"/>
      <c r="L59" s="52"/>
      <c r="M59" s="19" t="s">
        <v>75</v>
      </c>
      <c r="N59" s="53" t="s">
        <v>95</v>
      </c>
      <c r="O59" s="54"/>
      <c r="P59" s="55" t="s">
        <v>256</v>
      </c>
      <c r="Q59" s="55"/>
      <c r="R59" s="55"/>
      <c r="S59" s="66"/>
      <c r="U59" s="51"/>
      <c r="V59" s="52"/>
      <c r="W59" s="19" t="s">
        <v>75</v>
      </c>
      <c r="X59" s="53" t="s">
        <v>95</v>
      </c>
      <c r="Y59" s="54"/>
      <c r="Z59" s="55" t="s">
        <v>256</v>
      </c>
      <c r="AA59" s="55"/>
      <c r="AB59" s="55"/>
      <c r="AC59" s="66"/>
    </row>
    <row r="60" spans="1:29" ht="83" customHeight="1" x14ac:dyDescent="0.2">
      <c r="A60" s="47" t="s">
        <v>52</v>
      </c>
      <c r="B60" s="48"/>
      <c r="C60" s="20" t="s">
        <v>73</v>
      </c>
      <c r="D60" s="53" t="s">
        <v>98</v>
      </c>
      <c r="E60" s="54"/>
      <c r="F60" s="55" t="s">
        <v>255</v>
      </c>
      <c r="G60" s="55"/>
      <c r="H60" s="55"/>
      <c r="I60" s="64">
        <v>471.18737777800004</v>
      </c>
      <c r="K60" s="47" t="s">
        <v>52</v>
      </c>
      <c r="L60" s="48"/>
      <c r="M60" s="20" t="s">
        <v>73</v>
      </c>
      <c r="N60" s="53" t="s">
        <v>98</v>
      </c>
      <c r="O60" s="54"/>
      <c r="P60" s="55" t="s">
        <v>255</v>
      </c>
      <c r="Q60" s="55"/>
      <c r="R60" s="55"/>
      <c r="S60" s="64">
        <v>471.18737777800004</v>
      </c>
      <c r="U60" s="47" t="s">
        <v>52</v>
      </c>
      <c r="V60" s="48"/>
      <c r="W60" s="20" t="s">
        <v>73</v>
      </c>
      <c r="X60" s="53" t="s">
        <v>98</v>
      </c>
      <c r="Y60" s="54"/>
      <c r="Z60" s="55" t="s">
        <v>255</v>
      </c>
      <c r="AA60" s="55"/>
      <c r="AB60" s="55"/>
      <c r="AC60" s="64">
        <v>471.18737777800004</v>
      </c>
    </row>
    <row r="61" spans="1:29" ht="83" customHeight="1" x14ac:dyDescent="0.2">
      <c r="A61" s="49"/>
      <c r="B61" s="50"/>
      <c r="C61" s="19" t="s">
        <v>74</v>
      </c>
      <c r="D61" s="53" t="s">
        <v>93</v>
      </c>
      <c r="E61" s="54"/>
      <c r="F61" s="55" t="s">
        <v>241</v>
      </c>
      <c r="G61" s="55"/>
      <c r="H61" s="55"/>
      <c r="I61" s="65"/>
      <c r="K61" s="49"/>
      <c r="L61" s="50"/>
      <c r="M61" s="19" t="s">
        <v>74</v>
      </c>
      <c r="N61" s="53" t="s">
        <v>93</v>
      </c>
      <c r="O61" s="54"/>
      <c r="P61" s="55" t="s">
        <v>241</v>
      </c>
      <c r="Q61" s="55"/>
      <c r="R61" s="55"/>
      <c r="S61" s="65"/>
      <c r="U61" s="49"/>
      <c r="V61" s="50"/>
      <c r="W61" s="19" t="s">
        <v>74</v>
      </c>
      <c r="X61" s="53" t="s">
        <v>93</v>
      </c>
      <c r="Y61" s="54"/>
      <c r="Z61" s="55" t="s">
        <v>241</v>
      </c>
      <c r="AA61" s="55"/>
      <c r="AB61" s="55"/>
      <c r="AC61" s="65"/>
    </row>
    <row r="62" spans="1:29" ht="83" customHeight="1" x14ac:dyDescent="0.2">
      <c r="A62" s="51"/>
      <c r="B62" s="52"/>
      <c r="C62" s="19" t="s">
        <v>75</v>
      </c>
      <c r="D62" s="53" t="s">
        <v>202</v>
      </c>
      <c r="E62" s="54"/>
      <c r="F62" s="55" t="s">
        <v>239</v>
      </c>
      <c r="G62" s="55"/>
      <c r="H62" s="55"/>
      <c r="I62" s="66"/>
      <c r="K62" s="51"/>
      <c r="L62" s="52"/>
      <c r="M62" s="19" t="s">
        <v>75</v>
      </c>
      <c r="N62" s="53" t="s">
        <v>202</v>
      </c>
      <c r="O62" s="54"/>
      <c r="P62" s="55" t="s">
        <v>239</v>
      </c>
      <c r="Q62" s="55"/>
      <c r="R62" s="55"/>
      <c r="S62" s="66"/>
      <c r="U62" s="51"/>
      <c r="V62" s="52"/>
      <c r="W62" s="19" t="s">
        <v>75</v>
      </c>
      <c r="X62" s="53" t="s">
        <v>202</v>
      </c>
      <c r="Y62" s="54"/>
      <c r="Z62" s="55" t="s">
        <v>239</v>
      </c>
      <c r="AA62" s="55"/>
      <c r="AB62" s="55"/>
      <c r="AC62" s="66"/>
    </row>
    <row r="63" spans="1:29" ht="83" customHeight="1" x14ac:dyDescent="0.2">
      <c r="A63" s="47" t="s">
        <v>49</v>
      </c>
      <c r="B63" s="48"/>
      <c r="C63" s="20" t="s">
        <v>73</v>
      </c>
      <c r="D63" s="53" t="s">
        <v>98</v>
      </c>
      <c r="E63" s="54"/>
      <c r="F63" s="55" t="s">
        <v>255</v>
      </c>
      <c r="G63" s="55"/>
      <c r="H63" s="55"/>
      <c r="I63" s="64">
        <v>486.38456537800005</v>
      </c>
      <c r="K63" s="47" t="s">
        <v>49</v>
      </c>
      <c r="L63" s="48"/>
      <c r="M63" s="20" t="s">
        <v>73</v>
      </c>
      <c r="N63" s="53" t="s">
        <v>98</v>
      </c>
      <c r="O63" s="54"/>
      <c r="P63" s="55" t="s">
        <v>255</v>
      </c>
      <c r="Q63" s="55"/>
      <c r="R63" s="55"/>
      <c r="S63" s="64">
        <v>486.38456537800005</v>
      </c>
      <c r="U63" s="47" t="s">
        <v>49</v>
      </c>
      <c r="V63" s="48"/>
      <c r="W63" s="20" t="s">
        <v>73</v>
      </c>
      <c r="X63" s="53" t="s">
        <v>98</v>
      </c>
      <c r="Y63" s="54"/>
      <c r="Z63" s="55" t="s">
        <v>255</v>
      </c>
      <c r="AA63" s="55"/>
      <c r="AB63" s="55"/>
      <c r="AC63" s="64">
        <v>486.38456537800005</v>
      </c>
    </row>
    <row r="64" spans="1:29" ht="83" customHeight="1" x14ac:dyDescent="0.2">
      <c r="A64" s="49"/>
      <c r="B64" s="50"/>
      <c r="C64" s="19" t="s">
        <v>74</v>
      </c>
      <c r="D64" s="60" t="s">
        <v>343</v>
      </c>
      <c r="E64" s="61"/>
      <c r="F64" s="59" t="s">
        <v>346</v>
      </c>
      <c r="G64" s="59"/>
      <c r="H64" s="59"/>
      <c r="I64" s="65"/>
      <c r="K64" s="49"/>
      <c r="L64" s="50"/>
      <c r="M64" s="19" t="s">
        <v>74</v>
      </c>
      <c r="N64" s="60" t="s">
        <v>343</v>
      </c>
      <c r="O64" s="61"/>
      <c r="P64" s="59" t="s">
        <v>346</v>
      </c>
      <c r="Q64" s="59"/>
      <c r="R64" s="59"/>
      <c r="S64" s="65"/>
      <c r="U64" s="49"/>
      <c r="V64" s="50"/>
      <c r="W64" s="19" t="s">
        <v>74</v>
      </c>
      <c r="X64" s="60" t="s">
        <v>343</v>
      </c>
      <c r="Y64" s="61"/>
      <c r="Z64" s="59" t="s">
        <v>346</v>
      </c>
      <c r="AA64" s="59"/>
      <c r="AB64" s="59"/>
      <c r="AC64" s="65"/>
    </row>
    <row r="65" spans="1:29" ht="83" customHeight="1" x14ac:dyDescent="0.2">
      <c r="A65" s="51"/>
      <c r="B65" s="52"/>
      <c r="C65" s="19" t="s">
        <v>75</v>
      </c>
      <c r="D65" s="53" t="s">
        <v>95</v>
      </c>
      <c r="E65" s="54"/>
      <c r="F65" s="55" t="s">
        <v>256</v>
      </c>
      <c r="G65" s="55"/>
      <c r="H65" s="55"/>
      <c r="I65" s="66"/>
      <c r="K65" s="51"/>
      <c r="L65" s="52"/>
      <c r="M65" s="19" t="s">
        <v>75</v>
      </c>
      <c r="N65" s="53" t="s">
        <v>95</v>
      </c>
      <c r="O65" s="54"/>
      <c r="P65" s="55" t="s">
        <v>256</v>
      </c>
      <c r="Q65" s="55"/>
      <c r="R65" s="55"/>
      <c r="S65" s="66"/>
      <c r="U65" s="51"/>
      <c r="V65" s="52"/>
      <c r="W65" s="19" t="s">
        <v>75</v>
      </c>
      <c r="X65" s="53" t="s">
        <v>95</v>
      </c>
      <c r="Y65" s="54"/>
      <c r="Z65" s="55" t="s">
        <v>256</v>
      </c>
      <c r="AA65" s="55"/>
      <c r="AB65" s="55"/>
      <c r="AC65" s="66"/>
    </row>
    <row r="66" spans="1:29" ht="83" customHeight="1" x14ac:dyDescent="0.2">
      <c r="A66" s="47" t="s">
        <v>50</v>
      </c>
      <c r="B66" s="48"/>
      <c r="C66" s="20" t="s">
        <v>73</v>
      </c>
      <c r="D66" s="53" t="s">
        <v>98</v>
      </c>
      <c r="E66" s="54"/>
      <c r="F66" s="55" t="s">
        <v>255</v>
      </c>
      <c r="G66" s="55"/>
      <c r="H66" s="55"/>
      <c r="I66" s="64">
        <v>492.85956537800007</v>
      </c>
      <c r="K66" s="47" t="s">
        <v>50</v>
      </c>
      <c r="L66" s="48"/>
      <c r="M66" s="20" t="s">
        <v>73</v>
      </c>
      <c r="N66" s="53" t="s">
        <v>98</v>
      </c>
      <c r="O66" s="54"/>
      <c r="P66" s="55" t="s">
        <v>255</v>
      </c>
      <c r="Q66" s="55"/>
      <c r="R66" s="55"/>
      <c r="S66" s="64">
        <v>492.85956537800007</v>
      </c>
      <c r="U66" s="47" t="s">
        <v>50</v>
      </c>
      <c r="V66" s="48"/>
      <c r="W66" s="20" t="s">
        <v>73</v>
      </c>
      <c r="X66" s="53" t="s">
        <v>98</v>
      </c>
      <c r="Y66" s="54"/>
      <c r="Z66" s="55" t="s">
        <v>255</v>
      </c>
      <c r="AA66" s="55"/>
      <c r="AB66" s="55"/>
      <c r="AC66" s="64">
        <v>492.85956537800007</v>
      </c>
    </row>
    <row r="67" spans="1:29" ht="83" customHeight="1" x14ac:dyDescent="0.2">
      <c r="A67" s="49"/>
      <c r="B67" s="50"/>
      <c r="C67" s="19" t="s">
        <v>74</v>
      </c>
      <c r="D67" s="53" t="s">
        <v>212</v>
      </c>
      <c r="E67" s="54"/>
      <c r="F67" s="55" t="s">
        <v>262</v>
      </c>
      <c r="G67" s="55"/>
      <c r="H67" s="55"/>
      <c r="I67" s="65"/>
      <c r="K67" s="49"/>
      <c r="L67" s="50"/>
      <c r="M67" s="19" t="s">
        <v>74</v>
      </c>
      <c r="N67" s="53" t="s">
        <v>212</v>
      </c>
      <c r="O67" s="54"/>
      <c r="P67" s="55" t="s">
        <v>262</v>
      </c>
      <c r="Q67" s="55"/>
      <c r="R67" s="55"/>
      <c r="S67" s="65"/>
      <c r="U67" s="49"/>
      <c r="V67" s="50"/>
      <c r="W67" s="19" t="s">
        <v>74</v>
      </c>
      <c r="X67" s="53" t="s">
        <v>212</v>
      </c>
      <c r="Y67" s="54"/>
      <c r="Z67" s="55" t="s">
        <v>262</v>
      </c>
      <c r="AA67" s="55"/>
      <c r="AB67" s="55"/>
      <c r="AC67" s="65"/>
    </row>
    <row r="68" spans="1:29" ht="83" customHeight="1" x14ac:dyDescent="0.2">
      <c r="A68" s="51"/>
      <c r="B68" s="52"/>
      <c r="C68" s="19" t="s">
        <v>75</v>
      </c>
      <c r="D68" s="53" t="s">
        <v>95</v>
      </c>
      <c r="E68" s="54"/>
      <c r="F68" s="55" t="s">
        <v>256</v>
      </c>
      <c r="G68" s="55"/>
      <c r="H68" s="55"/>
      <c r="I68" s="66"/>
      <c r="K68" s="51"/>
      <c r="L68" s="52"/>
      <c r="M68" s="19" t="s">
        <v>75</v>
      </c>
      <c r="N68" s="53" t="s">
        <v>95</v>
      </c>
      <c r="O68" s="54"/>
      <c r="P68" s="55" t="s">
        <v>256</v>
      </c>
      <c r="Q68" s="55"/>
      <c r="R68" s="55"/>
      <c r="S68" s="66"/>
      <c r="U68" s="51"/>
      <c r="V68" s="52"/>
      <c r="W68" s="19" t="s">
        <v>75</v>
      </c>
      <c r="X68" s="53" t="s">
        <v>95</v>
      </c>
      <c r="Y68" s="54"/>
      <c r="Z68" s="55" t="s">
        <v>256</v>
      </c>
      <c r="AA68" s="55"/>
      <c r="AB68" s="55"/>
      <c r="AC68" s="66"/>
    </row>
    <row r="69" spans="1:29" ht="83" customHeight="1" x14ac:dyDescent="0.2">
      <c r="A69" s="47" t="s">
        <v>51</v>
      </c>
      <c r="B69" s="48"/>
      <c r="C69" s="20" t="s">
        <v>73</v>
      </c>
      <c r="D69" s="53" t="s">
        <v>98</v>
      </c>
      <c r="E69" s="54"/>
      <c r="F69" s="55" t="s">
        <v>255</v>
      </c>
      <c r="G69" s="55"/>
      <c r="H69" s="55"/>
      <c r="I69" s="64">
        <v>499.33456537800004</v>
      </c>
      <c r="K69" s="47" t="s">
        <v>51</v>
      </c>
      <c r="L69" s="48"/>
      <c r="M69" s="20" t="s">
        <v>73</v>
      </c>
      <c r="N69" s="53" t="s">
        <v>98</v>
      </c>
      <c r="O69" s="54"/>
      <c r="P69" s="55" t="s">
        <v>255</v>
      </c>
      <c r="Q69" s="55"/>
      <c r="R69" s="55"/>
      <c r="S69" s="64">
        <v>499.33456537800004</v>
      </c>
      <c r="U69" s="47" t="s">
        <v>51</v>
      </c>
      <c r="V69" s="48"/>
      <c r="W69" s="20" t="s">
        <v>73</v>
      </c>
      <c r="X69" s="53" t="s">
        <v>98</v>
      </c>
      <c r="Y69" s="54"/>
      <c r="Z69" s="55" t="s">
        <v>255</v>
      </c>
      <c r="AA69" s="55"/>
      <c r="AB69" s="55"/>
      <c r="AC69" s="64">
        <v>499.33456537800004</v>
      </c>
    </row>
    <row r="70" spans="1:29" ht="83" customHeight="1" x14ac:dyDescent="0.2">
      <c r="A70" s="49"/>
      <c r="B70" s="50"/>
      <c r="C70" s="19" t="s">
        <v>74</v>
      </c>
      <c r="D70" s="53" t="s">
        <v>97</v>
      </c>
      <c r="E70" s="54"/>
      <c r="F70" s="55" t="s">
        <v>257</v>
      </c>
      <c r="G70" s="55"/>
      <c r="H70" s="55"/>
      <c r="I70" s="65"/>
      <c r="K70" s="49"/>
      <c r="L70" s="50"/>
      <c r="M70" s="19" t="s">
        <v>74</v>
      </c>
      <c r="N70" s="53" t="s">
        <v>97</v>
      </c>
      <c r="O70" s="54"/>
      <c r="P70" s="55" t="s">
        <v>257</v>
      </c>
      <c r="Q70" s="55"/>
      <c r="R70" s="55"/>
      <c r="S70" s="65"/>
      <c r="U70" s="49"/>
      <c r="V70" s="50"/>
      <c r="W70" s="19" t="s">
        <v>74</v>
      </c>
      <c r="X70" s="53" t="s">
        <v>97</v>
      </c>
      <c r="Y70" s="54"/>
      <c r="Z70" s="55" t="s">
        <v>257</v>
      </c>
      <c r="AA70" s="55"/>
      <c r="AB70" s="55"/>
      <c r="AC70" s="65"/>
    </row>
    <row r="71" spans="1:29" ht="83" customHeight="1" x14ac:dyDescent="0.2">
      <c r="A71" s="51"/>
      <c r="B71" s="52"/>
      <c r="C71" s="19" t="s">
        <v>75</v>
      </c>
      <c r="D71" s="53" t="s">
        <v>95</v>
      </c>
      <c r="E71" s="54"/>
      <c r="F71" s="55" t="s">
        <v>256</v>
      </c>
      <c r="G71" s="55"/>
      <c r="H71" s="55"/>
      <c r="I71" s="66"/>
      <c r="K71" s="51"/>
      <c r="L71" s="52"/>
      <c r="M71" s="19" t="s">
        <v>75</v>
      </c>
      <c r="N71" s="53" t="s">
        <v>95</v>
      </c>
      <c r="O71" s="54"/>
      <c r="P71" s="55" t="s">
        <v>256</v>
      </c>
      <c r="Q71" s="55"/>
      <c r="R71" s="55"/>
      <c r="S71" s="66"/>
      <c r="U71" s="51"/>
      <c r="V71" s="52"/>
      <c r="W71" s="19" t="s">
        <v>75</v>
      </c>
      <c r="X71" s="53" t="s">
        <v>95</v>
      </c>
      <c r="Y71" s="54"/>
      <c r="Z71" s="55" t="s">
        <v>256</v>
      </c>
      <c r="AA71" s="55"/>
      <c r="AB71" s="55"/>
      <c r="AC71" s="66"/>
    </row>
    <row r="73" spans="1:29" s="4" customFormat="1" ht="16" x14ac:dyDescent="0.2">
      <c r="A73" s="135" t="s">
        <v>190</v>
      </c>
      <c r="B73" s="135"/>
      <c r="C73" s="135"/>
      <c r="D73" s="135"/>
      <c r="E73" s="135"/>
      <c r="F73" s="135"/>
      <c r="G73" s="135"/>
      <c r="H73" s="135"/>
      <c r="I73" s="135"/>
      <c r="J73" s="2"/>
      <c r="K73" s="135" t="s">
        <v>190</v>
      </c>
      <c r="L73" s="135"/>
      <c r="M73" s="135"/>
      <c r="N73" s="135"/>
      <c r="O73" s="135"/>
      <c r="P73" s="135"/>
      <c r="Q73" s="135"/>
      <c r="R73" s="135"/>
      <c r="S73" s="135"/>
      <c r="T73" s="2"/>
      <c r="U73" s="135" t="s">
        <v>190</v>
      </c>
      <c r="V73" s="135"/>
      <c r="W73" s="135"/>
      <c r="X73" s="135"/>
      <c r="Y73" s="135"/>
      <c r="Z73" s="135"/>
      <c r="AA73" s="135"/>
      <c r="AB73" s="135"/>
      <c r="AC73" s="135"/>
    </row>
    <row r="74" spans="1:29" s="4" customFormat="1" ht="16" x14ac:dyDescent="0.2">
      <c r="A74" s="70" t="str">
        <f>"1. CNC CUTTER. State the code, eg. "&amp;A76</f>
        <v>1. CNC CUTTER. State the code, eg. APC01</v>
      </c>
      <c r="B74" s="70"/>
      <c r="C74" s="70"/>
      <c r="D74" s="70"/>
      <c r="E74" s="70"/>
      <c r="F74" s="70"/>
      <c r="G74" s="70"/>
      <c r="H74" s="70"/>
      <c r="I74" s="70"/>
      <c r="J74" s="2"/>
      <c r="K74" s="70" t="str">
        <f t="shared" ref="K74" si="0">"1. CNC CUTTER. State the code, eg. "&amp;K76</f>
        <v>1. CNC CUTTER. State the code, eg. APC01</v>
      </c>
      <c r="L74" s="70"/>
      <c r="M74" s="70"/>
      <c r="N74" s="70"/>
      <c r="O74" s="70"/>
      <c r="P74" s="70"/>
      <c r="Q74" s="70"/>
      <c r="R74" s="70"/>
      <c r="S74" s="70"/>
      <c r="T74" s="2"/>
      <c r="U74" s="70" t="str">
        <f t="shared" ref="U74" si="1">"1. CNC CUTTER. State the code, eg. "&amp;U76</f>
        <v>1. CNC CUTTER. State the code, eg. APC01</v>
      </c>
      <c r="V74" s="70"/>
      <c r="W74" s="70"/>
      <c r="X74" s="70"/>
      <c r="Y74" s="70"/>
      <c r="Z74" s="70"/>
      <c r="AA74" s="70"/>
      <c r="AB74" s="70"/>
      <c r="AC74" s="70"/>
    </row>
    <row r="75" spans="1:29" ht="30" x14ac:dyDescent="0.2">
      <c r="A75" s="76" t="s">
        <v>5</v>
      </c>
      <c r="B75" s="76"/>
      <c r="C75" s="71" t="s">
        <v>20</v>
      </c>
      <c r="D75" s="72"/>
      <c r="E75" s="72"/>
      <c r="F75" s="72"/>
      <c r="G75" s="72"/>
      <c r="H75" s="73"/>
      <c r="I75" s="5" t="s">
        <v>27</v>
      </c>
      <c r="K75" s="76" t="s">
        <v>5</v>
      </c>
      <c r="L75" s="76"/>
      <c r="M75" s="71" t="s">
        <v>20</v>
      </c>
      <c r="N75" s="72"/>
      <c r="O75" s="72"/>
      <c r="P75" s="72"/>
      <c r="Q75" s="72"/>
      <c r="R75" s="73"/>
      <c r="S75" s="5" t="s">
        <v>27</v>
      </c>
      <c r="U75" s="76" t="s">
        <v>5</v>
      </c>
      <c r="V75" s="76"/>
      <c r="W75" s="71" t="s">
        <v>20</v>
      </c>
      <c r="X75" s="72"/>
      <c r="Y75" s="72"/>
      <c r="Z75" s="72"/>
      <c r="AA75" s="72"/>
      <c r="AB75" s="73"/>
      <c r="AC75" s="5" t="s">
        <v>27</v>
      </c>
    </row>
    <row r="76" spans="1:29" s="4" customFormat="1" ht="32" customHeight="1" x14ac:dyDescent="0.2">
      <c r="A76" s="63" t="s">
        <v>219</v>
      </c>
      <c r="B76" s="63"/>
      <c r="C76" s="55" t="s">
        <v>28</v>
      </c>
      <c r="D76" s="55"/>
      <c r="E76" s="55"/>
      <c r="F76" s="55" t="s">
        <v>293</v>
      </c>
      <c r="G76" s="55"/>
      <c r="H76" s="55"/>
      <c r="I76" s="8">
        <v>0</v>
      </c>
      <c r="K76" s="63" t="s">
        <v>219</v>
      </c>
      <c r="L76" s="63"/>
      <c r="M76" s="55" t="s">
        <v>28</v>
      </c>
      <c r="N76" s="55"/>
      <c r="O76" s="55"/>
      <c r="P76" s="55" t="s">
        <v>293</v>
      </c>
      <c r="Q76" s="55"/>
      <c r="R76" s="55"/>
      <c r="S76" s="8">
        <v>0</v>
      </c>
      <c r="U76" s="63" t="s">
        <v>219</v>
      </c>
      <c r="V76" s="63"/>
      <c r="W76" s="55" t="s">
        <v>28</v>
      </c>
      <c r="X76" s="55"/>
      <c r="Y76" s="55"/>
      <c r="Z76" s="55" t="s">
        <v>293</v>
      </c>
      <c r="AA76" s="55"/>
      <c r="AB76" s="55"/>
      <c r="AC76" s="8">
        <v>0</v>
      </c>
    </row>
    <row r="77" spans="1:29" s="4" customFormat="1" ht="32" customHeight="1" x14ac:dyDescent="0.2">
      <c r="A77" s="63" t="s">
        <v>220</v>
      </c>
      <c r="B77" s="63"/>
      <c r="C77" s="55" t="s">
        <v>29</v>
      </c>
      <c r="D77" s="55"/>
      <c r="E77" s="55"/>
      <c r="F77" s="55" t="s">
        <v>294</v>
      </c>
      <c r="G77" s="55"/>
      <c r="H77" s="55"/>
      <c r="I77" s="8">
        <v>0</v>
      </c>
      <c r="K77" s="63" t="s">
        <v>220</v>
      </c>
      <c r="L77" s="63"/>
      <c r="M77" s="55" t="s">
        <v>29</v>
      </c>
      <c r="N77" s="55"/>
      <c r="O77" s="55"/>
      <c r="P77" s="55" t="s">
        <v>294</v>
      </c>
      <c r="Q77" s="55"/>
      <c r="R77" s="55"/>
      <c r="S77" s="8">
        <v>0</v>
      </c>
      <c r="U77" s="63" t="s">
        <v>220</v>
      </c>
      <c r="V77" s="63"/>
      <c r="W77" s="55" t="s">
        <v>29</v>
      </c>
      <c r="X77" s="55"/>
      <c r="Y77" s="55"/>
      <c r="Z77" s="55" t="s">
        <v>294</v>
      </c>
      <c r="AA77" s="55"/>
      <c r="AB77" s="55"/>
      <c r="AC77" s="8">
        <v>0</v>
      </c>
    </row>
    <row r="78" spans="1:29" s="4" customFormat="1" ht="32" customHeight="1" x14ac:dyDescent="0.2">
      <c r="A78" s="63" t="s">
        <v>221</v>
      </c>
      <c r="B78" s="63"/>
      <c r="C78" s="55" t="s">
        <v>30</v>
      </c>
      <c r="D78" s="55"/>
      <c r="E78" s="55"/>
      <c r="F78" s="55" t="s">
        <v>295</v>
      </c>
      <c r="G78" s="55"/>
      <c r="H78" s="55"/>
      <c r="I78" s="8">
        <v>0</v>
      </c>
      <c r="K78" s="63" t="s">
        <v>221</v>
      </c>
      <c r="L78" s="63"/>
      <c r="M78" s="55" t="s">
        <v>30</v>
      </c>
      <c r="N78" s="55"/>
      <c r="O78" s="55"/>
      <c r="P78" s="55" t="s">
        <v>295</v>
      </c>
      <c r="Q78" s="55"/>
      <c r="R78" s="55"/>
      <c r="S78" s="8">
        <v>0</v>
      </c>
      <c r="U78" s="63" t="s">
        <v>221</v>
      </c>
      <c r="V78" s="63"/>
      <c r="W78" s="55" t="s">
        <v>30</v>
      </c>
      <c r="X78" s="55"/>
      <c r="Y78" s="55"/>
      <c r="Z78" s="55" t="s">
        <v>295</v>
      </c>
      <c r="AA78" s="55"/>
      <c r="AB78" s="55"/>
      <c r="AC78" s="8">
        <v>0</v>
      </c>
    </row>
    <row r="79" spans="1:29" s="4" customFormat="1" ht="32" customHeight="1" x14ac:dyDescent="0.2">
      <c r="A79" s="63" t="s">
        <v>222</v>
      </c>
      <c r="B79" s="63"/>
      <c r="C79" s="55" t="s">
        <v>31</v>
      </c>
      <c r="D79" s="55"/>
      <c r="E79" s="55"/>
      <c r="F79" s="55" t="s">
        <v>296</v>
      </c>
      <c r="G79" s="55"/>
      <c r="H79" s="55"/>
      <c r="I79" s="8">
        <v>585.20596823999995</v>
      </c>
      <c r="K79" s="63" t="s">
        <v>222</v>
      </c>
      <c r="L79" s="63"/>
      <c r="M79" s="55" t="s">
        <v>31</v>
      </c>
      <c r="N79" s="55"/>
      <c r="O79" s="55"/>
      <c r="P79" s="55" t="s">
        <v>296</v>
      </c>
      <c r="Q79" s="55"/>
      <c r="R79" s="55"/>
      <c r="S79" s="8">
        <v>585.20596823999995</v>
      </c>
      <c r="U79" s="63" t="s">
        <v>222</v>
      </c>
      <c r="V79" s="63"/>
      <c r="W79" s="55" t="s">
        <v>31</v>
      </c>
      <c r="X79" s="55"/>
      <c r="Y79" s="55"/>
      <c r="Z79" s="55" t="s">
        <v>296</v>
      </c>
      <c r="AA79" s="55"/>
      <c r="AB79" s="55"/>
      <c r="AC79" s="8">
        <v>585.20596823999995</v>
      </c>
    </row>
    <row r="80" spans="1:29" s="4" customFormat="1" ht="32" customHeight="1" x14ac:dyDescent="0.2">
      <c r="A80" s="63" t="s">
        <v>223</v>
      </c>
      <c r="B80" s="63"/>
      <c r="C80" s="55" t="s">
        <v>32</v>
      </c>
      <c r="D80" s="55"/>
      <c r="E80" s="55"/>
      <c r="F80" s="55" t="s">
        <v>297</v>
      </c>
      <c r="G80" s="55"/>
      <c r="H80" s="55"/>
      <c r="I80" s="8">
        <v>200.10345623999984</v>
      </c>
      <c r="K80" s="63" t="s">
        <v>223</v>
      </c>
      <c r="L80" s="63"/>
      <c r="M80" s="55" t="s">
        <v>32</v>
      </c>
      <c r="N80" s="55"/>
      <c r="O80" s="55"/>
      <c r="P80" s="55" t="s">
        <v>297</v>
      </c>
      <c r="Q80" s="55"/>
      <c r="R80" s="55"/>
      <c r="S80" s="8">
        <v>200.10345623999984</v>
      </c>
      <c r="U80" s="63" t="s">
        <v>223</v>
      </c>
      <c r="V80" s="63"/>
      <c r="W80" s="55" t="s">
        <v>32</v>
      </c>
      <c r="X80" s="55"/>
      <c r="Y80" s="55"/>
      <c r="Z80" s="55" t="s">
        <v>297</v>
      </c>
      <c r="AA80" s="55"/>
      <c r="AB80" s="55"/>
      <c r="AC80" s="8">
        <v>200.10345623999984</v>
      </c>
    </row>
    <row r="81" spans="1:29" s="4" customFormat="1" ht="32" customHeight="1" x14ac:dyDescent="0.2">
      <c r="A81" s="63" t="s">
        <v>224</v>
      </c>
      <c r="B81" s="63"/>
      <c r="C81" s="55" t="s">
        <v>33</v>
      </c>
      <c r="D81" s="55"/>
      <c r="E81" s="55"/>
      <c r="F81" s="55" t="s">
        <v>298</v>
      </c>
      <c r="G81" s="55"/>
      <c r="H81" s="55"/>
      <c r="I81" s="8">
        <v>0</v>
      </c>
      <c r="K81" s="63" t="s">
        <v>224</v>
      </c>
      <c r="L81" s="63"/>
      <c r="M81" s="55" t="s">
        <v>33</v>
      </c>
      <c r="N81" s="55"/>
      <c r="O81" s="55"/>
      <c r="P81" s="55" t="s">
        <v>298</v>
      </c>
      <c r="Q81" s="55"/>
      <c r="R81" s="55"/>
      <c r="S81" s="8">
        <v>0</v>
      </c>
      <c r="U81" s="63" t="s">
        <v>224</v>
      </c>
      <c r="V81" s="63"/>
      <c r="W81" s="55" t="s">
        <v>33</v>
      </c>
      <c r="X81" s="55"/>
      <c r="Y81" s="55"/>
      <c r="Z81" s="55" t="s">
        <v>298</v>
      </c>
      <c r="AA81" s="55"/>
      <c r="AB81" s="55"/>
      <c r="AC81" s="8">
        <v>0</v>
      </c>
    </row>
    <row r="82" spans="1:29" s="4" customFormat="1" x14ac:dyDescent="0.2">
      <c r="A82" s="2"/>
      <c r="B82" s="1"/>
      <c r="C82" s="1"/>
      <c r="D82" s="1"/>
      <c r="E82" s="1"/>
      <c r="F82" s="1"/>
      <c r="G82" s="1"/>
      <c r="H82" s="1"/>
      <c r="I82" s="1"/>
      <c r="K82" s="2"/>
      <c r="L82" s="1"/>
      <c r="M82" s="1"/>
      <c r="N82" s="1"/>
      <c r="O82" s="1"/>
      <c r="P82" s="1"/>
      <c r="Q82" s="1"/>
      <c r="R82" s="1"/>
      <c r="S82" s="1"/>
      <c r="U82" s="2"/>
      <c r="V82" s="1"/>
      <c r="W82" s="1"/>
      <c r="X82" s="1"/>
      <c r="Y82" s="1"/>
      <c r="Z82" s="1"/>
      <c r="AA82" s="1"/>
      <c r="AB82" s="1"/>
      <c r="AC82" s="1"/>
    </row>
    <row r="83" spans="1:29" s="4" customFormat="1" x14ac:dyDescent="0.2">
      <c r="A83" s="2"/>
      <c r="B83" s="1"/>
      <c r="C83" s="1"/>
      <c r="D83" s="1"/>
      <c r="E83" s="1"/>
      <c r="F83" s="1"/>
      <c r="G83" s="1"/>
      <c r="H83" s="1"/>
      <c r="I83" s="1"/>
      <c r="K83" s="2"/>
      <c r="L83" s="1"/>
      <c r="M83" s="1"/>
      <c r="N83" s="1"/>
      <c r="O83" s="1"/>
      <c r="P83" s="1"/>
      <c r="Q83" s="1"/>
      <c r="R83" s="1"/>
      <c r="S83" s="1"/>
      <c r="U83" s="2"/>
      <c r="V83" s="1"/>
      <c r="W83" s="1"/>
      <c r="X83" s="1"/>
      <c r="Y83" s="1"/>
      <c r="Z83" s="1"/>
      <c r="AA83" s="1"/>
      <c r="AB83" s="1"/>
      <c r="AC83" s="1"/>
    </row>
    <row r="84" spans="1:29" s="4" customFormat="1" ht="44.75" customHeight="1" x14ac:dyDescent="0.2">
      <c r="A84" s="2"/>
      <c r="B84" s="1"/>
      <c r="C84" s="1"/>
      <c r="D84" s="1"/>
      <c r="E84" s="1"/>
      <c r="F84" s="1"/>
      <c r="G84" s="1"/>
      <c r="H84" s="1"/>
      <c r="I84" s="1"/>
      <c r="K84" s="2"/>
      <c r="L84" s="1"/>
      <c r="M84" s="1"/>
      <c r="N84" s="1"/>
      <c r="O84" s="1"/>
      <c r="P84" s="1"/>
      <c r="Q84" s="1"/>
      <c r="R84" s="1"/>
      <c r="S84" s="1"/>
      <c r="U84" s="2"/>
      <c r="V84" s="1"/>
      <c r="W84" s="1"/>
      <c r="X84" s="1"/>
      <c r="Y84" s="1"/>
      <c r="Z84" s="1"/>
      <c r="AA84" s="1"/>
      <c r="AB84" s="1"/>
      <c r="AC84" s="1"/>
    </row>
    <row r="85" spans="1:29" s="4" customFormat="1" ht="59.75" customHeight="1" x14ac:dyDescent="0.2">
      <c r="A85" s="2"/>
      <c r="B85" s="1"/>
      <c r="C85" s="1"/>
      <c r="D85" s="1"/>
      <c r="E85" s="1"/>
      <c r="F85" s="1"/>
      <c r="G85" s="1"/>
      <c r="H85" s="1"/>
      <c r="I85" s="1"/>
      <c r="K85" s="2"/>
      <c r="L85" s="1"/>
      <c r="M85" s="1"/>
      <c r="N85" s="1"/>
      <c r="O85" s="1"/>
      <c r="P85" s="1"/>
      <c r="Q85" s="1"/>
      <c r="R85" s="1"/>
      <c r="S85" s="1"/>
      <c r="U85" s="2"/>
      <c r="V85" s="1"/>
      <c r="W85" s="1"/>
      <c r="X85" s="1"/>
      <c r="Y85" s="1"/>
      <c r="Z85" s="1"/>
      <c r="AA85" s="1"/>
      <c r="AB85" s="1"/>
      <c r="AC85" s="1"/>
    </row>
    <row r="86" spans="1:29" s="4" customFormat="1" ht="44.75" customHeight="1" x14ac:dyDescent="0.2">
      <c r="A86" s="2"/>
      <c r="B86" s="1"/>
      <c r="C86" s="1"/>
      <c r="D86" s="1"/>
      <c r="E86" s="1"/>
      <c r="F86" s="1"/>
      <c r="G86" s="1"/>
      <c r="H86" s="1"/>
      <c r="I86" s="1"/>
      <c r="K86" s="2"/>
      <c r="L86" s="1"/>
      <c r="M86" s="1"/>
      <c r="N86" s="1"/>
      <c r="O86" s="1"/>
      <c r="P86" s="1"/>
      <c r="Q86" s="1"/>
      <c r="R86" s="1"/>
      <c r="S86" s="1"/>
      <c r="U86" s="2"/>
      <c r="V86" s="1"/>
      <c r="W86" s="1"/>
      <c r="X86" s="1"/>
      <c r="Y86" s="1"/>
      <c r="Z86" s="1"/>
      <c r="AA86" s="1"/>
      <c r="AB86" s="1"/>
      <c r="AC86" s="1"/>
    </row>
    <row r="87" spans="1:29" ht="44.75" customHeight="1" x14ac:dyDescent="0.2">
      <c r="F87" s="14"/>
    </row>
    <row r="88" spans="1:29" s="4" customFormat="1" ht="44.75" customHeight="1" x14ac:dyDescent="0.2">
      <c r="A88" s="2"/>
      <c r="B88" s="1"/>
      <c r="C88" s="1"/>
      <c r="D88" s="1"/>
      <c r="E88" s="1"/>
      <c r="F88" s="1"/>
      <c r="G88" s="1"/>
      <c r="H88" s="1"/>
      <c r="I88" s="1"/>
      <c r="K88" s="2"/>
      <c r="L88" s="1"/>
      <c r="M88" s="1"/>
      <c r="N88" s="1"/>
      <c r="O88" s="1"/>
      <c r="P88" s="1"/>
      <c r="Q88" s="1"/>
      <c r="R88" s="1"/>
      <c r="S88" s="1"/>
      <c r="U88" s="2"/>
      <c r="V88" s="1"/>
      <c r="W88" s="1"/>
      <c r="X88" s="1"/>
      <c r="Y88" s="1"/>
      <c r="Z88" s="1"/>
      <c r="AA88" s="1"/>
      <c r="AB88" s="1"/>
      <c r="AC88" s="1"/>
    </row>
    <row r="89" spans="1:29" s="4" customFormat="1" ht="44.75" customHeight="1" x14ac:dyDescent="0.2">
      <c r="A89" s="2"/>
      <c r="B89" s="1"/>
      <c r="C89" s="1"/>
      <c r="D89" s="1"/>
      <c r="E89" s="1"/>
      <c r="F89" s="1"/>
      <c r="G89" s="1"/>
      <c r="H89" s="1"/>
      <c r="I89" s="1"/>
      <c r="K89" s="2"/>
      <c r="L89" s="1"/>
      <c r="M89" s="1"/>
      <c r="N89" s="1"/>
      <c r="O89" s="1"/>
      <c r="P89" s="1"/>
      <c r="Q89" s="1"/>
      <c r="R89" s="1"/>
      <c r="S89" s="1"/>
      <c r="U89" s="2"/>
      <c r="V89" s="1"/>
      <c r="W89" s="1"/>
      <c r="X89" s="1"/>
      <c r="Y89" s="1"/>
      <c r="Z89" s="1"/>
      <c r="AA89" s="1"/>
      <c r="AB89" s="1"/>
      <c r="AC89" s="1"/>
    </row>
    <row r="90" spans="1:29" s="4" customFormat="1" x14ac:dyDescent="0.2">
      <c r="A90" s="2"/>
      <c r="B90" s="1"/>
      <c r="C90" s="1"/>
      <c r="D90" s="1"/>
      <c r="E90" s="1"/>
      <c r="F90" s="1"/>
      <c r="G90" s="1"/>
      <c r="H90" s="1"/>
      <c r="I90" s="1"/>
      <c r="K90" s="2"/>
      <c r="L90" s="1"/>
      <c r="M90" s="1"/>
      <c r="N90" s="1"/>
      <c r="O90" s="1"/>
      <c r="P90" s="1"/>
      <c r="Q90" s="1"/>
      <c r="R90" s="1"/>
      <c r="S90" s="1"/>
      <c r="U90" s="2"/>
      <c r="V90" s="1"/>
      <c r="W90" s="1"/>
      <c r="X90" s="1"/>
      <c r="Y90" s="1"/>
      <c r="Z90" s="1"/>
      <c r="AA90" s="1"/>
      <c r="AB90" s="1"/>
      <c r="AC90" s="1"/>
    </row>
    <row r="91" spans="1:29" s="4" customFormat="1" x14ac:dyDescent="0.2">
      <c r="A91" s="2"/>
      <c r="B91" s="1"/>
      <c r="C91" s="1"/>
      <c r="D91" s="1"/>
      <c r="E91" s="1"/>
      <c r="F91" s="1"/>
      <c r="G91" s="1"/>
      <c r="H91" s="1"/>
      <c r="I91" s="1"/>
      <c r="K91" s="2"/>
      <c r="L91" s="1"/>
      <c r="M91" s="1"/>
      <c r="N91" s="1"/>
      <c r="O91" s="1"/>
      <c r="P91" s="1"/>
      <c r="Q91" s="1"/>
      <c r="R91" s="1"/>
      <c r="S91" s="1"/>
      <c r="U91" s="2"/>
      <c r="V91" s="1"/>
      <c r="W91" s="1"/>
      <c r="X91" s="1"/>
      <c r="Y91" s="1"/>
      <c r="Z91" s="1"/>
      <c r="AA91" s="1"/>
      <c r="AB91" s="1"/>
      <c r="AC91" s="1"/>
    </row>
    <row r="92" spans="1:29" s="4" customFormat="1" x14ac:dyDescent="0.2">
      <c r="A92" s="2"/>
      <c r="B92" s="1"/>
      <c r="C92" s="1"/>
      <c r="D92" s="1"/>
      <c r="E92" s="1"/>
      <c r="F92" s="1"/>
      <c r="G92" s="1"/>
      <c r="H92" s="1"/>
      <c r="I92" s="1"/>
      <c r="K92" s="2"/>
      <c r="L92" s="1"/>
      <c r="M92" s="1"/>
      <c r="N92" s="1"/>
      <c r="O92" s="1"/>
      <c r="P92" s="1"/>
      <c r="Q92" s="1"/>
      <c r="R92" s="1"/>
      <c r="S92" s="1"/>
      <c r="U92" s="2"/>
      <c r="V92" s="1"/>
      <c r="W92" s="1"/>
      <c r="X92" s="1"/>
      <c r="Y92" s="1"/>
      <c r="Z92" s="1"/>
      <c r="AA92" s="1"/>
      <c r="AB92" s="1"/>
      <c r="AC92" s="1"/>
    </row>
    <row r="93" spans="1:29" s="4" customFormat="1" x14ac:dyDescent="0.2">
      <c r="A93" s="2"/>
      <c r="B93" s="1"/>
      <c r="C93" s="1"/>
      <c r="D93" s="1"/>
      <c r="E93" s="1"/>
      <c r="F93" s="1"/>
      <c r="G93" s="1"/>
      <c r="H93" s="1"/>
      <c r="I93" s="1"/>
      <c r="K93" s="2"/>
      <c r="L93" s="1"/>
      <c r="M93" s="1"/>
      <c r="N93" s="1"/>
      <c r="O93" s="1"/>
      <c r="P93" s="1"/>
      <c r="Q93" s="1"/>
      <c r="R93" s="1"/>
      <c r="S93" s="1"/>
      <c r="U93" s="2"/>
      <c r="V93" s="1"/>
      <c r="W93" s="1"/>
      <c r="X93" s="1"/>
      <c r="Y93" s="1"/>
      <c r="Z93" s="1"/>
      <c r="AA93" s="1"/>
      <c r="AB93" s="1"/>
      <c r="AC93" s="1"/>
    </row>
    <row r="94" spans="1:29" s="4" customFormat="1" x14ac:dyDescent="0.2">
      <c r="A94" s="2"/>
      <c r="B94" s="1"/>
      <c r="C94" s="1"/>
      <c r="D94" s="1"/>
      <c r="E94" s="1"/>
      <c r="F94" s="1"/>
      <c r="G94" s="1"/>
      <c r="H94" s="1"/>
      <c r="I94" s="1"/>
      <c r="K94" s="2"/>
      <c r="L94" s="1"/>
      <c r="M94" s="1"/>
      <c r="N94" s="1"/>
      <c r="O94" s="1"/>
      <c r="P94" s="1"/>
      <c r="Q94" s="1"/>
      <c r="R94" s="1"/>
      <c r="S94" s="1"/>
      <c r="U94" s="2"/>
      <c r="V94" s="1"/>
      <c r="W94" s="1"/>
      <c r="X94" s="1"/>
      <c r="Y94" s="1"/>
      <c r="Z94" s="1"/>
      <c r="AA94" s="1"/>
      <c r="AB94" s="1"/>
      <c r="AC94" s="1"/>
    </row>
    <row r="95" spans="1:29" s="4" customFormat="1" x14ac:dyDescent="0.2">
      <c r="A95" s="2"/>
      <c r="B95" s="1"/>
      <c r="C95" s="1"/>
      <c r="D95" s="1"/>
      <c r="E95" s="1"/>
      <c r="F95" s="1"/>
      <c r="G95" s="1"/>
      <c r="H95" s="1"/>
      <c r="I95" s="1"/>
      <c r="K95" s="2"/>
      <c r="L95" s="1"/>
      <c r="M95" s="1"/>
      <c r="N95" s="1"/>
      <c r="O95" s="1"/>
      <c r="P95" s="1"/>
      <c r="Q95" s="1"/>
      <c r="R95" s="1"/>
      <c r="S95" s="1"/>
      <c r="U95" s="2"/>
      <c r="V95" s="1"/>
      <c r="W95" s="1"/>
      <c r="X95" s="1"/>
      <c r="Y95" s="1"/>
      <c r="Z95" s="1"/>
      <c r="AA95" s="1"/>
      <c r="AB95" s="1"/>
      <c r="AC95" s="1"/>
    </row>
    <row r="96" spans="1:29" s="4" customFormat="1" x14ac:dyDescent="0.2">
      <c r="A96" s="2"/>
      <c r="B96" s="1"/>
      <c r="C96" s="1"/>
      <c r="D96" s="1"/>
      <c r="E96" s="1"/>
      <c r="F96" s="1"/>
      <c r="G96" s="1"/>
      <c r="H96" s="1"/>
      <c r="I96" s="1"/>
      <c r="K96" s="2"/>
      <c r="L96" s="1"/>
      <c r="M96" s="1"/>
      <c r="N96" s="1"/>
      <c r="O96" s="1"/>
      <c r="P96" s="1"/>
      <c r="Q96" s="1"/>
      <c r="R96" s="1"/>
      <c r="S96" s="1"/>
      <c r="U96" s="2"/>
      <c r="V96" s="1"/>
      <c r="W96" s="1"/>
      <c r="X96" s="1"/>
      <c r="Y96" s="1"/>
      <c r="Z96" s="1"/>
      <c r="AA96" s="1"/>
      <c r="AB96" s="1"/>
      <c r="AC96" s="1"/>
    </row>
    <row r="97" spans="1:29" s="4" customFormat="1" x14ac:dyDescent="0.2">
      <c r="A97" s="2"/>
      <c r="B97" s="1"/>
      <c r="C97" s="1"/>
      <c r="D97" s="1"/>
      <c r="E97" s="1"/>
      <c r="F97" s="1"/>
      <c r="G97" s="1"/>
      <c r="H97" s="1"/>
      <c r="I97" s="1"/>
      <c r="K97" s="2"/>
      <c r="L97" s="1"/>
      <c r="M97" s="1"/>
      <c r="N97" s="1"/>
      <c r="O97" s="1"/>
      <c r="P97" s="1"/>
      <c r="Q97" s="1"/>
      <c r="R97" s="1"/>
      <c r="S97" s="1"/>
      <c r="U97" s="2"/>
      <c r="V97" s="1"/>
      <c r="W97" s="1"/>
      <c r="X97" s="1"/>
      <c r="Y97" s="1"/>
      <c r="Z97" s="1"/>
      <c r="AA97" s="1"/>
      <c r="AB97" s="1"/>
      <c r="AC97" s="1"/>
    </row>
    <row r="98" spans="1:29" s="4" customFormat="1" x14ac:dyDescent="0.2">
      <c r="A98" s="2"/>
      <c r="B98" s="1"/>
      <c r="C98" s="1"/>
      <c r="D98" s="1"/>
      <c r="E98" s="1"/>
      <c r="F98" s="1"/>
      <c r="G98" s="1"/>
      <c r="H98" s="1"/>
      <c r="I98" s="1"/>
      <c r="K98" s="2"/>
      <c r="L98" s="1"/>
      <c r="M98" s="1"/>
      <c r="N98" s="1"/>
      <c r="O98" s="1"/>
      <c r="P98" s="1"/>
      <c r="Q98" s="1"/>
      <c r="R98" s="1"/>
      <c r="S98" s="1"/>
      <c r="U98" s="2"/>
      <c r="V98" s="1"/>
      <c r="W98" s="1"/>
      <c r="X98" s="1"/>
      <c r="Y98" s="1"/>
      <c r="Z98" s="1"/>
      <c r="AA98" s="1"/>
      <c r="AB98" s="1"/>
      <c r="AC98" s="1"/>
    </row>
    <row r="99" spans="1:29" s="4" customFormat="1" x14ac:dyDescent="0.2">
      <c r="A99" s="2"/>
      <c r="B99" s="1"/>
      <c r="C99" s="1"/>
      <c r="D99" s="1"/>
      <c r="E99" s="1"/>
      <c r="F99" s="1"/>
      <c r="G99" s="1"/>
      <c r="H99" s="1"/>
      <c r="I99" s="1"/>
      <c r="K99" s="2"/>
      <c r="L99" s="1"/>
      <c r="M99" s="1"/>
      <c r="N99" s="1"/>
      <c r="O99" s="1"/>
      <c r="P99" s="1"/>
      <c r="Q99" s="1"/>
      <c r="R99" s="1"/>
      <c r="S99" s="1"/>
      <c r="U99" s="2"/>
      <c r="V99" s="1"/>
      <c r="W99" s="1"/>
      <c r="X99" s="1"/>
      <c r="Y99" s="1"/>
      <c r="Z99" s="1"/>
      <c r="AA99" s="1"/>
      <c r="AB99" s="1"/>
      <c r="AC99" s="1"/>
    </row>
    <row r="100" spans="1:29" s="4" customFormat="1" x14ac:dyDescent="0.2">
      <c r="A100" s="2"/>
      <c r="B100" s="1"/>
      <c r="C100" s="1"/>
      <c r="D100" s="1"/>
      <c r="E100" s="1"/>
      <c r="F100" s="1"/>
      <c r="G100" s="1"/>
      <c r="H100" s="1"/>
      <c r="I100" s="1"/>
      <c r="K100" s="2"/>
      <c r="L100" s="1"/>
      <c r="M100" s="1"/>
      <c r="N100" s="1"/>
      <c r="O100" s="1"/>
      <c r="P100" s="1"/>
      <c r="Q100" s="1"/>
      <c r="R100" s="1"/>
      <c r="S100" s="1"/>
      <c r="U100" s="2"/>
      <c r="V100" s="1"/>
      <c r="W100" s="1"/>
      <c r="X100" s="1"/>
      <c r="Y100" s="1"/>
      <c r="Z100" s="1"/>
      <c r="AA100" s="1"/>
      <c r="AB100" s="1"/>
      <c r="AC100" s="1"/>
    </row>
    <row r="101" spans="1:29" s="4" customFormat="1" x14ac:dyDescent="0.2">
      <c r="A101" s="2"/>
      <c r="B101" s="1"/>
      <c r="C101" s="1"/>
      <c r="D101" s="1"/>
      <c r="E101" s="1"/>
      <c r="F101" s="1"/>
      <c r="G101" s="1"/>
      <c r="H101" s="1"/>
      <c r="I101" s="1"/>
      <c r="K101" s="2"/>
      <c r="L101" s="1"/>
      <c r="M101" s="1"/>
      <c r="N101" s="1"/>
      <c r="O101" s="1"/>
      <c r="P101" s="1"/>
      <c r="Q101" s="1"/>
      <c r="R101" s="1"/>
      <c r="S101" s="1"/>
      <c r="U101" s="2"/>
      <c r="V101" s="1"/>
      <c r="W101" s="1"/>
      <c r="X101" s="1"/>
      <c r="Y101" s="1"/>
      <c r="Z101" s="1"/>
      <c r="AA101" s="1"/>
      <c r="AB101" s="1"/>
      <c r="AC101" s="1"/>
    </row>
    <row r="102" spans="1:29" s="4" customFormat="1" x14ac:dyDescent="0.2">
      <c r="A102" s="2"/>
      <c r="B102" s="1"/>
      <c r="C102" s="1"/>
      <c r="D102" s="1"/>
      <c r="E102" s="1"/>
      <c r="F102" s="1"/>
      <c r="G102" s="1"/>
      <c r="H102" s="1"/>
      <c r="I102" s="1"/>
      <c r="K102" s="2"/>
      <c r="L102" s="1"/>
      <c r="M102" s="1"/>
      <c r="N102" s="1"/>
      <c r="O102" s="1"/>
      <c r="P102" s="1"/>
      <c r="Q102" s="1"/>
      <c r="R102" s="1"/>
      <c r="S102" s="1"/>
      <c r="U102" s="2"/>
      <c r="V102" s="1"/>
      <c r="W102" s="1"/>
      <c r="X102" s="1"/>
      <c r="Y102" s="1"/>
      <c r="Z102" s="1"/>
      <c r="AA102" s="1"/>
      <c r="AB102" s="1"/>
      <c r="AC102" s="1"/>
    </row>
    <row r="103" spans="1:29" s="4" customFormat="1" x14ac:dyDescent="0.2">
      <c r="A103" s="2"/>
      <c r="B103" s="1"/>
      <c r="C103" s="1"/>
      <c r="D103" s="1"/>
      <c r="E103" s="1"/>
      <c r="F103" s="1"/>
      <c r="G103" s="1"/>
      <c r="H103" s="1"/>
      <c r="I103" s="1"/>
      <c r="K103" s="2"/>
      <c r="L103" s="1"/>
      <c r="M103" s="1"/>
      <c r="N103" s="1"/>
      <c r="O103" s="1"/>
      <c r="P103" s="1"/>
      <c r="Q103" s="1"/>
      <c r="R103" s="1"/>
      <c r="S103" s="1"/>
      <c r="U103" s="2"/>
      <c r="V103" s="1"/>
      <c r="W103" s="1"/>
      <c r="X103" s="1"/>
      <c r="Y103" s="1"/>
      <c r="Z103" s="1"/>
      <c r="AA103" s="1"/>
      <c r="AB103" s="1"/>
      <c r="AC103" s="1"/>
    </row>
  </sheetData>
  <mergeCells count="573">
    <mergeCell ref="U8:V8"/>
    <mergeCell ref="U9:V9"/>
    <mergeCell ref="U10:V10"/>
    <mergeCell ref="U11:V11"/>
    <mergeCell ref="U12:V12"/>
    <mergeCell ref="U13:V13"/>
    <mergeCell ref="U14:V14"/>
    <mergeCell ref="U15:V15"/>
    <mergeCell ref="A14:B14"/>
    <mergeCell ref="A15:B15"/>
    <mergeCell ref="A4:I4"/>
    <mergeCell ref="A1:I1"/>
    <mergeCell ref="K4:S4"/>
    <mergeCell ref="U4:AC4"/>
    <mergeCell ref="K1:S1"/>
    <mergeCell ref="U1:AC1"/>
    <mergeCell ref="A5:B5"/>
    <mergeCell ref="A6:B6"/>
    <mergeCell ref="A7:B7"/>
    <mergeCell ref="U5:V5"/>
    <mergeCell ref="U6:V6"/>
    <mergeCell ref="U7:V7"/>
    <mergeCell ref="B21:C21"/>
    <mergeCell ref="G21:I21"/>
    <mergeCell ref="B20:C20"/>
    <mergeCell ref="G20:I20"/>
    <mergeCell ref="L21:M21"/>
    <mergeCell ref="Q21:S21"/>
    <mergeCell ref="V21:W21"/>
    <mergeCell ref="AA21:AC21"/>
    <mergeCell ref="G19:I19"/>
    <mergeCell ref="L20:M20"/>
    <mergeCell ref="Q20:S20"/>
    <mergeCell ref="V20:W20"/>
    <mergeCell ref="AA20:AC20"/>
    <mergeCell ref="A18:C19"/>
    <mergeCell ref="G18:I18"/>
    <mergeCell ref="Q19:S19"/>
    <mergeCell ref="AA19:AC19"/>
    <mergeCell ref="U18:W19"/>
    <mergeCell ref="AA18:AC18"/>
    <mergeCell ref="K18:M19"/>
    <mergeCell ref="Q18:S18"/>
    <mergeCell ref="A24:I24"/>
    <mergeCell ref="K25:L25"/>
    <mergeCell ref="U25:V25"/>
    <mergeCell ref="K24:S24"/>
    <mergeCell ref="U24:AC24"/>
    <mergeCell ref="B22:C22"/>
    <mergeCell ref="G22:I22"/>
    <mergeCell ref="L22:M22"/>
    <mergeCell ref="Q22:S22"/>
    <mergeCell ref="V22:W22"/>
    <mergeCell ref="AA22:AC22"/>
    <mergeCell ref="A28:B28"/>
    <mergeCell ref="K28:L28"/>
    <mergeCell ref="U28:V28"/>
    <mergeCell ref="U34:AC34"/>
    <mergeCell ref="A26:B26"/>
    <mergeCell ref="Z28:AB28"/>
    <mergeCell ref="K26:L26"/>
    <mergeCell ref="U26:V26"/>
    <mergeCell ref="A25:B25"/>
    <mergeCell ref="K34:S34"/>
    <mergeCell ref="A27:B27"/>
    <mergeCell ref="C27:E27"/>
    <mergeCell ref="F27:H27"/>
    <mergeCell ref="A29:B29"/>
    <mergeCell ref="C29:E29"/>
    <mergeCell ref="F29:H29"/>
    <mergeCell ref="A31:B31"/>
    <mergeCell ref="C31:E31"/>
    <mergeCell ref="F31:H31"/>
    <mergeCell ref="A32:B32"/>
    <mergeCell ref="C32:E32"/>
    <mergeCell ref="F32:H32"/>
    <mergeCell ref="K27:L27"/>
    <mergeCell ref="M27:O27"/>
    <mergeCell ref="A36:B38"/>
    <mergeCell ref="D36:E36"/>
    <mergeCell ref="F36:H36"/>
    <mergeCell ref="D37:E37"/>
    <mergeCell ref="F37:H37"/>
    <mergeCell ref="D38:E38"/>
    <mergeCell ref="F38:H38"/>
    <mergeCell ref="A39:B41"/>
    <mergeCell ref="D39:E39"/>
    <mergeCell ref="F39:H39"/>
    <mergeCell ref="D40:E40"/>
    <mergeCell ref="F40:H40"/>
    <mergeCell ref="D41:E41"/>
    <mergeCell ref="F41:H41"/>
    <mergeCell ref="P45:R45"/>
    <mergeCell ref="P46:R46"/>
    <mergeCell ref="P47:R47"/>
    <mergeCell ref="A81:B81"/>
    <mergeCell ref="A79:B79"/>
    <mergeCell ref="A80:B80"/>
    <mergeCell ref="A78:B78"/>
    <mergeCell ref="K79:L79"/>
    <mergeCell ref="K80:L80"/>
    <mergeCell ref="C80:E80"/>
    <mergeCell ref="F80:H80"/>
    <mergeCell ref="C81:E81"/>
    <mergeCell ref="F81:H81"/>
    <mergeCell ref="K81:L81"/>
    <mergeCell ref="A77:B77"/>
    <mergeCell ref="K78:L78"/>
    <mergeCell ref="A76:B76"/>
    <mergeCell ref="K77:L77"/>
    <mergeCell ref="C76:E76"/>
    <mergeCell ref="F76:H76"/>
    <mergeCell ref="A74:I74"/>
    <mergeCell ref="K76:L76"/>
    <mergeCell ref="A75:B75"/>
    <mergeCell ref="K75:L75"/>
    <mergeCell ref="P36:R36"/>
    <mergeCell ref="P37:R37"/>
    <mergeCell ref="P38:R38"/>
    <mergeCell ref="P39:R39"/>
    <mergeCell ref="P40:R40"/>
    <mergeCell ref="P41:R41"/>
    <mergeCell ref="P42:R42"/>
    <mergeCell ref="P43:R43"/>
    <mergeCell ref="P44:R44"/>
    <mergeCell ref="X71:Y71"/>
    <mergeCell ref="Z71:AB71"/>
    <mergeCell ref="A51:B53"/>
    <mergeCell ref="D51:E51"/>
    <mergeCell ref="F51:H51"/>
    <mergeCell ref="D52:E52"/>
    <mergeCell ref="K73:S73"/>
    <mergeCell ref="K74:S74"/>
    <mergeCell ref="U73:AC73"/>
    <mergeCell ref="U74:AC74"/>
    <mergeCell ref="A73:I73"/>
    <mergeCell ref="Z63:AB63"/>
    <mergeCell ref="Z64:AB64"/>
    <mergeCell ref="Z65:AB65"/>
    <mergeCell ref="Z66:AB66"/>
    <mergeCell ref="Z67:AB67"/>
    <mergeCell ref="Z68:AB68"/>
    <mergeCell ref="X69:Y69"/>
    <mergeCell ref="Z69:AB69"/>
    <mergeCell ref="X70:Y70"/>
    <mergeCell ref="Z70:AB70"/>
    <mergeCell ref="F52:H52"/>
    <mergeCell ref="D53:E53"/>
    <mergeCell ref="F53:H53"/>
    <mergeCell ref="A17:I17"/>
    <mergeCell ref="K17:S17"/>
    <mergeCell ref="U17:AC17"/>
    <mergeCell ref="C25:H25"/>
    <mergeCell ref="M25:R25"/>
    <mergeCell ref="W25:AB25"/>
    <mergeCell ref="A35:B35"/>
    <mergeCell ref="C35:H35"/>
    <mergeCell ref="K35:L35"/>
    <mergeCell ref="M35:R35"/>
    <mergeCell ref="U35:V35"/>
    <mergeCell ref="W35:AB35"/>
    <mergeCell ref="C26:E26"/>
    <mergeCell ref="F26:H26"/>
    <mergeCell ref="C28:E28"/>
    <mergeCell ref="F28:H28"/>
    <mergeCell ref="M26:O26"/>
    <mergeCell ref="P26:R26"/>
    <mergeCell ref="M28:O28"/>
    <mergeCell ref="P28:R28"/>
    <mergeCell ref="W26:Y26"/>
    <mergeCell ref="Z26:AB26"/>
    <mergeCell ref="W28:Y28"/>
    <mergeCell ref="A34:I34"/>
    <mergeCell ref="A42:B44"/>
    <mergeCell ref="D42:E42"/>
    <mergeCell ref="F42:H42"/>
    <mergeCell ref="D43:E43"/>
    <mergeCell ref="F43:H43"/>
    <mergeCell ref="D44:E44"/>
    <mergeCell ref="F44:H44"/>
    <mergeCell ref="A45:B47"/>
    <mergeCell ref="D45:E45"/>
    <mergeCell ref="F45:H45"/>
    <mergeCell ref="D46:E46"/>
    <mergeCell ref="F46:H46"/>
    <mergeCell ref="D47:E47"/>
    <mergeCell ref="F47:H47"/>
    <mergeCell ref="I45:I47"/>
    <mergeCell ref="I42:I44"/>
    <mergeCell ref="I39:I41"/>
    <mergeCell ref="I36:I38"/>
    <mergeCell ref="K36:L38"/>
    <mergeCell ref="N36:O36"/>
    <mergeCell ref="N37:O37"/>
    <mergeCell ref="N38:O38"/>
    <mergeCell ref="K39:L41"/>
    <mergeCell ref="N39:O39"/>
    <mergeCell ref="N40:O40"/>
    <mergeCell ref="N41:O41"/>
    <mergeCell ref="K42:L44"/>
    <mergeCell ref="N42:O42"/>
    <mergeCell ref="N43:O43"/>
    <mergeCell ref="N44:O44"/>
    <mergeCell ref="K45:L47"/>
    <mergeCell ref="N45:O45"/>
    <mergeCell ref="N46:O46"/>
    <mergeCell ref="N47:O47"/>
    <mergeCell ref="U36:V38"/>
    <mergeCell ref="X36:Y36"/>
    <mergeCell ref="U42:V44"/>
    <mergeCell ref="X42:Y42"/>
    <mergeCell ref="S36:S38"/>
    <mergeCell ref="S39:S41"/>
    <mergeCell ref="S42:S44"/>
    <mergeCell ref="S45:S47"/>
    <mergeCell ref="Z36:AB36"/>
    <mergeCell ref="X37:Y37"/>
    <mergeCell ref="Z37:AB37"/>
    <mergeCell ref="X38:Y38"/>
    <mergeCell ref="Z38:AB38"/>
    <mergeCell ref="U39:V41"/>
    <mergeCell ref="X39:Y39"/>
    <mergeCell ref="Z39:AB39"/>
    <mergeCell ref="X40:Y40"/>
    <mergeCell ref="Z40:AB40"/>
    <mergeCell ref="X41:Y41"/>
    <mergeCell ref="Z41:AB41"/>
    <mergeCell ref="Z43:AB43"/>
    <mergeCell ref="X44:Y44"/>
    <mergeCell ref="Z44:AB44"/>
    <mergeCell ref="U45:V47"/>
    <mergeCell ref="X45:Y45"/>
    <mergeCell ref="Z45:AB45"/>
    <mergeCell ref="X46:Y46"/>
    <mergeCell ref="Z46:AB46"/>
    <mergeCell ref="X47:Y47"/>
    <mergeCell ref="Z47:AB47"/>
    <mergeCell ref="AC36:AC38"/>
    <mergeCell ref="AC39:AC41"/>
    <mergeCell ref="AC42:AC44"/>
    <mergeCell ref="AC45:AC47"/>
    <mergeCell ref="Z42:AB42"/>
    <mergeCell ref="X43:Y43"/>
    <mergeCell ref="A48:B50"/>
    <mergeCell ref="D48:E48"/>
    <mergeCell ref="F48:H48"/>
    <mergeCell ref="D49:E49"/>
    <mergeCell ref="F49:H49"/>
    <mergeCell ref="D50:E50"/>
    <mergeCell ref="F50:H50"/>
    <mergeCell ref="K48:L50"/>
    <mergeCell ref="N48:O48"/>
    <mergeCell ref="P48:R48"/>
    <mergeCell ref="N49:O49"/>
    <mergeCell ref="P49:R49"/>
    <mergeCell ref="N50:O50"/>
    <mergeCell ref="P50:R50"/>
    <mergeCell ref="Z48:AB48"/>
    <mergeCell ref="Z49:AB49"/>
    <mergeCell ref="Z50:AB50"/>
    <mergeCell ref="S48:S50"/>
    <mergeCell ref="A54:B56"/>
    <mergeCell ref="D54:E54"/>
    <mergeCell ref="F54:H54"/>
    <mergeCell ref="D55:E55"/>
    <mergeCell ref="F55:H55"/>
    <mergeCell ref="D56:E56"/>
    <mergeCell ref="F56:H56"/>
    <mergeCell ref="F66:H66"/>
    <mergeCell ref="D67:E67"/>
    <mergeCell ref="F67:H67"/>
    <mergeCell ref="D68:E68"/>
    <mergeCell ref="F68:H68"/>
    <mergeCell ref="A57:B59"/>
    <mergeCell ref="D57:E57"/>
    <mergeCell ref="F57:H57"/>
    <mergeCell ref="D58:E58"/>
    <mergeCell ref="F58:H58"/>
    <mergeCell ref="D59:E59"/>
    <mergeCell ref="F59:H59"/>
    <mergeCell ref="A60:B62"/>
    <mergeCell ref="D60:E60"/>
    <mergeCell ref="F60:H60"/>
    <mergeCell ref="D61:E61"/>
    <mergeCell ref="F61:H61"/>
    <mergeCell ref="D62:E62"/>
    <mergeCell ref="F62:H62"/>
    <mergeCell ref="A69:B71"/>
    <mergeCell ref="D69:E69"/>
    <mergeCell ref="F69:H69"/>
    <mergeCell ref="D70:E70"/>
    <mergeCell ref="F70:H70"/>
    <mergeCell ref="D71:E71"/>
    <mergeCell ref="F71:H71"/>
    <mergeCell ref="I48:I50"/>
    <mergeCell ref="I51:I53"/>
    <mergeCell ref="I54:I56"/>
    <mergeCell ref="I57:I59"/>
    <mergeCell ref="I60:I62"/>
    <mergeCell ref="I63:I65"/>
    <mergeCell ref="I66:I68"/>
    <mergeCell ref="I69:I71"/>
    <mergeCell ref="A63:B65"/>
    <mergeCell ref="D63:E63"/>
    <mergeCell ref="F63:H63"/>
    <mergeCell ref="D64:E64"/>
    <mergeCell ref="F64:H64"/>
    <mergeCell ref="D65:E65"/>
    <mergeCell ref="F65:H65"/>
    <mergeCell ref="A66:B68"/>
    <mergeCell ref="D66:E66"/>
    <mergeCell ref="K51:L53"/>
    <mergeCell ref="N51:O51"/>
    <mergeCell ref="P51:R51"/>
    <mergeCell ref="N52:O52"/>
    <mergeCell ref="P52:R52"/>
    <mergeCell ref="N53:O53"/>
    <mergeCell ref="P53:R53"/>
    <mergeCell ref="K54:L56"/>
    <mergeCell ref="N54:O54"/>
    <mergeCell ref="P54:R54"/>
    <mergeCell ref="N55:O55"/>
    <mergeCell ref="P55:R55"/>
    <mergeCell ref="N56:O56"/>
    <mergeCell ref="P56:R56"/>
    <mergeCell ref="K57:L59"/>
    <mergeCell ref="N57:O57"/>
    <mergeCell ref="P57:R57"/>
    <mergeCell ref="N58:O58"/>
    <mergeCell ref="P58:R58"/>
    <mergeCell ref="N59:O59"/>
    <mergeCell ref="P59:R59"/>
    <mergeCell ref="K60:L62"/>
    <mergeCell ref="N60:O60"/>
    <mergeCell ref="P60:R60"/>
    <mergeCell ref="N61:O61"/>
    <mergeCell ref="P61:R61"/>
    <mergeCell ref="N62:O62"/>
    <mergeCell ref="P62:R62"/>
    <mergeCell ref="K63:L65"/>
    <mergeCell ref="N63:O63"/>
    <mergeCell ref="P63:R63"/>
    <mergeCell ref="N64:O64"/>
    <mergeCell ref="P64:R64"/>
    <mergeCell ref="N65:O65"/>
    <mergeCell ref="P65:R65"/>
    <mergeCell ref="K66:L68"/>
    <mergeCell ref="N66:O66"/>
    <mergeCell ref="P66:R66"/>
    <mergeCell ref="N67:O67"/>
    <mergeCell ref="P67:R67"/>
    <mergeCell ref="N68:O68"/>
    <mergeCell ref="P68:R68"/>
    <mergeCell ref="K69:L71"/>
    <mergeCell ref="N69:O69"/>
    <mergeCell ref="P69:R69"/>
    <mergeCell ref="N70:O70"/>
    <mergeCell ref="P70:R70"/>
    <mergeCell ref="N71:O71"/>
    <mergeCell ref="P71:R71"/>
    <mergeCell ref="U48:V50"/>
    <mergeCell ref="X48:Y48"/>
    <mergeCell ref="X49:Y49"/>
    <mergeCell ref="X50:Y50"/>
    <mergeCell ref="U51:V53"/>
    <mergeCell ref="X51:Y51"/>
    <mergeCell ref="U57:V59"/>
    <mergeCell ref="X57:Y57"/>
    <mergeCell ref="U63:V65"/>
    <mergeCell ref="X63:Y63"/>
    <mergeCell ref="X64:Y64"/>
    <mergeCell ref="X65:Y65"/>
    <mergeCell ref="U66:V68"/>
    <mergeCell ref="X66:Y66"/>
    <mergeCell ref="X67:Y67"/>
    <mergeCell ref="X68:Y68"/>
    <mergeCell ref="U69:V71"/>
    <mergeCell ref="Z61:AB61"/>
    <mergeCell ref="X62:Y62"/>
    <mergeCell ref="Z62:AB62"/>
    <mergeCell ref="Z51:AB51"/>
    <mergeCell ref="X52:Y52"/>
    <mergeCell ref="Z52:AB52"/>
    <mergeCell ref="X53:Y53"/>
    <mergeCell ref="Z53:AB53"/>
    <mergeCell ref="U54:V56"/>
    <mergeCell ref="X54:Y54"/>
    <mergeCell ref="Z54:AB54"/>
    <mergeCell ref="X55:Y55"/>
    <mergeCell ref="Z55:AB55"/>
    <mergeCell ref="X56:Y56"/>
    <mergeCell ref="Z56:AB56"/>
    <mergeCell ref="S51:S53"/>
    <mergeCell ref="S54:S56"/>
    <mergeCell ref="S57:S59"/>
    <mergeCell ref="S60:S62"/>
    <mergeCell ref="S63:S65"/>
    <mergeCell ref="S66:S68"/>
    <mergeCell ref="S69:S71"/>
    <mergeCell ref="AC48:AC50"/>
    <mergeCell ref="AC51:AC53"/>
    <mergeCell ref="AC54:AC56"/>
    <mergeCell ref="AC57:AC59"/>
    <mergeCell ref="AC60:AC62"/>
    <mergeCell ref="AC63:AC65"/>
    <mergeCell ref="AC66:AC68"/>
    <mergeCell ref="AC69:AC71"/>
    <mergeCell ref="Z57:AB57"/>
    <mergeCell ref="X58:Y58"/>
    <mergeCell ref="Z58:AB58"/>
    <mergeCell ref="X59:Y59"/>
    <mergeCell ref="Z59:AB59"/>
    <mergeCell ref="U60:V62"/>
    <mergeCell ref="X60:Y60"/>
    <mergeCell ref="Z60:AB60"/>
    <mergeCell ref="X61:Y61"/>
    <mergeCell ref="W75:AB75"/>
    <mergeCell ref="C77:E77"/>
    <mergeCell ref="F77:H77"/>
    <mergeCell ref="C78:E78"/>
    <mergeCell ref="F78:H78"/>
    <mergeCell ref="C79:E79"/>
    <mergeCell ref="F79:H79"/>
    <mergeCell ref="M76:O76"/>
    <mergeCell ref="P76:R76"/>
    <mergeCell ref="M77:O77"/>
    <mergeCell ref="P77:R77"/>
    <mergeCell ref="M78:O78"/>
    <mergeCell ref="P78:R78"/>
    <mergeCell ref="M79:O79"/>
    <mergeCell ref="P79:R79"/>
    <mergeCell ref="U79:V79"/>
    <mergeCell ref="U78:V78"/>
    <mergeCell ref="U77:V77"/>
    <mergeCell ref="U76:V76"/>
    <mergeCell ref="U75:V75"/>
    <mergeCell ref="C75:H75"/>
    <mergeCell ref="M75:R75"/>
    <mergeCell ref="M80:O80"/>
    <mergeCell ref="P80:R80"/>
    <mergeCell ref="M81:O81"/>
    <mergeCell ref="P81:R81"/>
    <mergeCell ref="W76:Y76"/>
    <mergeCell ref="Z76:AB76"/>
    <mergeCell ref="W77:Y77"/>
    <mergeCell ref="Z77:AB77"/>
    <mergeCell ref="W78:Y78"/>
    <mergeCell ref="Z78:AB78"/>
    <mergeCell ref="W79:Y79"/>
    <mergeCell ref="Z79:AB79"/>
    <mergeCell ref="W80:Y80"/>
    <mergeCell ref="Z80:AB80"/>
    <mergeCell ref="W81:Y81"/>
    <mergeCell ref="Z81:AB81"/>
    <mergeCell ref="U81:V81"/>
    <mergeCell ref="U80:V80"/>
    <mergeCell ref="K5:L5"/>
    <mergeCell ref="K6:L6"/>
    <mergeCell ref="K7:L7"/>
    <mergeCell ref="K8:L8"/>
    <mergeCell ref="K9:L9"/>
    <mergeCell ref="K10:L10"/>
    <mergeCell ref="K11:L11"/>
    <mergeCell ref="K12:L12"/>
    <mergeCell ref="K13:L13"/>
    <mergeCell ref="A8:B8"/>
    <mergeCell ref="A9:B9"/>
    <mergeCell ref="A10:B10"/>
    <mergeCell ref="A11:B11"/>
    <mergeCell ref="A12:B12"/>
    <mergeCell ref="A13:B13"/>
    <mergeCell ref="F5:H5"/>
    <mergeCell ref="C5:E5"/>
    <mergeCell ref="C6:E6"/>
    <mergeCell ref="F6:H6"/>
    <mergeCell ref="C7:E7"/>
    <mergeCell ref="F7:H7"/>
    <mergeCell ref="C8:E8"/>
    <mergeCell ref="F8:H8"/>
    <mergeCell ref="C9:E9"/>
    <mergeCell ref="F9:H9"/>
    <mergeCell ref="C10:E10"/>
    <mergeCell ref="F10:H10"/>
    <mergeCell ref="C11:E11"/>
    <mergeCell ref="F11:H11"/>
    <mergeCell ref="C12:E12"/>
    <mergeCell ref="F12:H12"/>
    <mergeCell ref="C13:E13"/>
    <mergeCell ref="F13:H13"/>
    <mergeCell ref="W9:Y9"/>
    <mergeCell ref="Z9:AB9"/>
    <mergeCell ref="C14:E14"/>
    <mergeCell ref="F14:H14"/>
    <mergeCell ref="C15:E15"/>
    <mergeCell ref="F15:H15"/>
    <mergeCell ref="M5:O5"/>
    <mergeCell ref="P5:R5"/>
    <mergeCell ref="M6:O6"/>
    <mergeCell ref="P6:R6"/>
    <mergeCell ref="M7:O7"/>
    <mergeCell ref="P7:R7"/>
    <mergeCell ref="M8:O8"/>
    <mergeCell ref="P8:R8"/>
    <mergeCell ref="M9:O9"/>
    <mergeCell ref="P9:R9"/>
    <mergeCell ref="M10:O10"/>
    <mergeCell ref="P10:R10"/>
    <mergeCell ref="M11:O11"/>
    <mergeCell ref="P11:R11"/>
    <mergeCell ref="M12:O12"/>
    <mergeCell ref="P12:R12"/>
    <mergeCell ref="M13:O13"/>
    <mergeCell ref="P13:R13"/>
    <mergeCell ref="K31:L31"/>
    <mergeCell ref="M31:O31"/>
    <mergeCell ref="P31:R31"/>
    <mergeCell ref="K32:L32"/>
    <mergeCell ref="M32:O32"/>
    <mergeCell ref="P32:R32"/>
    <mergeCell ref="W15:Y15"/>
    <mergeCell ref="Z15:AB15"/>
    <mergeCell ref="W10:Y10"/>
    <mergeCell ref="Z10:AB10"/>
    <mergeCell ref="W11:Y11"/>
    <mergeCell ref="Z11:AB11"/>
    <mergeCell ref="W12:Y12"/>
    <mergeCell ref="Z12:AB12"/>
    <mergeCell ref="W13:Y13"/>
    <mergeCell ref="Z13:AB13"/>
    <mergeCell ref="W14:Y14"/>
    <mergeCell ref="Z14:AB14"/>
    <mergeCell ref="M14:O14"/>
    <mergeCell ref="P14:R14"/>
    <mergeCell ref="K14:L14"/>
    <mergeCell ref="K15:L15"/>
    <mergeCell ref="M15:O15"/>
    <mergeCell ref="P15:R15"/>
    <mergeCell ref="U32:V32"/>
    <mergeCell ref="W32:Y32"/>
    <mergeCell ref="Z32:AB32"/>
    <mergeCell ref="U27:V27"/>
    <mergeCell ref="W27:Y27"/>
    <mergeCell ref="Z27:AB27"/>
    <mergeCell ref="U29:V29"/>
    <mergeCell ref="W29:Y29"/>
    <mergeCell ref="Z29:AB29"/>
    <mergeCell ref="U31:V31"/>
    <mergeCell ref="W31:Y31"/>
    <mergeCell ref="Z31:AB31"/>
    <mergeCell ref="A2:I2"/>
    <mergeCell ref="K2:S2"/>
    <mergeCell ref="U2:AC2"/>
    <mergeCell ref="A30:B30"/>
    <mergeCell ref="C30:E30"/>
    <mergeCell ref="F30:H30"/>
    <mergeCell ref="K30:L30"/>
    <mergeCell ref="M30:O30"/>
    <mergeCell ref="P30:R30"/>
    <mergeCell ref="U30:V30"/>
    <mergeCell ref="W30:Y30"/>
    <mergeCell ref="Z30:AB30"/>
    <mergeCell ref="P27:R27"/>
    <mergeCell ref="K29:L29"/>
    <mergeCell ref="M29:O29"/>
    <mergeCell ref="P29:R29"/>
    <mergeCell ref="W5:Y5"/>
    <mergeCell ref="Z5:AB5"/>
    <mergeCell ref="W6:Y6"/>
    <mergeCell ref="Z6:AB6"/>
    <mergeCell ref="W7:Y7"/>
    <mergeCell ref="Z7:AB7"/>
    <mergeCell ref="W8:Y8"/>
    <mergeCell ref="Z8:AB8"/>
  </mergeCells>
  <phoneticPr fontId="10" type="noConversion"/>
  <pageMargins left="0.70866141732283472" right="0.70866141732283472" top="0.94488188976377963" bottom="0.74803149606299213" header="0.31496062992125984" footer="0.31496062992125984"/>
  <pageSetup paperSize="9" scale="22" fitToHeight="0" orientation="portrait" r:id="rId1"/>
  <headerFooter>
    <oddHeader>&amp;L&amp;12&amp;P&amp;R&amp;G</oddHeader>
    <oddFooter xml:space="preserve">&amp;L&amp;G&amp;R&amp;K01+033ArchiProd UAB | Lithuania | Vilnius | Linkmenu str. 5 | LT-09300
 VAT no LT100016506913| Company no. 306179050
</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593CB-A246-4698-9D27-D74EE998EAAB}">
  <sheetPr>
    <tabColor rgb="FF92D050"/>
    <pageSetUpPr fitToPage="1"/>
  </sheetPr>
  <dimension ref="A1:DF120"/>
  <sheetViews>
    <sheetView topLeftCell="A35" zoomScale="55" zoomScaleNormal="55" zoomScaleSheetLayoutView="55" workbookViewId="0">
      <selection activeCell="CP69" sqref="CP69:CT98"/>
    </sheetView>
  </sheetViews>
  <sheetFormatPr baseColWidth="10" defaultColWidth="8.6640625" defaultRowHeight="14" x14ac:dyDescent="0.2"/>
  <cols>
    <col min="1" max="1" width="9.5" style="2" customWidth="1"/>
    <col min="2" max="2" width="9.5" style="1" customWidth="1"/>
    <col min="3" max="3" width="19" style="1" customWidth="1"/>
    <col min="4" max="6" width="18.6640625" style="1" customWidth="1"/>
    <col min="7" max="9" width="9.5" style="1" customWidth="1"/>
    <col min="10" max="10" width="8.6640625" style="2"/>
    <col min="11" max="11" width="9.5" style="2" customWidth="1"/>
    <col min="12" max="12" width="9.5" style="1" customWidth="1"/>
    <col min="13" max="13" width="19" style="1" customWidth="1"/>
    <col min="14" max="16" width="18.6640625" style="1" customWidth="1"/>
    <col min="17" max="19" width="9.5" style="1" customWidth="1"/>
    <col min="20" max="20" width="8.6640625" style="2"/>
    <col min="21" max="21" width="9.5" style="2" customWidth="1"/>
    <col min="22" max="22" width="9.5" style="1" customWidth="1"/>
    <col min="23" max="23" width="19" style="1" customWidth="1"/>
    <col min="24" max="26" width="18.6640625" style="1" customWidth="1"/>
    <col min="27" max="29" width="9.5" style="1" customWidth="1"/>
    <col min="30" max="30" width="8.6640625" style="2"/>
    <col min="31" max="31" width="9.5" style="2" customWidth="1"/>
    <col min="32" max="32" width="9.5" style="1" customWidth="1"/>
    <col min="33" max="33" width="19" style="1" customWidth="1"/>
    <col min="34" max="36" width="18.6640625" style="1" customWidth="1"/>
    <col min="37" max="39" width="9.5" style="1" customWidth="1"/>
    <col min="40" max="40" width="8.6640625" style="2"/>
    <col min="41" max="41" width="9.5" style="2" customWidth="1"/>
    <col min="42" max="42" width="9.5" style="1" customWidth="1"/>
    <col min="43" max="43" width="19" style="1" customWidth="1"/>
    <col min="44" max="46" width="18.6640625" style="1" customWidth="1"/>
    <col min="47" max="49" width="9.5" style="1" customWidth="1"/>
    <col min="50" max="50" width="8.6640625" style="2"/>
    <col min="51" max="51" width="9.5" style="2" customWidth="1"/>
    <col min="52" max="52" width="9.5" style="1" customWidth="1"/>
    <col min="53" max="53" width="19" style="1" customWidth="1"/>
    <col min="54" max="56" width="18.6640625" style="1" customWidth="1"/>
    <col min="57" max="59" width="9.5" style="1" customWidth="1"/>
    <col min="60" max="60" width="8.6640625" style="2"/>
    <col min="61" max="61" width="9.5" style="2" customWidth="1"/>
    <col min="62" max="62" width="9.5" style="1" customWidth="1"/>
    <col min="63" max="63" width="19" style="1" customWidth="1"/>
    <col min="64" max="66" width="18.6640625" style="1" customWidth="1"/>
    <col min="67" max="69" width="9.5" style="1" customWidth="1"/>
    <col min="70" max="70" width="8.6640625" style="2"/>
    <col min="71" max="71" width="9.5" style="2" customWidth="1"/>
    <col min="72" max="72" width="9.5" style="1" customWidth="1"/>
    <col min="73" max="73" width="19" style="1" customWidth="1"/>
    <col min="74" max="76" width="18.6640625" style="1" customWidth="1"/>
    <col min="77" max="79" width="9.5" style="1" customWidth="1"/>
    <col min="80" max="80" width="8.6640625" style="2"/>
    <col min="81" max="81" width="9.5" style="2" customWidth="1"/>
    <col min="82" max="82" width="9.5" style="1" customWidth="1"/>
    <col min="83" max="83" width="19" style="1" customWidth="1"/>
    <col min="84" max="86" width="18.6640625" style="1" customWidth="1"/>
    <col min="87" max="89" width="9.5" style="1" customWidth="1"/>
    <col min="90" max="90" width="8.6640625" style="2"/>
    <col min="91" max="91" width="9.5" style="2" customWidth="1"/>
    <col min="92" max="92" width="9.5" style="1" customWidth="1"/>
    <col min="93" max="93" width="19" style="1" customWidth="1"/>
    <col min="94" max="96" width="18.6640625" style="1" customWidth="1"/>
    <col min="97" max="99" width="9.5" style="1" customWidth="1"/>
    <col min="100" max="100" width="8.6640625" style="2"/>
    <col min="101" max="101" width="9.5" style="2" customWidth="1"/>
    <col min="102" max="102" width="9.5" style="1" customWidth="1"/>
    <col min="103" max="103" width="19" style="1" customWidth="1"/>
    <col min="104" max="106" width="18.6640625" style="1" customWidth="1"/>
    <col min="107" max="109" width="9.5" style="1" customWidth="1"/>
    <col min="110" max="16384" width="8.6640625" style="2"/>
  </cols>
  <sheetData>
    <row r="1" spans="1:110" s="40" customFormat="1" ht="26" x14ac:dyDescent="0.35">
      <c r="A1" s="161" t="s">
        <v>535</v>
      </c>
      <c r="B1" s="161"/>
      <c r="C1" s="161"/>
      <c r="D1" s="161"/>
      <c r="E1" s="161"/>
      <c r="F1" s="161"/>
      <c r="G1" s="161"/>
      <c r="H1" s="161"/>
      <c r="I1" s="161"/>
      <c r="K1" s="69" t="s">
        <v>536</v>
      </c>
      <c r="L1" s="69"/>
      <c r="M1" s="69"/>
      <c r="N1" s="69"/>
      <c r="O1" s="69"/>
      <c r="P1" s="69"/>
      <c r="Q1" s="69"/>
      <c r="R1" s="69"/>
      <c r="S1" s="69"/>
      <c r="U1" s="69" t="s">
        <v>537</v>
      </c>
      <c r="V1" s="69"/>
      <c r="W1" s="69"/>
      <c r="X1" s="69"/>
      <c r="Y1" s="69"/>
      <c r="Z1" s="69"/>
      <c r="AA1" s="69"/>
      <c r="AB1" s="69"/>
      <c r="AC1" s="69"/>
      <c r="AE1" s="69" t="s">
        <v>538</v>
      </c>
      <c r="AF1" s="69"/>
      <c r="AG1" s="69"/>
      <c r="AH1" s="69"/>
      <c r="AI1" s="69"/>
      <c r="AJ1" s="69"/>
      <c r="AK1" s="69"/>
      <c r="AL1" s="69"/>
      <c r="AM1" s="69"/>
      <c r="AO1" s="69" t="s">
        <v>539</v>
      </c>
      <c r="AP1" s="69"/>
      <c r="AQ1" s="69"/>
      <c r="AR1" s="69"/>
      <c r="AS1" s="69"/>
      <c r="AT1" s="69"/>
      <c r="AU1" s="69"/>
      <c r="AV1" s="69"/>
      <c r="AW1" s="69"/>
      <c r="AY1" s="69" t="s">
        <v>540</v>
      </c>
      <c r="AZ1" s="69"/>
      <c r="BA1" s="69"/>
      <c r="BB1" s="69"/>
      <c r="BC1" s="69"/>
      <c r="BD1" s="69"/>
      <c r="BE1" s="69"/>
      <c r="BF1" s="69"/>
      <c r="BG1" s="69"/>
      <c r="BI1" s="69" t="s">
        <v>541</v>
      </c>
      <c r="BJ1" s="69"/>
      <c r="BK1" s="69"/>
      <c r="BL1" s="69"/>
      <c r="BM1" s="69"/>
      <c r="BN1" s="69"/>
      <c r="BO1" s="69"/>
      <c r="BP1" s="69"/>
      <c r="BQ1" s="69"/>
      <c r="BS1" s="69" t="s">
        <v>542</v>
      </c>
      <c r="BT1" s="69"/>
      <c r="BU1" s="69"/>
      <c r="BV1" s="69"/>
      <c r="BW1" s="69"/>
      <c r="BX1" s="69"/>
      <c r="BY1" s="69"/>
      <c r="BZ1" s="69"/>
      <c r="CA1" s="69"/>
      <c r="CC1" s="69" t="s">
        <v>543</v>
      </c>
      <c r="CD1" s="69"/>
      <c r="CE1" s="69"/>
      <c r="CF1" s="69"/>
      <c r="CG1" s="69"/>
      <c r="CH1" s="69"/>
      <c r="CI1" s="69"/>
      <c r="CJ1" s="69"/>
      <c r="CK1" s="69"/>
      <c r="CM1" s="69" t="s">
        <v>544</v>
      </c>
      <c r="CN1" s="69"/>
      <c r="CO1" s="69"/>
      <c r="CP1" s="69"/>
      <c r="CQ1" s="69"/>
      <c r="CR1" s="69"/>
      <c r="CS1" s="69"/>
      <c r="CT1" s="69"/>
      <c r="CU1" s="69"/>
      <c r="CW1" s="69" t="s">
        <v>545</v>
      </c>
      <c r="CX1" s="69"/>
      <c r="CY1" s="69"/>
      <c r="CZ1" s="69"/>
      <c r="DA1" s="69"/>
      <c r="DB1" s="69"/>
      <c r="DC1" s="69"/>
      <c r="DD1" s="69"/>
      <c r="DE1" s="69"/>
    </row>
    <row r="2" spans="1:110" ht="229.5" customHeight="1" x14ac:dyDescent="0.2">
      <c r="A2" s="43" t="s">
        <v>452</v>
      </c>
      <c r="B2" s="43"/>
      <c r="C2" s="43"/>
      <c r="D2" s="43"/>
      <c r="E2" s="43"/>
      <c r="F2" s="43"/>
      <c r="G2" s="43"/>
      <c r="H2" s="43"/>
      <c r="I2" s="43"/>
      <c r="K2" s="43" t="s">
        <v>452</v>
      </c>
      <c r="L2" s="43"/>
      <c r="M2" s="43"/>
      <c r="N2" s="43"/>
      <c r="O2" s="43"/>
      <c r="P2" s="43"/>
      <c r="Q2" s="43"/>
      <c r="R2" s="43"/>
      <c r="S2" s="43"/>
      <c r="U2" s="43" t="s">
        <v>452</v>
      </c>
      <c r="V2" s="43"/>
      <c r="W2" s="43"/>
      <c r="X2" s="43"/>
      <c r="Y2" s="43"/>
      <c r="Z2" s="43"/>
      <c r="AA2" s="43"/>
      <c r="AB2" s="43"/>
      <c r="AC2" s="43"/>
      <c r="AE2" s="43" t="s">
        <v>452</v>
      </c>
      <c r="AF2" s="43"/>
      <c r="AG2" s="43"/>
      <c r="AH2" s="43"/>
      <c r="AI2" s="43"/>
      <c r="AJ2" s="43"/>
      <c r="AK2" s="43"/>
      <c r="AL2" s="43"/>
      <c r="AM2" s="43"/>
      <c r="AO2" s="43" t="s">
        <v>452</v>
      </c>
      <c r="AP2" s="43"/>
      <c r="AQ2" s="43"/>
      <c r="AR2" s="43"/>
      <c r="AS2" s="43"/>
      <c r="AT2" s="43"/>
      <c r="AU2" s="43"/>
      <c r="AV2" s="43"/>
      <c r="AW2" s="43"/>
      <c r="AY2" s="43" t="s">
        <v>452</v>
      </c>
      <c r="AZ2" s="43"/>
      <c r="BA2" s="43"/>
      <c r="BB2" s="43"/>
      <c r="BC2" s="43"/>
      <c r="BD2" s="43"/>
      <c r="BE2" s="43"/>
      <c r="BF2" s="43"/>
      <c r="BG2" s="43"/>
      <c r="BI2" s="43" t="s">
        <v>452</v>
      </c>
      <c r="BJ2" s="43"/>
      <c r="BK2" s="43"/>
      <c r="BL2" s="43"/>
      <c r="BM2" s="43"/>
      <c r="BN2" s="43"/>
      <c r="BO2" s="43"/>
      <c r="BP2" s="43"/>
      <c r="BQ2" s="43"/>
      <c r="BS2" s="43" t="s">
        <v>452</v>
      </c>
      <c r="BT2" s="43"/>
      <c r="BU2" s="43"/>
      <c r="BV2" s="43"/>
      <c r="BW2" s="43"/>
      <c r="BX2" s="43"/>
      <c r="BY2" s="43"/>
      <c r="BZ2" s="43"/>
      <c r="CA2" s="43"/>
      <c r="CC2" s="43" t="s">
        <v>452</v>
      </c>
      <c r="CD2" s="43"/>
      <c r="CE2" s="43"/>
      <c r="CF2" s="43"/>
      <c r="CG2" s="43"/>
      <c r="CH2" s="43"/>
      <c r="CI2" s="43"/>
      <c r="CJ2" s="43"/>
      <c r="CK2" s="43"/>
      <c r="CM2" s="43" t="s">
        <v>452</v>
      </c>
      <c r="CN2" s="43"/>
      <c r="CO2" s="43"/>
      <c r="CP2" s="43"/>
      <c r="CQ2" s="43"/>
      <c r="CR2" s="43"/>
      <c r="CS2" s="43"/>
      <c r="CT2" s="43"/>
      <c r="CU2" s="43"/>
      <c r="CW2" s="43" t="s">
        <v>452</v>
      </c>
      <c r="CX2" s="43"/>
      <c r="CY2" s="43"/>
      <c r="CZ2" s="43"/>
      <c r="DA2" s="43"/>
      <c r="DB2" s="43"/>
      <c r="DC2" s="43"/>
      <c r="DD2" s="43"/>
      <c r="DE2" s="43"/>
    </row>
    <row r="3" spans="1:110" x14ac:dyDescent="0.2">
      <c r="A3" s="6"/>
      <c r="B3" s="6"/>
      <c r="C3" s="6"/>
      <c r="D3" s="6"/>
      <c r="E3" s="6"/>
      <c r="F3" s="6"/>
      <c r="G3" s="7"/>
      <c r="H3" s="7"/>
      <c r="I3" s="7"/>
      <c r="K3" s="6"/>
      <c r="L3" s="6"/>
      <c r="M3" s="6"/>
      <c r="N3" s="6"/>
      <c r="O3" s="6"/>
      <c r="P3" s="6"/>
      <c r="Q3" s="7"/>
      <c r="R3" s="7"/>
      <c r="S3" s="7"/>
      <c r="U3" s="6"/>
      <c r="V3" s="6"/>
      <c r="W3" s="6"/>
      <c r="X3" s="6"/>
      <c r="Y3" s="6"/>
      <c r="Z3" s="6"/>
      <c r="AA3" s="7"/>
      <c r="AB3" s="7"/>
      <c r="AC3" s="7"/>
      <c r="AF3" s="2"/>
      <c r="AG3" s="2"/>
      <c r="AH3" s="2"/>
      <c r="AI3" s="2"/>
      <c r="AJ3" s="2"/>
      <c r="AK3" s="2"/>
      <c r="AL3" s="2"/>
      <c r="AM3" s="2"/>
      <c r="AP3" s="2"/>
      <c r="AQ3" s="2"/>
      <c r="AR3" s="2"/>
      <c r="AS3" s="2"/>
      <c r="AT3" s="2"/>
      <c r="AU3" s="2"/>
      <c r="AV3" s="2"/>
      <c r="AW3" s="2"/>
      <c r="AZ3" s="2"/>
      <c r="BA3" s="2"/>
      <c r="BB3" s="2"/>
      <c r="BC3" s="2"/>
      <c r="BD3" s="2"/>
      <c r="BE3" s="2"/>
      <c r="BF3" s="2"/>
      <c r="BG3" s="2"/>
      <c r="BJ3" s="2"/>
      <c r="BK3" s="2"/>
      <c r="BL3" s="2"/>
      <c r="BM3" s="2"/>
      <c r="BN3" s="2"/>
      <c r="BO3" s="2"/>
      <c r="BP3" s="2"/>
      <c r="BQ3" s="2"/>
      <c r="BT3" s="2"/>
      <c r="BU3" s="2"/>
      <c r="BV3" s="2"/>
      <c r="BW3" s="2"/>
      <c r="BX3" s="2"/>
      <c r="BY3" s="2"/>
      <c r="BZ3" s="2"/>
      <c r="CA3" s="2"/>
      <c r="CD3" s="2"/>
      <c r="CE3" s="2"/>
      <c r="CF3" s="2"/>
      <c r="CG3" s="2"/>
      <c r="CH3" s="2"/>
      <c r="CI3" s="2"/>
      <c r="CJ3" s="2"/>
      <c r="CK3" s="2"/>
      <c r="CN3" s="2"/>
      <c r="CO3" s="2"/>
      <c r="CP3" s="2"/>
      <c r="CQ3" s="2"/>
      <c r="CR3" s="2"/>
      <c r="CS3" s="2"/>
      <c r="CT3" s="2"/>
      <c r="CU3" s="2"/>
      <c r="CX3" s="2"/>
      <c r="CY3" s="2"/>
      <c r="CZ3" s="2"/>
      <c r="DA3" s="2"/>
      <c r="DB3" s="2"/>
      <c r="DC3" s="2"/>
      <c r="DD3" s="2"/>
      <c r="DE3" s="2"/>
    </row>
    <row r="4" spans="1:110" ht="15" customHeight="1" x14ac:dyDescent="0.2">
      <c r="A4" s="70" t="str">
        <f>"1. MODEL. To build door frame SKU. Code, state door frame model, eg. "&amp;A5</f>
        <v>1. MODEL. To build door frame SKU. Code, state door frame model, eg. A01</v>
      </c>
      <c r="B4" s="70"/>
      <c r="C4" s="70"/>
      <c r="D4" s="70"/>
      <c r="E4" s="70"/>
      <c r="F4" s="70"/>
      <c r="G4" s="70"/>
      <c r="H4" s="70"/>
      <c r="I4" s="70"/>
      <c r="J4" s="21"/>
      <c r="K4" s="70" t="str">
        <f t="shared" ref="K4" si="0">"1. MODEL. To build door frame SKU. Code, state door frame model, eg. "&amp;K5</f>
        <v>1. MODEL. To build door frame SKU. Code, state door frame model, eg. A03</v>
      </c>
      <c r="L4" s="70"/>
      <c r="M4" s="70"/>
      <c r="N4" s="70"/>
      <c r="O4" s="70"/>
      <c r="P4" s="70"/>
      <c r="Q4" s="70"/>
      <c r="R4" s="70"/>
      <c r="S4" s="70"/>
      <c r="T4" s="21"/>
      <c r="U4" s="70" t="str">
        <f t="shared" ref="U4" si="1">"1. MODEL. To build door frame SKU. Code, state door frame model, eg. "&amp;U5</f>
        <v>1. MODEL. To build door frame SKU. Code, state door frame model, eg. A05</v>
      </c>
      <c r="V4" s="70"/>
      <c r="W4" s="70"/>
      <c r="X4" s="70"/>
      <c r="Y4" s="70"/>
      <c r="Z4" s="70"/>
      <c r="AA4" s="70"/>
      <c r="AB4" s="70"/>
      <c r="AC4" s="70"/>
      <c r="AD4" s="21"/>
      <c r="AE4" s="70" t="str">
        <f t="shared" ref="AE4" si="2">"1. MODEL. To build door frame SKU. Code, state door frame model, eg. "&amp;AE5</f>
        <v>1. MODEL. To build door frame SKU. Code, state door frame model, eg. A10</v>
      </c>
      <c r="AF4" s="70"/>
      <c r="AG4" s="70"/>
      <c r="AH4" s="70"/>
      <c r="AI4" s="70"/>
      <c r="AJ4" s="70"/>
      <c r="AK4" s="70"/>
      <c r="AL4" s="70"/>
      <c r="AM4" s="70"/>
      <c r="AN4" s="21"/>
      <c r="AO4" s="70" t="str">
        <f t="shared" ref="AO4" si="3">"1. MODEL. To build door frame SKU. Code, state door frame model, eg. "&amp;AO5</f>
        <v>1. MODEL. To build door frame SKU. Code, state door frame model, eg. SG</v>
      </c>
      <c r="AP4" s="70"/>
      <c r="AQ4" s="70"/>
      <c r="AR4" s="70"/>
      <c r="AS4" s="70"/>
      <c r="AT4" s="70"/>
      <c r="AU4" s="70"/>
      <c r="AV4" s="70"/>
      <c r="AW4" s="70"/>
      <c r="AX4" s="21"/>
      <c r="AY4" s="70" t="str">
        <f t="shared" ref="AY4" si="4">"1. MODEL. To build door frame SKU. Code, state door frame model, eg. "&amp;AY5</f>
        <v>1. MODEL. To build door frame SKU. Code, state door frame model, eg. SC</v>
      </c>
      <c r="AZ4" s="70"/>
      <c r="BA4" s="70"/>
      <c r="BB4" s="70"/>
      <c r="BC4" s="70"/>
      <c r="BD4" s="70"/>
      <c r="BE4" s="70"/>
      <c r="BF4" s="70"/>
      <c r="BG4" s="70"/>
      <c r="BH4" s="21"/>
      <c r="BI4" s="70" t="str">
        <f t="shared" ref="BI4" si="5">"1. MODEL. To build door frame SKU. Code, state door frame model, eg. "&amp;BI5</f>
        <v>1. MODEL. To build door frame SKU. Code, state door frame model, eg. SEA01</v>
      </c>
      <c r="BJ4" s="70"/>
      <c r="BK4" s="70"/>
      <c r="BL4" s="70"/>
      <c r="BM4" s="70"/>
      <c r="BN4" s="70"/>
      <c r="BO4" s="70"/>
      <c r="BP4" s="70"/>
      <c r="BQ4" s="70"/>
      <c r="BR4" s="21"/>
      <c r="BS4" s="70" t="str">
        <f t="shared" ref="BS4" si="6">"1. MODEL. To build door frame SKU. Code, state door frame model, eg. "&amp;BS5</f>
        <v>1. MODEL. To build door frame SKU. Code, state door frame model, eg. SEA03</v>
      </c>
      <c r="BT4" s="70"/>
      <c r="BU4" s="70"/>
      <c r="BV4" s="70"/>
      <c r="BW4" s="70"/>
      <c r="BX4" s="70"/>
      <c r="BY4" s="70"/>
      <c r="BZ4" s="70"/>
      <c r="CA4" s="70"/>
      <c r="CB4" s="21"/>
      <c r="CC4" s="70" t="str">
        <f t="shared" ref="CC4" si="7">"1. MODEL. To build door frame SKU. Code, state door frame model, eg. "&amp;CC5</f>
        <v>1. MODEL. To build door frame SKU. Code, state door frame model, eg. SEA05</v>
      </c>
      <c r="CD4" s="70"/>
      <c r="CE4" s="70"/>
      <c r="CF4" s="70"/>
      <c r="CG4" s="70"/>
      <c r="CH4" s="70"/>
      <c r="CI4" s="70"/>
      <c r="CJ4" s="70"/>
      <c r="CK4" s="70"/>
      <c r="CL4" s="21"/>
      <c r="CM4" s="70" t="str">
        <f t="shared" ref="CM4" si="8">"1. MODEL. To build door frame SKU. Code, state door frame model, eg. "&amp;CM5</f>
        <v>1. MODEL. To build door frame SKU. Code, state door frame model, eg. SEA10</v>
      </c>
      <c r="CN4" s="70"/>
      <c r="CO4" s="70"/>
      <c r="CP4" s="70"/>
      <c r="CQ4" s="70"/>
      <c r="CR4" s="70"/>
      <c r="CS4" s="70"/>
      <c r="CT4" s="70"/>
      <c r="CU4" s="70"/>
      <c r="CV4" s="21"/>
      <c r="CW4" s="70" t="str">
        <f t="shared" ref="CW4" si="9">"1. MODEL. To build door frame SKU. Code, state door frame model, eg. "&amp;CW5</f>
        <v>1. MODEL. To build door frame SKU. Code, state door frame model, eg. SESG</v>
      </c>
      <c r="CX4" s="70"/>
      <c r="CY4" s="70"/>
      <c r="CZ4" s="70"/>
      <c r="DA4" s="70"/>
      <c r="DB4" s="70"/>
      <c r="DC4" s="70"/>
      <c r="DD4" s="70"/>
      <c r="DE4" s="70"/>
      <c r="DF4" s="21"/>
    </row>
    <row r="5" spans="1:110" ht="31.5" customHeight="1" x14ac:dyDescent="0.2">
      <c r="A5" s="144" t="s">
        <v>147</v>
      </c>
      <c r="B5" s="144"/>
      <c r="C5" s="53" t="s">
        <v>546</v>
      </c>
      <c r="D5" s="67"/>
      <c r="E5" s="54"/>
      <c r="F5" s="53" t="s">
        <v>549</v>
      </c>
      <c r="G5" s="67"/>
      <c r="H5" s="54"/>
      <c r="I5" s="38">
        <v>0</v>
      </c>
      <c r="J5" s="18"/>
      <c r="K5" s="144" t="s">
        <v>150</v>
      </c>
      <c r="L5" s="144"/>
      <c r="M5" s="53" t="s">
        <v>552</v>
      </c>
      <c r="N5" s="67"/>
      <c r="O5" s="54"/>
      <c r="P5" s="53" t="s">
        <v>555</v>
      </c>
      <c r="Q5" s="67"/>
      <c r="R5" s="54"/>
      <c r="S5" s="38">
        <v>0</v>
      </c>
      <c r="T5" s="18"/>
      <c r="U5" s="144" t="s">
        <v>153</v>
      </c>
      <c r="V5" s="144"/>
      <c r="W5" s="141" t="s">
        <v>374</v>
      </c>
      <c r="X5" s="142"/>
      <c r="Y5" s="143"/>
      <c r="Z5" s="141" t="s">
        <v>299</v>
      </c>
      <c r="AA5" s="142"/>
      <c r="AB5" s="143"/>
      <c r="AC5" s="38">
        <v>0</v>
      </c>
      <c r="AD5" s="18"/>
      <c r="AE5" s="144" t="s">
        <v>12</v>
      </c>
      <c r="AF5" s="144"/>
      <c r="AG5" s="141" t="s">
        <v>374</v>
      </c>
      <c r="AH5" s="142"/>
      <c r="AI5" s="143"/>
      <c r="AJ5" s="141" t="s">
        <v>299</v>
      </c>
      <c r="AK5" s="142"/>
      <c r="AL5" s="143"/>
      <c r="AM5" s="38">
        <v>0</v>
      </c>
      <c r="AN5" s="18"/>
      <c r="AO5" s="144" t="s">
        <v>16</v>
      </c>
      <c r="AP5" s="144"/>
      <c r="AQ5" s="53" t="s">
        <v>405</v>
      </c>
      <c r="AR5" s="67"/>
      <c r="AS5" s="54"/>
      <c r="AT5" s="53" t="s">
        <v>406</v>
      </c>
      <c r="AU5" s="67"/>
      <c r="AV5" s="54"/>
      <c r="AW5" s="38">
        <v>0</v>
      </c>
      <c r="AX5" s="18"/>
      <c r="AY5" s="144" t="s">
        <v>156</v>
      </c>
      <c r="AZ5" s="144"/>
      <c r="BA5" s="53" t="s">
        <v>404</v>
      </c>
      <c r="BB5" s="67"/>
      <c r="BC5" s="54"/>
      <c r="BD5" s="53" t="s">
        <v>407</v>
      </c>
      <c r="BE5" s="67"/>
      <c r="BF5" s="54"/>
      <c r="BG5" s="38">
        <v>0</v>
      </c>
      <c r="BI5" s="144" t="s">
        <v>165</v>
      </c>
      <c r="BJ5" s="144"/>
      <c r="BK5" s="141" t="s">
        <v>385</v>
      </c>
      <c r="BL5" s="142"/>
      <c r="BM5" s="143"/>
      <c r="BN5" s="141" t="s">
        <v>410</v>
      </c>
      <c r="BO5" s="142"/>
      <c r="BP5" s="143"/>
      <c r="BQ5" s="38">
        <v>0</v>
      </c>
      <c r="BR5" s="18"/>
      <c r="BS5" s="144" t="s">
        <v>168</v>
      </c>
      <c r="BT5" s="144"/>
      <c r="BU5" s="141" t="s">
        <v>385</v>
      </c>
      <c r="BV5" s="142"/>
      <c r="BW5" s="143"/>
      <c r="BX5" s="141" t="s">
        <v>410</v>
      </c>
      <c r="BY5" s="142"/>
      <c r="BZ5" s="143"/>
      <c r="CA5" s="38">
        <v>0</v>
      </c>
      <c r="CB5" s="18"/>
      <c r="CC5" s="144" t="s">
        <v>173</v>
      </c>
      <c r="CD5" s="144"/>
      <c r="CE5" s="141" t="s">
        <v>385</v>
      </c>
      <c r="CF5" s="142"/>
      <c r="CG5" s="143"/>
      <c r="CH5" s="141" t="s">
        <v>410</v>
      </c>
      <c r="CI5" s="142"/>
      <c r="CJ5" s="143"/>
      <c r="CK5" s="38">
        <v>0</v>
      </c>
      <c r="CL5" s="18"/>
      <c r="CM5" s="144" t="s">
        <v>171</v>
      </c>
      <c r="CN5" s="144"/>
      <c r="CO5" s="141" t="s">
        <v>385</v>
      </c>
      <c r="CP5" s="142"/>
      <c r="CQ5" s="143"/>
      <c r="CR5" s="141" t="s">
        <v>410</v>
      </c>
      <c r="CS5" s="142"/>
      <c r="CT5" s="143"/>
      <c r="CU5" s="38">
        <v>0</v>
      </c>
      <c r="CV5" s="18"/>
      <c r="CW5" s="144" t="s">
        <v>172</v>
      </c>
      <c r="CX5" s="144"/>
      <c r="CY5" s="141" t="s">
        <v>386</v>
      </c>
      <c r="CZ5" s="142"/>
      <c r="DA5" s="143"/>
      <c r="DB5" s="141" t="s">
        <v>411</v>
      </c>
      <c r="DC5" s="142"/>
      <c r="DD5" s="143"/>
      <c r="DE5" s="38">
        <v>0</v>
      </c>
    </row>
    <row r="6" spans="1:110" ht="31.5" customHeight="1" x14ac:dyDescent="0.2">
      <c r="A6" s="144" t="s">
        <v>148</v>
      </c>
      <c r="B6" s="144"/>
      <c r="C6" s="53" t="s">
        <v>547</v>
      </c>
      <c r="D6" s="67"/>
      <c r="E6" s="54"/>
      <c r="F6" s="53" t="s">
        <v>550</v>
      </c>
      <c r="G6" s="67"/>
      <c r="H6" s="54"/>
      <c r="I6" s="38">
        <v>0</v>
      </c>
      <c r="J6" s="18"/>
      <c r="K6" s="144" t="s">
        <v>151</v>
      </c>
      <c r="L6" s="144"/>
      <c r="M6" s="53" t="s">
        <v>553</v>
      </c>
      <c r="N6" s="67"/>
      <c r="O6" s="54"/>
      <c r="P6" s="53" t="s">
        <v>556</v>
      </c>
      <c r="Q6" s="67"/>
      <c r="R6" s="54"/>
      <c r="S6" s="38">
        <v>0</v>
      </c>
      <c r="T6" s="18"/>
      <c r="U6" s="144" t="s">
        <v>154</v>
      </c>
      <c r="V6" s="144"/>
      <c r="W6" s="141" t="s">
        <v>374</v>
      </c>
      <c r="X6" s="142"/>
      <c r="Y6" s="143"/>
      <c r="Z6" s="141" t="s">
        <v>299</v>
      </c>
      <c r="AA6" s="142"/>
      <c r="AB6" s="143"/>
      <c r="AC6" s="38">
        <v>0</v>
      </c>
      <c r="AD6" s="18"/>
      <c r="AE6" s="144"/>
      <c r="AF6" s="144"/>
      <c r="AG6" s="60"/>
      <c r="AH6" s="61"/>
      <c r="AI6" s="62"/>
      <c r="AJ6" s="60"/>
      <c r="AK6" s="61"/>
      <c r="AL6" s="62"/>
      <c r="AM6" s="38"/>
      <c r="AN6" s="18"/>
      <c r="AO6" s="144"/>
      <c r="AP6" s="144"/>
      <c r="AQ6" s="53"/>
      <c r="AR6" s="67"/>
      <c r="AS6" s="54"/>
      <c r="AT6" s="53"/>
      <c r="AU6" s="67"/>
      <c r="AV6" s="54"/>
      <c r="AW6" s="38"/>
      <c r="AX6" s="18"/>
      <c r="AY6" s="144"/>
      <c r="AZ6" s="144"/>
      <c r="BA6" s="53"/>
      <c r="BB6" s="67"/>
      <c r="BC6" s="54"/>
      <c r="BD6" s="53"/>
      <c r="BE6" s="67"/>
      <c r="BF6" s="54"/>
      <c r="BG6" s="38"/>
      <c r="BI6" s="144" t="s">
        <v>166</v>
      </c>
      <c r="BJ6" s="144"/>
      <c r="BK6" s="141" t="s">
        <v>385</v>
      </c>
      <c r="BL6" s="142"/>
      <c r="BM6" s="143"/>
      <c r="BN6" s="141" t="s">
        <v>410</v>
      </c>
      <c r="BO6" s="142"/>
      <c r="BP6" s="143"/>
      <c r="BQ6" s="38">
        <v>0</v>
      </c>
      <c r="BR6" s="18"/>
      <c r="BS6" s="144" t="s">
        <v>169</v>
      </c>
      <c r="BT6" s="144"/>
      <c r="BU6" s="141" t="s">
        <v>385</v>
      </c>
      <c r="BV6" s="142"/>
      <c r="BW6" s="143"/>
      <c r="BX6" s="141" t="s">
        <v>410</v>
      </c>
      <c r="BY6" s="142"/>
      <c r="BZ6" s="143"/>
      <c r="CA6" s="38">
        <v>0</v>
      </c>
      <c r="CB6" s="18"/>
      <c r="CC6" s="144" t="s">
        <v>174</v>
      </c>
      <c r="CD6" s="144"/>
      <c r="CE6" s="141" t="s">
        <v>385</v>
      </c>
      <c r="CF6" s="142"/>
      <c r="CG6" s="143"/>
      <c r="CH6" s="141" t="s">
        <v>410</v>
      </c>
      <c r="CI6" s="142"/>
      <c r="CJ6" s="143"/>
      <c r="CK6" s="38">
        <v>0</v>
      </c>
      <c r="CL6" s="18"/>
      <c r="CM6" s="63"/>
      <c r="CN6" s="63"/>
      <c r="CO6" s="53"/>
      <c r="CP6" s="67"/>
      <c r="CQ6" s="54"/>
      <c r="CR6" s="53"/>
      <c r="CS6" s="67"/>
      <c r="CT6" s="54"/>
      <c r="CU6" s="38"/>
      <c r="CV6" s="18"/>
      <c r="CW6" s="63"/>
      <c r="CX6" s="63"/>
      <c r="CY6" s="53"/>
      <c r="CZ6" s="67"/>
      <c r="DA6" s="54"/>
      <c r="DB6" s="53"/>
      <c r="DC6" s="67"/>
      <c r="DD6" s="54"/>
      <c r="DE6" s="38"/>
    </row>
    <row r="7" spans="1:110" ht="31.5" customHeight="1" x14ac:dyDescent="0.2">
      <c r="A7" s="144" t="s">
        <v>149</v>
      </c>
      <c r="B7" s="144"/>
      <c r="C7" s="53" t="s">
        <v>548</v>
      </c>
      <c r="D7" s="67"/>
      <c r="E7" s="54"/>
      <c r="F7" s="53" t="s">
        <v>551</v>
      </c>
      <c r="G7" s="67"/>
      <c r="H7" s="54"/>
      <c r="I7" s="38">
        <v>0</v>
      </c>
      <c r="J7" s="18"/>
      <c r="K7" s="144" t="s">
        <v>152</v>
      </c>
      <c r="L7" s="144"/>
      <c r="M7" s="53" t="s">
        <v>554</v>
      </c>
      <c r="N7" s="67"/>
      <c r="O7" s="54"/>
      <c r="P7" s="53" t="s">
        <v>557</v>
      </c>
      <c r="Q7" s="67"/>
      <c r="R7" s="54"/>
      <c r="S7" s="38">
        <v>0</v>
      </c>
      <c r="T7" s="18"/>
      <c r="U7" s="144" t="s">
        <v>155</v>
      </c>
      <c r="V7" s="144"/>
      <c r="W7" s="141" t="s">
        <v>374</v>
      </c>
      <c r="X7" s="142"/>
      <c r="Y7" s="143"/>
      <c r="Z7" s="141" t="s">
        <v>299</v>
      </c>
      <c r="AA7" s="142"/>
      <c r="AB7" s="143"/>
      <c r="AC7" s="38">
        <v>0</v>
      </c>
      <c r="AD7" s="18"/>
      <c r="AE7" s="144"/>
      <c r="AF7" s="144"/>
      <c r="AG7" s="60"/>
      <c r="AH7" s="61"/>
      <c r="AI7" s="62"/>
      <c r="AJ7" s="60"/>
      <c r="AK7" s="61"/>
      <c r="AL7" s="62"/>
      <c r="AM7" s="38"/>
      <c r="AN7" s="18"/>
      <c r="AO7" s="144"/>
      <c r="AP7" s="144"/>
      <c r="AQ7" s="60"/>
      <c r="AR7" s="61"/>
      <c r="AS7" s="62"/>
      <c r="AT7" s="60"/>
      <c r="AU7" s="61"/>
      <c r="AV7" s="62"/>
      <c r="AW7" s="38"/>
      <c r="AX7" s="18"/>
      <c r="AY7" s="144"/>
      <c r="AZ7" s="144"/>
      <c r="BA7" s="53"/>
      <c r="BB7" s="67"/>
      <c r="BC7" s="54"/>
      <c r="BD7" s="53"/>
      <c r="BE7" s="67"/>
      <c r="BF7" s="54"/>
      <c r="BG7" s="38"/>
      <c r="BI7" s="144" t="s">
        <v>167</v>
      </c>
      <c r="BJ7" s="144"/>
      <c r="BK7" s="141" t="s">
        <v>385</v>
      </c>
      <c r="BL7" s="142"/>
      <c r="BM7" s="143"/>
      <c r="BN7" s="141" t="s">
        <v>410</v>
      </c>
      <c r="BO7" s="142"/>
      <c r="BP7" s="143"/>
      <c r="BQ7" s="38">
        <v>0</v>
      </c>
      <c r="BR7" s="18"/>
      <c r="BS7" s="144" t="s">
        <v>170</v>
      </c>
      <c r="BT7" s="144"/>
      <c r="BU7" s="141" t="s">
        <v>385</v>
      </c>
      <c r="BV7" s="142"/>
      <c r="BW7" s="143"/>
      <c r="BX7" s="141" t="s">
        <v>410</v>
      </c>
      <c r="BY7" s="142"/>
      <c r="BZ7" s="143"/>
      <c r="CA7" s="38">
        <v>0</v>
      </c>
      <c r="CB7" s="18"/>
      <c r="CC7" s="144" t="s">
        <v>175</v>
      </c>
      <c r="CD7" s="144"/>
      <c r="CE7" s="141" t="s">
        <v>385</v>
      </c>
      <c r="CF7" s="142"/>
      <c r="CG7" s="143"/>
      <c r="CH7" s="141" t="s">
        <v>410</v>
      </c>
      <c r="CI7" s="142"/>
      <c r="CJ7" s="143"/>
      <c r="CK7" s="38">
        <v>0</v>
      </c>
      <c r="CL7" s="18"/>
      <c r="CM7" s="63"/>
      <c r="CN7" s="63"/>
      <c r="CO7" s="60"/>
      <c r="CP7" s="61"/>
      <c r="CQ7" s="62"/>
      <c r="CR7" s="60"/>
      <c r="CS7" s="61"/>
      <c r="CT7" s="62"/>
      <c r="CU7" s="38"/>
      <c r="CV7" s="18"/>
      <c r="CW7" s="63"/>
      <c r="CX7" s="63"/>
      <c r="CY7" s="53"/>
      <c r="CZ7" s="67"/>
      <c r="DA7" s="54"/>
      <c r="DB7" s="53"/>
      <c r="DC7" s="67"/>
      <c r="DD7" s="54"/>
      <c r="DE7" s="38"/>
    </row>
    <row r="8" spans="1:110" ht="31.5" customHeight="1" x14ac:dyDescent="0.2">
      <c r="A8" s="144"/>
      <c r="B8" s="144"/>
      <c r="C8" s="60"/>
      <c r="D8" s="61"/>
      <c r="E8" s="62"/>
      <c r="F8" s="60"/>
      <c r="G8" s="61"/>
      <c r="H8" s="62"/>
      <c r="I8" s="38"/>
      <c r="J8" s="18"/>
      <c r="K8" s="144"/>
      <c r="L8" s="144"/>
      <c r="M8" s="53"/>
      <c r="N8" s="67"/>
      <c r="O8" s="54"/>
      <c r="P8" s="53"/>
      <c r="Q8" s="67"/>
      <c r="R8" s="54"/>
      <c r="S8" s="38"/>
      <c r="T8" s="18"/>
      <c r="U8" s="144"/>
      <c r="V8" s="144"/>
      <c r="W8" s="60"/>
      <c r="X8" s="61"/>
      <c r="Y8" s="62"/>
      <c r="Z8" s="60"/>
      <c r="AA8" s="61"/>
      <c r="AB8" s="62"/>
      <c r="AC8" s="38"/>
      <c r="AD8" s="18"/>
      <c r="AE8" s="144"/>
      <c r="AF8" s="144"/>
      <c r="AG8" s="60"/>
      <c r="AH8" s="61"/>
      <c r="AI8" s="62"/>
      <c r="AJ8" s="60"/>
      <c r="AK8" s="61"/>
      <c r="AL8" s="62"/>
      <c r="AM8" s="38"/>
      <c r="AN8" s="18"/>
      <c r="AO8" s="144"/>
      <c r="AP8" s="144"/>
      <c r="AQ8" s="60"/>
      <c r="AR8" s="61"/>
      <c r="AS8" s="62"/>
      <c r="AT8" s="60"/>
      <c r="AU8" s="61"/>
      <c r="AV8" s="62"/>
      <c r="AW8" s="38"/>
      <c r="AX8" s="18"/>
      <c r="AY8" s="144"/>
      <c r="AZ8" s="144"/>
      <c r="BA8" s="60"/>
      <c r="BB8" s="61"/>
      <c r="BC8" s="62"/>
      <c r="BD8" s="60"/>
      <c r="BE8" s="61"/>
      <c r="BF8" s="62"/>
      <c r="BG8" s="38"/>
      <c r="BI8" s="144"/>
      <c r="BJ8" s="144"/>
      <c r="BK8" s="60"/>
      <c r="BL8" s="61"/>
      <c r="BM8" s="62"/>
      <c r="BN8" s="60"/>
      <c r="BO8" s="61"/>
      <c r="BP8" s="62"/>
      <c r="BQ8" s="38"/>
      <c r="BR8" s="18"/>
      <c r="BS8" s="144"/>
      <c r="BT8" s="144"/>
      <c r="BU8" s="53"/>
      <c r="BV8" s="67"/>
      <c r="BW8" s="54"/>
      <c r="BX8" s="53"/>
      <c r="BY8" s="67"/>
      <c r="BZ8" s="54"/>
      <c r="CA8" s="38"/>
      <c r="CB8" s="18"/>
      <c r="CC8" s="144"/>
      <c r="CD8" s="144"/>
      <c r="CE8" s="53"/>
      <c r="CF8" s="67"/>
      <c r="CG8" s="54"/>
      <c r="CH8" s="53"/>
      <c r="CI8" s="67"/>
      <c r="CJ8" s="54"/>
      <c r="CK8" s="38"/>
      <c r="CL8" s="18"/>
      <c r="CM8" s="63"/>
      <c r="CN8" s="63"/>
      <c r="CO8" s="60"/>
      <c r="CP8" s="61"/>
      <c r="CQ8" s="62"/>
      <c r="CR8" s="60"/>
      <c r="CS8" s="61"/>
      <c r="CT8" s="62"/>
      <c r="CU8" s="38"/>
      <c r="CV8" s="18"/>
      <c r="CW8" s="63"/>
      <c r="CX8" s="63"/>
      <c r="CY8" s="60"/>
      <c r="CZ8" s="61"/>
      <c r="DA8" s="62"/>
      <c r="DB8" s="60"/>
      <c r="DC8" s="61"/>
      <c r="DD8" s="62"/>
      <c r="DE8" s="38"/>
    </row>
    <row r="9" spans="1:110" ht="31.5" customHeight="1" x14ac:dyDescent="0.2">
      <c r="A9" s="144"/>
      <c r="B9" s="144"/>
      <c r="C9" s="60"/>
      <c r="D9" s="61"/>
      <c r="E9" s="62"/>
      <c r="F9" s="60"/>
      <c r="G9" s="61"/>
      <c r="H9" s="62"/>
      <c r="I9" s="38"/>
      <c r="J9" s="18"/>
      <c r="K9" s="144"/>
      <c r="L9" s="144"/>
      <c r="M9" s="60"/>
      <c r="N9" s="61"/>
      <c r="O9" s="62"/>
      <c r="P9" s="60"/>
      <c r="Q9" s="61"/>
      <c r="R9" s="62"/>
      <c r="S9" s="38"/>
      <c r="T9" s="18"/>
      <c r="U9" s="144"/>
      <c r="V9" s="144"/>
      <c r="W9" s="60"/>
      <c r="X9" s="61"/>
      <c r="Y9" s="62"/>
      <c r="Z9" s="60"/>
      <c r="AA9" s="61"/>
      <c r="AB9" s="62"/>
      <c r="AC9" s="38"/>
      <c r="AD9" s="18"/>
      <c r="AE9" s="144"/>
      <c r="AF9" s="144"/>
      <c r="AG9" s="60"/>
      <c r="AH9" s="61"/>
      <c r="AI9" s="62"/>
      <c r="AJ9" s="60"/>
      <c r="AK9" s="61"/>
      <c r="AL9" s="62"/>
      <c r="AM9" s="38"/>
      <c r="AN9" s="18"/>
      <c r="AO9" s="144"/>
      <c r="AP9" s="144"/>
      <c r="AQ9" s="60"/>
      <c r="AR9" s="61"/>
      <c r="AS9" s="62"/>
      <c r="AT9" s="60"/>
      <c r="AU9" s="61"/>
      <c r="AV9" s="62"/>
      <c r="AW9" s="38"/>
      <c r="AX9" s="18"/>
      <c r="AY9" s="144"/>
      <c r="AZ9" s="144"/>
      <c r="BA9" s="60"/>
      <c r="BB9" s="61"/>
      <c r="BC9" s="62"/>
      <c r="BD9" s="60"/>
      <c r="BE9" s="61"/>
      <c r="BF9" s="62"/>
      <c r="BG9" s="38"/>
      <c r="BI9" s="144"/>
      <c r="BJ9" s="144"/>
      <c r="BK9" s="60"/>
      <c r="BL9" s="61"/>
      <c r="BM9" s="62"/>
      <c r="BN9" s="60"/>
      <c r="BO9" s="61"/>
      <c r="BP9" s="62"/>
      <c r="BQ9" s="38"/>
      <c r="BR9" s="18"/>
      <c r="BS9" s="144"/>
      <c r="BT9" s="144"/>
      <c r="BU9" s="53"/>
      <c r="BV9" s="67"/>
      <c r="BW9" s="54"/>
      <c r="BX9" s="53"/>
      <c r="BY9" s="67"/>
      <c r="BZ9" s="54"/>
      <c r="CA9" s="38"/>
      <c r="CB9" s="18"/>
      <c r="CC9" s="144"/>
      <c r="CD9" s="144"/>
      <c r="CE9" s="60"/>
      <c r="CF9" s="61"/>
      <c r="CG9" s="62"/>
      <c r="CH9" s="60"/>
      <c r="CI9" s="61"/>
      <c r="CJ9" s="62"/>
      <c r="CK9" s="38"/>
      <c r="CL9" s="18"/>
      <c r="CM9" s="63"/>
      <c r="CN9" s="63"/>
      <c r="CO9" s="60"/>
      <c r="CP9" s="61"/>
      <c r="CQ9" s="62"/>
      <c r="CR9" s="60"/>
      <c r="CS9" s="61"/>
      <c r="CT9" s="62"/>
      <c r="CU9" s="38"/>
      <c r="CV9" s="18"/>
      <c r="CW9" s="63"/>
      <c r="CX9" s="63"/>
      <c r="CY9" s="60"/>
      <c r="CZ9" s="61"/>
      <c r="DA9" s="62"/>
      <c r="DB9" s="60"/>
      <c r="DC9" s="61"/>
      <c r="DD9" s="62"/>
      <c r="DE9" s="38"/>
    </row>
    <row r="10" spans="1:110" ht="31.5" customHeight="1" x14ac:dyDescent="0.2">
      <c r="A10" s="144"/>
      <c r="B10" s="144"/>
      <c r="C10" s="60"/>
      <c r="D10" s="61"/>
      <c r="E10" s="62"/>
      <c r="F10" s="60"/>
      <c r="G10" s="61"/>
      <c r="H10" s="62"/>
      <c r="I10" s="38"/>
      <c r="J10" s="18"/>
      <c r="K10" s="144"/>
      <c r="L10" s="144"/>
      <c r="M10" s="60"/>
      <c r="N10" s="61"/>
      <c r="O10" s="62"/>
      <c r="P10" s="60"/>
      <c r="Q10" s="61"/>
      <c r="R10" s="62"/>
      <c r="S10" s="38"/>
      <c r="T10" s="18"/>
      <c r="U10" s="144"/>
      <c r="V10" s="144"/>
      <c r="W10" s="60"/>
      <c r="X10" s="61"/>
      <c r="Y10" s="62"/>
      <c r="Z10" s="60"/>
      <c r="AA10" s="61"/>
      <c r="AB10" s="62"/>
      <c r="AC10" s="38"/>
      <c r="AD10" s="18"/>
      <c r="AE10" s="144"/>
      <c r="AF10" s="144"/>
      <c r="AG10" s="60"/>
      <c r="AH10" s="61"/>
      <c r="AI10" s="62"/>
      <c r="AJ10" s="60"/>
      <c r="AK10" s="61"/>
      <c r="AL10" s="62"/>
      <c r="AM10" s="38"/>
      <c r="AN10" s="18"/>
      <c r="AO10" s="144"/>
      <c r="AP10" s="144"/>
      <c r="AQ10" s="60"/>
      <c r="AR10" s="61"/>
      <c r="AS10" s="62"/>
      <c r="AT10" s="60"/>
      <c r="AU10" s="61"/>
      <c r="AV10" s="62"/>
      <c r="AW10" s="38"/>
      <c r="AX10" s="18"/>
      <c r="AY10" s="144"/>
      <c r="AZ10" s="144"/>
      <c r="BA10" s="60"/>
      <c r="BB10" s="61"/>
      <c r="BC10" s="62"/>
      <c r="BD10" s="60"/>
      <c r="BE10" s="61"/>
      <c r="BF10" s="62"/>
      <c r="BG10" s="38"/>
      <c r="BI10" s="144"/>
      <c r="BJ10" s="144"/>
      <c r="BK10" s="60"/>
      <c r="BL10" s="61"/>
      <c r="BM10" s="62"/>
      <c r="BN10" s="60"/>
      <c r="BO10" s="61"/>
      <c r="BP10" s="62"/>
      <c r="BQ10" s="38"/>
      <c r="BR10" s="18"/>
      <c r="BS10" s="144"/>
      <c r="BT10" s="144"/>
      <c r="BU10" s="60"/>
      <c r="BV10" s="61"/>
      <c r="BW10" s="62"/>
      <c r="BX10" s="60"/>
      <c r="BY10" s="61"/>
      <c r="BZ10" s="62"/>
      <c r="CA10" s="38"/>
      <c r="CB10" s="18"/>
      <c r="CC10" s="144"/>
      <c r="CD10" s="144"/>
      <c r="CE10" s="60"/>
      <c r="CF10" s="61"/>
      <c r="CG10" s="62"/>
      <c r="CH10" s="60"/>
      <c r="CI10" s="61"/>
      <c r="CJ10" s="62"/>
      <c r="CK10" s="38"/>
      <c r="CL10" s="18"/>
      <c r="CM10" s="63"/>
      <c r="CN10" s="63"/>
      <c r="CO10" s="60"/>
      <c r="CP10" s="61"/>
      <c r="CQ10" s="62"/>
      <c r="CR10" s="60"/>
      <c r="CS10" s="61"/>
      <c r="CT10" s="62"/>
      <c r="CU10" s="38"/>
      <c r="CV10" s="18"/>
      <c r="CW10" s="63"/>
      <c r="CX10" s="63"/>
      <c r="CY10" s="60"/>
      <c r="CZ10" s="61"/>
      <c r="DA10" s="62"/>
      <c r="DB10" s="60"/>
      <c r="DC10" s="61"/>
      <c r="DD10" s="62"/>
      <c r="DE10" s="38"/>
    </row>
    <row r="11" spans="1:110" ht="31.5" customHeight="1" x14ac:dyDescent="0.2">
      <c r="A11" s="144"/>
      <c r="B11" s="144"/>
      <c r="C11" s="60"/>
      <c r="D11" s="61"/>
      <c r="E11" s="62"/>
      <c r="F11" s="60"/>
      <c r="G11" s="61"/>
      <c r="H11" s="62"/>
      <c r="I11" s="38"/>
      <c r="J11" s="18"/>
      <c r="K11" s="144"/>
      <c r="L11" s="144"/>
      <c r="M11" s="60"/>
      <c r="N11" s="61"/>
      <c r="O11" s="62"/>
      <c r="P11" s="60"/>
      <c r="Q11" s="61"/>
      <c r="R11" s="62"/>
      <c r="S11" s="38"/>
      <c r="T11" s="18"/>
      <c r="U11" s="144"/>
      <c r="V11" s="144"/>
      <c r="W11" s="60"/>
      <c r="X11" s="61"/>
      <c r="Y11" s="62"/>
      <c r="Z11" s="60"/>
      <c r="AA11" s="61"/>
      <c r="AB11" s="62"/>
      <c r="AC11" s="38"/>
      <c r="AD11" s="18"/>
      <c r="AE11" s="144"/>
      <c r="AF11" s="144"/>
      <c r="AG11" s="60"/>
      <c r="AH11" s="61"/>
      <c r="AI11" s="62"/>
      <c r="AJ11" s="60"/>
      <c r="AK11" s="61"/>
      <c r="AL11" s="62"/>
      <c r="AM11" s="38"/>
      <c r="AN11" s="18"/>
      <c r="AO11" s="144"/>
      <c r="AP11" s="144"/>
      <c r="AQ11" s="60"/>
      <c r="AR11" s="61"/>
      <c r="AS11" s="62"/>
      <c r="AT11" s="60"/>
      <c r="AU11" s="61"/>
      <c r="AV11" s="62"/>
      <c r="AW11" s="38"/>
      <c r="AX11" s="18"/>
      <c r="AY11" s="144"/>
      <c r="AZ11" s="144"/>
      <c r="BA11" s="60"/>
      <c r="BB11" s="61"/>
      <c r="BC11" s="62"/>
      <c r="BD11" s="60"/>
      <c r="BE11" s="61"/>
      <c r="BF11" s="62"/>
      <c r="BG11" s="38"/>
      <c r="BI11" s="144"/>
      <c r="BJ11" s="144"/>
      <c r="BK11" s="60"/>
      <c r="BL11" s="61"/>
      <c r="BM11" s="62"/>
      <c r="BN11" s="60"/>
      <c r="BO11" s="61"/>
      <c r="BP11" s="62"/>
      <c r="BQ11" s="38"/>
      <c r="BR11" s="18"/>
      <c r="BS11" s="144"/>
      <c r="BT11" s="144"/>
      <c r="BU11" s="60"/>
      <c r="BV11" s="61"/>
      <c r="BW11" s="62"/>
      <c r="BX11" s="60"/>
      <c r="BY11" s="61"/>
      <c r="BZ11" s="62"/>
      <c r="CA11" s="38"/>
      <c r="CB11" s="18"/>
      <c r="CC11" s="144"/>
      <c r="CD11" s="144"/>
      <c r="CE11" s="60"/>
      <c r="CF11" s="61"/>
      <c r="CG11" s="62"/>
      <c r="CH11" s="60"/>
      <c r="CI11" s="61"/>
      <c r="CJ11" s="62"/>
      <c r="CK11" s="38"/>
      <c r="CL11" s="18"/>
      <c r="CM11" s="63"/>
      <c r="CN11" s="63"/>
      <c r="CO11" s="60"/>
      <c r="CP11" s="61"/>
      <c r="CQ11" s="62"/>
      <c r="CR11" s="60"/>
      <c r="CS11" s="61"/>
      <c r="CT11" s="62"/>
      <c r="CU11" s="38"/>
      <c r="CV11" s="18"/>
      <c r="CW11" s="63"/>
      <c r="CX11" s="63"/>
      <c r="CY11" s="60"/>
      <c r="CZ11" s="61"/>
      <c r="DA11" s="62"/>
      <c r="DB11" s="60"/>
      <c r="DC11" s="61"/>
      <c r="DD11" s="62"/>
      <c r="DE11" s="38"/>
    </row>
    <row r="12" spans="1:110" ht="31.5" customHeight="1" x14ac:dyDescent="0.2">
      <c r="A12" s="144"/>
      <c r="B12" s="144"/>
      <c r="C12" s="60"/>
      <c r="D12" s="61"/>
      <c r="E12" s="62"/>
      <c r="F12" s="60"/>
      <c r="G12" s="61"/>
      <c r="H12" s="62"/>
      <c r="I12" s="38"/>
      <c r="J12" s="18"/>
      <c r="K12" s="144"/>
      <c r="L12" s="144"/>
      <c r="M12" s="60"/>
      <c r="N12" s="61"/>
      <c r="O12" s="62"/>
      <c r="P12" s="60"/>
      <c r="Q12" s="61"/>
      <c r="R12" s="62"/>
      <c r="S12" s="38"/>
      <c r="T12" s="18"/>
      <c r="U12" s="144"/>
      <c r="V12" s="144"/>
      <c r="W12" s="60"/>
      <c r="X12" s="61"/>
      <c r="Y12" s="62"/>
      <c r="Z12" s="60"/>
      <c r="AA12" s="61"/>
      <c r="AB12" s="62"/>
      <c r="AC12" s="38"/>
      <c r="AD12" s="18"/>
      <c r="AE12" s="144"/>
      <c r="AF12" s="144"/>
      <c r="AG12" s="60"/>
      <c r="AH12" s="61"/>
      <c r="AI12" s="62"/>
      <c r="AJ12" s="60"/>
      <c r="AK12" s="61"/>
      <c r="AL12" s="62"/>
      <c r="AM12" s="38"/>
      <c r="AN12" s="18"/>
      <c r="AO12" s="144"/>
      <c r="AP12" s="144"/>
      <c r="AQ12" s="60"/>
      <c r="AR12" s="61"/>
      <c r="AS12" s="62"/>
      <c r="AT12" s="60"/>
      <c r="AU12" s="61"/>
      <c r="AV12" s="62"/>
      <c r="AW12" s="38"/>
      <c r="AX12" s="18"/>
      <c r="AY12" s="144"/>
      <c r="AZ12" s="144"/>
      <c r="BA12" s="60"/>
      <c r="BB12" s="61"/>
      <c r="BC12" s="62"/>
      <c r="BD12" s="60"/>
      <c r="BE12" s="61"/>
      <c r="BF12" s="62"/>
      <c r="BG12" s="38"/>
      <c r="BI12" s="144"/>
      <c r="BJ12" s="144"/>
      <c r="BK12" s="60"/>
      <c r="BL12" s="61"/>
      <c r="BM12" s="62"/>
      <c r="BN12" s="60"/>
      <c r="BO12" s="61"/>
      <c r="BP12" s="62"/>
      <c r="BQ12" s="38"/>
      <c r="BR12" s="18"/>
      <c r="BS12" s="144"/>
      <c r="BT12" s="144"/>
      <c r="BU12" s="60"/>
      <c r="BV12" s="61"/>
      <c r="BW12" s="62"/>
      <c r="BX12" s="60"/>
      <c r="BY12" s="61"/>
      <c r="BZ12" s="62"/>
      <c r="CA12" s="38"/>
      <c r="CB12" s="18"/>
      <c r="CC12" s="144"/>
      <c r="CD12" s="144"/>
      <c r="CE12" s="60"/>
      <c r="CF12" s="61"/>
      <c r="CG12" s="62"/>
      <c r="CH12" s="60"/>
      <c r="CI12" s="61"/>
      <c r="CJ12" s="62"/>
      <c r="CK12" s="38"/>
      <c r="CL12" s="18"/>
      <c r="CM12" s="63"/>
      <c r="CN12" s="63"/>
      <c r="CO12" s="60"/>
      <c r="CP12" s="61"/>
      <c r="CQ12" s="62"/>
      <c r="CR12" s="60"/>
      <c r="CS12" s="61"/>
      <c r="CT12" s="62"/>
      <c r="CU12" s="38"/>
      <c r="CV12" s="18"/>
      <c r="CW12" s="63"/>
      <c r="CX12" s="63"/>
      <c r="CY12" s="60"/>
      <c r="CZ12" s="61"/>
      <c r="DA12" s="62"/>
      <c r="DB12" s="60"/>
      <c r="DC12" s="61"/>
      <c r="DD12" s="62"/>
      <c r="DE12" s="38"/>
    </row>
    <row r="13" spans="1:110" ht="31.5" customHeight="1" x14ac:dyDescent="0.2">
      <c r="A13" s="144"/>
      <c r="B13" s="144"/>
      <c r="C13" s="60"/>
      <c r="D13" s="61"/>
      <c r="E13" s="62"/>
      <c r="F13" s="60"/>
      <c r="G13" s="61"/>
      <c r="H13" s="62"/>
      <c r="I13" s="38"/>
      <c r="J13" s="18"/>
      <c r="K13" s="144"/>
      <c r="L13" s="144"/>
      <c r="M13" s="60"/>
      <c r="N13" s="61"/>
      <c r="O13" s="62"/>
      <c r="P13" s="60"/>
      <c r="Q13" s="61"/>
      <c r="R13" s="62"/>
      <c r="S13" s="38"/>
      <c r="T13" s="18"/>
      <c r="U13" s="144"/>
      <c r="V13" s="144"/>
      <c r="W13" s="60"/>
      <c r="X13" s="61"/>
      <c r="Y13" s="62"/>
      <c r="Z13" s="60"/>
      <c r="AA13" s="61"/>
      <c r="AB13" s="62"/>
      <c r="AC13" s="38"/>
      <c r="AD13" s="18"/>
      <c r="AE13" s="144"/>
      <c r="AF13" s="144"/>
      <c r="AG13" s="60"/>
      <c r="AH13" s="61"/>
      <c r="AI13" s="62"/>
      <c r="AJ13" s="60"/>
      <c r="AK13" s="61"/>
      <c r="AL13" s="62"/>
      <c r="AM13" s="38"/>
      <c r="AN13" s="18"/>
      <c r="AO13" s="144"/>
      <c r="AP13" s="144"/>
      <c r="AQ13" s="60"/>
      <c r="AR13" s="61"/>
      <c r="AS13" s="62"/>
      <c r="AT13" s="60"/>
      <c r="AU13" s="61"/>
      <c r="AV13" s="62"/>
      <c r="AW13" s="38"/>
      <c r="AX13" s="18"/>
      <c r="AY13" s="144"/>
      <c r="AZ13" s="144"/>
      <c r="BA13" s="60"/>
      <c r="BB13" s="61"/>
      <c r="BC13" s="62"/>
      <c r="BD13" s="60"/>
      <c r="BE13" s="61"/>
      <c r="BF13" s="62"/>
      <c r="BG13" s="38"/>
      <c r="BI13" s="144"/>
      <c r="BJ13" s="144"/>
      <c r="BK13" s="60"/>
      <c r="BL13" s="61"/>
      <c r="BM13" s="62"/>
      <c r="BN13" s="60"/>
      <c r="BO13" s="61"/>
      <c r="BP13" s="62"/>
      <c r="BQ13" s="38"/>
      <c r="BR13" s="18"/>
      <c r="BS13" s="144"/>
      <c r="BT13" s="144"/>
      <c r="BU13" s="60"/>
      <c r="BV13" s="61"/>
      <c r="BW13" s="62"/>
      <c r="BX13" s="60"/>
      <c r="BY13" s="61"/>
      <c r="BZ13" s="62"/>
      <c r="CA13" s="38"/>
      <c r="CB13" s="18"/>
      <c r="CC13" s="144"/>
      <c r="CD13" s="144"/>
      <c r="CE13" s="60"/>
      <c r="CF13" s="61"/>
      <c r="CG13" s="62"/>
      <c r="CH13" s="60"/>
      <c r="CI13" s="61"/>
      <c r="CJ13" s="62"/>
      <c r="CK13" s="38"/>
      <c r="CL13" s="18"/>
      <c r="CM13" s="63"/>
      <c r="CN13" s="63"/>
      <c r="CO13" s="60"/>
      <c r="CP13" s="61"/>
      <c r="CQ13" s="62"/>
      <c r="CR13" s="60"/>
      <c r="CS13" s="61"/>
      <c r="CT13" s="62"/>
      <c r="CU13" s="38"/>
      <c r="CV13" s="18"/>
      <c r="CW13" s="63"/>
      <c r="CX13" s="63"/>
      <c r="CY13" s="60"/>
      <c r="CZ13" s="61"/>
      <c r="DA13" s="62"/>
      <c r="DB13" s="60"/>
      <c r="DC13" s="61"/>
      <c r="DD13" s="62"/>
      <c r="DE13" s="38"/>
    </row>
    <row r="14" spans="1:110" ht="31.5" customHeight="1" x14ac:dyDescent="0.2">
      <c r="A14" s="144"/>
      <c r="B14" s="144"/>
      <c r="C14" s="60"/>
      <c r="D14" s="61"/>
      <c r="E14" s="62"/>
      <c r="F14" s="60"/>
      <c r="G14" s="61"/>
      <c r="H14" s="62"/>
      <c r="I14" s="38"/>
      <c r="J14" s="18"/>
      <c r="K14" s="144"/>
      <c r="L14" s="144"/>
      <c r="M14" s="60"/>
      <c r="N14" s="61"/>
      <c r="O14" s="62"/>
      <c r="P14" s="60"/>
      <c r="Q14" s="61"/>
      <c r="R14" s="62"/>
      <c r="S14" s="38"/>
      <c r="T14" s="18"/>
      <c r="U14" s="144"/>
      <c r="V14" s="144"/>
      <c r="W14" s="60"/>
      <c r="X14" s="61"/>
      <c r="Y14" s="62"/>
      <c r="Z14" s="60"/>
      <c r="AA14" s="61"/>
      <c r="AB14" s="62"/>
      <c r="AC14" s="38"/>
      <c r="AD14" s="18"/>
      <c r="AE14" s="144"/>
      <c r="AF14" s="144"/>
      <c r="AG14" s="60"/>
      <c r="AH14" s="61"/>
      <c r="AI14" s="62"/>
      <c r="AJ14" s="60"/>
      <c r="AK14" s="61"/>
      <c r="AL14" s="62"/>
      <c r="AM14" s="38"/>
      <c r="AN14" s="18"/>
      <c r="AO14" s="144"/>
      <c r="AP14" s="144"/>
      <c r="AQ14" s="60"/>
      <c r="AR14" s="61"/>
      <c r="AS14" s="62"/>
      <c r="AT14" s="60"/>
      <c r="AU14" s="61"/>
      <c r="AV14" s="62"/>
      <c r="AW14" s="38"/>
      <c r="AX14" s="18"/>
      <c r="AY14" s="144"/>
      <c r="AZ14" s="144"/>
      <c r="BA14" s="60"/>
      <c r="BB14" s="61"/>
      <c r="BC14" s="62"/>
      <c r="BD14" s="60"/>
      <c r="BE14" s="61"/>
      <c r="BF14" s="62"/>
      <c r="BG14" s="38"/>
      <c r="BI14" s="144"/>
      <c r="BJ14" s="144"/>
      <c r="BK14" s="60"/>
      <c r="BL14" s="61"/>
      <c r="BM14" s="62"/>
      <c r="BN14" s="60"/>
      <c r="BO14" s="61"/>
      <c r="BP14" s="62"/>
      <c r="BQ14" s="38"/>
      <c r="BR14" s="18"/>
      <c r="BS14" s="144"/>
      <c r="BT14" s="144"/>
      <c r="BU14" s="60"/>
      <c r="BV14" s="61"/>
      <c r="BW14" s="62"/>
      <c r="BX14" s="60"/>
      <c r="BY14" s="61"/>
      <c r="BZ14" s="62"/>
      <c r="CA14" s="38"/>
      <c r="CB14" s="18"/>
      <c r="CC14" s="144"/>
      <c r="CD14" s="144"/>
      <c r="CE14" s="60"/>
      <c r="CF14" s="61"/>
      <c r="CG14" s="62"/>
      <c r="CH14" s="60"/>
      <c r="CI14" s="61"/>
      <c r="CJ14" s="62"/>
      <c r="CK14" s="38"/>
      <c r="CL14" s="18"/>
      <c r="CM14" s="63"/>
      <c r="CN14" s="63"/>
      <c r="CO14" s="60"/>
      <c r="CP14" s="61"/>
      <c r="CQ14" s="62"/>
      <c r="CR14" s="60"/>
      <c r="CS14" s="61"/>
      <c r="CT14" s="62"/>
      <c r="CU14" s="38"/>
      <c r="CV14" s="18"/>
      <c r="CW14" s="63"/>
      <c r="CX14" s="63"/>
      <c r="CY14" s="60"/>
      <c r="CZ14" s="61"/>
      <c r="DA14" s="62"/>
      <c r="DB14" s="60"/>
      <c r="DC14" s="61"/>
      <c r="DD14" s="62"/>
      <c r="DE14" s="38"/>
    </row>
    <row r="15" spans="1:110" ht="31.5" customHeight="1" x14ac:dyDescent="0.2">
      <c r="A15" s="144"/>
      <c r="B15" s="144"/>
      <c r="C15" s="60"/>
      <c r="D15" s="61"/>
      <c r="E15" s="62"/>
      <c r="F15" s="60"/>
      <c r="G15" s="61"/>
      <c r="H15" s="62"/>
      <c r="I15" s="38"/>
      <c r="J15" s="18"/>
      <c r="K15" s="144"/>
      <c r="L15" s="144"/>
      <c r="M15" s="60"/>
      <c r="N15" s="61"/>
      <c r="O15" s="62"/>
      <c r="P15" s="60"/>
      <c r="Q15" s="61"/>
      <c r="R15" s="62"/>
      <c r="S15" s="38"/>
      <c r="T15" s="18"/>
      <c r="U15" s="144"/>
      <c r="V15" s="144"/>
      <c r="W15" s="60"/>
      <c r="X15" s="61"/>
      <c r="Y15" s="62"/>
      <c r="Z15" s="60"/>
      <c r="AA15" s="61"/>
      <c r="AB15" s="62"/>
      <c r="AC15" s="38"/>
      <c r="AD15" s="18"/>
      <c r="AE15" s="144"/>
      <c r="AF15" s="144"/>
      <c r="AG15" s="60"/>
      <c r="AH15" s="61"/>
      <c r="AI15" s="62"/>
      <c r="AJ15" s="60"/>
      <c r="AK15" s="61"/>
      <c r="AL15" s="62"/>
      <c r="AM15" s="38"/>
      <c r="AN15" s="18"/>
      <c r="AO15" s="144"/>
      <c r="AP15" s="144"/>
      <c r="AQ15" s="60"/>
      <c r="AR15" s="61"/>
      <c r="AS15" s="62"/>
      <c r="AT15" s="60"/>
      <c r="AU15" s="61"/>
      <c r="AV15" s="62"/>
      <c r="AW15" s="38"/>
      <c r="AX15" s="18"/>
      <c r="AY15" s="144"/>
      <c r="AZ15" s="144"/>
      <c r="BA15" s="60"/>
      <c r="BB15" s="61"/>
      <c r="BC15" s="62"/>
      <c r="BD15" s="60"/>
      <c r="BE15" s="61"/>
      <c r="BF15" s="62"/>
      <c r="BG15" s="38"/>
      <c r="BI15" s="144"/>
      <c r="BJ15" s="144"/>
      <c r="BK15" s="60"/>
      <c r="BL15" s="61"/>
      <c r="BM15" s="62"/>
      <c r="BN15" s="60"/>
      <c r="BO15" s="61"/>
      <c r="BP15" s="62"/>
      <c r="BQ15" s="38"/>
      <c r="BR15" s="18"/>
      <c r="BS15" s="144"/>
      <c r="BT15" s="144"/>
      <c r="BU15" s="60"/>
      <c r="BV15" s="61"/>
      <c r="BW15" s="62"/>
      <c r="BX15" s="60"/>
      <c r="BY15" s="61"/>
      <c r="BZ15" s="62"/>
      <c r="CA15" s="38"/>
      <c r="CB15" s="18"/>
      <c r="CC15" s="144"/>
      <c r="CD15" s="144"/>
      <c r="CE15" s="60"/>
      <c r="CF15" s="61"/>
      <c r="CG15" s="62"/>
      <c r="CH15" s="60"/>
      <c r="CI15" s="61"/>
      <c r="CJ15" s="62"/>
      <c r="CK15" s="38"/>
      <c r="CL15" s="18"/>
      <c r="CM15" s="63"/>
      <c r="CN15" s="63"/>
      <c r="CO15" s="60"/>
      <c r="CP15" s="61"/>
      <c r="CQ15" s="62"/>
      <c r="CR15" s="60"/>
      <c r="CS15" s="61"/>
      <c r="CT15" s="62"/>
      <c r="CU15" s="38"/>
      <c r="CV15" s="18"/>
      <c r="CW15" s="63"/>
      <c r="CX15" s="63"/>
      <c r="CY15" s="60"/>
      <c r="CZ15" s="61"/>
      <c r="DA15" s="62"/>
      <c r="DB15" s="60"/>
      <c r="DC15" s="61"/>
      <c r="DD15" s="62"/>
      <c r="DE15" s="38"/>
    </row>
    <row r="16" spans="1:110" x14ac:dyDescent="0.2">
      <c r="A16" s="6"/>
      <c r="B16" s="6"/>
      <c r="C16" s="6"/>
      <c r="D16" s="6"/>
      <c r="E16" s="6"/>
      <c r="F16" s="6"/>
      <c r="G16" s="7"/>
      <c r="H16" s="7"/>
      <c r="I16" s="7"/>
      <c r="K16" s="6"/>
      <c r="L16" s="6"/>
      <c r="M16" s="6"/>
      <c r="N16" s="6"/>
      <c r="O16" s="6"/>
      <c r="P16" s="6"/>
      <c r="Q16" s="7"/>
      <c r="R16" s="7"/>
      <c r="S16" s="7"/>
      <c r="U16" s="6"/>
      <c r="V16" s="6"/>
      <c r="W16" s="6"/>
      <c r="X16" s="6"/>
      <c r="Y16" s="6"/>
      <c r="Z16" s="6"/>
      <c r="AA16" s="7"/>
      <c r="AB16" s="7"/>
      <c r="AC16" s="7"/>
      <c r="AE16" s="6"/>
      <c r="AF16" s="6"/>
      <c r="AG16" s="6"/>
      <c r="AH16" s="6"/>
      <c r="AI16" s="6"/>
      <c r="AJ16" s="6"/>
      <c r="AK16" s="7"/>
      <c r="AL16" s="7"/>
      <c r="AM16" s="7"/>
      <c r="AO16" s="6"/>
      <c r="AP16" s="6"/>
      <c r="AQ16" s="6"/>
      <c r="AR16" s="6"/>
      <c r="AS16" s="6"/>
      <c r="AT16" s="6"/>
      <c r="AU16" s="7"/>
      <c r="AV16" s="7"/>
      <c r="AW16" s="7"/>
      <c r="AY16" s="6"/>
      <c r="AZ16" s="6"/>
      <c r="BA16" s="6"/>
      <c r="BB16" s="6"/>
      <c r="BC16" s="6"/>
      <c r="BD16" s="6"/>
      <c r="BE16" s="7"/>
      <c r="BF16" s="7"/>
      <c r="BG16" s="7"/>
      <c r="BI16" s="6"/>
      <c r="BJ16" s="6"/>
      <c r="BK16" s="6"/>
      <c r="BL16" s="6"/>
      <c r="BM16" s="6"/>
      <c r="BN16" s="6"/>
      <c r="BO16" s="7"/>
      <c r="BP16" s="7"/>
      <c r="BQ16" s="7"/>
      <c r="BS16" s="6"/>
      <c r="BT16" s="6"/>
      <c r="BU16" s="6"/>
      <c r="BV16" s="6"/>
      <c r="BW16" s="6"/>
      <c r="BX16" s="6"/>
      <c r="BY16" s="7"/>
      <c r="BZ16" s="7"/>
      <c r="CA16" s="7"/>
      <c r="CC16" s="6"/>
      <c r="CD16" s="6"/>
      <c r="CE16" s="6"/>
      <c r="CF16" s="6"/>
      <c r="CG16" s="6"/>
      <c r="CH16" s="6"/>
      <c r="CI16" s="7"/>
      <c r="CJ16" s="7"/>
      <c r="CK16" s="7"/>
      <c r="CM16" s="6"/>
      <c r="CN16" s="6"/>
      <c r="CO16" s="6"/>
      <c r="CP16" s="6"/>
      <c r="CQ16" s="6"/>
      <c r="CR16" s="6"/>
      <c r="CS16" s="7"/>
      <c r="CT16" s="7"/>
      <c r="CU16" s="7"/>
      <c r="CW16" s="6"/>
      <c r="CX16" s="6"/>
      <c r="CY16" s="6"/>
      <c r="CZ16" s="6"/>
      <c r="DA16" s="6"/>
      <c r="DB16" s="6"/>
      <c r="DC16" s="7"/>
      <c r="DD16" s="7"/>
      <c r="DE16" s="7"/>
    </row>
    <row r="17" spans="1:110" ht="16" x14ac:dyDescent="0.2">
      <c r="A17" s="70" t="str">
        <f>"2. SIZE. Add the door sash size, eg. 2050mm height x 900mm width = "&amp;A5&amp;"."&amp;A21&amp;E18</f>
        <v>2. SIZE. Add the door sash size, eg. 2050mm height x 900mm width = A01.K2</v>
      </c>
      <c r="B17" s="70"/>
      <c r="C17" s="70"/>
      <c r="D17" s="70"/>
      <c r="E17" s="70"/>
      <c r="F17" s="70"/>
      <c r="G17" s="70"/>
      <c r="H17" s="70"/>
      <c r="I17" s="70"/>
      <c r="J17" s="22"/>
      <c r="K17" s="70" t="str">
        <f>"2. SIZE. Add the door sash size, eg. 2050mm height x 900mm width = "&amp;K5&amp;"."&amp;K21&amp;O18</f>
        <v>2. SIZE. Add the door sash size, eg. 2050mm height x 900mm width = A03.K2</v>
      </c>
      <c r="L17" s="70"/>
      <c r="M17" s="70"/>
      <c r="N17" s="70"/>
      <c r="O17" s="70"/>
      <c r="P17" s="70"/>
      <c r="Q17" s="70"/>
      <c r="R17" s="70"/>
      <c r="S17" s="70"/>
      <c r="T17" s="22"/>
      <c r="U17" s="70" t="str">
        <f>"2. SIZE. Add the door sash size, eg. 2050mm height x 900mm width = "&amp;U5&amp;"."&amp;U21&amp;Y18</f>
        <v>2. SIZE. Add the door sash size, eg. 2050mm height x 900mm width = A05.K2</v>
      </c>
      <c r="V17" s="70"/>
      <c r="W17" s="70"/>
      <c r="X17" s="70"/>
      <c r="Y17" s="70"/>
      <c r="Z17" s="70"/>
      <c r="AA17" s="70"/>
      <c r="AB17" s="70"/>
      <c r="AC17" s="70"/>
      <c r="AD17" s="22"/>
      <c r="AE17" s="70" t="str">
        <f>"2. SIZE. Add the door sash size, eg. 2050mm height x 900mm width = "&amp;AE5&amp;"."&amp;AE21&amp;AI18</f>
        <v>2. SIZE. Add the door sash size, eg. 2050mm height x 900mm width = A10.K2</v>
      </c>
      <c r="AF17" s="70"/>
      <c r="AG17" s="70"/>
      <c r="AH17" s="70"/>
      <c r="AI17" s="70"/>
      <c r="AJ17" s="70"/>
      <c r="AK17" s="70"/>
      <c r="AL17" s="70"/>
      <c r="AM17" s="70"/>
      <c r="AN17" s="22"/>
      <c r="AO17" s="70" t="str">
        <f>"2. SIZE. Add the door sash size, eg. 2050mm height x 900mm width = "&amp;AO5&amp;"."&amp;AO21&amp;AS18</f>
        <v>2. SIZE. Add the door sash size, eg. 2050mm height x 900mm width = SG.K2</v>
      </c>
      <c r="AP17" s="70"/>
      <c r="AQ17" s="70"/>
      <c r="AR17" s="70"/>
      <c r="AS17" s="70"/>
      <c r="AT17" s="70"/>
      <c r="AU17" s="70"/>
      <c r="AV17" s="70"/>
      <c r="AW17" s="70"/>
      <c r="AX17" s="22"/>
      <c r="AY17" s="70" t="str">
        <f>"2. SIZE. Add the door sash size, eg. 2050mm height x 900mm width = "&amp;AY5&amp;"."&amp;AY21&amp;BC18</f>
        <v>2. SIZE. Add the door sash size, eg. 2050mm height x 900mm width = SC.K2</v>
      </c>
      <c r="AZ17" s="70"/>
      <c r="BA17" s="70"/>
      <c r="BB17" s="70"/>
      <c r="BC17" s="70"/>
      <c r="BD17" s="70"/>
      <c r="BE17" s="70"/>
      <c r="BF17" s="70"/>
      <c r="BG17" s="70"/>
      <c r="BH17" s="22"/>
      <c r="BI17" s="70" t="str">
        <f>"2. SIZE. Add the door sash size, eg. 2050mm height x 900mm width = "&amp;BI5&amp;"."&amp;BI21&amp;BM18</f>
        <v>2. SIZE. Add the door sash size, eg. 2050mm height x 900mm width = SEA01.K2</v>
      </c>
      <c r="BJ17" s="70"/>
      <c r="BK17" s="70"/>
      <c r="BL17" s="70"/>
      <c r="BM17" s="70"/>
      <c r="BN17" s="70"/>
      <c r="BO17" s="70"/>
      <c r="BP17" s="70"/>
      <c r="BQ17" s="70"/>
      <c r="BR17" s="22"/>
      <c r="BS17" s="70" t="str">
        <f>"2. SIZE. Add the door sash size, eg. 2050mm height x 900mm width = "&amp;BS5&amp;"."&amp;BS21&amp;BW18</f>
        <v>2. SIZE. Add the door sash size, eg. 2050mm height x 900mm width = SEA03.K2</v>
      </c>
      <c r="BT17" s="70"/>
      <c r="BU17" s="70"/>
      <c r="BV17" s="70"/>
      <c r="BW17" s="70"/>
      <c r="BX17" s="70"/>
      <c r="BY17" s="70"/>
      <c r="BZ17" s="70"/>
      <c r="CA17" s="70"/>
      <c r="CB17" s="22"/>
      <c r="CC17" s="70" t="str">
        <f>"2. SIZE. Add the door sash size, eg. 2050mm height x 900mm width = "&amp;CC5&amp;"."&amp;CC21&amp;CG18</f>
        <v>2. SIZE. Add the door sash size, eg. 2050mm height x 900mm width = SEA05.K2</v>
      </c>
      <c r="CD17" s="70"/>
      <c r="CE17" s="70"/>
      <c r="CF17" s="70"/>
      <c r="CG17" s="70"/>
      <c r="CH17" s="70"/>
      <c r="CI17" s="70"/>
      <c r="CJ17" s="70"/>
      <c r="CK17" s="70"/>
      <c r="CL17" s="22"/>
      <c r="CM17" s="70" t="str">
        <f>"2. SIZE. Add the door sash size, eg. 2050mm height x 900mm width = "&amp;CM5&amp;"."&amp;CM21&amp;CQ18</f>
        <v>2. SIZE. Add the door sash size, eg. 2050mm height x 900mm width = SEA10.K2</v>
      </c>
      <c r="CN17" s="70"/>
      <c r="CO17" s="70"/>
      <c r="CP17" s="70"/>
      <c r="CQ17" s="70"/>
      <c r="CR17" s="70"/>
      <c r="CS17" s="70"/>
      <c r="CT17" s="70"/>
      <c r="CU17" s="70"/>
      <c r="CV17" s="22"/>
      <c r="CW17" s="70" t="str">
        <f>"2. SIZE. Add the door sash size, eg. 2050mm height x 900mm width = "&amp;CW5&amp;"."&amp;CW21&amp;DA18</f>
        <v>2. SIZE. Add the door sash size, eg. 2050mm height x 900mm width = SESG.K2</v>
      </c>
      <c r="CX17" s="70"/>
      <c r="CY17" s="70"/>
      <c r="CZ17" s="70"/>
      <c r="DA17" s="70"/>
      <c r="DB17" s="70"/>
      <c r="DC17" s="70"/>
      <c r="DD17" s="70"/>
      <c r="DE17" s="70"/>
      <c r="DF17" s="22"/>
    </row>
    <row r="18" spans="1:110" s="4" customFormat="1" ht="15" customHeight="1" x14ac:dyDescent="0.2">
      <c r="A18" s="78"/>
      <c r="B18" s="79"/>
      <c r="C18" s="80"/>
      <c r="D18" s="3">
        <v>1</v>
      </c>
      <c r="E18" s="3">
        <v>2</v>
      </c>
      <c r="F18" s="3">
        <v>3</v>
      </c>
      <c r="G18" s="84">
        <v>4</v>
      </c>
      <c r="H18" s="85"/>
      <c r="I18" s="86"/>
      <c r="K18" s="78"/>
      <c r="L18" s="79"/>
      <c r="M18" s="80"/>
      <c r="N18" s="3">
        <v>1</v>
      </c>
      <c r="O18" s="3">
        <v>2</v>
      </c>
      <c r="P18" s="3">
        <v>3</v>
      </c>
      <c r="Q18" s="84">
        <v>4</v>
      </c>
      <c r="R18" s="85"/>
      <c r="S18" s="86"/>
      <c r="U18" s="78"/>
      <c r="V18" s="79"/>
      <c r="W18" s="80"/>
      <c r="X18" s="3">
        <v>1</v>
      </c>
      <c r="Y18" s="3">
        <v>2</v>
      </c>
      <c r="Z18" s="3">
        <v>3</v>
      </c>
      <c r="AA18" s="84">
        <v>4</v>
      </c>
      <c r="AB18" s="85"/>
      <c r="AC18" s="86"/>
      <c r="AE18" s="78"/>
      <c r="AF18" s="79"/>
      <c r="AG18" s="80"/>
      <c r="AH18" s="3">
        <v>1</v>
      </c>
      <c r="AI18" s="3">
        <v>2</v>
      </c>
      <c r="AJ18" s="3">
        <v>3</v>
      </c>
      <c r="AK18" s="84">
        <v>4</v>
      </c>
      <c r="AL18" s="85"/>
      <c r="AM18" s="86"/>
      <c r="AO18" s="78"/>
      <c r="AP18" s="79"/>
      <c r="AQ18" s="80"/>
      <c r="AR18" s="3">
        <v>1</v>
      </c>
      <c r="AS18" s="3">
        <v>2</v>
      </c>
      <c r="AT18" s="3">
        <v>3</v>
      </c>
      <c r="AU18" s="84">
        <v>4</v>
      </c>
      <c r="AV18" s="85"/>
      <c r="AW18" s="86"/>
      <c r="AY18" s="78"/>
      <c r="AZ18" s="79"/>
      <c r="BA18" s="80"/>
      <c r="BB18" s="3">
        <v>1</v>
      </c>
      <c r="BC18" s="3">
        <v>2</v>
      </c>
      <c r="BD18" s="3">
        <v>3</v>
      </c>
      <c r="BE18" s="84">
        <v>4</v>
      </c>
      <c r="BF18" s="85"/>
      <c r="BG18" s="86"/>
      <c r="BI18" s="78"/>
      <c r="BJ18" s="79"/>
      <c r="BK18" s="80"/>
      <c r="BL18" s="3">
        <v>1</v>
      </c>
      <c r="BM18" s="3">
        <v>2</v>
      </c>
      <c r="BN18" s="3">
        <v>3</v>
      </c>
      <c r="BO18" s="84">
        <v>4</v>
      </c>
      <c r="BP18" s="85"/>
      <c r="BQ18" s="86"/>
      <c r="BS18" s="78"/>
      <c r="BT18" s="79"/>
      <c r="BU18" s="80"/>
      <c r="BV18" s="3">
        <v>1</v>
      </c>
      <c r="BW18" s="3">
        <v>2</v>
      </c>
      <c r="BX18" s="3">
        <v>3</v>
      </c>
      <c r="BY18" s="84">
        <v>4</v>
      </c>
      <c r="BZ18" s="85"/>
      <c r="CA18" s="86"/>
      <c r="CC18" s="78"/>
      <c r="CD18" s="79"/>
      <c r="CE18" s="80"/>
      <c r="CF18" s="3">
        <v>1</v>
      </c>
      <c r="CG18" s="3">
        <v>2</v>
      </c>
      <c r="CH18" s="3">
        <v>3</v>
      </c>
      <c r="CI18" s="84">
        <v>4</v>
      </c>
      <c r="CJ18" s="85"/>
      <c r="CK18" s="86"/>
      <c r="CM18" s="78"/>
      <c r="CN18" s="79"/>
      <c r="CO18" s="80"/>
      <c r="CP18" s="3">
        <v>1</v>
      </c>
      <c r="CQ18" s="3">
        <v>2</v>
      </c>
      <c r="CR18" s="3">
        <v>3</v>
      </c>
      <c r="CS18" s="84">
        <v>4</v>
      </c>
      <c r="CT18" s="85"/>
      <c r="CU18" s="86"/>
      <c r="CW18" s="78"/>
      <c r="CX18" s="79"/>
      <c r="CY18" s="80"/>
      <c r="CZ18" s="3">
        <v>1</v>
      </c>
      <c r="DA18" s="3">
        <v>2</v>
      </c>
      <c r="DB18" s="3">
        <v>3</v>
      </c>
      <c r="DC18" s="84">
        <v>4</v>
      </c>
      <c r="DD18" s="85"/>
      <c r="DE18" s="86"/>
    </row>
    <row r="19" spans="1:110" ht="36.75" customHeight="1" x14ac:dyDescent="0.2">
      <c r="A19" s="81"/>
      <c r="B19" s="82"/>
      <c r="C19" s="83"/>
      <c r="D19" s="23" t="s">
        <v>34</v>
      </c>
      <c r="E19" s="23" t="s">
        <v>54</v>
      </c>
      <c r="F19" s="23" t="s">
        <v>53</v>
      </c>
      <c r="G19" s="87" t="s">
        <v>55</v>
      </c>
      <c r="H19" s="88"/>
      <c r="I19" s="89"/>
      <c r="K19" s="81"/>
      <c r="L19" s="82"/>
      <c r="M19" s="83"/>
      <c r="N19" s="23" t="s">
        <v>34</v>
      </c>
      <c r="O19" s="23" t="s">
        <v>54</v>
      </c>
      <c r="P19" s="23" t="s">
        <v>53</v>
      </c>
      <c r="Q19" s="87" t="s">
        <v>55</v>
      </c>
      <c r="R19" s="88"/>
      <c r="S19" s="89"/>
      <c r="U19" s="81"/>
      <c r="V19" s="82"/>
      <c r="W19" s="83"/>
      <c r="X19" s="23" t="s">
        <v>34</v>
      </c>
      <c r="Y19" s="23" t="s">
        <v>54</v>
      </c>
      <c r="Z19" s="23" t="s">
        <v>53</v>
      </c>
      <c r="AA19" s="87" t="s">
        <v>55</v>
      </c>
      <c r="AB19" s="88"/>
      <c r="AC19" s="89"/>
      <c r="AE19" s="81"/>
      <c r="AF19" s="82"/>
      <c r="AG19" s="83"/>
      <c r="AH19" s="23" t="s">
        <v>34</v>
      </c>
      <c r="AI19" s="23" t="s">
        <v>54</v>
      </c>
      <c r="AJ19" s="23" t="s">
        <v>53</v>
      </c>
      <c r="AK19" s="87" t="s">
        <v>55</v>
      </c>
      <c r="AL19" s="88"/>
      <c r="AM19" s="89"/>
      <c r="AO19" s="81"/>
      <c r="AP19" s="82"/>
      <c r="AQ19" s="83"/>
      <c r="AR19" s="23" t="s">
        <v>34</v>
      </c>
      <c r="AS19" s="23" t="s">
        <v>54</v>
      </c>
      <c r="AT19" s="23" t="s">
        <v>53</v>
      </c>
      <c r="AU19" s="87" t="s">
        <v>55</v>
      </c>
      <c r="AV19" s="88"/>
      <c r="AW19" s="89"/>
      <c r="AY19" s="81"/>
      <c r="AZ19" s="82"/>
      <c r="BA19" s="83"/>
      <c r="BB19" s="23" t="s">
        <v>34</v>
      </c>
      <c r="BC19" s="23" t="s">
        <v>54</v>
      </c>
      <c r="BD19" s="23" t="s">
        <v>53</v>
      </c>
      <c r="BE19" s="87" t="s">
        <v>55</v>
      </c>
      <c r="BF19" s="88"/>
      <c r="BG19" s="89"/>
      <c r="BI19" s="81"/>
      <c r="BJ19" s="82"/>
      <c r="BK19" s="83"/>
      <c r="BL19" s="23" t="s">
        <v>34</v>
      </c>
      <c r="BM19" s="23" t="s">
        <v>54</v>
      </c>
      <c r="BN19" s="23" t="s">
        <v>53</v>
      </c>
      <c r="BO19" s="87" t="s">
        <v>55</v>
      </c>
      <c r="BP19" s="88"/>
      <c r="BQ19" s="89"/>
      <c r="BS19" s="81"/>
      <c r="BT19" s="82"/>
      <c r="BU19" s="83"/>
      <c r="BV19" s="23" t="s">
        <v>34</v>
      </c>
      <c r="BW19" s="23" t="s">
        <v>54</v>
      </c>
      <c r="BX19" s="23" t="s">
        <v>53</v>
      </c>
      <c r="BY19" s="87" t="s">
        <v>55</v>
      </c>
      <c r="BZ19" s="88"/>
      <c r="CA19" s="89"/>
      <c r="CC19" s="81"/>
      <c r="CD19" s="82"/>
      <c r="CE19" s="83"/>
      <c r="CF19" s="23" t="s">
        <v>34</v>
      </c>
      <c r="CG19" s="23" t="s">
        <v>54</v>
      </c>
      <c r="CH19" s="23" t="s">
        <v>53</v>
      </c>
      <c r="CI19" s="87" t="s">
        <v>55</v>
      </c>
      <c r="CJ19" s="88"/>
      <c r="CK19" s="89"/>
      <c r="CM19" s="81"/>
      <c r="CN19" s="82"/>
      <c r="CO19" s="83"/>
      <c r="CP19" s="23" t="s">
        <v>34</v>
      </c>
      <c r="CQ19" s="23" t="s">
        <v>54</v>
      </c>
      <c r="CR19" s="23" t="s">
        <v>53</v>
      </c>
      <c r="CS19" s="87" t="s">
        <v>55</v>
      </c>
      <c r="CT19" s="88"/>
      <c r="CU19" s="89"/>
      <c r="CW19" s="81"/>
      <c r="CX19" s="82"/>
      <c r="CY19" s="83"/>
      <c r="CZ19" s="23" t="s">
        <v>34</v>
      </c>
      <c r="DA19" s="23" t="s">
        <v>54</v>
      </c>
      <c r="DB19" s="23" t="s">
        <v>53</v>
      </c>
      <c r="DC19" s="87" t="s">
        <v>55</v>
      </c>
      <c r="DD19" s="88"/>
      <c r="DE19" s="89"/>
    </row>
    <row r="20" spans="1:110" ht="36" customHeight="1" x14ac:dyDescent="0.2">
      <c r="A20" s="9" t="s">
        <v>17</v>
      </c>
      <c r="B20" s="90" t="s">
        <v>35</v>
      </c>
      <c r="C20" s="91"/>
      <c r="D20" s="8">
        <v>381.43427391</v>
      </c>
      <c r="E20" s="10">
        <v>567.24827390999997</v>
      </c>
      <c r="F20" s="11" t="s">
        <v>233</v>
      </c>
      <c r="G20" s="75" t="s">
        <v>233</v>
      </c>
      <c r="H20" s="75"/>
      <c r="I20" s="75"/>
      <c r="K20" s="9" t="s">
        <v>17</v>
      </c>
      <c r="L20" s="90" t="s">
        <v>35</v>
      </c>
      <c r="M20" s="91"/>
      <c r="N20" s="8">
        <v>598.59785294999995</v>
      </c>
      <c r="O20" s="10">
        <v>784.41185294999991</v>
      </c>
      <c r="P20" s="11" t="s">
        <v>233</v>
      </c>
      <c r="Q20" s="75" t="s">
        <v>233</v>
      </c>
      <c r="R20" s="75"/>
      <c r="S20" s="75"/>
      <c r="U20" s="9" t="s">
        <v>17</v>
      </c>
      <c r="V20" s="90" t="s">
        <v>35</v>
      </c>
      <c r="W20" s="91"/>
      <c r="X20" s="8">
        <v>792.31464224999979</v>
      </c>
      <c r="Y20" s="10">
        <v>978.12864224999976</v>
      </c>
      <c r="Z20" s="11" t="s">
        <v>233</v>
      </c>
      <c r="AA20" s="75" t="s">
        <v>233</v>
      </c>
      <c r="AB20" s="75"/>
      <c r="AC20" s="75"/>
      <c r="AE20" s="9" t="s">
        <v>17</v>
      </c>
      <c r="AF20" s="90" t="s">
        <v>35</v>
      </c>
      <c r="AG20" s="91"/>
      <c r="AH20" s="8">
        <v>940.51629224999988</v>
      </c>
      <c r="AI20" s="10">
        <v>1126.33029225</v>
      </c>
      <c r="AJ20" s="11" t="s">
        <v>233</v>
      </c>
      <c r="AK20" s="75" t="s">
        <v>233</v>
      </c>
      <c r="AL20" s="75"/>
      <c r="AM20" s="75"/>
      <c r="AO20" s="9" t="s">
        <v>17</v>
      </c>
      <c r="AP20" s="90" t="s">
        <v>35</v>
      </c>
      <c r="AQ20" s="91"/>
      <c r="AR20" s="8">
        <v>496.35072683035708</v>
      </c>
      <c r="AS20" s="10">
        <v>682.16472683035704</v>
      </c>
      <c r="AT20" s="10" t="s">
        <v>61</v>
      </c>
      <c r="AU20" s="92" t="s">
        <v>61</v>
      </c>
      <c r="AV20" s="93"/>
      <c r="AW20" s="94"/>
      <c r="AY20" s="9" t="s">
        <v>17</v>
      </c>
      <c r="AZ20" s="90" t="s">
        <v>35</v>
      </c>
      <c r="BA20" s="91"/>
      <c r="BB20" s="8">
        <v>329.3</v>
      </c>
      <c r="BC20" s="10">
        <v>336.7</v>
      </c>
      <c r="BD20" s="10" t="s">
        <v>61</v>
      </c>
      <c r="BE20" s="92" t="s">
        <v>61</v>
      </c>
      <c r="BF20" s="93"/>
      <c r="BG20" s="94"/>
      <c r="BI20" s="9" t="s">
        <v>17</v>
      </c>
      <c r="BJ20" s="90" t="s">
        <v>35</v>
      </c>
      <c r="BK20" s="91"/>
      <c r="BL20" s="8">
        <v>418.3775</v>
      </c>
      <c r="BM20" s="8">
        <v>418.3775</v>
      </c>
      <c r="BN20" s="8">
        <v>418.3775</v>
      </c>
      <c r="BO20" s="92" t="s">
        <v>59</v>
      </c>
      <c r="BP20" s="93"/>
      <c r="BQ20" s="94"/>
      <c r="BS20" s="9" t="s">
        <v>17</v>
      </c>
      <c r="BT20" s="90" t="s">
        <v>35</v>
      </c>
      <c r="BU20" s="91"/>
      <c r="BV20" s="8">
        <v>482.44299999999998</v>
      </c>
      <c r="BW20" s="8">
        <v>482.44299999999998</v>
      </c>
      <c r="BX20" s="8">
        <v>482.44299999999998</v>
      </c>
      <c r="BY20" s="92" t="s">
        <v>59</v>
      </c>
      <c r="BZ20" s="93"/>
      <c r="CA20" s="94"/>
      <c r="CC20" s="9" t="s">
        <v>17</v>
      </c>
      <c r="CD20" s="90" t="s">
        <v>35</v>
      </c>
      <c r="CE20" s="91"/>
      <c r="CF20" s="8">
        <v>566.0630000000001</v>
      </c>
      <c r="CG20" s="8">
        <v>566.0630000000001</v>
      </c>
      <c r="CH20" s="8">
        <v>566.0630000000001</v>
      </c>
      <c r="CI20" s="92" t="s">
        <v>59</v>
      </c>
      <c r="CJ20" s="93"/>
      <c r="CK20" s="94"/>
      <c r="CL20" s="29"/>
      <c r="CM20" s="9" t="s">
        <v>17</v>
      </c>
      <c r="CN20" s="90" t="s">
        <v>35</v>
      </c>
      <c r="CO20" s="91"/>
      <c r="CP20" s="8">
        <v>709.9190000000001</v>
      </c>
      <c r="CQ20" s="8">
        <v>709.9190000000001</v>
      </c>
      <c r="CR20" s="8">
        <v>709.9190000000001</v>
      </c>
      <c r="CS20" s="92" t="s">
        <v>59</v>
      </c>
      <c r="CT20" s="93"/>
      <c r="CU20" s="94"/>
      <c r="CV20" s="29"/>
      <c r="CW20" s="9" t="s">
        <v>17</v>
      </c>
      <c r="CX20" s="90" t="s">
        <v>35</v>
      </c>
      <c r="CY20" s="91"/>
      <c r="CZ20" s="8">
        <v>478.3775</v>
      </c>
      <c r="DA20" s="8">
        <v>478.3775</v>
      </c>
      <c r="DB20" s="8">
        <v>478.3775</v>
      </c>
      <c r="DC20" s="92" t="s">
        <v>59</v>
      </c>
      <c r="DD20" s="93"/>
      <c r="DE20" s="94"/>
    </row>
    <row r="21" spans="1:110" ht="36" customHeight="1" x14ac:dyDescent="0.2">
      <c r="A21" s="9" t="s">
        <v>18</v>
      </c>
      <c r="B21" s="90" t="s">
        <v>65</v>
      </c>
      <c r="C21" s="91"/>
      <c r="D21" s="8">
        <v>386.65130166</v>
      </c>
      <c r="E21" s="10">
        <v>572.46530166000002</v>
      </c>
      <c r="F21" s="11" t="s">
        <v>233</v>
      </c>
      <c r="G21" s="75" t="s">
        <v>233</v>
      </c>
      <c r="H21" s="75"/>
      <c r="I21" s="75"/>
      <c r="J21" s="25"/>
      <c r="K21" s="9" t="s">
        <v>18</v>
      </c>
      <c r="L21" s="90" t="s">
        <v>65</v>
      </c>
      <c r="M21" s="91"/>
      <c r="N21" s="8">
        <v>603.81488069999989</v>
      </c>
      <c r="O21" s="10">
        <v>789.62888069999985</v>
      </c>
      <c r="P21" s="11" t="s">
        <v>233</v>
      </c>
      <c r="Q21" s="75" t="s">
        <v>233</v>
      </c>
      <c r="R21" s="75"/>
      <c r="S21" s="75"/>
      <c r="U21" s="9" t="s">
        <v>18</v>
      </c>
      <c r="V21" s="90" t="s">
        <v>65</v>
      </c>
      <c r="W21" s="91"/>
      <c r="X21" s="8">
        <v>797.53166999999985</v>
      </c>
      <c r="Y21" s="10">
        <v>983.34566999999981</v>
      </c>
      <c r="Z21" s="11" t="s">
        <v>233</v>
      </c>
      <c r="AA21" s="75" t="s">
        <v>233</v>
      </c>
      <c r="AB21" s="75"/>
      <c r="AC21" s="75"/>
      <c r="AE21" s="9" t="s">
        <v>18</v>
      </c>
      <c r="AF21" s="90" t="s">
        <v>65</v>
      </c>
      <c r="AG21" s="91"/>
      <c r="AH21" s="8">
        <v>945.73331999999982</v>
      </c>
      <c r="AI21" s="10">
        <v>1131.5473199999999</v>
      </c>
      <c r="AJ21" s="11" t="s">
        <v>233</v>
      </c>
      <c r="AK21" s="75" t="s">
        <v>233</v>
      </c>
      <c r="AL21" s="75"/>
      <c r="AM21" s="75"/>
      <c r="AO21" s="9" t="s">
        <v>18</v>
      </c>
      <c r="AP21" s="90" t="s">
        <v>65</v>
      </c>
      <c r="AQ21" s="91"/>
      <c r="AR21" s="8">
        <v>502.40612370535717</v>
      </c>
      <c r="AS21" s="10">
        <v>688.2201237053572</v>
      </c>
      <c r="AT21" s="10" t="s">
        <v>61</v>
      </c>
      <c r="AU21" s="92" t="s">
        <v>61</v>
      </c>
      <c r="AV21" s="93"/>
      <c r="AW21" s="94"/>
      <c r="AY21" s="9" t="s">
        <v>18</v>
      </c>
      <c r="AZ21" s="90" t="s">
        <v>65</v>
      </c>
      <c r="BA21" s="91"/>
      <c r="BB21" s="8">
        <v>344.1</v>
      </c>
      <c r="BC21" s="10">
        <v>353.35</v>
      </c>
      <c r="BD21" s="10" t="s">
        <v>61</v>
      </c>
      <c r="BE21" s="92" t="s">
        <v>61</v>
      </c>
      <c r="BF21" s="93"/>
      <c r="BG21" s="94"/>
      <c r="BI21" s="9" t="s">
        <v>18</v>
      </c>
      <c r="BJ21" s="90" t="s">
        <v>65</v>
      </c>
      <c r="BK21" s="91"/>
      <c r="BL21" s="8">
        <v>418.3775</v>
      </c>
      <c r="BM21" s="8">
        <v>418.3775</v>
      </c>
      <c r="BN21" s="8">
        <v>418.3775</v>
      </c>
      <c r="BO21" s="92" t="s">
        <v>59</v>
      </c>
      <c r="BP21" s="93"/>
      <c r="BQ21" s="94"/>
      <c r="BS21" s="9" t="s">
        <v>18</v>
      </c>
      <c r="BT21" s="90" t="s">
        <v>65</v>
      </c>
      <c r="BU21" s="91"/>
      <c r="BV21" s="8">
        <v>482.44299999999998</v>
      </c>
      <c r="BW21" s="8">
        <v>482.44299999999998</v>
      </c>
      <c r="BX21" s="8">
        <v>482.44299999999998</v>
      </c>
      <c r="BY21" s="92" t="s">
        <v>59</v>
      </c>
      <c r="BZ21" s="93"/>
      <c r="CA21" s="94"/>
      <c r="CC21" s="9" t="s">
        <v>18</v>
      </c>
      <c r="CD21" s="90" t="s">
        <v>65</v>
      </c>
      <c r="CE21" s="91"/>
      <c r="CF21" s="8">
        <v>566.0630000000001</v>
      </c>
      <c r="CG21" s="8">
        <v>566.0630000000001</v>
      </c>
      <c r="CH21" s="8">
        <v>566.0630000000001</v>
      </c>
      <c r="CI21" s="92" t="s">
        <v>59</v>
      </c>
      <c r="CJ21" s="93"/>
      <c r="CK21" s="94"/>
      <c r="CL21" s="29"/>
      <c r="CM21" s="9" t="s">
        <v>18</v>
      </c>
      <c r="CN21" s="90" t="s">
        <v>65</v>
      </c>
      <c r="CO21" s="91"/>
      <c r="CP21" s="8">
        <v>709.9190000000001</v>
      </c>
      <c r="CQ21" s="8">
        <v>709.9190000000001</v>
      </c>
      <c r="CR21" s="8">
        <v>709.9190000000001</v>
      </c>
      <c r="CS21" s="92" t="s">
        <v>59</v>
      </c>
      <c r="CT21" s="93"/>
      <c r="CU21" s="94"/>
      <c r="CV21" s="29"/>
      <c r="CW21" s="9" t="s">
        <v>18</v>
      </c>
      <c r="CX21" s="90" t="s">
        <v>65</v>
      </c>
      <c r="CY21" s="91"/>
      <c r="CZ21" s="8">
        <v>478.3775</v>
      </c>
      <c r="DA21" s="8">
        <v>478.3775</v>
      </c>
      <c r="DB21" s="8">
        <v>478.3775</v>
      </c>
      <c r="DC21" s="92" t="s">
        <v>59</v>
      </c>
      <c r="DD21" s="93"/>
      <c r="DE21" s="94"/>
    </row>
    <row r="22" spans="1:110" ht="36" customHeight="1" x14ac:dyDescent="0.2">
      <c r="A22" s="9" t="s">
        <v>19</v>
      </c>
      <c r="B22" s="74" t="s">
        <v>36</v>
      </c>
      <c r="C22" s="74"/>
      <c r="D22" s="8">
        <v>467.03569144821398</v>
      </c>
      <c r="E22" s="11">
        <v>756.74569144821442</v>
      </c>
      <c r="F22" s="11" t="s">
        <v>233</v>
      </c>
      <c r="G22" s="75" t="s">
        <v>233</v>
      </c>
      <c r="H22" s="75"/>
      <c r="I22" s="75"/>
      <c r="K22" s="9" t="s">
        <v>19</v>
      </c>
      <c r="L22" s="74" t="s">
        <v>36</v>
      </c>
      <c r="M22" s="74"/>
      <c r="N22" s="8">
        <v>650.34150214821432</v>
      </c>
      <c r="O22" s="11">
        <v>940.05150214821424</v>
      </c>
      <c r="P22" s="11" t="s">
        <v>233</v>
      </c>
      <c r="Q22" s="75" t="s">
        <v>233</v>
      </c>
      <c r="R22" s="75"/>
      <c r="S22" s="75"/>
      <c r="U22" s="9" t="s">
        <v>19</v>
      </c>
      <c r="V22" s="74" t="s">
        <v>36</v>
      </c>
      <c r="W22" s="74"/>
      <c r="X22" s="8">
        <v>844.05829144821428</v>
      </c>
      <c r="Y22" s="11">
        <v>1133.7682914482143</v>
      </c>
      <c r="Z22" s="11" t="s">
        <v>233</v>
      </c>
      <c r="AA22" s="75" t="s">
        <v>233</v>
      </c>
      <c r="AB22" s="75"/>
      <c r="AC22" s="75"/>
      <c r="AE22" s="9" t="s">
        <v>19</v>
      </c>
      <c r="AF22" s="74" t="s">
        <v>36</v>
      </c>
      <c r="AG22" s="74"/>
      <c r="AH22" s="8">
        <v>992.25994144821414</v>
      </c>
      <c r="AI22" s="11">
        <v>1281.9699414482141</v>
      </c>
      <c r="AJ22" s="11" t="s">
        <v>233</v>
      </c>
      <c r="AK22" s="75" t="s">
        <v>233</v>
      </c>
      <c r="AL22" s="75"/>
      <c r="AM22" s="75"/>
      <c r="AO22" s="9" t="s">
        <v>19</v>
      </c>
      <c r="AP22" s="74" t="s">
        <v>36</v>
      </c>
      <c r="AQ22" s="74"/>
      <c r="AR22" s="8">
        <v>535.80358071428577</v>
      </c>
      <c r="AS22" s="11">
        <v>825.51358071428581</v>
      </c>
      <c r="AT22" s="11" t="s">
        <v>61</v>
      </c>
      <c r="AU22" s="75" t="s">
        <v>61</v>
      </c>
      <c r="AV22" s="75"/>
      <c r="AW22" s="75"/>
      <c r="AY22" s="9" t="s">
        <v>19</v>
      </c>
      <c r="AZ22" s="74" t="s">
        <v>36</v>
      </c>
      <c r="BA22" s="74"/>
      <c r="BB22" s="8">
        <v>368.15000000000003</v>
      </c>
      <c r="BC22" s="11">
        <v>377.40000000000003</v>
      </c>
      <c r="BD22" s="11" t="s">
        <v>61</v>
      </c>
      <c r="BE22" s="75" t="s">
        <v>61</v>
      </c>
      <c r="BF22" s="75"/>
      <c r="BG22" s="75"/>
      <c r="BI22" s="9" t="s">
        <v>19</v>
      </c>
      <c r="BJ22" s="74" t="s">
        <v>36</v>
      </c>
      <c r="BK22" s="74"/>
      <c r="BL22" s="8">
        <v>554.07500000000005</v>
      </c>
      <c r="BM22" s="8">
        <v>554.07500000000005</v>
      </c>
      <c r="BN22" s="8">
        <v>554.07500000000005</v>
      </c>
      <c r="BO22" s="75" t="s">
        <v>59</v>
      </c>
      <c r="BP22" s="75"/>
      <c r="BQ22" s="75"/>
      <c r="BS22" s="9" t="s">
        <v>19</v>
      </c>
      <c r="BT22" s="74" t="s">
        <v>36</v>
      </c>
      <c r="BU22" s="74"/>
      <c r="BV22" s="8">
        <v>616.41999999999996</v>
      </c>
      <c r="BW22" s="8">
        <v>616.41999999999996</v>
      </c>
      <c r="BX22" s="8">
        <v>616.41999999999996</v>
      </c>
      <c r="BY22" s="75" t="s">
        <v>59</v>
      </c>
      <c r="BZ22" s="75"/>
      <c r="CA22" s="75"/>
      <c r="CC22" s="9" t="s">
        <v>19</v>
      </c>
      <c r="CD22" s="74" t="s">
        <v>36</v>
      </c>
      <c r="CE22" s="74"/>
      <c r="CF22" s="8">
        <v>626.00300000000004</v>
      </c>
      <c r="CG22" s="8">
        <v>626.00300000000004</v>
      </c>
      <c r="CH22" s="8">
        <v>626.00300000000004</v>
      </c>
      <c r="CI22" s="75" t="s">
        <v>59</v>
      </c>
      <c r="CJ22" s="75"/>
      <c r="CK22" s="75"/>
      <c r="CL22" s="29"/>
      <c r="CM22" s="9" t="s">
        <v>19</v>
      </c>
      <c r="CN22" s="74" t="s">
        <v>36</v>
      </c>
      <c r="CO22" s="74"/>
      <c r="CP22" s="8">
        <v>731.49740000000008</v>
      </c>
      <c r="CQ22" s="8">
        <v>731.49740000000008</v>
      </c>
      <c r="CR22" s="8">
        <v>731.49740000000008</v>
      </c>
      <c r="CS22" s="75" t="s">
        <v>59</v>
      </c>
      <c r="CT22" s="75"/>
      <c r="CU22" s="75"/>
      <c r="CV22" s="29"/>
      <c r="CW22" s="9" t="s">
        <v>19</v>
      </c>
      <c r="CX22" s="74" t="s">
        <v>36</v>
      </c>
      <c r="CY22" s="74"/>
      <c r="CZ22" s="8">
        <v>614.07500000000005</v>
      </c>
      <c r="DA22" s="8">
        <v>614.07500000000005</v>
      </c>
      <c r="DB22" s="8">
        <v>614.07500000000005</v>
      </c>
      <c r="DC22" s="75" t="s">
        <v>59</v>
      </c>
      <c r="DD22" s="75"/>
      <c r="DE22" s="75"/>
    </row>
    <row r="23" spans="1:110" x14ac:dyDescent="0.2">
      <c r="A23" s="6"/>
      <c r="B23" s="6"/>
      <c r="C23" s="6"/>
      <c r="D23" s="27"/>
      <c r="E23" s="6"/>
      <c r="F23" s="6"/>
      <c r="G23" s="7"/>
      <c r="H23" s="7"/>
      <c r="I23" s="7"/>
      <c r="K23" s="6"/>
      <c r="L23" s="6"/>
      <c r="M23" s="6"/>
      <c r="N23" s="6"/>
      <c r="O23" s="6"/>
      <c r="P23" s="6"/>
      <c r="Q23" s="7"/>
      <c r="R23" s="7"/>
      <c r="S23" s="7"/>
      <c r="U23" s="6"/>
      <c r="V23" s="6"/>
      <c r="W23" s="6"/>
      <c r="X23" s="6"/>
      <c r="Y23" s="6"/>
      <c r="Z23" s="6"/>
      <c r="AA23" s="7"/>
      <c r="AB23" s="7"/>
      <c r="AC23" s="7"/>
      <c r="AE23" s="6"/>
      <c r="AF23" s="6"/>
      <c r="AG23" s="6"/>
      <c r="AH23" s="6"/>
      <c r="AI23" s="6"/>
      <c r="AJ23" s="6"/>
      <c r="AK23" s="7"/>
      <c r="AL23" s="7"/>
      <c r="AM23" s="7"/>
      <c r="AO23" s="6"/>
      <c r="AP23" s="6"/>
      <c r="AQ23" s="6"/>
      <c r="AR23" s="6"/>
      <c r="AS23" s="6"/>
      <c r="AT23" s="6"/>
      <c r="AU23" s="7"/>
      <c r="AV23" s="7"/>
      <c r="AW23" s="7"/>
      <c r="AY23" s="6"/>
      <c r="AZ23" s="6"/>
      <c r="BA23" s="6"/>
      <c r="BB23" s="6"/>
      <c r="BC23" s="6"/>
      <c r="BD23" s="6"/>
      <c r="BE23" s="7"/>
      <c r="BF23" s="7"/>
      <c r="BG23" s="7"/>
      <c r="BI23" s="6"/>
      <c r="BJ23" s="6"/>
      <c r="BK23" s="6"/>
      <c r="BL23" s="6"/>
      <c r="BM23" s="6"/>
      <c r="BN23" s="6"/>
      <c r="BO23" s="7"/>
      <c r="BP23" s="7"/>
      <c r="BQ23" s="7"/>
      <c r="BS23" s="6"/>
      <c r="BT23" s="6"/>
      <c r="BU23" s="6"/>
      <c r="BV23" s="6"/>
      <c r="BW23" s="6"/>
      <c r="BX23" s="6"/>
      <c r="BY23" s="7"/>
      <c r="BZ23" s="7"/>
      <c r="CA23" s="7"/>
      <c r="CC23" s="6"/>
      <c r="CD23" s="6"/>
      <c r="CE23" s="6"/>
      <c r="CF23" s="6"/>
      <c r="CG23" s="6"/>
      <c r="CH23" s="6"/>
      <c r="CI23" s="7"/>
      <c r="CJ23" s="7"/>
      <c r="CK23" s="7"/>
      <c r="CM23" s="6"/>
      <c r="CN23" s="6"/>
      <c r="CO23" s="6"/>
      <c r="CP23" s="6"/>
      <c r="CQ23" s="6"/>
      <c r="CR23" s="6"/>
      <c r="CS23" s="7"/>
      <c r="CT23" s="7"/>
      <c r="CU23" s="7"/>
      <c r="CW23" s="6"/>
      <c r="CX23" s="6"/>
      <c r="CY23" s="6"/>
      <c r="CZ23" s="6"/>
      <c r="DA23" s="6"/>
      <c r="DB23" s="6"/>
      <c r="DC23" s="7"/>
      <c r="DD23" s="7"/>
      <c r="DE23" s="7"/>
    </row>
    <row r="24" spans="1:110" s="28" customFormat="1" ht="16" x14ac:dyDescent="0.2">
      <c r="A24" s="70" t="str">
        <f>"3. WALL DEPTH. Add SKU. code to door frame code, eg. "&amp;A5&amp;"."&amp;A21&amp;E18&amp;"."&amp;A26</f>
        <v>3. WALL DEPTH. Add SKU. code to door frame code, eg. A01.K2.STND</v>
      </c>
      <c r="B24" s="70"/>
      <c r="C24" s="70"/>
      <c r="D24" s="70"/>
      <c r="E24" s="70"/>
      <c r="F24" s="70"/>
      <c r="G24" s="70"/>
      <c r="H24" s="70"/>
      <c r="I24" s="70"/>
      <c r="J24" s="21"/>
      <c r="K24" s="70" t="str">
        <f t="shared" ref="K24" si="10">"3. WALL DEPTH. Add SKU. code to door frame code, eg. "&amp;K5&amp;"."&amp;K21&amp;O18&amp;"."&amp;K26</f>
        <v>3. WALL DEPTH. Add SKU. code to door frame code, eg. A03.K2.STND</v>
      </c>
      <c r="L24" s="70"/>
      <c r="M24" s="70"/>
      <c r="N24" s="70"/>
      <c r="O24" s="70"/>
      <c r="P24" s="70"/>
      <c r="Q24" s="70"/>
      <c r="R24" s="70"/>
      <c r="S24" s="70"/>
      <c r="T24" s="21"/>
      <c r="U24" s="70" t="str">
        <f t="shared" ref="U24" si="11">"3. WALL DEPTH. Add SKU. code to door frame code, eg. "&amp;U5&amp;"."&amp;U21&amp;Y18&amp;"."&amp;U26</f>
        <v>3. WALL DEPTH. Add SKU. code to door frame code, eg. A05.K2.STND</v>
      </c>
      <c r="V24" s="70"/>
      <c r="W24" s="70"/>
      <c r="X24" s="70"/>
      <c r="Y24" s="70"/>
      <c r="Z24" s="70"/>
      <c r="AA24" s="70"/>
      <c r="AB24" s="70"/>
      <c r="AC24" s="70"/>
      <c r="AD24" s="21"/>
      <c r="AE24" s="70" t="str">
        <f t="shared" ref="AE24" si="12">"3. WALL DEPTH. Add SKU. code to door frame code, eg. "&amp;AE5&amp;"."&amp;AE21&amp;AI18&amp;"."&amp;AE26</f>
        <v>3. WALL DEPTH. Add SKU. code to door frame code, eg. A10.K2.STND</v>
      </c>
      <c r="AF24" s="70"/>
      <c r="AG24" s="70"/>
      <c r="AH24" s="70"/>
      <c r="AI24" s="70"/>
      <c r="AJ24" s="70"/>
      <c r="AK24" s="70"/>
      <c r="AL24" s="70"/>
      <c r="AM24" s="70"/>
      <c r="AN24" s="21"/>
      <c r="AO24" s="70" t="str">
        <f t="shared" ref="AO24" si="13">"3. WALL DEPTH. Add SKU. code to door frame code, eg. "&amp;AO5&amp;"."&amp;AO21&amp;AS18&amp;"."&amp;AO26</f>
        <v>3. WALL DEPTH. Add SKU. code to door frame code, eg. SG.K2.STND</v>
      </c>
      <c r="AP24" s="70"/>
      <c r="AQ24" s="70"/>
      <c r="AR24" s="70"/>
      <c r="AS24" s="70"/>
      <c r="AT24" s="70"/>
      <c r="AU24" s="70"/>
      <c r="AV24" s="70"/>
      <c r="AW24" s="70"/>
      <c r="AX24" s="21"/>
      <c r="AY24" s="70" t="str">
        <f t="shared" ref="AY24" si="14">"3. WALL DEPTH. Add SKU. code to door frame code, eg. "&amp;AY5&amp;"."&amp;AY21&amp;BC18&amp;"."&amp;AY26</f>
        <v>3. WALL DEPTH. Add SKU. code to door frame code, eg. SC.K2.STND</v>
      </c>
      <c r="AZ24" s="70"/>
      <c r="BA24" s="70"/>
      <c r="BB24" s="70"/>
      <c r="BC24" s="70"/>
      <c r="BD24" s="70"/>
      <c r="BE24" s="70"/>
      <c r="BF24" s="70"/>
      <c r="BG24" s="70"/>
      <c r="BH24" s="21"/>
      <c r="BI24" s="70" t="str">
        <f t="shared" ref="BI24" si="15">"3. WALL DEPTH. Add SKU. code to door frame code, eg. "&amp;BI5&amp;"."&amp;BI21&amp;BM18&amp;"."&amp;BI26</f>
        <v>3. WALL DEPTH. Add SKU. code to door frame code, eg. SEA01.K2.L07L07</v>
      </c>
      <c r="BJ24" s="70"/>
      <c r="BK24" s="70"/>
      <c r="BL24" s="70"/>
      <c r="BM24" s="70"/>
      <c r="BN24" s="70"/>
      <c r="BO24" s="70"/>
      <c r="BP24" s="70"/>
      <c r="BQ24" s="70"/>
      <c r="BR24" s="21"/>
      <c r="BS24" s="70" t="str">
        <f t="shared" ref="BS24" si="16">"3. WALL DEPTH. Add SKU. code to door frame code, eg. "&amp;BS5&amp;"."&amp;BS21&amp;BW18&amp;"."&amp;BS26</f>
        <v>3. WALL DEPTH. Add SKU. code to door frame code, eg. SEA03.K2.L07L07</v>
      </c>
      <c r="BT24" s="70"/>
      <c r="BU24" s="70"/>
      <c r="BV24" s="70"/>
      <c r="BW24" s="70"/>
      <c r="BX24" s="70"/>
      <c r="BY24" s="70"/>
      <c r="BZ24" s="70"/>
      <c r="CA24" s="70"/>
      <c r="CB24" s="21"/>
      <c r="CC24" s="70" t="str">
        <f t="shared" ref="CC24" si="17">"3. WALL DEPTH. Add SKU. code to door frame code, eg. "&amp;CC5&amp;"."&amp;CC21&amp;CG18&amp;"."&amp;CC26</f>
        <v>3. WALL DEPTH. Add SKU. code to door frame code, eg. SEA05.K2.L07L07</v>
      </c>
      <c r="CD24" s="70"/>
      <c r="CE24" s="70"/>
      <c r="CF24" s="70"/>
      <c r="CG24" s="70"/>
      <c r="CH24" s="70"/>
      <c r="CI24" s="70"/>
      <c r="CJ24" s="70"/>
      <c r="CK24" s="70"/>
      <c r="CL24" s="21"/>
      <c r="CM24" s="70" t="str">
        <f t="shared" ref="CM24" si="18">"3. WALL DEPTH. Add SKU. code to door frame code, eg. "&amp;CM5&amp;"."&amp;CM21&amp;CQ18&amp;"."&amp;CM26</f>
        <v>3. WALL DEPTH. Add SKU. code to door frame code, eg. SEA10.K2.L07L07</v>
      </c>
      <c r="CN24" s="70"/>
      <c r="CO24" s="70"/>
      <c r="CP24" s="70"/>
      <c r="CQ24" s="70"/>
      <c r="CR24" s="70"/>
      <c r="CS24" s="70"/>
      <c r="CT24" s="70"/>
      <c r="CU24" s="70"/>
      <c r="CV24" s="21"/>
      <c r="CW24" s="70" t="str">
        <f t="shared" ref="CW24" si="19">"3. WALL DEPTH. Add SKU. code to door frame code, eg. "&amp;CW5&amp;"."&amp;CW21&amp;DA18&amp;"."&amp;CW26</f>
        <v>3. WALL DEPTH. Add SKU. code to door frame code, eg. SESG.K2.L07L07</v>
      </c>
      <c r="CX24" s="70"/>
      <c r="CY24" s="70"/>
      <c r="CZ24" s="70"/>
      <c r="DA24" s="70"/>
      <c r="DB24" s="70"/>
      <c r="DC24" s="70"/>
      <c r="DD24" s="70"/>
      <c r="DE24" s="70"/>
      <c r="DF24" s="21"/>
    </row>
    <row r="25" spans="1:110" ht="30" x14ac:dyDescent="0.2">
      <c r="A25" s="76" t="s">
        <v>5</v>
      </c>
      <c r="B25" s="76"/>
      <c r="C25" s="71" t="s">
        <v>20</v>
      </c>
      <c r="D25" s="72"/>
      <c r="E25" s="72"/>
      <c r="F25" s="72"/>
      <c r="G25" s="72"/>
      <c r="H25" s="73"/>
      <c r="I25" s="5" t="s">
        <v>160</v>
      </c>
      <c r="K25" s="76" t="s">
        <v>5</v>
      </c>
      <c r="L25" s="76"/>
      <c r="M25" s="71" t="s">
        <v>20</v>
      </c>
      <c r="N25" s="72"/>
      <c r="O25" s="72"/>
      <c r="P25" s="72"/>
      <c r="Q25" s="72"/>
      <c r="R25" s="73"/>
      <c r="S25" s="5" t="s">
        <v>160</v>
      </c>
      <c r="U25" s="76" t="s">
        <v>5</v>
      </c>
      <c r="V25" s="76"/>
      <c r="W25" s="71" t="s">
        <v>20</v>
      </c>
      <c r="X25" s="72"/>
      <c r="Y25" s="72"/>
      <c r="Z25" s="72"/>
      <c r="AA25" s="72"/>
      <c r="AB25" s="73"/>
      <c r="AC25" s="5" t="s">
        <v>160</v>
      </c>
      <c r="AE25" s="76" t="s">
        <v>5</v>
      </c>
      <c r="AF25" s="76"/>
      <c r="AG25" s="71" t="s">
        <v>20</v>
      </c>
      <c r="AH25" s="72"/>
      <c r="AI25" s="72"/>
      <c r="AJ25" s="72"/>
      <c r="AK25" s="72"/>
      <c r="AL25" s="73"/>
      <c r="AM25" s="5" t="s">
        <v>160</v>
      </c>
      <c r="AO25" s="76" t="s">
        <v>5</v>
      </c>
      <c r="AP25" s="76"/>
      <c r="AQ25" s="71" t="s">
        <v>20</v>
      </c>
      <c r="AR25" s="72"/>
      <c r="AS25" s="72"/>
      <c r="AT25" s="72"/>
      <c r="AU25" s="72"/>
      <c r="AV25" s="73"/>
      <c r="AW25" s="5" t="s">
        <v>160</v>
      </c>
      <c r="AX25" s="25"/>
      <c r="AY25" s="76" t="s">
        <v>5</v>
      </c>
      <c r="AZ25" s="76"/>
      <c r="BA25" s="71" t="s">
        <v>20</v>
      </c>
      <c r="BB25" s="72"/>
      <c r="BC25" s="72"/>
      <c r="BD25" s="72"/>
      <c r="BE25" s="72"/>
      <c r="BF25" s="73"/>
      <c r="BG25" s="5" t="s">
        <v>160</v>
      </c>
      <c r="BI25" s="76" t="s">
        <v>5</v>
      </c>
      <c r="BJ25" s="76"/>
      <c r="BK25" s="71" t="s">
        <v>20</v>
      </c>
      <c r="BL25" s="72"/>
      <c r="BM25" s="72"/>
      <c r="BN25" s="72"/>
      <c r="BO25" s="72"/>
      <c r="BP25" s="73"/>
      <c r="BQ25" s="5" t="s">
        <v>160</v>
      </c>
      <c r="BS25" s="76" t="s">
        <v>5</v>
      </c>
      <c r="BT25" s="76"/>
      <c r="BU25" s="71" t="s">
        <v>20</v>
      </c>
      <c r="BV25" s="72"/>
      <c r="BW25" s="72"/>
      <c r="BX25" s="72"/>
      <c r="BY25" s="72"/>
      <c r="BZ25" s="73"/>
      <c r="CA25" s="5" t="s">
        <v>160</v>
      </c>
      <c r="CC25" s="76" t="s">
        <v>5</v>
      </c>
      <c r="CD25" s="76"/>
      <c r="CE25" s="71" t="s">
        <v>20</v>
      </c>
      <c r="CF25" s="72"/>
      <c r="CG25" s="72"/>
      <c r="CH25" s="72"/>
      <c r="CI25" s="72"/>
      <c r="CJ25" s="73"/>
      <c r="CK25" s="5" t="s">
        <v>160</v>
      </c>
      <c r="CM25" s="76" t="s">
        <v>5</v>
      </c>
      <c r="CN25" s="76"/>
      <c r="CO25" s="71" t="s">
        <v>20</v>
      </c>
      <c r="CP25" s="72"/>
      <c r="CQ25" s="72"/>
      <c r="CR25" s="72"/>
      <c r="CS25" s="72"/>
      <c r="CT25" s="73"/>
      <c r="CU25" s="5" t="s">
        <v>160</v>
      </c>
      <c r="CW25" s="76" t="s">
        <v>5</v>
      </c>
      <c r="CX25" s="76"/>
      <c r="CY25" s="71" t="s">
        <v>20</v>
      </c>
      <c r="CZ25" s="72"/>
      <c r="DA25" s="72"/>
      <c r="DB25" s="72"/>
      <c r="DC25" s="72"/>
      <c r="DD25" s="73"/>
      <c r="DE25" s="5" t="s">
        <v>160</v>
      </c>
    </row>
    <row r="26" spans="1:110" s="15" customFormat="1" ht="31" customHeight="1" x14ac:dyDescent="0.2">
      <c r="A26" s="44" t="s">
        <v>69</v>
      </c>
      <c r="B26" s="44"/>
      <c r="C26" s="54" t="s">
        <v>300</v>
      </c>
      <c r="D26" s="55"/>
      <c r="E26" s="55"/>
      <c r="F26" s="55" t="s">
        <v>301</v>
      </c>
      <c r="G26" s="55"/>
      <c r="H26" s="55"/>
      <c r="I26" s="11">
        <v>0</v>
      </c>
      <c r="K26" s="44" t="s">
        <v>69</v>
      </c>
      <c r="L26" s="44"/>
      <c r="M26" s="54" t="s">
        <v>300</v>
      </c>
      <c r="N26" s="55"/>
      <c r="O26" s="55"/>
      <c r="P26" s="55" t="s">
        <v>301</v>
      </c>
      <c r="Q26" s="55"/>
      <c r="R26" s="55"/>
      <c r="S26" s="11">
        <v>0</v>
      </c>
      <c r="U26" s="44" t="s">
        <v>69</v>
      </c>
      <c r="V26" s="44"/>
      <c r="W26" s="54" t="s">
        <v>300</v>
      </c>
      <c r="X26" s="55"/>
      <c r="Y26" s="55"/>
      <c r="Z26" s="55" t="s">
        <v>301</v>
      </c>
      <c r="AA26" s="55"/>
      <c r="AB26" s="55"/>
      <c r="AC26" s="11">
        <v>0</v>
      </c>
      <c r="AE26" s="44" t="s">
        <v>69</v>
      </c>
      <c r="AF26" s="44"/>
      <c r="AG26" s="54" t="s">
        <v>225</v>
      </c>
      <c r="AH26" s="55"/>
      <c r="AI26" s="55"/>
      <c r="AJ26" s="59" t="s">
        <v>301</v>
      </c>
      <c r="AK26" s="59"/>
      <c r="AL26" s="59"/>
      <c r="AM26" s="11">
        <v>0</v>
      </c>
      <c r="AO26" s="44" t="s">
        <v>69</v>
      </c>
      <c r="AP26" s="44"/>
      <c r="AQ26" s="54" t="s">
        <v>225</v>
      </c>
      <c r="AR26" s="55"/>
      <c r="AS26" s="55"/>
      <c r="AT26" s="59" t="s">
        <v>301</v>
      </c>
      <c r="AU26" s="59"/>
      <c r="AV26" s="59"/>
      <c r="AW26" s="11">
        <v>0</v>
      </c>
      <c r="AX26" s="2"/>
      <c r="AY26" s="44" t="s">
        <v>69</v>
      </c>
      <c r="AZ26" s="44"/>
      <c r="BA26" s="62" t="s">
        <v>408</v>
      </c>
      <c r="BB26" s="59"/>
      <c r="BC26" s="59"/>
      <c r="BD26" s="59" t="s">
        <v>409</v>
      </c>
      <c r="BE26" s="59"/>
      <c r="BF26" s="59"/>
      <c r="BG26" s="11">
        <v>0</v>
      </c>
      <c r="BH26" s="2"/>
      <c r="BI26" s="44" t="s">
        <v>176</v>
      </c>
      <c r="BJ26" s="44"/>
      <c r="BK26" s="54" t="s">
        <v>319</v>
      </c>
      <c r="BL26" s="55"/>
      <c r="BM26" s="55"/>
      <c r="BN26" s="55" t="s">
        <v>329</v>
      </c>
      <c r="BO26" s="55"/>
      <c r="BP26" s="55"/>
      <c r="BQ26" s="11">
        <v>0</v>
      </c>
      <c r="BS26" s="44" t="s">
        <v>176</v>
      </c>
      <c r="BT26" s="44"/>
      <c r="BU26" s="54" t="s">
        <v>319</v>
      </c>
      <c r="BV26" s="55"/>
      <c r="BW26" s="55"/>
      <c r="BX26" s="55" t="s">
        <v>329</v>
      </c>
      <c r="BY26" s="55"/>
      <c r="BZ26" s="55"/>
      <c r="CA26" s="11">
        <v>0</v>
      </c>
      <c r="CC26" s="44" t="s">
        <v>176</v>
      </c>
      <c r="CD26" s="44"/>
      <c r="CE26" s="54" t="s">
        <v>319</v>
      </c>
      <c r="CF26" s="55"/>
      <c r="CG26" s="55"/>
      <c r="CH26" s="55" t="s">
        <v>329</v>
      </c>
      <c r="CI26" s="55"/>
      <c r="CJ26" s="55"/>
      <c r="CK26" s="11">
        <v>0</v>
      </c>
      <c r="CM26" s="44" t="s">
        <v>176</v>
      </c>
      <c r="CN26" s="44"/>
      <c r="CO26" s="54" t="s">
        <v>319</v>
      </c>
      <c r="CP26" s="55"/>
      <c r="CQ26" s="55"/>
      <c r="CR26" s="55" t="s">
        <v>329</v>
      </c>
      <c r="CS26" s="55"/>
      <c r="CT26" s="55"/>
      <c r="CU26" s="11">
        <v>0</v>
      </c>
      <c r="CW26" s="44" t="s">
        <v>176</v>
      </c>
      <c r="CX26" s="44"/>
      <c r="CY26" s="54" t="s">
        <v>319</v>
      </c>
      <c r="CZ26" s="55"/>
      <c r="DA26" s="55"/>
      <c r="DB26" s="55" t="s">
        <v>329</v>
      </c>
      <c r="DC26" s="55"/>
      <c r="DD26" s="55"/>
      <c r="DE26" s="11">
        <v>0</v>
      </c>
    </row>
    <row r="27" spans="1:110" s="16" customFormat="1" ht="31" customHeight="1" x14ac:dyDescent="0.2">
      <c r="A27" s="44" t="s">
        <v>70</v>
      </c>
      <c r="B27" s="44"/>
      <c r="C27" s="54" t="s">
        <v>303</v>
      </c>
      <c r="D27" s="55"/>
      <c r="E27" s="55"/>
      <c r="F27" s="55" t="s">
        <v>302</v>
      </c>
      <c r="G27" s="55"/>
      <c r="H27" s="55"/>
      <c r="I27" s="11">
        <v>239.76</v>
      </c>
      <c r="K27" s="44" t="s">
        <v>70</v>
      </c>
      <c r="L27" s="44"/>
      <c r="M27" s="54" t="s">
        <v>303</v>
      </c>
      <c r="N27" s="55"/>
      <c r="O27" s="55"/>
      <c r="P27" s="55" t="s">
        <v>302</v>
      </c>
      <c r="Q27" s="55"/>
      <c r="R27" s="55"/>
      <c r="S27" s="11">
        <v>239.76</v>
      </c>
      <c r="U27" s="44" t="s">
        <v>70</v>
      </c>
      <c r="V27" s="44"/>
      <c r="W27" s="54" t="s">
        <v>303</v>
      </c>
      <c r="X27" s="55"/>
      <c r="Y27" s="55"/>
      <c r="Z27" s="55" t="s">
        <v>302</v>
      </c>
      <c r="AA27" s="55"/>
      <c r="AB27" s="55"/>
      <c r="AC27" s="11">
        <v>239.76</v>
      </c>
      <c r="AE27" s="44" t="s">
        <v>70</v>
      </c>
      <c r="AF27" s="44"/>
      <c r="AG27" s="54" t="s">
        <v>226</v>
      </c>
      <c r="AH27" s="55"/>
      <c r="AI27" s="55"/>
      <c r="AJ27" s="59" t="s">
        <v>302</v>
      </c>
      <c r="AK27" s="59"/>
      <c r="AL27" s="59"/>
      <c r="AM27" s="11">
        <v>239.76</v>
      </c>
      <c r="AO27" s="44" t="s">
        <v>70</v>
      </c>
      <c r="AP27" s="44"/>
      <c r="AQ27" s="54" t="s">
        <v>226</v>
      </c>
      <c r="AR27" s="55"/>
      <c r="AS27" s="55"/>
      <c r="AT27" s="59" t="s">
        <v>302</v>
      </c>
      <c r="AU27" s="59"/>
      <c r="AV27" s="59"/>
      <c r="AW27" s="11">
        <v>239.76</v>
      </c>
      <c r="AX27" s="2"/>
      <c r="AY27" s="44" t="s">
        <v>186</v>
      </c>
      <c r="AZ27" s="44"/>
      <c r="BA27" s="62" t="s">
        <v>186</v>
      </c>
      <c r="BB27" s="59"/>
      <c r="BC27" s="59"/>
      <c r="BD27" s="59" t="s">
        <v>186</v>
      </c>
      <c r="BE27" s="59"/>
      <c r="BF27" s="59"/>
      <c r="BG27" s="11" t="s">
        <v>186</v>
      </c>
      <c r="BH27" s="2"/>
      <c r="BI27" s="44" t="s">
        <v>177</v>
      </c>
      <c r="BJ27" s="44"/>
      <c r="BK27" s="54" t="s">
        <v>320</v>
      </c>
      <c r="BL27" s="55"/>
      <c r="BM27" s="55"/>
      <c r="BN27" s="55" t="s">
        <v>330</v>
      </c>
      <c r="BO27" s="55"/>
      <c r="BP27" s="55"/>
      <c r="BQ27" s="11">
        <v>18.5</v>
      </c>
      <c r="BS27" s="44" t="s">
        <v>177</v>
      </c>
      <c r="BT27" s="44"/>
      <c r="BU27" s="54" t="s">
        <v>320</v>
      </c>
      <c r="BV27" s="55"/>
      <c r="BW27" s="55"/>
      <c r="BX27" s="55" t="s">
        <v>330</v>
      </c>
      <c r="BY27" s="55"/>
      <c r="BZ27" s="55"/>
      <c r="CA27" s="11">
        <v>18.5</v>
      </c>
      <c r="CC27" s="44" t="s">
        <v>177</v>
      </c>
      <c r="CD27" s="44"/>
      <c r="CE27" s="54" t="s">
        <v>320</v>
      </c>
      <c r="CF27" s="55"/>
      <c r="CG27" s="55"/>
      <c r="CH27" s="55" t="s">
        <v>330</v>
      </c>
      <c r="CI27" s="55"/>
      <c r="CJ27" s="55"/>
      <c r="CK27" s="11">
        <v>18.5</v>
      </c>
      <c r="CM27" s="44" t="s">
        <v>177</v>
      </c>
      <c r="CN27" s="44"/>
      <c r="CO27" s="54" t="s">
        <v>320</v>
      </c>
      <c r="CP27" s="55"/>
      <c r="CQ27" s="55"/>
      <c r="CR27" s="55" t="s">
        <v>330</v>
      </c>
      <c r="CS27" s="55"/>
      <c r="CT27" s="55"/>
      <c r="CU27" s="11">
        <v>18.5</v>
      </c>
      <c r="CW27" s="44" t="s">
        <v>177</v>
      </c>
      <c r="CX27" s="44"/>
      <c r="CY27" s="54" t="s">
        <v>320</v>
      </c>
      <c r="CZ27" s="55"/>
      <c r="DA27" s="55"/>
      <c r="DB27" s="55" t="s">
        <v>330</v>
      </c>
      <c r="DC27" s="55"/>
      <c r="DD27" s="55"/>
      <c r="DE27" s="11">
        <v>27.75</v>
      </c>
    </row>
    <row r="28" spans="1:110" s="16" customFormat="1" ht="31" customHeight="1" x14ac:dyDescent="0.2">
      <c r="A28" s="44" t="s">
        <v>186</v>
      </c>
      <c r="B28" s="44"/>
      <c r="C28" s="54" t="s">
        <v>186</v>
      </c>
      <c r="D28" s="55"/>
      <c r="E28" s="55"/>
      <c r="F28" s="55" t="s">
        <v>186</v>
      </c>
      <c r="G28" s="55"/>
      <c r="H28" s="55"/>
      <c r="I28" s="11" t="s">
        <v>186</v>
      </c>
      <c r="K28" s="44" t="s">
        <v>186</v>
      </c>
      <c r="L28" s="44"/>
      <c r="M28" s="54" t="s">
        <v>186</v>
      </c>
      <c r="N28" s="55"/>
      <c r="O28" s="55"/>
      <c r="P28" s="55" t="s">
        <v>186</v>
      </c>
      <c r="Q28" s="55"/>
      <c r="R28" s="55"/>
      <c r="S28" s="11" t="s">
        <v>186</v>
      </c>
      <c r="U28" s="44" t="s">
        <v>186</v>
      </c>
      <c r="V28" s="44"/>
      <c r="W28" s="54" t="s">
        <v>186</v>
      </c>
      <c r="X28" s="55"/>
      <c r="Y28" s="55"/>
      <c r="Z28" s="55" t="s">
        <v>186</v>
      </c>
      <c r="AA28" s="55"/>
      <c r="AB28" s="55"/>
      <c r="AC28" s="11" t="s">
        <v>186</v>
      </c>
      <c r="AE28" s="44" t="s">
        <v>186</v>
      </c>
      <c r="AF28" s="44"/>
      <c r="AG28" s="54" t="s">
        <v>186</v>
      </c>
      <c r="AH28" s="55"/>
      <c r="AI28" s="55"/>
      <c r="AJ28" s="59" t="s">
        <v>186</v>
      </c>
      <c r="AK28" s="59"/>
      <c r="AL28" s="59"/>
      <c r="AM28" s="11" t="s">
        <v>186</v>
      </c>
      <c r="AO28" s="149" t="s">
        <v>186</v>
      </c>
      <c r="AP28" s="149"/>
      <c r="AQ28" s="54" t="s">
        <v>186</v>
      </c>
      <c r="AR28" s="55"/>
      <c r="AS28" s="55"/>
      <c r="AT28" s="59" t="s">
        <v>186</v>
      </c>
      <c r="AU28" s="59"/>
      <c r="AV28" s="59"/>
      <c r="AW28" s="11" t="s">
        <v>186</v>
      </c>
      <c r="AX28" s="2"/>
      <c r="AY28" s="44" t="s">
        <v>186</v>
      </c>
      <c r="AZ28" s="44"/>
      <c r="BA28" s="54" t="s">
        <v>186</v>
      </c>
      <c r="BB28" s="55"/>
      <c r="BC28" s="55"/>
      <c r="BD28" s="55" t="s">
        <v>186</v>
      </c>
      <c r="BE28" s="55"/>
      <c r="BF28" s="55"/>
      <c r="BG28" s="11" t="s">
        <v>186</v>
      </c>
      <c r="BH28" s="2"/>
      <c r="BI28" s="44" t="s">
        <v>179</v>
      </c>
      <c r="BJ28" s="44"/>
      <c r="BK28" s="54" t="s">
        <v>321</v>
      </c>
      <c r="BL28" s="55"/>
      <c r="BM28" s="55"/>
      <c r="BN28" s="55" t="s">
        <v>331</v>
      </c>
      <c r="BO28" s="55"/>
      <c r="BP28" s="55"/>
      <c r="BQ28" s="11">
        <v>0</v>
      </c>
      <c r="BS28" s="44" t="s">
        <v>179</v>
      </c>
      <c r="BT28" s="44"/>
      <c r="BU28" s="54" t="s">
        <v>321</v>
      </c>
      <c r="BV28" s="55"/>
      <c r="BW28" s="55"/>
      <c r="BX28" s="55" t="s">
        <v>331</v>
      </c>
      <c r="BY28" s="55"/>
      <c r="BZ28" s="55"/>
      <c r="CA28" s="11">
        <v>0</v>
      </c>
      <c r="CC28" s="44" t="s">
        <v>179</v>
      </c>
      <c r="CD28" s="44"/>
      <c r="CE28" s="54" t="s">
        <v>321</v>
      </c>
      <c r="CF28" s="55"/>
      <c r="CG28" s="55"/>
      <c r="CH28" s="55" t="s">
        <v>331</v>
      </c>
      <c r="CI28" s="55"/>
      <c r="CJ28" s="55"/>
      <c r="CK28" s="11">
        <v>0</v>
      </c>
      <c r="CM28" s="44" t="s">
        <v>179</v>
      </c>
      <c r="CN28" s="44"/>
      <c r="CO28" s="54" t="s">
        <v>321</v>
      </c>
      <c r="CP28" s="55"/>
      <c r="CQ28" s="55"/>
      <c r="CR28" s="55" t="s">
        <v>331</v>
      </c>
      <c r="CS28" s="55"/>
      <c r="CT28" s="55"/>
      <c r="CU28" s="11">
        <v>0</v>
      </c>
      <c r="CW28" s="44" t="s">
        <v>179</v>
      </c>
      <c r="CX28" s="44"/>
      <c r="CY28" s="54" t="s">
        <v>321</v>
      </c>
      <c r="CZ28" s="55"/>
      <c r="DA28" s="55"/>
      <c r="DB28" s="55" t="s">
        <v>331</v>
      </c>
      <c r="DC28" s="55"/>
      <c r="DD28" s="55"/>
      <c r="DE28" s="11">
        <v>0</v>
      </c>
    </row>
    <row r="29" spans="1:110" ht="31" customHeight="1" x14ac:dyDescent="0.2">
      <c r="A29" s="44" t="s">
        <v>186</v>
      </c>
      <c r="B29" s="44"/>
      <c r="C29" s="54" t="s">
        <v>186</v>
      </c>
      <c r="D29" s="55"/>
      <c r="E29" s="55"/>
      <c r="F29" s="55" t="s">
        <v>186</v>
      </c>
      <c r="G29" s="55"/>
      <c r="H29" s="55"/>
      <c r="I29" s="11" t="s">
        <v>186</v>
      </c>
      <c r="K29" s="44" t="s">
        <v>186</v>
      </c>
      <c r="L29" s="44"/>
      <c r="M29" s="54" t="s">
        <v>186</v>
      </c>
      <c r="N29" s="55"/>
      <c r="O29" s="55"/>
      <c r="P29" s="55" t="s">
        <v>186</v>
      </c>
      <c r="Q29" s="55"/>
      <c r="R29" s="55"/>
      <c r="S29" s="11" t="s">
        <v>186</v>
      </c>
      <c r="U29" s="44" t="s">
        <v>186</v>
      </c>
      <c r="V29" s="44"/>
      <c r="W29" s="54" t="s">
        <v>186</v>
      </c>
      <c r="X29" s="55"/>
      <c r="Y29" s="55"/>
      <c r="Z29" s="55" t="s">
        <v>186</v>
      </c>
      <c r="AA29" s="55"/>
      <c r="AB29" s="55"/>
      <c r="AC29" s="11" t="s">
        <v>186</v>
      </c>
      <c r="AE29" s="44" t="s">
        <v>186</v>
      </c>
      <c r="AF29" s="44"/>
      <c r="AG29" s="54" t="s">
        <v>186</v>
      </c>
      <c r="AH29" s="55"/>
      <c r="AI29" s="55"/>
      <c r="AJ29" s="59" t="s">
        <v>186</v>
      </c>
      <c r="AK29" s="59"/>
      <c r="AL29" s="59"/>
      <c r="AM29" s="11" t="s">
        <v>186</v>
      </c>
      <c r="AO29" s="149" t="s">
        <v>186</v>
      </c>
      <c r="AP29" s="149"/>
      <c r="AQ29" s="54" t="s">
        <v>186</v>
      </c>
      <c r="AR29" s="55"/>
      <c r="AS29" s="55"/>
      <c r="AT29" s="59" t="s">
        <v>186</v>
      </c>
      <c r="AU29" s="59"/>
      <c r="AV29" s="59"/>
      <c r="AW29" s="11" t="s">
        <v>186</v>
      </c>
      <c r="AY29" s="44" t="s">
        <v>186</v>
      </c>
      <c r="AZ29" s="44"/>
      <c r="BA29" s="54" t="s">
        <v>186</v>
      </c>
      <c r="BB29" s="55"/>
      <c r="BC29" s="55"/>
      <c r="BD29" s="55" t="s">
        <v>186</v>
      </c>
      <c r="BE29" s="55"/>
      <c r="BF29" s="55"/>
      <c r="BG29" s="11" t="s">
        <v>186</v>
      </c>
      <c r="BI29" s="44" t="s">
        <v>182</v>
      </c>
      <c r="BJ29" s="44"/>
      <c r="BK29" s="54" t="s">
        <v>322</v>
      </c>
      <c r="BL29" s="55"/>
      <c r="BM29" s="55"/>
      <c r="BN29" s="55" t="s">
        <v>332</v>
      </c>
      <c r="BO29" s="55"/>
      <c r="BP29" s="55"/>
      <c r="BQ29" s="11">
        <v>37</v>
      </c>
      <c r="BS29" s="44" t="s">
        <v>182</v>
      </c>
      <c r="BT29" s="44"/>
      <c r="BU29" s="54" t="s">
        <v>322</v>
      </c>
      <c r="BV29" s="55"/>
      <c r="BW29" s="55"/>
      <c r="BX29" s="55" t="s">
        <v>332</v>
      </c>
      <c r="BY29" s="55"/>
      <c r="BZ29" s="55"/>
      <c r="CA29" s="11">
        <v>37</v>
      </c>
      <c r="CC29" s="44" t="s">
        <v>182</v>
      </c>
      <c r="CD29" s="44"/>
      <c r="CE29" s="54" t="s">
        <v>322</v>
      </c>
      <c r="CF29" s="55"/>
      <c r="CG29" s="55"/>
      <c r="CH29" s="55" t="s">
        <v>332</v>
      </c>
      <c r="CI29" s="55"/>
      <c r="CJ29" s="55"/>
      <c r="CK29" s="11">
        <v>37</v>
      </c>
      <c r="CM29" s="44" t="s">
        <v>182</v>
      </c>
      <c r="CN29" s="44"/>
      <c r="CO29" s="54" t="s">
        <v>322</v>
      </c>
      <c r="CP29" s="55"/>
      <c r="CQ29" s="55"/>
      <c r="CR29" s="55" t="s">
        <v>332</v>
      </c>
      <c r="CS29" s="55"/>
      <c r="CT29" s="55"/>
      <c r="CU29" s="11">
        <v>37</v>
      </c>
      <c r="CW29" s="44" t="s">
        <v>182</v>
      </c>
      <c r="CX29" s="44"/>
      <c r="CY29" s="54" t="s">
        <v>322</v>
      </c>
      <c r="CZ29" s="55"/>
      <c r="DA29" s="55"/>
      <c r="DB29" s="55" t="s">
        <v>332</v>
      </c>
      <c r="DC29" s="55"/>
      <c r="DD29" s="55"/>
      <c r="DE29" s="11">
        <v>55.5</v>
      </c>
    </row>
    <row r="30" spans="1:110" ht="31" customHeight="1" x14ac:dyDescent="0.2">
      <c r="A30" s="44" t="s">
        <v>186</v>
      </c>
      <c r="B30" s="44"/>
      <c r="C30" s="54" t="s">
        <v>186</v>
      </c>
      <c r="D30" s="55"/>
      <c r="E30" s="55"/>
      <c r="F30" s="55" t="s">
        <v>186</v>
      </c>
      <c r="G30" s="55"/>
      <c r="H30" s="55"/>
      <c r="I30" s="11" t="s">
        <v>186</v>
      </c>
      <c r="K30" s="44" t="s">
        <v>186</v>
      </c>
      <c r="L30" s="44"/>
      <c r="M30" s="54" t="s">
        <v>186</v>
      </c>
      <c r="N30" s="55"/>
      <c r="O30" s="55"/>
      <c r="P30" s="55" t="s">
        <v>186</v>
      </c>
      <c r="Q30" s="55"/>
      <c r="R30" s="55"/>
      <c r="S30" s="11" t="s">
        <v>186</v>
      </c>
      <c r="U30" s="44" t="s">
        <v>186</v>
      </c>
      <c r="V30" s="44"/>
      <c r="W30" s="54" t="s">
        <v>186</v>
      </c>
      <c r="X30" s="55"/>
      <c r="Y30" s="55"/>
      <c r="Z30" s="55" t="s">
        <v>186</v>
      </c>
      <c r="AA30" s="55"/>
      <c r="AB30" s="55"/>
      <c r="AC30" s="11" t="s">
        <v>186</v>
      </c>
      <c r="AE30" s="44" t="s">
        <v>186</v>
      </c>
      <c r="AF30" s="44"/>
      <c r="AG30" s="54" t="s">
        <v>186</v>
      </c>
      <c r="AH30" s="55"/>
      <c r="AI30" s="55"/>
      <c r="AJ30" s="59" t="s">
        <v>186</v>
      </c>
      <c r="AK30" s="59"/>
      <c r="AL30" s="59"/>
      <c r="AM30" s="11" t="s">
        <v>186</v>
      </c>
      <c r="AO30" s="149" t="s">
        <v>186</v>
      </c>
      <c r="AP30" s="149"/>
      <c r="AQ30" s="54" t="s">
        <v>186</v>
      </c>
      <c r="AR30" s="55"/>
      <c r="AS30" s="55"/>
      <c r="AT30" s="55" t="s">
        <v>186</v>
      </c>
      <c r="AU30" s="55"/>
      <c r="AV30" s="55"/>
      <c r="AW30" s="11" t="s">
        <v>186</v>
      </c>
      <c r="AY30" s="44" t="s">
        <v>186</v>
      </c>
      <c r="AZ30" s="44"/>
      <c r="BA30" s="54" t="s">
        <v>186</v>
      </c>
      <c r="BB30" s="55"/>
      <c r="BC30" s="55"/>
      <c r="BD30" s="55" t="s">
        <v>186</v>
      </c>
      <c r="BE30" s="55"/>
      <c r="BF30" s="55"/>
      <c r="BG30" s="11" t="s">
        <v>186</v>
      </c>
      <c r="BI30" s="44" t="s">
        <v>178</v>
      </c>
      <c r="BJ30" s="44"/>
      <c r="BK30" s="54" t="s">
        <v>323</v>
      </c>
      <c r="BL30" s="55"/>
      <c r="BM30" s="55"/>
      <c r="BN30" s="55" t="s">
        <v>333</v>
      </c>
      <c r="BO30" s="55"/>
      <c r="BP30" s="55"/>
      <c r="BQ30" s="11">
        <v>37</v>
      </c>
      <c r="BR30" s="25"/>
      <c r="BS30" s="44" t="s">
        <v>178</v>
      </c>
      <c r="BT30" s="44"/>
      <c r="BU30" s="54" t="s">
        <v>323</v>
      </c>
      <c r="BV30" s="55"/>
      <c r="BW30" s="55"/>
      <c r="BX30" s="55" t="s">
        <v>333</v>
      </c>
      <c r="BY30" s="55"/>
      <c r="BZ30" s="55"/>
      <c r="CA30" s="11">
        <v>37</v>
      </c>
      <c r="CB30" s="25"/>
      <c r="CC30" s="44" t="s">
        <v>178</v>
      </c>
      <c r="CD30" s="44"/>
      <c r="CE30" s="54" t="s">
        <v>323</v>
      </c>
      <c r="CF30" s="55"/>
      <c r="CG30" s="55"/>
      <c r="CH30" s="55" t="s">
        <v>333</v>
      </c>
      <c r="CI30" s="55"/>
      <c r="CJ30" s="55"/>
      <c r="CK30" s="11">
        <v>37</v>
      </c>
      <c r="CL30" s="25"/>
      <c r="CM30" s="44" t="s">
        <v>178</v>
      </c>
      <c r="CN30" s="44"/>
      <c r="CO30" s="54" t="s">
        <v>323</v>
      </c>
      <c r="CP30" s="55"/>
      <c r="CQ30" s="55"/>
      <c r="CR30" s="55" t="s">
        <v>333</v>
      </c>
      <c r="CS30" s="55"/>
      <c r="CT30" s="55"/>
      <c r="CU30" s="11">
        <v>37</v>
      </c>
      <c r="CV30" s="25"/>
      <c r="CW30" s="44" t="s">
        <v>178</v>
      </c>
      <c r="CX30" s="44"/>
      <c r="CY30" s="54" t="s">
        <v>323</v>
      </c>
      <c r="CZ30" s="55"/>
      <c r="DA30" s="55"/>
      <c r="DB30" s="55" t="s">
        <v>333</v>
      </c>
      <c r="DC30" s="55"/>
      <c r="DD30" s="55"/>
      <c r="DE30" s="11">
        <v>55.5</v>
      </c>
    </row>
    <row r="31" spans="1:110" ht="31" customHeight="1" x14ac:dyDescent="0.2">
      <c r="A31" s="44" t="s">
        <v>186</v>
      </c>
      <c r="B31" s="44"/>
      <c r="C31" s="54" t="s">
        <v>186</v>
      </c>
      <c r="D31" s="55"/>
      <c r="E31" s="55"/>
      <c r="F31" s="55" t="s">
        <v>186</v>
      </c>
      <c r="G31" s="55"/>
      <c r="H31" s="55"/>
      <c r="I31" s="11" t="s">
        <v>186</v>
      </c>
      <c r="K31" s="44" t="s">
        <v>186</v>
      </c>
      <c r="L31" s="44"/>
      <c r="M31" s="54" t="s">
        <v>186</v>
      </c>
      <c r="N31" s="55"/>
      <c r="O31" s="55"/>
      <c r="P31" s="55" t="s">
        <v>186</v>
      </c>
      <c r="Q31" s="55"/>
      <c r="R31" s="55"/>
      <c r="S31" s="11" t="s">
        <v>186</v>
      </c>
      <c r="U31" s="44" t="s">
        <v>186</v>
      </c>
      <c r="V31" s="44"/>
      <c r="W31" s="54" t="s">
        <v>186</v>
      </c>
      <c r="X31" s="55"/>
      <c r="Y31" s="55"/>
      <c r="Z31" s="55" t="s">
        <v>186</v>
      </c>
      <c r="AA31" s="55"/>
      <c r="AB31" s="55"/>
      <c r="AC31" s="11" t="s">
        <v>186</v>
      </c>
      <c r="AE31" s="44" t="s">
        <v>186</v>
      </c>
      <c r="AF31" s="44"/>
      <c r="AG31" s="54" t="s">
        <v>186</v>
      </c>
      <c r="AH31" s="55"/>
      <c r="AI31" s="55"/>
      <c r="AJ31" s="59" t="s">
        <v>186</v>
      </c>
      <c r="AK31" s="59"/>
      <c r="AL31" s="59"/>
      <c r="AM31" s="11" t="s">
        <v>186</v>
      </c>
      <c r="AO31" s="149" t="s">
        <v>186</v>
      </c>
      <c r="AP31" s="149"/>
      <c r="AQ31" s="54" t="s">
        <v>186</v>
      </c>
      <c r="AR31" s="55"/>
      <c r="AS31" s="55"/>
      <c r="AT31" s="55" t="s">
        <v>186</v>
      </c>
      <c r="AU31" s="55"/>
      <c r="AV31" s="55"/>
      <c r="AW31" s="11" t="s">
        <v>186</v>
      </c>
      <c r="AY31" s="44" t="s">
        <v>186</v>
      </c>
      <c r="AZ31" s="44"/>
      <c r="BA31" s="54" t="s">
        <v>186</v>
      </c>
      <c r="BB31" s="55"/>
      <c r="BC31" s="55"/>
      <c r="BD31" s="55" t="s">
        <v>186</v>
      </c>
      <c r="BE31" s="55"/>
      <c r="BF31" s="55"/>
      <c r="BG31" s="11" t="s">
        <v>186</v>
      </c>
      <c r="BI31" s="44" t="s">
        <v>181</v>
      </c>
      <c r="BJ31" s="44"/>
      <c r="BK31" s="54" t="s">
        <v>324</v>
      </c>
      <c r="BL31" s="55"/>
      <c r="BM31" s="55"/>
      <c r="BN31" s="55" t="s">
        <v>334</v>
      </c>
      <c r="BO31" s="55"/>
      <c r="BP31" s="55"/>
      <c r="BQ31" s="11">
        <v>18.5</v>
      </c>
      <c r="BR31" s="25"/>
      <c r="BS31" s="44" t="s">
        <v>181</v>
      </c>
      <c r="BT31" s="44"/>
      <c r="BU31" s="54" t="s">
        <v>324</v>
      </c>
      <c r="BV31" s="55"/>
      <c r="BW31" s="55"/>
      <c r="BX31" s="55" t="s">
        <v>334</v>
      </c>
      <c r="BY31" s="55"/>
      <c r="BZ31" s="55"/>
      <c r="CA31" s="11">
        <v>18.5</v>
      </c>
      <c r="CB31" s="25"/>
      <c r="CC31" s="44" t="s">
        <v>181</v>
      </c>
      <c r="CD31" s="44"/>
      <c r="CE31" s="54" t="s">
        <v>324</v>
      </c>
      <c r="CF31" s="55"/>
      <c r="CG31" s="55"/>
      <c r="CH31" s="55" t="s">
        <v>334</v>
      </c>
      <c r="CI31" s="55"/>
      <c r="CJ31" s="55"/>
      <c r="CK31" s="11">
        <v>18.5</v>
      </c>
      <c r="CL31" s="25"/>
      <c r="CM31" s="44" t="s">
        <v>181</v>
      </c>
      <c r="CN31" s="44"/>
      <c r="CO31" s="54" t="s">
        <v>324</v>
      </c>
      <c r="CP31" s="55"/>
      <c r="CQ31" s="55"/>
      <c r="CR31" s="55" t="s">
        <v>334</v>
      </c>
      <c r="CS31" s="55"/>
      <c r="CT31" s="55"/>
      <c r="CU31" s="11">
        <v>18.5</v>
      </c>
      <c r="CV31" s="25"/>
      <c r="CW31" s="44" t="s">
        <v>181</v>
      </c>
      <c r="CX31" s="44"/>
      <c r="CY31" s="54" t="s">
        <v>324</v>
      </c>
      <c r="CZ31" s="55"/>
      <c r="DA31" s="55"/>
      <c r="DB31" s="55" t="s">
        <v>334</v>
      </c>
      <c r="DC31" s="55"/>
      <c r="DD31" s="55"/>
      <c r="DE31" s="11">
        <v>27.75</v>
      </c>
    </row>
    <row r="32" spans="1:110" ht="31" customHeight="1" x14ac:dyDescent="0.2">
      <c r="A32" s="44" t="s">
        <v>186</v>
      </c>
      <c r="B32" s="44"/>
      <c r="C32" s="54" t="s">
        <v>186</v>
      </c>
      <c r="D32" s="55"/>
      <c r="E32" s="55"/>
      <c r="F32" s="55" t="s">
        <v>186</v>
      </c>
      <c r="G32" s="55"/>
      <c r="H32" s="55"/>
      <c r="I32" s="11" t="s">
        <v>186</v>
      </c>
      <c r="K32" s="44" t="s">
        <v>186</v>
      </c>
      <c r="L32" s="44"/>
      <c r="M32" s="54" t="s">
        <v>186</v>
      </c>
      <c r="N32" s="55"/>
      <c r="O32" s="55"/>
      <c r="P32" s="55" t="s">
        <v>186</v>
      </c>
      <c r="Q32" s="55"/>
      <c r="R32" s="55"/>
      <c r="S32" s="11" t="s">
        <v>186</v>
      </c>
      <c r="U32" s="44" t="s">
        <v>186</v>
      </c>
      <c r="V32" s="44"/>
      <c r="W32" s="54" t="s">
        <v>186</v>
      </c>
      <c r="X32" s="55"/>
      <c r="Y32" s="55"/>
      <c r="Z32" s="55" t="s">
        <v>186</v>
      </c>
      <c r="AA32" s="55"/>
      <c r="AB32" s="55"/>
      <c r="AC32" s="11" t="s">
        <v>186</v>
      </c>
      <c r="AE32" s="44" t="s">
        <v>186</v>
      </c>
      <c r="AF32" s="44"/>
      <c r="AG32" s="54" t="s">
        <v>186</v>
      </c>
      <c r="AH32" s="55"/>
      <c r="AI32" s="55"/>
      <c r="AJ32" s="55" t="s">
        <v>186</v>
      </c>
      <c r="AK32" s="55"/>
      <c r="AL32" s="55"/>
      <c r="AM32" s="11" t="s">
        <v>186</v>
      </c>
      <c r="AO32" s="149" t="s">
        <v>186</v>
      </c>
      <c r="AP32" s="149"/>
      <c r="AQ32" s="54" t="s">
        <v>186</v>
      </c>
      <c r="AR32" s="55"/>
      <c r="AS32" s="55"/>
      <c r="AT32" s="55" t="s">
        <v>186</v>
      </c>
      <c r="AU32" s="55"/>
      <c r="AV32" s="55"/>
      <c r="AW32" s="11" t="s">
        <v>186</v>
      </c>
      <c r="AY32" s="44" t="s">
        <v>186</v>
      </c>
      <c r="AZ32" s="44"/>
      <c r="BA32" s="54" t="s">
        <v>186</v>
      </c>
      <c r="BB32" s="55"/>
      <c r="BC32" s="55"/>
      <c r="BD32" s="55" t="s">
        <v>186</v>
      </c>
      <c r="BE32" s="55"/>
      <c r="BF32" s="55"/>
      <c r="BG32" s="11" t="s">
        <v>186</v>
      </c>
      <c r="BI32" s="44" t="s">
        <v>183</v>
      </c>
      <c r="BJ32" s="44"/>
      <c r="BK32" s="54" t="s">
        <v>325</v>
      </c>
      <c r="BL32" s="55"/>
      <c r="BM32" s="55"/>
      <c r="BN32" s="55" t="s">
        <v>335</v>
      </c>
      <c r="BO32" s="55"/>
      <c r="BP32" s="55"/>
      <c r="BQ32" s="11">
        <v>55.5</v>
      </c>
      <c r="BR32" s="25"/>
      <c r="BS32" s="44" t="s">
        <v>183</v>
      </c>
      <c r="BT32" s="44"/>
      <c r="BU32" s="54" t="s">
        <v>325</v>
      </c>
      <c r="BV32" s="55"/>
      <c r="BW32" s="55"/>
      <c r="BX32" s="55" t="s">
        <v>335</v>
      </c>
      <c r="BY32" s="55"/>
      <c r="BZ32" s="55"/>
      <c r="CA32" s="11">
        <v>55.5</v>
      </c>
      <c r="CB32" s="25"/>
      <c r="CC32" s="44" t="s">
        <v>183</v>
      </c>
      <c r="CD32" s="44"/>
      <c r="CE32" s="54" t="s">
        <v>325</v>
      </c>
      <c r="CF32" s="55"/>
      <c r="CG32" s="55"/>
      <c r="CH32" s="55" t="s">
        <v>335</v>
      </c>
      <c r="CI32" s="55"/>
      <c r="CJ32" s="55"/>
      <c r="CK32" s="11">
        <v>55.5</v>
      </c>
      <c r="CL32" s="25"/>
      <c r="CM32" s="44" t="s">
        <v>183</v>
      </c>
      <c r="CN32" s="44"/>
      <c r="CO32" s="54" t="s">
        <v>325</v>
      </c>
      <c r="CP32" s="55"/>
      <c r="CQ32" s="55"/>
      <c r="CR32" s="55" t="s">
        <v>335</v>
      </c>
      <c r="CS32" s="55"/>
      <c r="CT32" s="55"/>
      <c r="CU32" s="11">
        <v>55.5</v>
      </c>
      <c r="CV32" s="25"/>
      <c r="CW32" s="44" t="s">
        <v>183</v>
      </c>
      <c r="CX32" s="44"/>
      <c r="CY32" s="54" t="s">
        <v>325</v>
      </c>
      <c r="CZ32" s="55"/>
      <c r="DA32" s="55"/>
      <c r="DB32" s="55" t="s">
        <v>335</v>
      </c>
      <c r="DC32" s="55"/>
      <c r="DD32" s="55"/>
      <c r="DE32" s="11">
        <v>74</v>
      </c>
    </row>
    <row r="33" spans="1:109" ht="31" customHeight="1" x14ac:dyDescent="0.2">
      <c r="A33" s="44" t="s">
        <v>186</v>
      </c>
      <c r="B33" s="44"/>
      <c r="C33" s="54" t="s">
        <v>186</v>
      </c>
      <c r="D33" s="55"/>
      <c r="E33" s="55"/>
      <c r="F33" s="55" t="s">
        <v>186</v>
      </c>
      <c r="G33" s="55"/>
      <c r="H33" s="55"/>
      <c r="I33" s="11" t="s">
        <v>186</v>
      </c>
      <c r="K33" s="44" t="s">
        <v>186</v>
      </c>
      <c r="L33" s="44"/>
      <c r="M33" s="54" t="s">
        <v>186</v>
      </c>
      <c r="N33" s="55"/>
      <c r="O33" s="55"/>
      <c r="P33" s="55" t="s">
        <v>186</v>
      </c>
      <c r="Q33" s="55"/>
      <c r="R33" s="55"/>
      <c r="S33" s="11" t="s">
        <v>186</v>
      </c>
      <c r="U33" s="44" t="s">
        <v>186</v>
      </c>
      <c r="V33" s="44"/>
      <c r="W33" s="54" t="s">
        <v>186</v>
      </c>
      <c r="X33" s="55"/>
      <c r="Y33" s="55"/>
      <c r="Z33" s="55" t="s">
        <v>186</v>
      </c>
      <c r="AA33" s="55"/>
      <c r="AB33" s="55"/>
      <c r="AC33" s="11" t="s">
        <v>186</v>
      </c>
      <c r="AE33" s="44" t="s">
        <v>186</v>
      </c>
      <c r="AF33" s="44"/>
      <c r="AG33" s="54" t="s">
        <v>186</v>
      </c>
      <c r="AH33" s="55"/>
      <c r="AI33" s="55"/>
      <c r="AJ33" s="55" t="s">
        <v>186</v>
      </c>
      <c r="AK33" s="55"/>
      <c r="AL33" s="55"/>
      <c r="AM33" s="11" t="s">
        <v>186</v>
      </c>
      <c r="AO33" s="149" t="s">
        <v>186</v>
      </c>
      <c r="AP33" s="149"/>
      <c r="AQ33" s="54" t="s">
        <v>186</v>
      </c>
      <c r="AR33" s="55"/>
      <c r="AS33" s="55"/>
      <c r="AT33" s="55" t="s">
        <v>186</v>
      </c>
      <c r="AU33" s="55"/>
      <c r="AV33" s="55"/>
      <c r="AW33" s="11" t="s">
        <v>186</v>
      </c>
      <c r="AY33" s="44" t="s">
        <v>186</v>
      </c>
      <c r="AZ33" s="44"/>
      <c r="BA33" s="54" t="s">
        <v>186</v>
      </c>
      <c r="BB33" s="55"/>
      <c r="BC33" s="55"/>
      <c r="BD33" s="55" t="s">
        <v>186</v>
      </c>
      <c r="BE33" s="55"/>
      <c r="BF33" s="55"/>
      <c r="BG33" s="11" t="s">
        <v>186</v>
      </c>
      <c r="BI33" s="44" t="s">
        <v>180</v>
      </c>
      <c r="BJ33" s="44"/>
      <c r="BK33" s="54" t="s">
        <v>326</v>
      </c>
      <c r="BL33" s="55"/>
      <c r="BM33" s="55"/>
      <c r="BN33" s="55" t="s">
        <v>336</v>
      </c>
      <c r="BO33" s="55"/>
      <c r="BP33" s="55"/>
      <c r="BQ33" s="11">
        <v>37</v>
      </c>
      <c r="BS33" s="44" t="s">
        <v>180</v>
      </c>
      <c r="BT33" s="44"/>
      <c r="BU33" s="54" t="s">
        <v>326</v>
      </c>
      <c r="BV33" s="55"/>
      <c r="BW33" s="55"/>
      <c r="BX33" s="55" t="s">
        <v>336</v>
      </c>
      <c r="BY33" s="55"/>
      <c r="BZ33" s="55"/>
      <c r="CA33" s="11">
        <v>37</v>
      </c>
      <c r="CC33" s="44" t="s">
        <v>180</v>
      </c>
      <c r="CD33" s="44"/>
      <c r="CE33" s="54" t="s">
        <v>326</v>
      </c>
      <c r="CF33" s="55"/>
      <c r="CG33" s="55"/>
      <c r="CH33" s="55" t="s">
        <v>336</v>
      </c>
      <c r="CI33" s="55"/>
      <c r="CJ33" s="55"/>
      <c r="CK33" s="11">
        <v>37</v>
      </c>
      <c r="CM33" s="44" t="s">
        <v>180</v>
      </c>
      <c r="CN33" s="44"/>
      <c r="CO33" s="54" t="s">
        <v>326</v>
      </c>
      <c r="CP33" s="55"/>
      <c r="CQ33" s="55"/>
      <c r="CR33" s="55" t="s">
        <v>336</v>
      </c>
      <c r="CS33" s="55"/>
      <c r="CT33" s="55"/>
      <c r="CU33" s="11">
        <v>37</v>
      </c>
      <c r="CW33" s="44" t="s">
        <v>180</v>
      </c>
      <c r="CX33" s="44"/>
      <c r="CY33" s="54" t="s">
        <v>326</v>
      </c>
      <c r="CZ33" s="55"/>
      <c r="DA33" s="55"/>
      <c r="DB33" s="55" t="s">
        <v>336</v>
      </c>
      <c r="DC33" s="55"/>
      <c r="DD33" s="55"/>
      <c r="DE33" s="11">
        <v>55.5</v>
      </c>
    </row>
    <row r="34" spans="1:109" ht="31" customHeight="1" x14ac:dyDescent="0.2">
      <c r="A34" s="44" t="s">
        <v>186</v>
      </c>
      <c r="B34" s="44"/>
      <c r="C34" s="54" t="s">
        <v>186</v>
      </c>
      <c r="D34" s="55"/>
      <c r="E34" s="55"/>
      <c r="F34" s="55" t="s">
        <v>186</v>
      </c>
      <c r="G34" s="55"/>
      <c r="H34" s="55"/>
      <c r="I34" s="11" t="s">
        <v>186</v>
      </c>
      <c r="K34" s="44" t="s">
        <v>186</v>
      </c>
      <c r="L34" s="44"/>
      <c r="M34" s="54" t="s">
        <v>186</v>
      </c>
      <c r="N34" s="55"/>
      <c r="O34" s="55"/>
      <c r="P34" s="55" t="s">
        <v>186</v>
      </c>
      <c r="Q34" s="55"/>
      <c r="R34" s="55"/>
      <c r="S34" s="11" t="s">
        <v>186</v>
      </c>
      <c r="U34" s="44" t="s">
        <v>186</v>
      </c>
      <c r="V34" s="44"/>
      <c r="W34" s="54" t="s">
        <v>186</v>
      </c>
      <c r="X34" s="55"/>
      <c r="Y34" s="55"/>
      <c r="Z34" s="55" t="s">
        <v>186</v>
      </c>
      <c r="AA34" s="55"/>
      <c r="AB34" s="55"/>
      <c r="AC34" s="11" t="s">
        <v>186</v>
      </c>
      <c r="AE34" s="44" t="s">
        <v>186</v>
      </c>
      <c r="AF34" s="44"/>
      <c r="AG34" s="54" t="s">
        <v>186</v>
      </c>
      <c r="AH34" s="55"/>
      <c r="AI34" s="55"/>
      <c r="AJ34" s="55" t="s">
        <v>186</v>
      </c>
      <c r="AK34" s="55"/>
      <c r="AL34" s="55"/>
      <c r="AM34" s="11" t="s">
        <v>186</v>
      </c>
      <c r="AO34" s="149" t="s">
        <v>186</v>
      </c>
      <c r="AP34" s="149"/>
      <c r="AQ34" s="54" t="s">
        <v>186</v>
      </c>
      <c r="AR34" s="55"/>
      <c r="AS34" s="55"/>
      <c r="AT34" s="55" t="s">
        <v>186</v>
      </c>
      <c r="AU34" s="55"/>
      <c r="AV34" s="55"/>
      <c r="AW34" s="11" t="s">
        <v>186</v>
      </c>
      <c r="AY34" s="44" t="s">
        <v>186</v>
      </c>
      <c r="AZ34" s="44"/>
      <c r="BA34" s="54" t="s">
        <v>186</v>
      </c>
      <c r="BB34" s="55"/>
      <c r="BC34" s="55"/>
      <c r="BD34" s="55" t="s">
        <v>186</v>
      </c>
      <c r="BE34" s="55"/>
      <c r="BF34" s="55"/>
      <c r="BG34" s="11" t="s">
        <v>186</v>
      </c>
      <c r="BI34" s="44" t="s">
        <v>184</v>
      </c>
      <c r="BJ34" s="44"/>
      <c r="BK34" s="54" t="s">
        <v>327</v>
      </c>
      <c r="BL34" s="55"/>
      <c r="BM34" s="55"/>
      <c r="BN34" s="55" t="s">
        <v>337</v>
      </c>
      <c r="BO34" s="55"/>
      <c r="BP34" s="55"/>
      <c r="BQ34" s="11">
        <v>37</v>
      </c>
      <c r="BS34" s="44" t="s">
        <v>184</v>
      </c>
      <c r="BT34" s="44"/>
      <c r="BU34" s="54" t="s">
        <v>327</v>
      </c>
      <c r="BV34" s="55"/>
      <c r="BW34" s="55"/>
      <c r="BX34" s="55" t="s">
        <v>337</v>
      </c>
      <c r="BY34" s="55"/>
      <c r="BZ34" s="55"/>
      <c r="CA34" s="11">
        <v>37</v>
      </c>
      <c r="CC34" s="44" t="s">
        <v>184</v>
      </c>
      <c r="CD34" s="44"/>
      <c r="CE34" s="54" t="s">
        <v>327</v>
      </c>
      <c r="CF34" s="55"/>
      <c r="CG34" s="55"/>
      <c r="CH34" s="55" t="s">
        <v>337</v>
      </c>
      <c r="CI34" s="55"/>
      <c r="CJ34" s="55"/>
      <c r="CK34" s="11">
        <v>37</v>
      </c>
      <c r="CM34" s="44" t="s">
        <v>184</v>
      </c>
      <c r="CN34" s="44"/>
      <c r="CO34" s="54" t="s">
        <v>327</v>
      </c>
      <c r="CP34" s="55"/>
      <c r="CQ34" s="55"/>
      <c r="CR34" s="55" t="s">
        <v>337</v>
      </c>
      <c r="CS34" s="55"/>
      <c r="CT34" s="55"/>
      <c r="CU34" s="11">
        <v>37</v>
      </c>
      <c r="CW34" s="44" t="s">
        <v>184</v>
      </c>
      <c r="CX34" s="44"/>
      <c r="CY34" s="54" t="s">
        <v>327</v>
      </c>
      <c r="CZ34" s="55"/>
      <c r="DA34" s="55"/>
      <c r="DB34" s="55" t="s">
        <v>337</v>
      </c>
      <c r="DC34" s="55"/>
      <c r="DD34" s="55"/>
      <c r="DE34" s="11">
        <v>55.5</v>
      </c>
    </row>
    <row r="35" spans="1:109" ht="31" customHeight="1" x14ac:dyDescent="0.2">
      <c r="A35" s="44" t="s">
        <v>186</v>
      </c>
      <c r="B35" s="44"/>
      <c r="C35" s="54" t="s">
        <v>186</v>
      </c>
      <c r="D35" s="55"/>
      <c r="E35" s="55"/>
      <c r="F35" s="55" t="s">
        <v>186</v>
      </c>
      <c r="G35" s="55"/>
      <c r="H35" s="55"/>
      <c r="I35" s="11" t="s">
        <v>186</v>
      </c>
      <c r="K35" s="44" t="s">
        <v>186</v>
      </c>
      <c r="L35" s="44"/>
      <c r="M35" s="54" t="s">
        <v>186</v>
      </c>
      <c r="N35" s="55"/>
      <c r="O35" s="55"/>
      <c r="P35" s="55" t="s">
        <v>186</v>
      </c>
      <c r="Q35" s="55"/>
      <c r="R35" s="55"/>
      <c r="S35" s="11" t="s">
        <v>186</v>
      </c>
      <c r="U35" s="44" t="s">
        <v>186</v>
      </c>
      <c r="V35" s="44"/>
      <c r="W35" s="54" t="s">
        <v>186</v>
      </c>
      <c r="X35" s="55"/>
      <c r="Y35" s="55"/>
      <c r="Z35" s="55" t="s">
        <v>186</v>
      </c>
      <c r="AA35" s="55"/>
      <c r="AB35" s="55"/>
      <c r="AC35" s="11" t="s">
        <v>186</v>
      </c>
      <c r="AE35" s="44" t="s">
        <v>186</v>
      </c>
      <c r="AF35" s="44"/>
      <c r="AG35" s="54" t="s">
        <v>186</v>
      </c>
      <c r="AH35" s="55"/>
      <c r="AI35" s="55"/>
      <c r="AJ35" s="55" t="s">
        <v>186</v>
      </c>
      <c r="AK35" s="55"/>
      <c r="AL35" s="55"/>
      <c r="AM35" s="11" t="s">
        <v>186</v>
      </c>
      <c r="AO35" s="149" t="s">
        <v>186</v>
      </c>
      <c r="AP35" s="149"/>
      <c r="AQ35" s="54" t="s">
        <v>186</v>
      </c>
      <c r="AR35" s="55"/>
      <c r="AS35" s="55"/>
      <c r="AT35" s="55" t="s">
        <v>186</v>
      </c>
      <c r="AU35" s="55"/>
      <c r="AV35" s="55"/>
      <c r="AW35" s="11" t="s">
        <v>186</v>
      </c>
      <c r="AY35" s="44" t="s">
        <v>186</v>
      </c>
      <c r="AZ35" s="44"/>
      <c r="BA35" s="54" t="s">
        <v>186</v>
      </c>
      <c r="BB35" s="55"/>
      <c r="BC35" s="55"/>
      <c r="BD35" s="55" t="s">
        <v>186</v>
      </c>
      <c r="BE35" s="55"/>
      <c r="BF35" s="55"/>
      <c r="BG35" s="11" t="s">
        <v>186</v>
      </c>
      <c r="BI35" s="44" t="s">
        <v>185</v>
      </c>
      <c r="BJ35" s="44"/>
      <c r="BK35" s="54" t="s">
        <v>328</v>
      </c>
      <c r="BL35" s="55"/>
      <c r="BM35" s="55"/>
      <c r="BN35" s="55" t="s">
        <v>338</v>
      </c>
      <c r="BO35" s="55"/>
      <c r="BP35" s="55"/>
      <c r="BQ35" s="11">
        <v>74</v>
      </c>
      <c r="BS35" s="44" t="s">
        <v>185</v>
      </c>
      <c r="BT35" s="44"/>
      <c r="BU35" s="54" t="s">
        <v>328</v>
      </c>
      <c r="BV35" s="55"/>
      <c r="BW35" s="55"/>
      <c r="BX35" s="55" t="s">
        <v>338</v>
      </c>
      <c r="BY35" s="55"/>
      <c r="BZ35" s="55"/>
      <c r="CA35" s="11">
        <v>74</v>
      </c>
      <c r="CC35" s="44" t="s">
        <v>185</v>
      </c>
      <c r="CD35" s="44"/>
      <c r="CE35" s="54" t="s">
        <v>328</v>
      </c>
      <c r="CF35" s="55"/>
      <c r="CG35" s="55"/>
      <c r="CH35" s="55" t="s">
        <v>338</v>
      </c>
      <c r="CI35" s="55"/>
      <c r="CJ35" s="55"/>
      <c r="CK35" s="11">
        <v>74</v>
      </c>
      <c r="CM35" s="44" t="s">
        <v>185</v>
      </c>
      <c r="CN35" s="44"/>
      <c r="CO35" s="54" t="s">
        <v>328</v>
      </c>
      <c r="CP35" s="55"/>
      <c r="CQ35" s="55"/>
      <c r="CR35" s="55" t="s">
        <v>338</v>
      </c>
      <c r="CS35" s="55"/>
      <c r="CT35" s="55"/>
      <c r="CU35" s="11">
        <v>74</v>
      </c>
      <c r="CW35" s="44" t="s">
        <v>185</v>
      </c>
      <c r="CX35" s="44"/>
      <c r="CY35" s="54" t="s">
        <v>328</v>
      </c>
      <c r="CZ35" s="55"/>
      <c r="DA35" s="55"/>
      <c r="DB35" s="55" t="s">
        <v>338</v>
      </c>
      <c r="DC35" s="55"/>
      <c r="DD35" s="55"/>
      <c r="DE35" s="11">
        <v>92.5</v>
      </c>
    </row>
    <row r="36" spans="1:109" x14ac:dyDescent="0.2">
      <c r="A36" s="6"/>
      <c r="B36" s="6"/>
      <c r="C36" s="6"/>
      <c r="D36" s="6"/>
      <c r="E36" s="6"/>
      <c r="F36" s="6"/>
      <c r="G36" s="7"/>
      <c r="H36" s="7"/>
      <c r="I36" s="7"/>
      <c r="K36" s="6"/>
      <c r="L36" s="6"/>
      <c r="M36" s="6"/>
      <c r="N36" s="6"/>
      <c r="O36" s="6"/>
      <c r="P36" s="6"/>
      <c r="Q36" s="7"/>
      <c r="R36" s="7"/>
      <c r="S36" s="7"/>
      <c r="U36" s="6"/>
      <c r="V36" s="6"/>
      <c r="W36" s="6"/>
      <c r="X36" s="6"/>
      <c r="Y36" s="6"/>
      <c r="Z36" s="6"/>
      <c r="AA36" s="7"/>
      <c r="AB36" s="7"/>
      <c r="AC36" s="7"/>
      <c r="AE36" s="6"/>
      <c r="AF36" s="6"/>
      <c r="AG36" s="6"/>
      <c r="AH36" s="6"/>
      <c r="AI36" s="6"/>
      <c r="AJ36" s="6"/>
      <c r="AK36" s="7"/>
      <c r="AL36" s="7"/>
      <c r="AM36" s="7"/>
      <c r="AO36" s="6"/>
      <c r="AP36" s="6"/>
      <c r="AQ36" s="6"/>
      <c r="AR36" s="6"/>
      <c r="AS36" s="6"/>
      <c r="AT36" s="6"/>
      <c r="AU36" s="7"/>
      <c r="AV36" s="7"/>
      <c r="AW36" s="7"/>
      <c r="AY36" s="6"/>
      <c r="AZ36" s="6"/>
      <c r="BA36" s="6"/>
      <c r="BB36" s="6"/>
      <c r="BC36" s="6"/>
      <c r="BD36" s="6"/>
      <c r="BE36" s="7"/>
      <c r="BF36" s="7"/>
      <c r="BG36" s="7"/>
      <c r="BI36" s="6"/>
      <c r="BJ36" s="6"/>
      <c r="BK36" s="6"/>
      <c r="BL36" s="6"/>
      <c r="BM36" s="6"/>
      <c r="BN36" s="6"/>
      <c r="BO36" s="7"/>
      <c r="BP36" s="7"/>
      <c r="BQ36" s="7"/>
      <c r="BS36" s="6"/>
      <c r="BT36" s="6"/>
      <c r="BU36" s="6"/>
      <c r="BV36" s="6"/>
      <c r="BW36" s="6"/>
      <c r="BX36" s="6"/>
      <c r="BY36" s="7"/>
      <c r="BZ36" s="7"/>
      <c r="CA36" s="7"/>
      <c r="CC36" s="6"/>
      <c r="CD36" s="6"/>
      <c r="CE36" s="6"/>
      <c r="CF36" s="6"/>
      <c r="CG36" s="6"/>
      <c r="CH36" s="6"/>
      <c r="CI36" s="7"/>
      <c r="CJ36" s="7"/>
      <c r="CK36" s="7"/>
      <c r="CM36" s="6"/>
      <c r="CN36" s="6"/>
      <c r="CO36" s="6"/>
      <c r="CP36" s="6"/>
      <c r="CQ36" s="6"/>
      <c r="CR36" s="6"/>
      <c r="CS36" s="7"/>
      <c r="CT36" s="7"/>
      <c r="CU36" s="7"/>
      <c r="CW36" s="6"/>
      <c r="CX36" s="6"/>
      <c r="CY36" s="6"/>
      <c r="CZ36" s="6"/>
      <c r="DA36" s="6"/>
      <c r="DB36" s="6"/>
      <c r="DC36" s="7"/>
      <c r="DD36" s="7"/>
      <c r="DE36" s="7"/>
    </row>
    <row r="37" spans="1:109" s="28" customFormat="1" ht="16" x14ac:dyDescent="0.2">
      <c r="A37" s="70" t="str">
        <f>"4. OPENING TYPE. Add SKU. code to door frame code, eg. "&amp;A5&amp;"."&amp;A21&amp;E18&amp;"."&amp;A26&amp;"."&amp;A39</f>
        <v>4. OPENING TYPE. Add SKU. code to door frame code, eg. A01.K2.STND.O</v>
      </c>
      <c r="B37" s="70"/>
      <c r="C37" s="70"/>
      <c r="D37" s="70"/>
      <c r="E37" s="70"/>
      <c r="F37" s="70"/>
      <c r="G37" s="70"/>
      <c r="H37" s="70"/>
      <c r="I37" s="70"/>
      <c r="K37" s="70" t="str">
        <f t="shared" ref="K37" si="20">"4. OPENING TYPE. Add SKU. code to door frame code, eg. "&amp;K5&amp;"."&amp;K21&amp;O18&amp;"."&amp;K26&amp;"."&amp;K39</f>
        <v>4. OPENING TYPE. Add SKU. code to door frame code, eg. A03.K2.STND.O</v>
      </c>
      <c r="L37" s="70"/>
      <c r="M37" s="70"/>
      <c r="N37" s="70"/>
      <c r="O37" s="70"/>
      <c r="P37" s="70"/>
      <c r="Q37" s="70"/>
      <c r="R37" s="70"/>
      <c r="S37" s="70"/>
      <c r="U37" s="70" t="str">
        <f t="shared" ref="U37" si="21">"4. OPENING TYPE. Add SKU. code to door frame code, eg. "&amp;U5&amp;"."&amp;U21&amp;Y18&amp;"."&amp;U26&amp;"."&amp;U39</f>
        <v>4. OPENING TYPE. Add SKU. code to door frame code, eg. A05.K2.STND.O</v>
      </c>
      <c r="V37" s="70"/>
      <c r="W37" s="70"/>
      <c r="X37" s="70"/>
      <c r="Y37" s="70"/>
      <c r="Z37" s="70"/>
      <c r="AA37" s="70"/>
      <c r="AB37" s="70"/>
      <c r="AC37" s="70"/>
      <c r="AE37" s="70" t="str">
        <f t="shared" ref="AE37" si="22">"4. OPENING TYPE. Add SKU. code to door frame code, eg. "&amp;AE5&amp;"."&amp;AE21&amp;AI18&amp;"."&amp;AE26&amp;"."&amp;AE39</f>
        <v>4. OPENING TYPE. Add SKU. code to door frame code, eg. A10.K2.STND.O</v>
      </c>
      <c r="AF37" s="70"/>
      <c r="AG37" s="70"/>
      <c r="AH37" s="70"/>
      <c r="AI37" s="70"/>
      <c r="AJ37" s="70"/>
      <c r="AK37" s="70"/>
      <c r="AL37" s="70"/>
      <c r="AM37" s="70"/>
      <c r="AO37" s="70" t="str">
        <f t="shared" ref="AO37" si="23">"4. OPENING TYPE. Add SKU. code to door frame code, eg. "&amp;AO5&amp;"."&amp;AO21&amp;AS18&amp;"."&amp;AO26&amp;"."&amp;AO39</f>
        <v>4. OPENING TYPE. Add SKU. code to door frame code, eg. SG.K2.STND.O</v>
      </c>
      <c r="AP37" s="70"/>
      <c r="AQ37" s="70"/>
      <c r="AR37" s="70"/>
      <c r="AS37" s="70"/>
      <c r="AT37" s="70"/>
      <c r="AU37" s="70"/>
      <c r="AV37" s="70"/>
      <c r="AW37" s="70"/>
      <c r="AY37" s="70" t="str">
        <f t="shared" ref="AY37" si="24">"4. OPENING TYPE. Add SKU. code to door frame code, eg. "&amp;AY5&amp;"."&amp;AY21&amp;BC18&amp;"."&amp;AY26&amp;"."&amp;AY39</f>
        <v>4. OPENING TYPE. Add SKU. code to door frame code, eg. SC.K2.STND.O</v>
      </c>
      <c r="AZ37" s="70"/>
      <c r="BA37" s="70"/>
      <c r="BB37" s="70"/>
      <c r="BC37" s="70"/>
      <c r="BD37" s="70"/>
      <c r="BE37" s="70"/>
      <c r="BF37" s="70"/>
      <c r="BG37" s="70"/>
      <c r="BI37" s="70" t="str">
        <f t="shared" ref="BI37" si="25">"4. OPENING TYPE. Add SKU. code to door frame code, eg. "&amp;BI5&amp;"."&amp;BI21&amp;BM18&amp;"."&amp;BI26&amp;"."&amp;BI39</f>
        <v>4. OPENING TYPE. Add SKU. code to door frame code, eg. SEA01.K2.L07L07.NA</v>
      </c>
      <c r="BJ37" s="70"/>
      <c r="BK37" s="70"/>
      <c r="BL37" s="70"/>
      <c r="BM37" s="70"/>
      <c r="BN37" s="70"/>
      <c r="BO37" s="70"/>
      <c r="BP37" s="70"/>
      <c r="BQ37" s="70"/>
      <c r="BS37" s="70" t="str">
        <f t="shared" ref="BS37" si="26">"4. OPENING TYPE. Add SKU. code to door frame code, eg. "&amp;BS5&amp;"."&amp;BS21&amp;BW18&amp;"."&amp;BS26&amp;"."&amp;BS39</f>
        <v>4. OPENING TYPE. Add SKU. code to door frame code, eg. SEA03.K2.L07L07.NA</v>
      </c>
      <c r="BT37" s="70"/>
      <c r="BU37" s="70"/>
      <c r="BV37" s="70"/>
      <c r="BW37" s="70"/>
      <c r="BX37" s="70"/>
      <c r="BY37" s="70"/>
      <c r="BZ37" s="70"/>
      <c r="CA37" s="70"/>
      <c r="CC37" s="70" t="str">
        <f t="shared" ref="CC37" si="27">"4. OPENING TYPE. Add SKU. code to door frame code, eg. "&amp;CC5&amp;"."&amp;CC21&amp;CG18&amp;"."&amp;CC26&amp;"."&amp;CC39</f>
        <v>4. OPENING TYPE. Add SKU. code to door frame code, eg. SEA05.K2.L07L07.NA</v>
      </c>
      <c r="CD37" s="70"/>
      <c r="CE37" s="70"/>
      <c r="CF37" s="70"/>
      <c r="CG37" s="70"/>
      <c r="CH37" s="70"/>
      <c r="CI37" s="70"/>
      <c r="CJ37" s="70"/>
      <c r="CK37" s="70"/>
      <c r="CM37" s="70" t="str">
        <f t="shared" ref="CM37" si="28">"4. OPENING TYPE. Add SKU. code to door frame code, eg. "&amp;CM5&amp;"."&amp;CM21&amp;CQ18&amp;"."&amp;CM26&amp;"."&amp;CM39</f>
        <v>4. OPENING TYPE. Add SKU. code to door frame code, eg. SEA10.K2.L07L07.NA</v>
      </c>
      <c r="CN37" s="70"/>
      <c r="CO37" s="70"/>
      <c r="CP37" s="70"/>
      <c r="CQ37" s="70"/>
      <c r="CR37" s="70"/>
      <c r="CS37" s="70"/>
      <c r="CT37" s="70"/>
      <c r="CU37" s="70"/>
      <c r="CW37" s="70" t="str">
        <f t="shared" ref="CW37" si="29">"4. OPENING TYPE. Add SKU. code to door frame code, eg. "&amp;CW5&amp;"."&amp;CW21&amp;DA18&amp;"."&amp;CW26&amp;"."&amp;CW39</f>
        <v>4. OPENING TYPE. Add SKU. code to door frame code, eg. SESG.K2.L07L07.NA</v>
      </c>
      <c r="CX37" s="70"/>
      <c r="CY37" s="70"/>
      <c r="CZ37" s="70"/>
      <c r="DA37" s="70"/>
      <c r="DB37" s="70"/>
      <c r="DC37" s="70"/>
      <c r="DD37" s="70"/>
      <c r="DE37" s="70"/>
    </row>
    <row r="38" spans="1:109" ht="30" x14ac:dyDescent="0.2">
      <c r="A38" s="76" t="s">
        <v>5</v>
      </c>
      <c r="B38" s="76"/>
      <c r="C38" s="71" t="s">
        <v>20</v>
      </c>
      <c r="D38" s="72"/>
      <c r="E38" s="72"/>
      <c r="F38" s="72"/>
      <c r="G38" s="72"/>
      <c r="H38" s="73"/>
      <c r="I38" s="5" t="s">
        <v>27</v>
      </c>
      <c r="K38" s="76" t="s">
        <v>5</v>
      </c>
      <c r="L38" s="76"/>
      <c r="M38" s="71" t="s">
        <v>20</v>
      </c>
      <c r="N38" s="72"/>
      <c r="O38" s="72"/>
      <c r="P38" s="72"/>
      <c r="Q38" s="72"/>
      <c r="R38" s="73"/>
      <c r="S38" s="5" t="s">
        <v>160</v>
      </c>
      <c r="U38" s="76" t="s">
        <v>5</v>
      </c>
      <c r="V38" s="76"/>
      <c r="W38" s="71" t="s">
        <v>20</v>
      </c>
      <c r="X38" s="72"/>
      <c r="Y38" s="72"/>
      <c r="Z38" s="72"/>
      <c r="AA38" s="72"/>
      <c r="AB38" s="73"/>
      <c r="AC38" s="5" t="s">
        <v>160</v>
      </c>
      <c r="AE38" s="76" t="s">
        <v>5</v>
      </c>
      <c r="AF38" s="76"/>
      <c r="AG38" s="71" t="s">
        <v>20</v>
      </c>
      <c r="AH38" s="72"/>
      <c r="AI38" s="72"/>
      <c r="AJ38" s="72"/>
      <c r="AK38" s="72"/>
      <c r="AL38" s="73"/>
      <c r="AM38" s="5" t="s">
        <v>160</v>
      </c>
      <c r="AO38" s="76" t="s">
        <v>5</v>
      </c>
      <c r="AP38" s="76"/>
      <c r="AQ38" s="71" t="s">
        <v>20</v>
      </c>
      <c r="AR38" s="72"/>
      <c r="AS38" s="72"/>
      <c r="AT38" s="72"/>
      <c r="AU38" s="72"/>
      <c r="AV38" s="73"/>
      <c r="AW38" s="5" t="s">
        <v>160</v>
      </c>
      <c r="AY38" s="76" t="s">
        <v>5</v>
      </c>
      <c r="AZ38" s="76"/>
      <c r="BA38" s="71" t="s">
        <v>20</v>
      </c>
      <c r="BB38" s="72"/>
      <c r="BC38" s="72"/>
      <c r="BD38" s="72"/>
      <c r="BE38" s="72"/>
      <c r="BF38" s="73"/>
      <c r="BG38" s="5" t="s">
        <v>160</v>
      </c>
      <c r="BI38" s="76" t="s">
        <v>5</v>
      </c>
      <c r="BJ38" s="76"/>
      <c r="BK38" s="71" t="s">
        <v>20</v>
      </c>
      <c r="BL38" s="72"/>
      <c r="BM38" s="72"/>
      <c r="BN38" s="72"/>
      <c r="BO38" s="72"/>
      <c r="BP38" s="73"/>
      <c r="BQ38" s="5" t="s">
        <v>27</v>
      </c>
      <c r="BS38" s="76" t="s">
        <v>5</v>
      </c>
      <c r="BT38" s="76"/>
      <c r="BU38" s="71" t="s">
        <v>20</v>
      </c>
      <c r="BV38" s="72"/>
      <c r="BW38" s="72"/>
      <c r="BX38" s="72"/>
      <c r="BY38" s="72"/>
      <c r="BZ38" s="73"/>
      <c r="CA38" s="5" t="s">
        <v>160</v>
      </c>
      <c r="CC38" s="76" t="s">
        <v>5</v>
      </c>
      <c r="CD38" s="76"/>
      <c r="CE38" s="71" t="s">
        <v>20</v>
      </c>
      <c r="CF38" s="72"/>
      <c r="CG38" s="72"/>
      <c r="CH38" s="72"/>
      <c r="CI38" s="72"/>
      <c r="CJ38" s="73"/>
      <c r="CK38" s="5" t="s">
        <v>160</v>
      </c>
      <c r="CM38" s="76" t="s">
        <v>5</v>
      </c>
      <c r="CN38" s="76"/>
      <c r="CO38" s="71" t="s">
        <v>20</v>
      </c>
      <c r="CP38" s="72"/>
      <c r="CQ38" s="72"/>
      <c r="CR38" s="72"/>
      <c r="CS38" s="72"/>
      <c r="CT38" s="73"/>
      <c r="CU38" s="5" t="s">
        <v>160</v>
      </c>
      <c r="CW38" s="76" t="s">
        <v>5</v>
      </c>
      <c r="CX38" s="76"/>
      <c r="CY38" s="71" t="s">
        <v>20</v>
      </c>
      <c r="CZ38" s="72"/>
      <c r="DA38" s="72"/>
      <c r="DB38" s="72"/>
      <c r="DC38" s="72"/>
      <c r="DD38" s="73"/>
      <c r="DE38" s="5" t="s">
        <v>160</v>
      </c>
    </row>
    <row r="39" spans="1:109" s="4" customFormat="1" ht="31" customHeight="1" x14ac:dyDescent="0.2">
      <c r="A39" s="44" t="s">
        <v>0</v>
      </c>
      <c r="B39" s="44"/>
      <c r="C39" s="55" t="s">
        <v>227</v>
      </c>
      <c r="D39" s="55"/>
      <c r="E39" s="55"/>
      <c r="F39" s="55" t="s">
        <v>304</v>
      </c>
      <c r="G39" s="55"/>
      <c r="H39" s="55"/>
      <c r="I39" s="8">
        <v>0</v>
      </c>
      <c r="K39" s="44" t="s">
        <v>0</v>
      </c>
      <c r="L39" s="44"/>
      <c r="M39" s="55" t="s">
        <v>227</v>
      </c>
      <c r="N39" s="55"/>
      <c r="O39" s="55"/>
      <c r="P39" s="55" t="s">
        <v>304</v>
      </c>
      <c r="Q39" s="55"/>
      <c r="R39" s="55"/>
      <c r="S39" s="8">
        <v>0</v>
      </c>
      <c r="U39" s="44" t="s">
        <v>0</v>
      </c>
      <c r="V39" s="44"/>
      <c r="W39" s="55" t="s">
        <v>227</v>
      </c>
      <c r="X39" s="55"/>
      <c r="Y39" s="55"/>
      <c r="Z39" s="55" t="s">
        <v>304</v>
      </c>
      <c r="AA39" s="55"/>
      <c r="AB39" s="55"/>
      <c r="AC39" s="8">
        <v>0</v>
      </c>
      <c r="AE39" s="44" t="s">
        <v>0</v>
      </c>
      <c r="AF39" s="44"/>
      <c r="AG39" s="55" t="s">
        <v>227</v>
      </c>
      <c r="AH39" s="55"/>
      <c r="AI39" s="55"/>
      <c r="AJ39" s="55" t="s">
        <v>304</v>
      </c>
      <c r="AK39" s="55"/>
      <c r="AL39" s="55"/>
      <c r="AM39" s="8">
        <v>0</v>
      </c>
      <c r="AO39" s="44" t="s">
        <v>0</v>
      </c>
      <c r="AP39" s="44"/>
      <c r="AQ39" s="55" t="s">
        <v>227</v>
      </c>
      <c r="AR39" s="55"/>
      <c r="AS39" s="55"/>
      <c r="AT39" s="55" t="s">
        <v>304</v>
      </c>
      <c r="AU39" s="55"/>
      <c r="AV39" s="55"/>
      <c r="AW39" s="8">
        <v>0</v>
      </c>
      <c r="AX39" s="15"/>
      <c r="AY39" s="44" t="s">
        <v>0</v>
      </c>
      <c r="AZ39" s="44"/>
      <c r="BA39" s="55" t="s">
        <v>227</v>
      </c>
      <c r="BB39" s="55"/>
      <c r="BC39" s="55"/>
      <c r="BD39" s="55" t="s">
        <v>304</v>
      </c>
      <c r="BE39" s="55"/>
      <c r="BF39" s="55"/>
      <c r="BG39" s="8">
        <v>0</v>
      </c>
      <c r="BI39" s="159" t="s">
        <v>234</v>
      </c>
      <c r="BJ39" s="160"/>
      <c r="BK39" s="53" t="s">
        <v>317</v>
      </c>
      <c r="BL39" s="67"/>
      <c r="BM39" s="54"/>
      <c r="BN39" s="53" t="s">
        <v>318</v>
      </c>
      <c r="BO39" s="67"/>
      <c r="BP39" s="54"/>
      <c r="BQ39" s="11">
        <v>0</v>
      </c>
      <c r="BS39" s="159" t="s">
        <v>234</v>
      </c>
      <c r="BT39" s="160"/>
      <c r="BU39" s="60" t="s">
        <v>317</v>
      </c>
      <c r="BV39" s="61"/>
      <c r="BW39" s="62"/>
      <c r="BX39" s="60" t="s">
        <v>318</v>
      </c>
      <c r="BY39" s="61"/>
      <c r="BZ39" s="62"/>
      <c r="CA39" s="11">
        <v>0</v>
      </c>
      <c r="CC39" s="159" t="s">
        <v>234</v>
      </c>
      <c r="CD39" s="160"/>
      <c r="CE39" s="60" t="s">
        <v>317</v>
      </c>
      <c r="CF39" s="61"/>
      <c r="CG39" s="62"/>
      <c r="CH39" s="60" t="s">
        <v>318</v>
      </c>
      <c r="CI39" s="61"/>
      <c r="CJ39" s="62"/>
      <c r="CK39" s="11">
        <v>0</v>
      </c>
      <c r="CM39" s="159" t="s">
        <v>234</v>
      </c>
      <c r="CN39" s="160"/>
      <c r="CO39" s="60" t="s">
        <v>317</v>
      </c>
      <c r="CP39" s="61"/>
      <c r="CQ39" s="62"/>
      <c r="CR39" s="60" t="s">
        <v>318</v>
      </c>
      <c r="CS39" s="61"/>
      <c r="CT39" s="62"/>
      <c r="CU39" s="11">
        <v>0</v>
      </c>
      <c r="CW39" s="159" t="s">
        <v>234</v>
      </c>
      <c r="CX39" s="160"/>
      <c r="CY39" s="60" t="s">
        <v>317</v>
      </c>
      <c r="CZ39" s="61"/>
      <c r="DA39" s="62"/>
      <c r="DB39" s="60" t="s">
        <v>318</v>
      </c>
      <c r="DC39" s="61"/>
      <c r="DD39" s="62"/>
      <c r="DE39" s="11">
        <v>0</v>
      </c>
    </row>
    <row r="40" spans="1:109" ht="31" customHeight="1" x14ac:dyDescent="0.2">
      <c r="A40" s="44" t="s">
        <v>60</v>
      </c>
      <c r="B40" s="44"/>
      <c r="C40" s="55" t="s">
        <v>228</v>
      </c>
      <c r="D40" s="55"/>
      <c r="E40" s="55"/>
      <c r="F40" s="55" t="s">
        <v>305</v>
      </c>
      <c r="G40" s="55"/>
      <c r="H40" s="55"/>
      <c r="I40" s="8">
        <v>138.75</v>
      </c>
      <c r="K40" s="44" t="s">
        <v>60</v>
      </c>
      <c r="L40" s="44"/>
      <c r="M40" s="55" t="s">
        <v>228</v>
      </c>
      <c r="N40" s="55"/>
      <c r="O40" s="55"/>
      <c r="P40" s="55" t="s">
        <v>305</v>
      </c>
      <c r="Q40" s="55"/>
      <c r="R40" s="55"/>
      <c r="S40" s="8">
        <v>138.75</v>
      </c>
      <c r="U40" s="44" t="s">
        <v>60</v>
      </c>
      <c r="V40" s="44"/>
      <c r="W40" s="55" t="s">
        <v>228</v>
      </c>
      <c r="X40" s="55"/>
      <c r="Y40" s="55"/>
      <c r="Z40" s="55" t="s">
        <v>305</v>
      </c>
      <c r="AA40" s="55"/>
      <c r="AB40" s="55"/>
      <c r="AC40" s="8">
        <v>138.75</v>
      </c>
      <c r="AE40" s="44" t="s">
        <v>60</v>
      </c>
      <c r="AF40" s="44"/>
      <c r="AG40" s="55" t="s">
        <v>228</v>
      </c>
      <c r="AH40" s="55"/>
      <c r="AI40" s="55"/>
      <c r="AJ40" s="55" t="s">
        <v>305</v>
      </c>
      <c r="AK40" s="55"/>
      <c r="AL40" s="55"/>
      <c r="AM40" s="8">
        <v>138.75</v>
      </c>
      <c r="AO40" s="44" t="s">
        <v>60</v>
      </c>
      <c r="AP40" s="44"/>
      <c r="AQ40" s="55" t="s">
        <v>228</v>
      </c>
      <c r="AR40" s="55"/>
      <c r="AS40" s="55"/>
      <c r="AT40" s="55" t="s">
        <v>305</v>
      </c>
      <c r="AU40" s="55"/>
      <c r="AV40" s="55"/>
      <c r="AW40" s="8">
        <v>138.75</v>
      </c>
      <c r="AY40" s="44" t="s">
        <v>60</v>
      </c>
      <c r="AZ40" s="44"/>
      <c r="BA40" s="55" t="s">
        <v>228</v>
      </c>
      <c r="BB40" s="55"/>
      <c r="BC40" s="55"/>
      <c r="BD40" s="55" t="s">
        <v>305</v>
      </c>
      <c r="BE40" s="55"/>
      <c r="BF40" s="55"/>
      <c r="BG40" s="8">
        <v>138.75</v>
      </c>
      <c r="BI40" s="44" t="s">
        <v>186</v>
      </c>
      <c r="BJ40" s="44"/>
      <c r="BK40" s="54" t="s">
        <v>186</v>
      </c>
      <c r="BL40" s="55"/>
      <c r="BM40" s="55"/>
      <c r="BN40" s="55" t="s">
        <v>186</v>
      </c>
      <c r="BO40" s="55"/>
      <c r="BP40" s="55"/>
      <c r="BQ40" s="11" t="s">
        <v>186</v>
      </c>
      <c r="BS40" s="44" t="s">
        <v>186</v>
      </c>
      <c r="BT40" s="44"/>
      <c r="BU40" s="62" t="s">
        <v>186</v>
      </c>
      <c r="BV40" s="59"/>
      <c r="BW40" s="59"/>
      <c r="BX40" s="59" t="s">
        <v>186</v>
      </c>
      <c r="BY40" s="59"/>
      <c r="BZ40" s="59"/>
      <c r="CA40" s="11" t="s">
        <v>186</v>
      </c>
      <c r="CC40" s="44" t="s">
        <v>186</v>
      </c>
      <c r="CD40" s="44"/>
      <c r="CE40" s="54" t="s">
        <v>186</v>
      </c>
      <c r="CF40" s="55"/>
      <c r="CG40" s="55"/>
      <c r="CH40" s="55" t="s">
        <v>186</v>
      </c>
      <c r="CI40" s="55"/>
      <c r="CJ40" s="55"/>
      <c r="CK40" s="11" t="s">
        <v>186</v>
      </c>
      <c r="CM40" s="44" t="s">
        <v>186</v>
      </c>
      <c r="CN40" s="44"/>
      <c r="CO40" s="54" t="s">
        <v>186</v>
      </c>
      <c r="CP40" s="55"/>
      <c r="CQ40" s="55"/>
      <c r="CR40" s="55" t="s">
        <v>186</v>
      </c>
      <c r="CS40" s="55"/>
      <c r="CT40" s="55"/>
      <c r="CU40" s="11" t="s">
        <v>186</v>
      </c>
      <c r="CW40" s="44" t="s">
        <v>186</v>
      </c>
      <c r="CX40" s="44"/>
      <c r="CY40" s="54" t="s">
        <v>186</v>
      </c>
      <c r="CZ40" s="55"/>
      <c r="DA40" s="55"/>
      <c r="DB40" s="55" t="s">
        <v>186</v>
      </c>
      <c r="DC40" s="55"/>
      <c r="DD40" s="55"/>
      <c r="DE40" s="11" t="s">
        <v>186</v>
      </c>
    </row>
    <row r="41" spans="1:109" ht="31" customHeight="1" x14ac:dyDescent="0.2">
      <c r="A41" s="44" t="s">
        <v>187</v>
      </c>
      <c r="B41" s="44"/>
      <c r="C41" s="55" t="s">
        <v>307</v>
      </c>
      <c r="D41" s="55"/>
      <c r="E41" s="55"/>
      <c r="F41" s="55" t="s">
        <v>306</v>
      </c>
      <c r="G41" s="55"/>
      <c r="H41" s="55"/>
      <c r="I41" s="8">
        <v>0</v>
      </c>
      <c r="K41" s="44" t="s">
        <v>187</v>
      </c>
      <c r="L41" s="44"/>
      <c r="M41" s="55" t="s">
        <v>307</v>
      </c>
      <c r="N41" s="55"/>
      <c r="O41" s="55"/>
      <c r="P41" s="55" t="s">
        <v>306</v>
      </c>
      <c r="Q41" s="55"/>
      <c r="R41" s="55"/>
      <c r="S41" s="8">
        <v>0</v>
      </c>
      <c r="U41" s="44" t="s">
        <v>187</v>
      </c>
      <c r="V41" s="44"/>
      <c r="W41" s="55" t="s">
        <v>307</v>
      </c>
      <c r="X41" s="55"/>
      <c r="Y41" s="55"/>
      <c r="Z41" s="55" t="s">
        <v>306</v>
      </c>
      <c r="AA41" s="55"/>
      <c r="AB41" s="55"/>
      <c r="AC41" s="8">
        <v>0</v>
      </c>
      <c r="AE41" s="44" t="s">
        <v>187</v>
      </c>
      <c r="AF41" s="44"/>
      <c r="AG41" s="55" t="s">
        <v>307</v>
      </c>
      <c r="AH41" s="55"/>
      <c r="AI41" s="55"/>
      <c r="AJ41" s="55" t="s">
        <v>306</v>
      </c>
      <c r="AK41" s="55"/>
      <c r="AL41" s="55"/>
      <c r="AM41" s="8">
        <v>0</v>
      </c>
      <c r="AO41" s="44" t="s">
        <v>187</v>
      </c>
      <c r="AP41" s="44"/>
      <c r="AQ41" s="55" t="s">
        <v>307</v>
      </c>
      <c r="AR41" s="55"/>
      <c r="AS41" s="55"/>
      <c r="AT41" s="55" t="s">
        <v>306</v>
      </c>
      <c r="AU41" s="55"/>
      <c r="AV41" s="55"/>
      <c r="AW41" s="8">
        <v>0</v>
      </c>
      <c r="AY41" s="44" t="s">
        <v>186</v>
      </c>
      <c r="AZ41" s="44"/>
      <c r="BA41" s="54" t="s">
        <v>186</v>
      </c>
      <c r="BB41" s="55"/>
      <c r="BC41" s="55"/>
      <c r="BD41" s="55" t="s">
        <v>186</v>
      </c>
      <c r="BE41" s="55"/>
      <c r="BF41" s="55"/>
      <c r="BG41" s="11" t="s">
        <v>186</v>
      </c>
      <c r="BI41" s="44" t="s">
        <v>186</v>
      </c>
      <c r="BJ41" s="44"/>
      <c r="BK41" s="54" t="s">
        <v>186</v>
      </c>
      <c r="BL41" s="55"/>
      <c r="BM41" s="55"/>
      <c r="BN41" s="55" t="s">
        <v>186</v>
      </c>
      <c r="BO41" s="55"/>
      <c r="BP41" s="55"/>
      <c r="BQ41" s="11" t="s">
        <v>186</v>
      </c>
      <c r="BS41" s="44" t="s">
        <v>186</v>
      </c>
      <c r="BT41" s="44"/>
      <c r="BU41" s="54" t="s">
        <v>186</v>
      </c>
      <c r="BV41" s="55"/>
      <c r="BW41" s="55"/>
      <c r="BX41" s="55" t="s">
        <v>186</v>
      </c>
      <c r="BY41" s="55"/>
      <c r="BZ41" s="55"/>
      <c r="CA41" s="11" t="s">
        <v>186</v>
      </c>
      <c r="CC41" s="44" t="s">
        <v>186</v>
      </c>
      <c r="CD41" s="44"/>
      <c r="CE41" s="54" t="s">
        <v>186</v>
      </c>
      <c r="CF41" s="55"/>
      <c r="CG41" s="55"/>
      <c r="CH41" s="55" t="s">
        <v>186</v>
      </c>
      <c r="CI41" s="55"/>
      <c r="CJ41" s="55"/>
      <c r="CK41" s="11" t="s">
        <v>186</v>
      </c>
      <c r="CM41" s="44" t="s">
        <v>186</v>
      </c>
      <c r="CN41" s="44"/>
      <c r="CO41" s="54" t="s">
        <v>186</v>
      </c>
      <c r="CP41" s="55"/>
      <c r="CQ41" s="55"/>
      <c r="CR41" s="55" t="s">
        <v>186</v>
      </c>
      <c r="CS41" s="55"/>
      <c r="CT41" s="55"/>
      <c r="CU41" s="11" t="s">
        <v>186</v>
      </c>
      <c r="CW41" s="44" t="s">
        <v>186</v>
      </c>
      <c r="CX41" s="44"/>
      <c r="CY41" s="54" t="s">
        <v>186</v>
      </c>
      <c r="CZ41" s="55"/>
      <c r="DA41" s="55"/>
      <c r="DB41" s="55" t="s">
        <v>186</v>
      </c>
      <c r="DC41" s="55"/>
      <c r="DD41" s="55"/>
      <c r="DE41" s="11" t="s">
        <v>186</v>
      </c>
    </row>
    <row r="42" spans="1:109" ht="31" customHeight="1" x14ac:dyDescent="0.2">
      <c r="A42" s="44" t="s">
        <v>188</v>
      </c>
      <c r="B42" s="44"/>
      <c r="C42" s="55" t="s">
        <v>308</v>
      </c>
      <c r="D42" s="55"/>
      <c r="E42" s="55"/>
      <c r="F42" s="55" t="s">
        <v>310</v>
      </c>
      <c r="G42" s="55"/>
      <c r="H42" s="55"/>
      <c r="I42" s="8">
        <v>0</v>
      </c>
      <c r="K42" s="44" t="s">
        <v>188</v>
      </c>
      <c r="L42" s="44"/>
      <c r="M42" s="55" t="s">
        <v>308</v>
      </c>
      <c r="N42" s="55"/>
      <c r="O42" s="55"/>
      <c r="P42" s="55" t="s">
        <v>310</v>
      </c>
      <c r="Q42" s="55"/>
      <c r="R42" s="55"/>
      <c r="S42" s="8">
        <v>0</v>
      </c>
      <c r="U42" s="44" t="s">
        <v>188</v>
      </c>
      <c r="V42" s="44"/>
      <c r="W42" s="55" t="s">
        <v>308</v>
      </c>
      <c r="X42" s="55"/>
      <c r="Y42" s="55"/>
      <c r="Z42" s="55" t="s">
        <v>310</v>
      </c>
      <c r="AA42" s="55"/>
      <c r="AB42" s="55"/>
      <c r="AC42" s="8">
        <v>0</v>
      </c>
      <c r="AE42" s="44" t="s">
        <v>188</v>
      </c>
      <c r="AF42" s="44"/>
      <c r="AG42" s="55" t="s">
        <v>308</v>
      </c>
      <c r="AH42" s="55"/>
      <c r="AI42" s="55"/>
      <c r="AJ42" s="55" t="s">
        <v>310</v>
      </c>
      <c r="AK42" s="55"/>
      <c r="AL42" s="55"/>
      <c r="AM42" s="8">
        <v>0</v>
      </c>
      <c r="AO42" s="44" t="s">
        <v>188</v>
      </c>
      <c r="AP42" s="44"/>
      <c r="AQ42" s="55" t="s">
        <v>308</v>
      </c>
      <c r="AR42" s="55"/>
      <c r="AS42" s="55"/>
      <c r="AT42" s="55" t="s">
        <v>310</v>
      </c>
      <c r="AU42" s="55"/>
      <c r="AV42" s="55"/>
      <c r="AW42" s="8">
        <v>0</v>
      </c>
      <c r="AY42" s="44" t="s">
        <v>186</v>
      </c>
      <c r="AZ42" s="44"/>
      <c r="BA42" s="54" t="s">
        <v>186</v>
      </c>
      <c r="BB42" s="55"/>
      <c r="BC42" s="55"/>
      <c r="BD42" s="55" t="s">
        <v>186</v>
      </c>
      <c r="BE42" s="55"/>
      <c r="BF42" s="55"/>
      <c r="BG42" s="11" t="s">
        <v>186</v>
      </c>
      <c r="BI42" s="44" t="s">
        <v>186</v>
      </c>
      <c r="BJ42" s="44"/>
      <c r="BK42" s="54" t="s">
        <v>186</v>
      </c>
      <c r="BL42" s="55"/>
      <c r="BM42" s="55"/>
      <c r="BN42" s="55" t="s">
        <v>186</v>
      </c>
      <c r="BO42" s="55"/>
      <c r="BP42" s="55"/>
      <c r="BQ42" s="11" t="s">
        <v>186</v>
      </c>
      <c r="BS42" s="44" t="s">
        <v>186</v>
      </c>
      <c r="BT42" s="44"/>
      <c r="BU42" s="54" t="s">
        <v>186</v>
      </c>
      <c r="BV42" s="55"/>
      <c r="BW42" s="55"/>
      <c r="BX42" s="55" t="s">
        <v>186</v>
      </c>
      <c r="BY42" s="55"/>
      <c r="BZ42" s="55"/>
      <c r="CA42" s="11" t="s">
        <v>186</v>
      </c>
      <c r="CC42" s="44" t="s">
        <v>186</v>
      </c>
      <c r="CD42" s="44"/>
      <c r="CE42" s="54" t="s">
        <v>186</v>
      </c>
      <c r="CF42" s="55"/>
      <c r="CG42" s="55"/>
      <c r="CH42" s="55" t="s">
        <v>186</v>
      </c>
      <c r="CI42" s="55"/>
      <c r="CJ42" s="55"/>
      <c r="CK42" s="11" t="s">
        <v>186</v>
      </c>
      <c r="CM42" s="44" t="s">
        <v>186</v>
      </c>
      <c r="CN42" s="44"/>
      <c r="CO42" s="54" t="s">
        <v>186</v>
      </c>
      <c r="CP42" s="55"/>
      <c r="CQ42" s="55"/>
      <c r="CR42" s="55" t="s">
        <v>186</v>
      </c>
      <c r="CS42" s="55"/>
      <c r="CT42" s="55"/>
      <c r="CU42" s="11" t="s">
        <v>186</v>
      </c>
      <c r="CW42" s="44" t="s">
        <v>186</v>
      </c>
      <c r="CX42" s="44"/>
      <c r="CY42" s="54" t="s">
        <v>186</v>
      </c>
      <c r="CZ42" s="55"/>
      <c r="DA42" s="55"/>
      <c r="DB42" s="55" t="s">
        <v>186</v>
      </c>
      <c r="DC42" s="55"/>
      <c r="DD42" s="55"/>
      <c r="DE42" s="11" t="s">
        <v>186</v>
      </c>
    </row>
    <row r="43" spans="1:109" ht="31" customHeight="1" x14ac:dyDescent="0.2">
      <c r="A43" s="44" t="s">
        <v>189</v>
      </c>
      <c r="B43" s="44"/>
      <c r="C43" s="55" t="s">
        <v>309</v>
      </c>
      <c r="D43" s="55"/>
      <c r="E43" s="55"/>
      <c r="F43" s="55" t="s">
        <v>311</v>
      </c>
      <c r="G43" s="55"/>
      <c r="H43" s="55"/>
      <c r="I43" s="8">
        <v>0</v>
      </c>
      <c r="K43" s="44" t="s">
        <v>189</v>
      </c>
      <c r="L43" s="44"/>
      <c r="M43" s="55" t="s">
        <v>309</v>
      </c>
      <c r="N43" s="55"/>
      <c r="O43" s="55"/>
      <c r="P43" s="55" t="s">
        <v>311</v>
      </c>
      <c r="Q43" s="55"/>
      <c r="R43" s="55"/>
      <c r="S43" s="8">
        <v>0</v>
      </c>
      <c r="U43" s="44" t="s">
        <v>189</v>
      </c>
      <c r="V43" s="44"/>
      <c r="W43" s="55" t="s">
        <v>309</v>
      </c>
      <c r="X43" s="55"/>
      <c r="Y43" s="55"/>
      <c r="Z43" s="55" t="s">
        <v>311</v>
      </c>
      <c r="AA43" s="55"/>
      <c r="AB43" s="55"/>
      <c r="AC43" s="8">
        <v>0</v>
      </c>
      <c r="AE43" s="44" t="s">
        <v>189</v>
      </c>
      <c r="AF43" s="44"/>
      <c r="AG43" s="55" t="s">
        <v>309</v>
      </c>
      <c r="AH43" s="55"/>
      <c r="AI43" s="55"/>
      <c r="AJ43" s="55" t="s">
        <v>311</v>
      </c>
      <c r="AK43" s="55"/>
      <c r="AL43" s="55"/>
      <c r="AM43" s="8">
        <v>0</v>
      </c>
      <c r="AO43" s="44" t="s">
        <v>189</v>
      </c>
      <c r="AP43" s="44"/>
      <c r="AQ43" s="55" t="s">
        <v>309</v>
      </c>
      <c r="AR43" s="55"/>
      <c r="AS43" s="55"/>
      <c r="AT43" s="55" t="s">
        <v>311</v>
      </c>
      <c r="AU43" s="55"/>
      <c r="AV43" s="55"/>
      <c r="AW43" s="8">
        <v>0</v>
      </c>
      <c r="AY43" s="44" t="s">
        <v>186</v>
      </c>
      <c r="AZ43" s="44"/>
      <c r="BA43" s="54" t="s">
        <v>186</v>
      </c>
      <c r="BB43" s="55"/>
      <c r="BC43" s="55"/>
      <c r="BD43" s="55" t="s">
        <v>186</v>
      </c>
      <c r="BE43" s="55"/>
      <c r="BF43" s="55"/>
      <c r="BG43" s="11" t="s">
        <v>186</v>
      </c>
      <c r="BI43" s="44" t="s">
        <v>186</v>
      </c>
      <c r="BJ43" s="44"/>
      <c r="BK43" s="54" t="s">
        <v>186</v>
      </c>
      <c r="BL43" s="55"/>
      <c r="BM43" s="55"/>
      <c r="BN43" s="55" t="s">
        <v>186</v>
      </c>
      <c r="BO43" s="55"/>
      <c r="BP43" s="55"/>
      <c r="BQ43" s="11" t="s">
        <v>186</v>
      </c>
      <c r="BS43" s="44" t="s">
        <v>186</v>
      </c>
      <c r="BT43" s="44"/>
      <c r="BU43" s="54" t="s">
        <v>186</v>
      </c>
      <c r="BV43" s="55"/>
      <c r="BW43" s="55"/>
      <c r="BX43" s="55" t="s">
        <v>186</v>
      </c>
      <c r="BY43" s="55"/>
      <c r="BZ43" s="55"/>
      <c r="CA43" s="11" t="s">
        <v>186</v>
      </c>
      <c r="CC43" s="44" t="s">
        <v>186</v>
      </c>
      <c r="CD43" s="44"/>
      <c r="CE43" s="54" t="s">
        <v>186</v>
      </c>
      <c r="CF43" s="55"/>
      <c r="CG43" s="55"/>
      <c r="CH43" s="55" t="s">
        <v>186</v>
      </c>
      <c r="CI43" s="55"/>
      <c r="CJ43" s="55"/>
      <c r="CK43" s="11" t="s">
        <v>186</v>
      </c>
      <c r="CM43" s="44" t="s">
        <v>186</v>
      </c>
      <c r="CN43" s="44"/>
      <c r="CO43" s="54" t="s">
        <v>186</v>
      </c>
      <c r="CP43" s="55"/>
      <c r="CQ43" s="55"/>
      <c r="CR43" s="55" t="s">
        <v>186</v>
      </c>
      <c r="CS43" s="55"/>
      <c r="CT43" s="55"/>
      <c r="CU43" s="11" t="s">
        <v>186</v>
      </c>
      <c r="CW43" s="44" t="s">
        <v>186</v>
      </c>
      <c r="CX43" s="44"/>
      <c r="CY43" s="54" t="s">
        <v>186</v>
      </c>
      <c r="CZ43" s="55"/>
      <c r="DA43" s="55"/>
      <c r="DB43" s="55" t="s">
        <v>186</v>
      </c>
      <c r="DC43" s="55"/>
      <c r="DD43" s="55"/>
      <c r="DE43" s="11" t="s">
        <v>186</v>
      </c>
    </row>
    <row r="44" spans="1:109" x14ac:dyDescent="0.2">
      <c r="A44" s="6"/>
      <c r="B44" s="6"/>
      <c r="C44" s="6"/>
      <c r="D44" s="6"/>
      <c r="E44" s="6"/>
      <c r="F44" s="6"/>
      <c r="G44" s="7"/>
      <c r="H44" s="7"/>
      <c r="I44" s="7"/>
      <c r="K44" s="6"/>
      <c r="L44" s="6"/>
      <c r="M44" s="6"/>
      <c r="N44" s="6"/>
      <c r="O44" s="6"/>
      <c r="P44" s="6"/>
      <c r="Q44" s="7"/>
      <c r="R44" s="7"/>
      <c r="S44" s="7"/>
      <c r="U44" s="6"/>
      <c r="V44" s="6"/>
      <c r="W44" s="6"/>
      <c r="X44" s="6"/>
      <c r="Y44" s="6"/>
      <c r="Z44" s="6"/>
      <c r="AA44" s="7"/>
      <c r="AB44" s="7"/>
      <c r="AC44" s="7"/>
      <c r="AE44" s="6"/>
      <c r="AF44" s="6"/>
      <c r="AG44" s="6"/>
      <c r="AH44" s="6"/>
      <c r="AI44" s="6"/>
      <c r="AJ44" s="6"/>
      <c r="AK44" s="7"/>
      <c r="AL44" s="7"/>
      <c r="AM44" s="7"/>
      <c r="AO44" s="6"/>
      <c r="AP44" s="6"/>
      <c r="AQ44" s="6"/>
      <c r="AR44" s="6"/>
      <c r="AS44" s="6"/>
      <c r="AT44" s="6"/>
      <c r="AU44" s="7"/>
      <c r="AV44" s="7"/>
      <c r="AW44" s="7"/>
      <c r="AY44" s="6"/>
      <c r="AZ44" s="6"/>
      <c r="BA44" s="6"/>
      <c r="BB44" s="6"/>
      <c r="BC44" s="6"/>
      <c r="BD44" s="6"/>
      <c r="BE44" s="7"/>
      <c r="BF44" s="7"/>
      <c r="BG44" s="7"/>
      <c r="BI44" s="6"/>
      <c r="BJ44" s="6"/>
      <c r="BK44" s="6"/>
      <c r="BL44" s="6"/>
      <c r="BM44" s="6"/>
      <c r="BN44" s="6"/>
      <c r="BO44" s="7"/>
      <c r="BP44" s="7"/>
      <c r="BQ44" s="7"/>
      <c r="BS44" s="6"/>
      <c r="BT44" s="6"/>
      <c r="BU44" s="6"/>
      <c r="BV44" s="6"/>
      <c r="BW44" s="6"/>
      <c r="BX44" s="6"/>
      <c r="BY44" s="7"/>
      <c r="BZ44" s="7"/>
      <c r="CA44" s="7"/>
      <c r="CC44" s="6"/>
      <c r="CD44" s="6"/>
      <c r="CE44" s="6"/>
      <c r="CF44" s="6"/>
      <c r="CG44" s="6"/>
      <c r="CH44" s="6"/>
      <c r="CI44" s="7"/>
      <c r="CJ44" s="7"/>
      <c r="CK44" s="7"/>
      <c r="CM44" s="6"/>
      <c r="CN44" s="6"/>
      <c r="CO44" s="6"/>
      <c r="CP44" s="6"/>
      <c r="CQ44" s="6"/>
      <c r="CR44" s="6"/>
      <c r="CS44" s="7"/>
      <c r="CT44" s="7"/>
      <c r="CU44" s="7"/>
      <c r="CW44" s="6"/>
      <c r="CX44" s="6"/>
      <c r="CY44" s="6"/>
      <c r="CZ44" s="6"/>
      <c r="DA44" s="6"/>
      <c r="DB44" s="6"/>
      <c r="DC44" s="7"/>
      <c r="DD44" s="7"/>
      <c r="DE44" s="7"/>
    </row>
    <row r="45" spans="1:109" ht="16" x14ac:dyDescent="0.2">
      <c r="A45" s="70" t="str">
        <f>"5. SPECIFICATION. Add SKU. code to door frame code, eg. "&amp;A5&amp;"."&amp;A21&amp;E18&amp;"."&amp;A26&amp;"."&amp;A39&amp;"."&amp;A47</f>
        <v>5. SPECIFICATION. Add SKU. code to door frame code, eg. A01.K2.STND.O.NFR</v>
      </c>
      <c r="B45" s="70"/>
      <c r="C45" s="70"/>
      <c r="D45" s="70"/>
      <c r="E45" s="70"/>
      <c r="F45" s="70"/>
      <c r="G45" s="70"/>
      <c r="H45" s="70"/>
      <c r="I45" s="70"/>
      <c r="K45" s="70" t="str">
        <f t="shared" ref="K45" si="30">"5. SPECIFICATION. Add SKU. code to door frame code, eg. "&amp;K5&amp;"."&amp;K21&amp;O18&amp;"."&amp;K26&amp;"."&amp;K39&amp;"."&amp;K47</f>
        <v>5. SPECIFICATION. Add SKU. code to door frame code, eg. A03.K2.STND.O.NFR</v>
      </c>
      <c r="L45" s="70"/>
      <c r="M45" s="70"/>
      <c r="N45" s="70"/>
      <c r="O45" s="70"/>
      <c r="P45" s="70"/>
      <c r="Q45" s="70"/>
      <c r="R45" s="70"/>
      <c r="S45" s="70"/>
      <c r="U45" s="70" t="str">
        <f t="shared" ref="U45" si="31">"5. SPECIFICATION. Add SKU. code to door frame code, eg. "&amp;U5&amp;"."&amp;U21&amp;Y18&amp;"."&amp;U26&amp;"."&amp;U39&amp;"."&amp;U47</f>
        <v>5. SPECIFICATION. Add SKU. code to door frame code, eg. A05.K2.STND.O.NFR</v>
      </c>
      <c r="V45" s="70"/>
      <c r="W45" s="70"/>
      <c r="X45" s="70"/>
      <c r="Y45" s="70"/>
      <c r="Z45" s="70"/>
      <c r="AA45" s="70"/>
      <c r="AB45" s="70"/>
      <c r="AC45" s="70"/>
      <c r="AE45" s="70" t="str">
        <f t="shared" ref="AE45" si="32">"5. SPECIFICATION. Add SKU. code to door frame code, eg. "&amp;AE5&amp;"."&amp;AE21&amp;AI18&amp;"."&amp;AE26&amp;"."&amp;AE39&amp;"."&amp;AE47</f>
        <v>5. SPECIFICATION. Add SKU. code to door frame code, eg. A10.K2.STND.O.NFR</v>
      </c>
      <c r="AF45" s="70"/>
      <c r="AG45" s="70"/>
      <c r="AH45" s="70"/>
      <c r="AI45" s="70"/>
      <c r="AJ45" s="70"/>
      <c r="AK45" s="70"/>
      <c r="AL45" s="70"/>
      <c r="AM45" s="70"/>
      <c r="AO45" s="70" t="str">
        <f t="shared" ref="AO45" si="33">"5. SPECIFICATION. Add SKU. code to door frame code, eg. "&amp;AO5&amp;"."&amp;AO21&amp;AS18&amp;"."&amp;AO26&amp;"."&amp;AO39&amp;"."&amp;AO47</f>
        <v>5. SPECIFICATION. Add SKU. code to door frame code, eg. SG.K2.STND.O.NFR</v>
      </c>
      <c r="AP45" s="70"/>
      <c r="AQ45" s="70"/>
      <c r="AR45" s="70"/>
      <c r="AS45" s="70"/>
      <c r="AT45" s="70"/>
      <c r="AU45" s="70"/>
      <c r="AV45" s="70"/>
      <c r="AW45" s="70"/>
      <c r="AY45" s="70" t="str">
        <f t="shared" ref="AY45" si="34">"5. SPECIFICATION. Add SKU. code to door frame code, eg. "&amp;AY5&amp;"."&amp;AY21&amp;BC18&amp;"."&amp;AY26&amp;"."&amp;AY39&amp;"."&amp;AY47</f>
        <v>5. SPECIFICATION. Add SKU. code to door frame code, eg. SC.K2.STND.O.NFR</v>
      </c>
      <c r="AZ45" s="70"/>
      <c r="BA45" s="70"/>
      <c r="BB45" s="70"/>
      <c r="BC45" s="70"/>
      <c r="BD45" s="70"/>
      <c r="BE45" s="70"/>
      <c r="BF45" s="70"/>
      <c r="BG45" s="70"/>
      <c r="BI45" s="70" t="str">
        <f t="shared" ref="BI45" si="35">"5. SPECIFICATION. Add SKU. code to door frame code, eg. "&amp;BI5&amp;"."&amp;BI21&amp;BM18&amp;"."&amp;BI26&amp;"."&amp;BI39&amp;"."&amp;BI47</f>
        <v>5. SPECIFICATION. Add SKU. code to door frame code, eg. SEA01.K2.L07L07.NA.NFR</v>
      </c>
      <c r="BJ45" s="70"/>
      <c r="BK45" s="70"/>
      <c r="BL45" s="70"/>
      <c r="BM45" s="70"/>
      <c r="BN45" s="70"/>
      <c r="BO45" s="70"/>
      <c r="BP45" s="70"/>
      <c r="BQ45" s="70"/>
      <c r="BS45" s="70" t="str">
        <f t="shared" ref="BS45" si="36">"5. SPECIFICATION. Add SKU. code to door frame code, eg. "&amp;BS5&amp;"."&amp;BS21&amp;BW18&amp;"."&amp;BS26&amp;"."&amp;BS39&amp;"."&amp;BS47</f>
        <v>5. SPECIFICATION. Add SKU. code to door frame code, eg. SEA03.K2.L07L07.NA.NFR</v>
      </c>
      <c r="BT45" s="70"/>
      <c r="BU45" s="70"/>
      <c r="BV45" s="70"/>
      <c r="BW45" s="70"/>
      <c r="BX45" s="70"/>
      <c r="BY45" s="70"/>
      <c r="BZ45" s="70"/>
      <c r="CA45" s="70"/>
      <c r="CC45" s="70" t="str">
        <f t="shared" ref="CC45" si="37">"5. SPECIFICATION. Add SKU. code to door frame code, eg. "&amp;CC5&amp;"."&amp;CC21&amp;CG18&amp;"."&amp;CC26&amp;"."&amp;CC39&amp;"."&amp;CC47</f>
        <v>5. SPECIFICATION. Add SKU. code to door frame code, eg. SEA05.K2.L07L07.NA.NFR</v>
      </c>
      <c r="CD45" s="70"/>
      <c r="CE45" s="70"/>
      <c r="CF45" s="70"/>
      <c r="CG45" s="70"/>
      <c r="CH45" s="70"/>
      <c r="CI45" s="70"/>
      <c r="CJ45" s="70"/>
      <c r="CK45" s="70"/>
      <c r="CM45" s="70" t="str">
        <f t="shared" ref="CM45" si="38">"5. SPECIFICATION. Add SKU. code to door frame code, eg. "&amp;CM5&amp;"."&amp;CM21&amp;CQ18&amp;"."&amp;CM26&amp;"."&amp;CM39&amp;"."&amp;CM47</f>
        <v>5. SPECIFICATION. Add SKU. code to door frame code, eg. SEA10.K2.L07L07.NA.NFR</v>
      </c>
      <c r="CN45" s="70"/>
      <c r="CO45" s="70"/>
      <c r="CP45" s="70"/>
      <c r="CQ45" s="70"/>
      <c r="CR45" s="70"/>
      <c r="CS45" s="70"/>
      <c r="CT45" s="70"/>
      <c r="CU45" s="70"/>
      <c r="CW45" s="70" t="str">
        <f t="shared" ref="CW45" si="39">"5. SPECIFICATION. Add SKU. code to door frame code, eg. "&amp;CW5&amp;"."&amp;CW21&amp;DA18&amp;"."&amp;CW26&amp;"."&amp;CW39&amp;"."&amp;CW47</f>
        <v>5. SPECIFICATION. Add SKU. code to door frame code, eg. SESG.K2.L07L07.NA.NFR</v>
      </c>
      <c r="CX45" s="70"/>
      <c r="CY45" s="70"/>
      <c r="CZ45" s="70"/>
      <c r="DA45" s="70"/>
      <c r="DB45" s="70"/>
      <c r="DC45" s="70"/>
      <c r="DD45" s="70"/>
      <c r="DE45" s="70"/>
    </row>
    <row r="46" spans="1:109" ht="30" x14ac:dyDescent="0.2">
      <c r="A46" s="76" t="s">
        <v>5</v>
      </c>
      <c r="B46" s="76"/>
      <c r="C46" s="71" t="s">
        <v>20</v>
      </c>
      <c r="D46" s="72"/>
      <c r="E46" s="72"/>
      <c r="F46" s="72"/>
      <c r="G46" s="72"/>
      <c r="H46" s="73"/>
      <c r="I46" s="5" t="s">
        <v>160</v>
      </c>
      <c r="K46" s="76" t="s">
        <v>5</v>
      </c>
      <c r="L46" s="76"/>
      <c r="M46" s="71" t="s">
        <v>20</v>
      </c>
      <c r="N46" s="72"/>
      <c r="O46" s="72"/>
      <c r="P46" s="72"/>
      <c r="Q46" s="72"/>
      <c r="R46" s="73"/>
      <c r="S46" s="5" t="s">
        <v>160</v>
      </c>
      <c r="U46" s="76" t="s">
        <v>5</v>
      </c>
      <c r="V46" s="76"/>
      <c r="W46" s="71" t="s">
        <v>20</v>
      </c>
      <c r="X46" s="72"/>
      <c r="Y46" s="72"/>
      <c r="Z46" s="72"/>
      <c r="AA46" s="72"/>
      <c r="AB46" s="73"/>
      <c r="AC46" s="5" t="s">
        <v>160</v>
      </c>
      <c r="AE46" s="76" t="s">
        <v>5</v>
      </c>
      <c r="AF46" s="76"/>
      <c r="AG46" s="71" t="s">
        <v>20</v>
      </c>
      <c r="AH46" s="72"/>
      <c r="AI46" s="72"/>
      <c r="AJ46" s="72"/>
      <c r="AK46" s="72"/>
      <c r="AL46" s="73"/>
      <c r="AM46" s="5" t="s">
        <v>160</v>
      </c>
      <c r="AO46" s="76" t="s">
        <v>5</v>
      </c>
      <c r="AP46" s="76"/>
      <c r="AQ46" s="71" t="s">
        <v>20</v>
      </c>
      <c r="AR46" s="72"/>
      <c r="AS46" s="72"/>
      <c r="AT46" s="72"/>
      <c r="AU46" s="72"/>
      <c r="AV46" s="73"/>
      <c r="AW46" s="5" t="s">
        <v>160</v>
      </c>
      <c r="AY46" s="76" t="s">
        <v>5</v>
      </c>
      <c r="AZ46" s="76"/>
      <c r="BA46" s="71" t="s">
        <v>20</v>
      </c>
      <c r="BB46" s="72"/>
      <c r="BC46" s="72"/>
      <c r="BD46" s="72"/>
      <c r="BE46" s="72"/>
      <c r="BF46" s="73"/>
      <c r="BG46" s="5" t="s">
        <v>160</v>
      </c>
      <c r="BI46" s="76" t="s">
        <v>5</v>
      </c>
      <c r="BJ46" s="76"/>
      <c r="BK46" s="71" t="s">
        <v>20</v>
      </c>
      <c r="BL46" s="72"/>
      <c r="BM46" s="72"/>
      <c r="BN46" s="72"/>
      <c r="BO46" s="72"/>
      <c r="BP46" s="73"/>
      <c r="BQ46" s="5" t="s">
        <v>160</v>
      </c>
      <c r="BS46" s="76" t="s">
        <v>5</v>
      </c>
      <c r="BT46" s="76"/>
      <c r="BU46" s="71" t="s">
        <v>20</v>
      </c>
      <c r="BV46" s="72"/>
      <c r="BW46" s="72"/>
      <c r="BX46" s="72"/>
      <c r="BY46" s="72"/>
      <c r="BZ46" s="73"/>
      <c r="CA46" s="5" t="s">
        <v>160</v>
      </c>
      <c r="CC46" s="76" t="s">
        <v>5</v>
      </c>
      <c r="CD46" s="76"/>
      <c r="CE46" s="71" t="s">
        <v>20</v>
      </c>
      <c r="CF46" s="72"/>
      <c r="CG46" s="72"/>
      <c r="CH46" s="72"/>
      <c r="CI46" s="72"/>
      <c r="CJ46" s="73"/>
      <c r="CK46" s="5" t="s">
        <v>160</v>
      </c>
      <c r="CM46" s="76" t="s">
        <v>5</v>
      </c>
      <c r="CN46" s="76"/>
      <c r="CO46" s="71" t="s">
        <v>20</v>
      </c>
      <c r="CP46" s="72"/>
      <c r="CQ46" s="72"/>
      <c r="CR46" s="72"/>
      <c r="CS46" s="72"/>
      <c r="CT46" s="73"/>
      <c r="CU46" s="5" t="s">
        <v>160</v>
      </c>
      <c r="CW46" s="76" t="s">
        <v>5</v>
      </c>
      <c r="CX46" s="76"/>
      <c r="CY46" s="71" t="s">
        <v>20</v>
      </c>
      <c r="CZ46" s="72"/>
      <c r="DA46" s="72"/>
      <c r="DB46" s="72"/>
      <c r="DC46" s="72"/>
      <c r="DD46" s="73"/>
      <c r="DE46" s="5" t="s">
        <v>160</v>
      </c>
    </row>
    <row r="47" spans="1:109" s="4" customFormat="1" ht="60" customHeight="1" x14ac:dyDescent="0.2">
      <c r="A47" s="44" t="s">
        <v>2</v>
      </c>
      <c r="B47" s="44"/>
      <c r="C47" s="45" t="s">
        <v>375</v>
      </c>
      <c r="D47" s="45"/>
      <c r="E47" s="45"/>
      <c r="F47" s="45" t="s">
        <v>380</v>
      </c>
      <c r="G47" s="45"/>
      <c r="H47" s="45"/>
      <c r="I47" s="8">
        <v>0</v>
      </c>
      <c r="K47" s="44" t="s">
        <v>2</v>
      </c>
      <c r="L47" s="44"/>
      <c r="M47" s="45" t="s">
        <v>375</v>
      </c>
      <c r="N47" s="45"/>
      <c r="O47" s="45"/>
      <c r="P47" s="45" t="s">
        <v>380</v>
      </c>
      <c r="Q47" s="45"/>
      <c r="R47" s="45"/>
      <c r="S47" s="8">
        <v>0</v>
      </c>
      <c r="U47" s="44" t="s">
        <v>2</v>
      </c>
      <c r="V47" s="44"/>
      <c r="W47" s="45" t="s">
        <v>375</v>
      </c>
      <c r="X47" s="45"/>
      <c r="Y47" s="45"/>
      <c r="Z47" s="45" t="s">
        <v>380</v>
      </c>
      <c r="AA47" s="45"/>
      <c r="AB47" s="45"/>
      <c r="AC47" s="8">
        <v>0</v>
      </c>
      <c r="AE47" s="44" t="s">
        <v>2</v>
      </c>
      <c r="AF47" s="44"/>
      <c r="AG47" s="45" t="s">
        <v>375</v>
      </c>
      <c r="AH47" s="45"/>
      <c r="AI47" s="45"/>
      <c r="AJ47" s="45" t="s">
        <v>380</v>
      </c>
      <c r="AK47" s="45"/>
      <c r="AL47" s="45"/>
      <c r="AM47" s="8">
        <v>0</v>
      </c>
      <c r="AO47" s="44" t="s">
        <v>2</v>
      </c>
      <c r="AP47" s="44"/>
      <c r="AQ47" s="45" t="s">
        <v>375</v>
      </c>
      <c r="AR47" s="45"/>
      <c r="AS47" s="45"/>
      <c r="AT47" s="45" t="s">
        <v>380</v>
      </c>
      <c r="AU47" s="45"/>
      <c r="AV47" s="45"/>
      <c r="AW47" s="8">
        <v>0</v>
      </c>
      <c r="AY47" s="44" t="s">
        <v>2</v>
      </c>
      <c r="AZ47" s="44"/>
      <c r="BA47" s="45" t="s">
        <v>316</v>
      </c>
      <c r="BB47" s="45"/>
      <c r="BC47" s="45"/>
      <c r="BD47" s="45" t="s">
        <v>315</v>
      </c>
      <c r="BE47" s="45"/>
      <c r="BF47" s="45"/>
      <c r="BG47" s="8">
        <v>0</v>
      </c>
      <c r="BI47" s="44" t="s">
        <v>2</v>
      </c>
      <c r="BJ47" s="44"/>
      <c r="BK47" s="45" t="s">
        <v>375</v>
      </c>
      <c r="BL47" s="45"/>
      <c r="BM47" s="45"/>
      <c r="BN47" s="45" t="s">
        <v>380</v>
      </c>
      <c r="BO47" s="45"/>
      <c r="BP47" s="45"/>
      <c r="BQ47" s="8">
        <v>0</v>
      </c>
      <c r="BS47" s="44" t="s">
        <v>2</v>
      </c>
      <c r="BT47" s="44"/>
      <c r="BU47" s="45" t="s">
        <v>375</v>
      </c>
      <c r="BV47" s="45"/>
      <c r="BW47" s="45"/>
      <c r="BX47" s="45" t="s">
        <v>380</v>
      </c>
      <c r="BY47" s="45"/>
      <c r="BZ47" s="45"/>
      <c r="CA47" s="8">
        <v>0</v>
      </c>
      <c r="CC47" s="44" t="s">
        <v>2</v>
      </c>
      <c r="CD47" s="44"/>
      <c r="CE47" s="45" t="s">
        <v>375</v>
      </c>
      <c r="CF47" s="45"/>
      <c r="CG47" s="45"/>
      <c r="CH47" s="45" t="s">
        <v>380</v>
      </c>
      <c r="CI47" s="45"/>
      <c r="CJ47" s="45"/>
      <c r="CK47" s="8">
        <v>0</v>
      </c>
      <c r="CM47" s="44" t="s">
        <v>2</v>
      </c>
      <c r="CN47" s="44"/>
      <c r="CO47" s="45" t="s">
        <v>375</v>
      </c>
      <c r="CP47" s="45"/>
      <c r="CQ47" s="45"/>
      <c r="CR47" s="45" t="s">
        <v>380</v>
      </c>
      <c r="CS47" s="45"/>
      <c r="CT47" s="45"/>
      <c r="CU47" s="8">
        <v>0</v>
      </c>
      <c r="CW47" s="44" t="s">
        <v>2</v>
      </c>
      <c r="CX47" s="44"/>
      <c r="CY47" s="45" t="s">
        <v>375</v>
      </c>
      <c r="CZ47" s="45"/>
      <c r="DA47" s="45"/>
      <c r="DB47" s="45" t="s">
        <v>380</v>
      </c>
      <c r="DC47" s="45"/>
      <c r="DD47" s="45"/>
      <c r="DE47" s="8">
        <v>0</v>
      </c>
    </row>
    <row r="48" spans="1:109" s="4" customFormat="1" ht="60" customHeight="1" x14ac:dyDescent="0.2">
      <c r="A48" s="44" t="s">
        <v>434</v>
      </c>
      <c r="B48" s="44"/>
      <c r="C48" s="45" t="s">
        <v>558</v>
      </c>
      <c r="D48" s="45"/>
      <c r="E48" s="45"/>
      <c r="F48" s="45" t="s">
        <v>559</v>
      </c>
      <c r="G48" s="45"/>
      <c r="H48" s="45"/>
      <c r="I48" s="39">
        <v>50</v>
      </c>
      <c r="K48" s="44" t="s">
        <v>434</v>
      </c>
      <c r="L48" s="44"/>
      <c r="M48" s="45" t="s">
        <v>558</v>
      </c>
      <c r="N48" s="45"/>
      <c r="O48" s="45"/>
      <c r="P48" s="45" t="s">
        <v>559</v>
      </c>
      <c r="Q48" s="45"/>
      <c r="R48" s="45"/>
      <c r="S48" s="39">
        <v>50</v>
      </c>
      <c r="U48" s="44" t="s">
        <v>434</v>
      </c>
      <c r="V48" s="44"/>
      <c r="W48" s="45" t="s">
        <v>558</v>
      </c>
      <c r="X48" s="45"/>
      <c r="Y48" s="45"/>
      <c r="Z48" s="45" t="s">
        <v>559</v>
      </c>
      <c r="AA48" s="45"/>
      <c r="AB48" s="45"/>
      <c r="AC48" s="39">
        <v>50</v>
      </c>
      <c r="AE48" s="44" t="s">
        <v>434</v>
      </c>
      <c r="AF48" s="44"/>
      <c r="AG48" s="45" t="s">
        <v>558</v>
      </c>
      <c r="AH48" s="45"/>
      <c r="AI48" s="45"/>
      <c r="AJ48" s="45" t="s">
        <v>559</v>
      </c>
      <c r="AK48" s="45"/>
      <c r="AL48" s="45"/>
      <c r="AM48" s="39">
        <v>50</v>
      </c>
      <c r="AO48" s="44" t="s">
        <v>434</v>
      </c>
      <c r="AP48" s="44"/>
      <c r="AQ48" s="45" t="s">
        <v>558</v>
      </c>
      <c r="AR48" s="45"/>
      <c r="AS48" s="45"/>
      <c r="AT48" s="45" t="s">
        <v>559</v>
      </c>
      <c r="AU48" s="45"/>
      <c r="AV48" s="45"/>
      <c r="AW48" s="39">
        <v>50</v>
      </c>
      <c r="AY48" s="44" t="s">
        <v>434</v>
      </c>
      <c r="AZ48" s="44"/>
      <c r="BA48" s="45" t="s">
        <v>558</v>
      </c>
      <c r="BB48" s="45"/>
      <c r="BC48" s="45"/>
      <c r="BD48" s="45" t="s">
        <v>559</v>
      </c>
      <c r="BE48" s="45"/>
      <c r="BF48" s="45"/>
      <c r="BG48" s="39">
        <v>185</v>
      </c>
      <c r="BI48" s="44" t="s">
        <v>434</v>
      </c>
      <c r="BJ48" s="44"/>
      <c r="BK48" s="45" t="s">
        <v>558</v>
      </c>
      <c r="BL48" s="45"/>
      <c r="BM48" s="45"/>
      <c r="BN48" s="45" t="s">
        <v>559</v>
      </c>
      <c r="BO48" s="45"/>
      <c r="BP48" s="45"/>
      <c r="BQ48" s="39">
        <v>48.655000000000022</v>
      </c>
      <c r="BS48" s="44" t="s">
        <v>434</v>
      </c>
      <c r="BT48" s="44"/>
      <c r="BU48" s="45" t="s">
        <v>558</v>
      </c>
      <c r="BV48" s="45"/>
      <c r="BW48" s="45"/>
      <c r="BX48" s="45" t="s">
        <v>559</v>
      </c>
      <c r="BY48" s="45"/>
      <c r="BZ48" s="45"/>
      <c r="CA48" s="39">
        <v>48.655000000000022</v>
      </c>
      <c r="CC48" s="44" t="s">
        <v>434</v>
      </c>
      <c r="CD48" s="44"/>
      <c r="CE48" s="45" t="s">
        <v>558</v>
      </c>
      <c r="CF48" s="45"/>
      <c r="CG48" s="45"/>
      <c r="CH48" s="45" t="s">
        <v>559</v>
      </c>
      <c r="CI48" s="45"/>
      <c r="CJ48" s="45"/>
      <c r="CK48" s="39">
        <v>48.655000000000022</v>
      </c>
      <c r="CM48" s="44" t="s">
        <v>434</v>
      </c>
      <c r="CN48" s="44"/>
      <c r="CO48" s="45" t="s">
        <v>558</v>
      </c>
      <c r="CP48" s="45"/>
      <c r="CQ48" s="45"/>
      <c r="CR48" s="45" t="s">
        <v>559</v>
      </c>
      <c r="CS48" s="45"/>
      <c r="CT48" s="45"/>
      <c r="CU48" s="39">
        <v>48.655000000000022</v>
      </c>
      <c r="CW48" s="44" t="s">
        <v>434</v>
      </c>
      <c r="CX48" s="44"/>
      <c r="CY48" s="45" t="s">
        <v>558</v>
      </c>
      <c r="CZ48" s="45"/>
      <c r="DA48" s="45"/>
      <c r="DB48" s="45" t="s">
        <v>559</v>
      </c>
      <c r="DC48" s="45"/>
      <c r="DD48" s="45"/>
      <c r="DE48" s="39">
        <v>48.655000000000022</v>
      </c>
    </row>
    <row r="49" spans="1:109" s="4" customFormat="1" ht="60" customHeight="1" x14ac:dyDescent="0.2">
      <c r="A49" s="44" t="s">
        <v>66</v>
      </c>
      <c r="B49" s="44"/>
      <c r="C49" s="45" t="s">
        <v>376</v>
      </c>
      <c r="D49" s="45"/>
      <c r="E49" s="45"/>
      <c r="F49" s="45" t="s">
        <v>381</v>
      </c>
      <c r="G49" s="45"/>
      <c r="H49" s="45"/>
      <c r="I49" s="39">
        <v>50</v>
      </c>
      <c r="K49" s="44" t="s">
        <v>66</v>
      </c>
      <c r="L49" s="44"/>
      <c r="M49" s="45" t="s">
        <v>376</v>
      </c>
      <c r="N49" s="45"/>
      <c r="O49" s="45"/>
      <c r="P49" s="45" t="s">
        <v>381</v>
      </c>
      <c r="Q49" s="45"/>
      <c r="R49" s="45"/>
      <c r="S49" s="39">
        <v>50</v>
      </c>
      <c r="U49" s="44" t="s">
        <v>66</v>
      </c>
      <c r="V49" s="44"/>
      <c r="W49" s="45" t="s">
        <v>376</v>
      </c>
      <c r="X49" s="45"/>
      <c r="Y49" s="45"/>
      <c r="Z49" s="45" t="s">
        <v>381</v>
      </c>
      <c r="AA49" s="45"/>
      <c r="AB49" s="45"/>
      <c r="AC49" s="39">
        <v>50</v>
      </c>
      <c r="AE49" s="44" t="s">
        <v>66</v>
      </c>
      <c r="AF49" s="44"/>
      <c r="AG49" s="45" t="s">
        <v>376</v>
      </c>
      <c r="AH49" s="45"/>
      <c r="AI49" s="45"/>
      <c r="AJ49" s="45" t="s">
        <v>381</v>
      </c>
      <c r="AK49" s="45"/>
      <c r="AL49" s="45"/>
      <c r="AM49" s="39">
        <v>50</v>
      </c>
      <c r="AO49" s="44" t="s">
        <v>66</v>
      </c>
      <c r="AP49" s="44"/>
      <c r="AQ49" s="59" t="s">
        <v>507</v>
      </c>
      <c r="AR49" s="59"/>
      <c r="AS49" s="59"/>
      <c r="AT49" s="59" t="s">
        <v>566</v>
      </c>
      <c r="AU49" s="59"/>
      <c r="AV49" s="59"/>
      <c r="AW49" s="41" t="s">
        <v>479</v>
      </c>
      <c r="AY49" s="44" t="s">
        <v>66</v>
      </c>
      <c r="AZ49" s="44"/>
      <c r="BA49" s="59" t="s">
        <v>507</v>
      </c>
      <c r="BB49" s="59"/>
      <c r="BC49" s="59"/>
      <c r="BD49" s="59" t="s">
        <v>566</v>
      </c>
      <c r="BE49" s="59"/>
      <c r="BF49" s="59"/>
      <c r="BG49" s="41" t="s">
        <v>479</v>
      </c>
      <c r="BI49" s="44" t="s">
        <v>66</v>
      </c>
      <c r="BJ49" s="44"/>
      <c r="BK49" s="59" t="s">
        <v>507</v>
      </c>
      <c r="BL49" s="59"/>
      <c r="BM49" s="59"/>
      <c r="BN49" s="59" t="s">
        <v>566</v>
      </c>
      <c r="BO49" s="59"/>
      <c r="BP49" s="59"/>
      <c r="BQ49" s="41" t="s">
        <v>479</v>
      </c>
      <c r="BS49" s="44" t="s">
        <v>66</v>
      </c>
      <c r="BT49" s="44"/>
      <c r="BU49" s="59" t="s">
        <v>507</v>
      </c>
      <c r="BV49" s="59"/>
      <c r="BW49" s="59"/>
      <c r="BX49" s="59" t="s">
        <v>566</v>
      </c>
      <c r="BY49" s="59"/>
      <c r="BZ49" s="59"/>
      <c r="CA49" s="41" t="s">
        <v>479</v>
      </c>
      <c r="CC49" s="44" t="s">
        <v>66</v>
      </c>
      <c r="CD49" s="44"/>
      <c r="CE49" s="59" t="s">
        <v>507</v>
      </c>
      <c r="CF49" s="59"/>
      <c r="CG49" s="59"/>
      <c r="CH49" s="59" t="s">
        <v>566</v>
      </c>
      <c r="CI49" s="59"/>
      <c r="CJ49" s="59"/>
      <c r="CK49" s="41" t="s">
        <v>479</v>
      </c>
      <c r="CM49" s="44" t="s">
        <v>66</v>
      </c>
      <c r="CN49" s="44"/>
      <c r="CO49" s="59" t="s">
        <v>507</v>
      </c>
      <c r="CP49" s="59"/>
      <c r="CQ49" s="59"/>
      <c r="CR49" s="59" t="s">
        <v>566</v>
      </c>
      <c r="CS49" s="59"/>
      <c r="CT49" s="59"/>
      <c r="CU49" s="41" t="s">
        <v>479</v>
      </c>
      <c r="CW49" s="44" t="s">
        <v>66</v>
      </c>
      <c r="CX49" s="44"/>
      <c r="CY49" s="59" t="s">
        <v>507</v>
      </c>
      <c r="CZ49" s="59"/>
      <c r="DA49" s="59"/>
      <c r="DB49" s="59" t="s">
        <v>566</v>
      </c>
      <c r="DC49" s="59"/>
      <c r="DD49" s="59"/>
      <c r="DE49" s="41" t="s">
        <v>479</v>
      </c>
    </row>
    <row r="50" spans="1:109" s="4" customFormat="1" ht="60" customHeight="1" x14ac:dyDescent="0.2">
      <c r="A50" s="44" t="s">
        <v>453</v>
      </c>
      <c r="B50" s="44"/>
      <c r="C50" s="45" t="s">
        <v>560</v>
      </c>
      <c r="D50" s="45"/>
      <c r="E50" s="45"/>
      <c r="F50" s="45" t="s">
        <v>561</v>
      </c>
      <c r="G50" s="45"/>
      <c r="H50" s="45"/>
      <c r="I50" s="39">
        <v>374.625</v>
      </c>
      <c r="K50" s="44" t="s">
        <v>453</v>
      </c>
      <c r="L50" s="44"/>
      <c r="M50" s="45" t="s">
        <v>560</v>
      </c>
      <c r="N50" s="45"/>
      <c r="O50" s="45"/>
      <c r="P50" s="45" t="s">
        <v>561</v>
      </c>
      <c r="Q50" s="45"/>
      <c r="R50" s="45"/>
      <c r="S50" s="39">
        <v>374.625</v>
      </c>
      <c r="U50" s="44" t="s">
        <v>453</v>
      </c>
      <c r="V50" s="44"/>
      <c r="W50" s="45" t="s">
        <v>560</v>
      </c>
      <c r="X50" s="45"/>
      <c r="Y50" s="45"/>
      <c r="Z50" s="45" t="s">
        <v>561</v>
      </c>
      <c r="AA50" s="45"/>
      <c r="AB50" s="45"/>
      <c r="AC50" s="39">
        <v>374.625</v>
      </c>
      <c r="AE50" s="44" t="s">
        <v>453</v>
      </c>
      <c r="AF50" s="44"/>
      <c r="AG50" s="45" t="s">
        <v>560</v>
      </c>
      <c r="AH50" s="45"/>
      <c r="AI50" s="45"/>
      <c r="AJ50" s="45" t="s">
        <v>561</v>
      </c>
      <c r="AK50" s="45"/>
      <c r="AL50" s="45"/>
      <c r="AM50" s="39">
        <v>374.625</v>
      </c>
      <c r="AO50" s="44" t="s">
        <v>453</v>
      </c>
      <c r="AP50" s="44"/>
      <c r="AQ50" s="59" t="s">
        <v>508</v>
      </c>
      <c r="AR50" s="59"/>
      <c r="AS50" s="59"/>
      <c r="AT50" s="59" t="s">
        <v>562</v>
      </c>
      <c r="AU50" s="59"/>
      <c r="AV50" s="59"/>
      <c r="AW50" s="41" t="s">
        <v>479</v>
      </c>
      <c r="AY50" s="44" t="s">
        <v>453</v>
      </c>
      <c r="AZ50" s="44"/>
      <c r="BA50" s="59" t="s">
        <v>508</v>
      </c>
      <c r="BB50" s="59"/>
      <c r="BC50" s="59"/>
      <c r="BD50" s="59" t="s">
        <v>562</v>
      </c>
      <c r="BE50" s="59"/>
      <c r="BF50" s="59"/>
      <c r="BG50" s="41" t="s">
        <v>479</v>
      </c>
      <c r="BI50" s="44" t="s">
        <v>453</v>
      </c>
      <c r="BJ50" s="44"/>
      <c r="BK50" s="59" t="s">
        <v>508</v>
      </c>
      <c r="BL50" s="59"/>
      <c r="BM50" s="59"/>
      <c r="BN50" s="59" t="s">
        <v>562</v>
      </c>
      <c r="BO50" s="59"/>
      <c r="BP50" s="59"/>
      <c r="BQ50" s="41" t="s">
        <v>479</v>
      </c>
      <c r="BS50" s="44" t="s">
        <v>453</v>
      </c>
      <c r="BT50" s="44"/>
      <c r="BU50" s="59" t="s">
        <v>508</v>
      </c>
      <c r="BV50" s="59"/>
      <c r="BW50" s="59"/>
      <c r="BX50" s="59" t="s">
        <v>562</v>
      </c>
      <c r="BY50" s="59"/>
      <c r="BZ50" s="59"/>
      <c r="CA50" s="41" t="s">
        <v>479</v>
      </c>
      <c r="CC50" s="44" t="s">
        <v>453</v>
      </c>
      <c r="CD50" s="44"/>
      <c r="CE50" s="59" t="s">
        <v>508</v>
      </c>
      <c r="CF50" s="59"/>
      <c r="CG50" s="59"/>
      <c r="CH50" s="59" t="s">
        <v>562</v>
      </c>
      <c r="CI50" s="59"/>
      <c r="CJ50" s="59"/>
      <c r="CK50" s="41" t="s">
        <v>479</v>
      </c>
      <c r="CM50" s="44" t="s">
        <v>453</v>
      </c>
      <c r="CN50" s="44"/>
      <c r="CO50" s="59" t="s">
        <v>508</v>
      </c>
      <c r="CP50" s="59"/>
      <c r="CQ50" s="59"/>
      <c r="CR50" s="59" t="s">
        <v>562</v>
      </c>
      <c r="CS50" s="59"/>
      <c r="CT50" s="59"/>
      <c r="CU50" s="41" t="s">
        <v>479</v>
      </c>
      <c r="CW50" s="44" t="s">
        <v>453</v>
      </c>
      <c r="CX50" s="44"/>
      <c r="CY50" s="59" t="s">
        <v>508</v>
      </c>
      <c r="CZ50" s="59"/>
      <c r="DA50" s="59"/>
      <c r="DB50" s="59" t="s">
        <v>562</v>
      </c>
      <c r="DC50" s="59"/>
      <c r="DD50" s="59"/>
      <c r="DE50" s="41" t="s">
        <v>479</v>
      </c>
    </row>
    <row r="51" spans="1:109" s="4" customFormat="1" ht="60" customHeight="1" x14ac:dyDescent="0.2">
      <c r="A51" s="44" t="s">
        <v>13</v>
      </c>
      <c r="B51" s="44"/>
      <c r="C51" s="45" t="s">
        <v>379</v>
      </c>
      <c r="D51" s="45"/>
      <c r="E51" s="45"/>
      <c r="F51" s="45" t="s">
        <v>382</v>
      </c>
      <c r="G51" s="45"/>
      <c r="H51" s="45"/>
      <c r="I51" s="13" t="s">
        <v>59</v>
      </c>
      <c r="K51" s="44" t="s">
        <v>13</v>
      </c>
      <c r="L51" s="44"/>
      <c r="M51" s="45" t="s">
        <v>379</v>
      </c>
      <c r="N51" s="45"/>
      <c r="O51" s="45"/>
      <c r="P51" s="45" t="s">
        <v>382</v>
      </c>
      <c r="Q51" s="45"/>
      <c r="R51" s="45"/>
      <c r="S51" s="13" t="s">
        <v>59</v>
      </c>
      <c r="U51" s="44" t="s">
        <v>13</v>
      </c>
      <c r="V51" s="44"/>
      <c r="W51" s="45" t="s">
        <v>379</v>
      </c>
      <c r="X51" s="45"/>
      <c r="Y51" s="45"/>
      <c r="Z51" s="45" t="s">
        <v>382</v>
      </c>
      <c r="AA51" s="45"/>
      <c r="AB51" s="45"/>
      <c r="AC51" s="13" t="s">
        <v>59</v>
      </c>
      <c r="AE51" s="44" t="s">
        <v>13</v>
      </c>
      <c r="AF51" s="44"/>
      <c r="AG51" s="45" t="s">
        <v>379</v>
      </c>
      <c r="AH51" s="45"/>
      <c r="AI51" s="45"/>
      <c r="AJ51" s="45" t="s">
        <v>382</v>
      </c>
      <c r="AK51" s="45"/>
      <c r="AL51" s="45"/>
      <c r="AM51" s="13" t="s">
        <v>59</v>
      </c>
      <c r="AO51" s="44" t="s">
        <v>13</v>
      </c>
      <c r="AP51" s="44"/>
      <c r="AQ51" s="59" t="s">
        <v>477</v>
      </c>
      <c r="AR51" s="59"/>
      <c r="AS51" s="59"/>
      <c r="AT51" s="59" t="s">
        <v>563</v>
      </c>
      <c r="AU51" s="59"/>
      <c r="AV51" s="59"/>
      <c r="AW51" s="41" t="s">
        <v>479</v>
      </c>
      <c r="AY51" s="44" t="s">
        <v>13</v>
      </c>
      <c r="AZ51" s="44"/>
      <c r="BA51" s="59" t="s">
        <v>477</v>
      </c>
      <c r="BB51" s="59"/>
      <c r="BC51" s="59"/>
      <c r="BD51" s="59" t="s">
        <v>563</v>
      </c>
      <c r="BE51" s="59"/>
      <c r="BF51" s="59"/>
      <c r="BG51" s="41" t="s">
        <v>479</v>
      </c>
      <c r="BI51" s="44" t="s">
        <v>13</v>
      </c>
      <c r="BJ51" s="44"/>
      <c r="BK51" s="59" t="s">
        <v>477</v>
      </c>
      <c r="BL51" s="59"/>
      <c r="BM51" s="59"/>
      <c r="BN51" s="59" t="s">
        <v>563</v>
      </c>
      <c r="BO51" s="59"/>
      <c r="BP51" s="59"/>
      <c r="BQ51" s="41" t="s">
        <v>479</v>
      </c>
      <c r="BS51" s="44" t="s">
        <v>13</v>
      </c>
      <c r="BT51" s="44"/>
      <c r="BU51" s="59" t="s">
        <v>477</v>
      </c>
      <c r="BV51" s="59"/>
      <c r="BW51" s="59"/>
      <c r="BX51" s="59" t="s">
        <v>563</v>
      </c>
      <c r="BY51" s="59"/>
      <c r="BZ51" s="59"/>
      <c r="CA51" s="41" t="s">
        <v>479</v>
      </c>
      <c r="CC51" s="44" t="s">
        <v>13</v>
      </c>
      <c r="CD51" s="44"/>
      <c r="CE51" s="59" t="s">
        <v>477</v>
      </c>
      <c r="CF51" s="59"/>
      <c r="CG51" s="59"/>
      <c r="CH51" s="59" t="s">
        <v>563</v>
      </c>
      <c r="CI51" s="59"/>
      <c r="CJ51" s="59"/>
      <c r="CK51" s="41" t="s">
        <v>479</v>
      </c>
      <c r="CM51" s="44" t="s">
        <v>13</v>
      </c>
      <c r="CN51" s="44"/>
      <c r="CO51" s="59" t="s">
        <v>477</v>
      </c>
      <c r="CP51" s="59"/>
      <c r="CQ51" s="59"/>
      <c r="CR51" s="59" t="s">
        <v>563</v>
      </c>
      <c r="CS51" s="59"/>
      <c r="CT51" s="59"/>
      <c r="CU51" s="41" t="s">
        <v>479</v>
      </c>
      <c r="CW51" s="44" t="s">
        <v>13</v>
      </c>
      <c r="CX51" s="44"/>
      <c r="CY51" s="59" t="s">
        <v>477</v>
      </c>
      <c r="CZ51" s="59"/>
      <c r="DA51" s="59"/>
      <c r="DB51" s="59" t="s">
        <v>563</v>
      </c>
      <c r="DC51" s="59"/>
      <c r="DD51" s="59"/>
      <c r="DE51" s="41" t="s">
        <v>479</v>
      </c>
    </row>
    <row r="52" spans="1:109" s="4" customFormat="1" ht="60" customHeight="1" x14ac:dyDescent="0.2">
      <c r="A52" s="44" t="s">
        <v>14</v>
      </c>
      <c r="B52" s="44"/>
      <c r="C52" s="45" t="s">
        <v>377</v>
      </c>
      <c r="D52" s="45"/>
      <c r="E52" s="45"/>
      <c r="F52" s="45" t="s">
        <v>383</v>
      </c>
      <c r="G52" s="45"/>
      <c r="H52" s="45"/>
      <c r="I52" s="13" t="s">
        <v>59</v>
      </c>
      <c r="K52" s="44" t="s">
        <v>14</v>
      </c>
      <c r="L52" s="44"/>
      <c r="M52" s="45" t="s">
        <v>377</v>
      </c>
      <c r="N52" s="45"/>
      <c r="O52" s="45"/>
      <c r="P52" s="45" t="s">
        <v>383</v>
      </c>
      <c r="Q52" s="45"/>
      <c r="R52" s="45"/>
      <c r="S52" s="13" t="s">
        <v>59</v>
      </c>
      <c r="U52" s="44" t="s">
        <v>14</v>
      </c>
      <c r="V52" s="44"/>
      <c r="W52" s="45" t="s">
        <v>377</v>
      </c>
      <c r="X52" s="45"/>
      <c r="Y52" s="45"/>
      <c r="Z52" s="45" t="s">
        <v>383</v>
      </c>
      <c r="AA52" s="45"/>
      <c r="AB52" s="45"/>
      <c r="AC52" s="13" t="s">
        <v>59</v>
      </c>
      <c r="AE52" s="44" t="s">
        <v>14</v>
      </c>
      <c r="AF52" s="44"/>
      <c r="AG52" s="45" t="s">
        <v>377</v>
      </c>
      <c r="AH52" s="45"/>
      <c r="AI52" s="45"/>
      <c r="AJ52" s="45" t="s">
        <v>383</v>
      </c>
      <c r="AK52" s="45"/>
      <c r="AL52" s="45"/>
      <c r="AM52" s="13" t="s">
        <v>59</v>
      </c>
      <c r="AO52" s="44" t="s">
        <v>14</v>
      </c>
      <c r="AP52" s="44"/>
      <c r="AQ52" s="55" t="s">
        <v>509</v>
      </c>
      <c r="AR52" s="55"/>
      <c r="AS52" s="55"/>
      <c r="AT52" s="55" t="s">
        <v>564</v>
      </c>
      <c r="AU52" s="55"/>
      <c r="AV52" s="55"/>
      <c r="AW52" s="41" t="s">
        <v>479</v>
      </c>
      <c r="AY52" s="44" t="s">
        <v>14</v>
      </c>
      <c r="AZ52" s="44"/>
      <c r="BA52" s="55" t="s">
        <v>509</v>
      </c>
      <c r="BB52" s="55"/>
      <c r="BC52" s="55"/>
      <c r="BD52" s="55" t="s">
        <v>564</v>
      </c>
      <c r="BE52" s="55"/>
      <c r="BF52" s="55"/>
      <c r="BG52" s="41" t="s">
        <v>479</v>
      </c>
      <c r="BI52" s="44" t="s">
        <v>14</v>
      </c>
      <c r="BJ52" s="44"/>
      <c r="BK52" s="55" t="s">
        <v>509</v>
      </c>
      <c r="BL52" s="55"/>
      <c r="BM52" s="55"/>
      <c r="BN52" s="55" t="s">
        <v>564</v>
      </c>
      <c r="BO52" s="55"/>
      <c r="BP52" s="55"/>
      <c r="BQ52" s="41" t="s">
        <v>479</v>
      </c>
      <c r="BS52" s="44" t="s">
        <v>14</v>
      </c>
      <c r="BT52" s="44"/>
      <c r="BU52" s="55" t="s">
        <v>509</v>
      </c>
      <c r="BV52" s="55"/>
      <c r="BW52" s="55"/>
      <c r="BX52" s="55" t="s">
        <v>564</v>
      </c>
      <c r="BY52" s="55"/>
      <c r="BZ52" s="55"/>
      <c r="CA52" s="41" t="s">
        <v>479</v>
      </c>
      <c r="CC52" s="44" t="s">
        <v>14</v>
      </c>
      <c r="CD52" s="44"/>
      <c r="CE52" s="55" t="s">
        <v>509</v>
      </c>
      <c r="CF52" s="55"/>
      <c r="CG52" s="55"/>
      <c r="CH52" s="55" t="s">
        <v>564</v>
      </c>
      <c r="CI52" s="55"/>
      <c r="CJ52" s="55"/>
      <c r="CK52" s="41" t="s">
        <v>479</v>
      </c>
      <c r="CM52" s="44" t="s">
        <v>14</v>
      </c>
      <c r="CN52" s="44"/>
      <c r="CO52" s="55" t="s">
        <v>509</v>
      </c>
      <c r="CP52" s="55"/>
      <c r="CQ52" s="55"/>
      <c r="CR52" s="55" t="s">
        <v>564</v>
      </c>
      <c r="CS52" s="55"/>
      <c r="CT52" s="55"/>
      <c r="CU52" s="41" t="s">
        <v>479</v>
      </c>
      <c r="CW52" s="44" t="s">
        <v>14</v>
      </c>
      <c r="CX52" s="44"/>
      <c r="CY52" s="55" t="s">
        <v>509</v>
      </c>
      <c r="CZ52" s="55"/>
      <c r="DA52" s="55"/>
      <c r="DB52" s="55" t="s">
        <v>564</v>
      </c>
      <c r="DC52" s="55"/>
      <c r="DD52" s="55"/>
      <c r="DE52" s="41" t="s">
        <v>479</v>
      </c>
    </row>
    <row r="53" spans="1:109" ht="60" customHeight="1" x14ac:dyDescent="0.2">
      <c r="A53" s="44" t="s">
        <v>15</v>
      </c>
      <c r="B53" s="44"/>
      <c r="C53" s="45" t="s">
        <v>378</v>
      </c>
      <c r="D53" s="45"/>
      <c r="E53" s="45"/>
      <c r="F53" s="45" t="s">
        <v>384</v>
      </c>
      <c r="G53" s="45"/>
      <c r="H53" s="45"/>
      <c r="I53" s="13" t="s">
        <v>59</v>
      </c>
      <c r="K53" s="44" t="s">
        <v>15</v>
      </c>
      <c r="L53" s="44"/>
      <c r="M53" s="45" t="s">
        <v>378</v>
      </c>
      <c r="N53" s="45"/>
      <c r="O53" s="45"/>
      <c r="P53" s="45" t="s">
        <v>384</v>
      </c>
      <c r="Q53" s="45"/>
      <c r="R53" s="45"/>
      <c r="S53" s="13" t="s">
        <v>59</v>
      </c>
      <c r="U53" s="44" t="s">
        <v>15</v>
      </c>
      <c r="V53" s="44"/>
      <c r="W53" s="45" t="s">
        <v>378</v>
      </c>
      <c r="X53" s="45"/>
      <c r="Y53" s="45"/>
      <c r="Z53" s="45" t="s">
        <v>384</v>
      </c>
      <c r="AA53" s="45"/>
      <c r="AB53" s="45"/>
      <c r="AC53" s="13" t="s">
        <v>59</v>
      </c>
      <c r="AE53" s="44" t="s">
        <v>15</v>
      </c>
      <c r="AF53" s="44"/>
      <c r="AG53" s="45" t="s">
        <v>378</v>
      </c>
      <c r="AH53" s="45"/>
      <c r="AI53" s="45"/>
      <c r="AJ53" s="45" t="s">
        <v>384</v>
      </c>
      <c r="AK53" s="45"/>
      <c r="AL53" s="45"/>
      <c r="AM53" s="13" t="s">
        <v>59</v>
      </c>
      <c r="AO53" s="44" t="s">
        <v>15</v>
      </c>
      <c r="AP53" s="44"/>
      <c r="AQ53" s="55" t="s">
        <v>510</v>
      </c>
      <c r="AR53" s="55"/>
      <c r="AS53" s="55"/>
      <c r="AT53" s="55" t="s">
        <v>565</v>
      </c>
      <c r="AU53" s="55"/>
      <c r="AV53" s="55"/>
      <c r="AW53" s="41" t="s">
        <v>479</v>
      </c>
      <c r="AY53" s="44" t="s">
        <v>15</v>
      </c>
      <c r="AZ53" s="44"/>
      <c r="BA53" s="55" t="s">
        <v>510</v>
      </c>
      <c r="BB53" s="55"/>
      <c r="BC53" s="55"/>
      <c r="BD53" s="55" t="s">
        <v>565</v>
      </c>
      <c r="BE53" s="55"/>
      <c r="BF53" s="55"/>
      <c r="BG53" s="41" t="s">
        <v>479</v>
      </c>
      <c r="BI53" s="44" t="s">
        <v>15</v>
      </c>
      <c r="BJ53" s="44"/>
      <c r="BK53" s="55" t="s">
        <v>510</v>
      </c>
      <c r="BL53" s="55"/>
      <c r="BM53" s="55"/>
      <c r="BN53" s="55" t="s">
        <v>565</v>
      </c>
      <c r="BO53" s="55"/>
      <c r="BP53" s="55"/>
      <c r="BQ53" s="41" t="s">
        <v>479</v>
      </c>
      <c r="BS53" s="44" t="s">
        <v>15</v>
      </c>
      <c r="BT53" s="44"/>
      <c r="BU53" s="55" t="s">
        <v>510</v>
      </c>
      <c r="BV53" s="55"/>
      <c r="BW53" s="55"/>
      <c r="BX53" s="55" t="s">
        <v>565</v>
      </c>
      <c r="BY53" s="55"/>
      <c r="BZ53" s="55"/>
      <c r="CA53" s="41" t="s">
        <v>479</v>
      </c>
      <c r="CC53" s="44" t="s">
        <v>15</v>
      </c>
      <c r="CD53" s="44"/>
      <c r="CE53" s="55" t="s">
        <v>510</v>
      </c>
      <c r="CF53" s="55"/>
      <c r="CG53" s="55"/>
      <c r="CH53" s="55" t="s">
        <v>565</v>
      </c>
      <c r="CI53" s="55"/>
      <c r="CJ53" s="55"/>
      <c r="CK53" s="41" t="s">
        <v>479</v>
      </c>
      <c r="CM53" s="44" t="s">
        <v>15</v>
      </c>
      <c r="CN53" s="44"/>
      <c r="CO53" s="55" t="s">
        <v>510</v>
      </c>
      <c r="CP53" s="55"/>
      <c r="CQ53" s="55"/>
      <c r="CR53" s="55" t="s">
        <v>565</v>
      </c>
      <c r="CS53" s="55"/>
      <c r="CT53" s="55"/>
      <c r="CU53" s="41" t="s">
        <v>479</v>
      </c>
      <c r="CW53" s="44" t="s">
        <v>15</v>
      </c>
      <c r="CX53" s="44"/>
      <c r="CY53" s="55" t="s">
        <v>510</v>
      </c>
      <c r="CZ53" s="55"/>
      <c r="DA53" s="55"/>
      <c r="DB53" s="55" t="s">
        <v>565</v>
      </c>
      <c r="DC53" s="55"/>
      <c r="DD53" s="55"/>
      <c r="DE53" s="41" t="s">
        <v>479</v>
      </c>
    </row>
    <row r="54" spans="1:109" x14ac:dyDescent="0.2">
      <c r="A54" s="6"/>
      <c r="B54" s="6"/>
      <c r="C54" s="6"/>
      <c r="D54" s="6"/>
      <c r="E54" s="6"/>
      <c r="F54" s="6"/>
      <c r="G54" s="7"/>
      <c r="H54" s="7"/>
      <c r="I54" s="7"/>
      <c r="K54" s="6"/>
      <c r="L54" s="6"/>
      <c r="M54" s="6"/>
      <c r="N54" s="6"/>
      <c r="O54" s="6"/>
      <c r="P54" s="6"/>
      <c r="Q54" s="7"/>
      <c r="R54" s="7"/>
      <c r="S54" s="7"/>
      <c r="U54" s="6"/>
      <c r="V54" s="6"/>
      <c r="W54" s="32"/>
      <c r="X54" s="32"/>
      <c r="Y54" s="32"/>
      <c r="Z54" s="32"/>
      <c r="AA54" s="33"/>
      <c r="AB54" s="33"/>
      <c r="AC54" s="7"/>
      <c r="AE54" s="6"/>
      <c r="AF54" s="6"/>
      <c r="AG54" s="6"/>
      <c r="AH54" s="6"/>
      <c r="AI54" s="6"/>
      <c r="AJ54" s="6"/>
      <c r="AK54" s="7"/>
      <c r="AL54" s="7"/>
      <c r="AM54" s="7"/>
      <c r="AO54" s="6"/>
      <c r="AP54" s="6"/>
      <c r="AQ54" s="6"/>
      <c r="AR54" s="6"/>
      <c r="AS54" s="6"/>
      <c r="AT54" s="6"/>
      <c r="AU54" s="7"/>
      <c r="AV54" s="7"/>
      <c r="AW54" s="7"/>
      <c r="AY54" s="6"/>
      <c r="AZ54" s="6"/>
      <c r="BA54" s="6"/>
      <c r="BB54" s="6"/>
      <c r="BC54" s="6"/>
      <c r="BD54" s="6"/>
      <c r="BE54" s="7"/>
      <c r="BF54" s="7"/>
      <c r="BG54" s="7"/>
      <c r="BI54" s="6"/>
      <c r="BJ54" s="6"/>
      <c r="BK54" s="6"/>
      <c r="BL54" s="6"/>
      <c r="BM54" s="6"/>
      <c r="BN54" s="6"/>
      <c r="BO54" s="7"/>
      <c r="BP54" s="7"/>
      <c r="BQ54" s="7"/>
      <c r="BS54" s="6"/>
      <c r="BT54" s="6"/>
      <c r="BU54" s="6"/>
      <c r="BV54" s="6"/>
      <c r="BW54" s="6"/>
      <c r="BX54" s="6"/>
      <c r="BY54" s="7"/>
      <c r="BZ54" s="7"/>
      <c r="CA54" s="7"/>
      <c r="CC54" s="6"/>
      <c r="CD54" s="6"/>
      <c r="CE54" s="6"/>
      <c r="CF54" s="6"/>
      <c r="CG54" s="6"/>
      <c r="CH54" s="6"/>
      <c r="CI54" s="7"/>
      <c r="CJ54" s="7"/>
      <c r="CK54" s="7"/>
      <c r="CM54" s="6"/>
      <c r="CN54" s="6"/>
      <c r="CO54" s="6"/>
      <c r="CP54" s="6"/>
      <c r="CQ54" s="6"/>
      <c r="CR54" s="6"/>
      <c r="CS54" s="7"/>
      <c r="CT54" s="7"/>
      <c r="CU54" s="7"/>
      <c r="CW54" s="6"/>
      <c r="CX54" s="6"/>
      <c r="CY54" s="6"/>
      <c r="CZ54" s="6"/>
      <c r="DA54" s="6"/>
      <c r="DB54" s="6"/>
      <c r="DC54" s="7"/>
      <c r="DD54" s="7"/>
      <c r="DE54" s="7"/>
    </row>
    <row r="55" spans="1:109" ht="16" x14ac:dyDescent="0.2">
      <c r="A55" s="70" t="str">
        <f>"6. TREATMENT/FINISH/GLOSS LEVEL. Add SKU. code to door frame code, eg. "&amp;A5&amp;"."&amp;A21&amp;E18&amp;"."&amp;A26&amp;"."&amp;A39&amp;"."&amp;A47&amp;".OQ/OLIVE/00"</f>
        <v>6. TREATMENT/FINISH/GLOSS LEVEL. Add SKU. code to door frame code, eg. A01.K2.STND.O.NFR.OQ/OLIVE/00</v>
      </c>
      <c r="B55" s="70"/>
      <c r="C55" s="70"/>
      <c r="D55" s="70"/>
      <c r="E55" s="70"/>
      <c r="F55" s="70"/>
      <c r="G55" s="70"/>
      <c r="H55" s="70"/>
      <c r="I55" s="70"/>
      <c r="K55" s="70" t="str">
        <f t="shared" ref="K55" si="40">"6. TREATMENT/FINISH/GLOSS LEVEL. Add SKU. code to door frame code, eg. "&amp;K5&amp;"."&amp;K21&amp;O18&amp;"."&amp;K26&amp;"."&amp;K39&amp;"."&amp;K47&amp;".OQ/OLIVE/00"</f>
        <v>6. TREATMENT/FINISH/GLOSS LEVEL. Add SKU. code to door frame code, eg. A03.K2.STND.O.NFR.OQ/OLIVE/00</v>
      </c>
      <c r="L55" s="70"/>
      <c r="M55" s="70"/>
      <c r="N55" s="70"/>
      <c r="O55" s="70"/>
      <c r="P55" s="70"/>
      <c r="Q55" s="70"/>
      <c r="R55" s="70"/>
      <c r="S55" s="70"/>
      <c r="U55" s="70" t="str">
        <f t="shared" ref="U55" si="41">"6. TREATMENT/FINISH/GLOSS LEVEL. Add SKU. code to door frame code, eg. "&amp;U5&amp;"."&amp;U21&amp;Y18&amp;"."&amp;U26&amp;"."&amp;U39&amp;"."&amp;U47&amp;".OQ/OLIVE/00"</f>
        <v>6. TREATMENT/FINISH/GLOSS LEVEL. Add SKU. code to door frame code, eg. A05.K2.STND.O.NFR.OQ/OLIVE/00</v>
      </c>
      <c r="V55" s="70"/>
      <c r="W55" s="70"/>
      <c r="X55" s="70"/>
      <c r="Y55" s="70"/>
      <c r="Z55" s="70"/>
      <c r="AA55" s="70"/>
      <c r="AB55" s="70"/>
      <c r="AC55" s="70"/>
      <c r="AE55" s="70" t="str">
        <f t="shared" ref="AE55" si="42">"6. TREATMENT/FINISH/GLOSS LEVEL. Add SKU. code to door frame code, eg. "&amp;AE5&amp;"."&amp;AE21&amp;AI18&amp;"."&amp;AE26&amp;"."&amp;AE39&amp;"."&amp;AE47&amp;".OQ/OLIVE/00"</f>
        <v>6. TREATMENT/FINISH/GLOSS LEVEL. Add SKU. code to door frame code, eg. A10.K2.STND.O.NFR.OQ/OLIVE/00</v>
      </c>
      <c r="AF55" s="70"/>
      <c r="AG55" s="70"/>
      <c r="AH55" s="70"/>
      <c r="AI55" s="70"/>
      <c r="AJ55" s="70"/>
      <c r="AK55" s="70"/>
      <c r="AL55" s="70"/>
      <c r="AM55" s="70"/>
      <c r="AO55" s="70" t="str">
        <f t="shared" ref="AO55" si="43">"6. TREATMENT/FINISH/GLOSS LEVEL. Add SKU. code to door frame code, eg. "&amp;AO5&amp;"."&amp;AO21&amp;AS18&amp;"."&amp;AO26&amp;"."&amp;AO39&amp;"."&amp;AO47&amp;".OQ/OLIVE/00"</f>
        <v>6. TREATMENT/FINISH/GLOSS LEVEL. Add SKU. code to door frame code, eg. SG.K2.STND.O.NFR.OQ/OLIVE/00</v>
      </c>
      <c r="AP55" s="70"/>
      <c r="AQ55" s="70"/>
      <c r="AR55" s="70"/>
      <c r="AS55" s="70"/>
      <c r="AT55" s="70"/>
      <c r="AU55" s="70"/>
      <c r="AV55" s="70"/>
      <c r="AW55" s="70"/>
      <c r="AY55" s="70" t="str">
        <f>"6. TREATMENT/FINISH/GLOSS LEVEL. Add SKU. code to door frame code, eg. "&amp;AY5&amp;"."&amp;AY21&amp;BC18&amp;"."&amp;AY26&amp;"."&amp;AY39&amp;"."&amp;AY47&amp;".00"</f>
        <v>6. TREATMENT/FINISH/GLOSS LEVEL. Add SKU. code to door frame code, eg. SC.K2.STND.O.NFR.00</v>
      </c>
      <c r="AZ55" s="70"/>
      <c r="BA55" s="70"/>
      <c r="BB55" s="70"/>
      <c r="BC55" s="70"/>
      <c r="BD55" s="70"/>
      <c r="BE55" s="70"/>
      <c r="BF55" s="70"/>
      <c r="BG55" s="70"/>
      <c r="BI55" s="70" t="str">
        <f t="shared" ref="BI55" si="44">"6. TREATMENT/FINISH/GLOSS LEVEL. Add SKU. code to door frame code, eg. "&amp;BI5&amp;"."&amp;BI21&amp;BM18&amp;"."&amp;BI26&amp;"."&amp;BI39&amp;"."&amp;BI47&amp;".OQ/OLIVE/00"</f>
        <v>6. TREATMENT/FINISH/GLOSS LEVEL. Add SKU. code to door frame code, eg. SEA01.K2.L07L07.NA.NFR.OQ/OLIVE/00</v>
      </c>
      <c r="BJ55" s="70"/>
      <c r="BK55" s="70"/>
      <c r="BL55" s="70"/>
      <c r="BM55" s="70"/>
      <c r="BN55" s="70"/>
      <c r="BO55" s="70"/>
      <c r="BP55" s="70"/>
      <c r="BQ55" s="70"/>
      <c r="BS55" s="70" t="str">
        <f t="shared" ref="BS55" si="45">"6. TREATMENT/FINISH/GLOSS LEVEL. Add SKU. code to door frame code, eg. "&amp;BS5&amp;"."&amp;BS21&amp;BW18&amp;"."&amp;BS26&amp;"."&amp;BS39&amp;"."&amp;BS47&amp;".OQ/OLIVE/00"</f>
        <v>6. TREATMENT/FINISH/GLOSS LEVEL. Add SKU. code to door frame code, eg. SEA03.K2.L07L07.NA.NFR.OQ/OLIVE/00</v>
      </c>
      <c r="BT55" s="70"/>
      <c r="BU55" s="70"/>
      <c r="BV55" s="70"/>
      <c r="BW55" s="70"/>
      <c r="BX55" s="70"/>
      <c r="BY55" s="70"/>
      <c r="BZ55" s="70"/>
      <c r="CA55" s="70"/>
      <c r="CC55" s="70" t="str">
        <f t="shared" ref="CC55" si="46">"6. TREATMENT/FINISH/GLOSS LEVEL. Add SKU. code to door frame code, eg. "&amp;CC5&amp;"."&amp;CC21&amp;CG18&amp;"."&amp;CC26&amp;"."&amp;CC39&amp;"."&amp;CC47&amp;".OQ/OLIVE/00"</f>
        <v>6. TREATMENT/FINISH/GLOSS LEVEL. Add SKU. code to door frame code, eg. SEA05.K2.L07L07.NA.NFR.OQ/OLIVE/00</v>
      </c>
      <c r="CD55" s="70"/>
      <c r="CE55" s="70"/>
      <c r="CF55" s="70"/>
      <c r="CG55" s="70"/>
      <c r="CH55" s="70"/>
      <c r="CI55" s="70"/>
      <c r="CJ55" s="70"/>
      <c r="CK55" s="70"/>
      <c r="CM55" s="70" t="str">
        <f t="shared" ref="CM55" si="47">"6. TREATMENT/FINISH/GLOSS LEVEL. Add SKU. code to door frame code, eg. "&amp;CM5&amp;"."&amp;CM21&amp;CQ18&amp;"."&amp;CM26&amp;"."&amp;CM39&amp;"."&amp;CM47&amp;".OQ/OLIVE/00"</f>
        <v>6. TREATMENT/FINISH/GLOSS LEVEL. Add SKU. code to door frame code, eg. SEA10.K2.L07L07.NA.NFR.OQ/OLIVE/00</v>
      </c>
      <c r="CN55" s="70"/>
      <c r="CO55" s="70"/>
      <c r="CP55" s="70"/>
      <c r="CQ55" s="70"/>
      <c r="CR55" s="70"/>
      <c r="CS55" s="70"/>
      <c r="CT55" s="70"/>
      <c r="CU55" s="70"/>
      <c r="CW55" s="70" t="str">
        <f t="shared" ref="CW55" si="48">"6. TREATMENT/FINISH/GLOSS LEVEL. Add SKU. code to door frame code, eg. "&amp;CW5&amp;"."&amp;CW21&amp;DA18&amp;"."&amp;CW26&amp;"."&amp;CW39&amp;"."&amp;CW47&amp;".OQ/OLIVE/00"</f>
        <v>6. TREATMENT/FINISH/GLOSS LEVEL. Add SKU. code to door frame code, eg. SESG.K2.L07L07.NA.NFR.OQ/OLIVE/00</v>
      </c>
      <c r="CX55" s="70"/>
      <c r="CY55" s="70"/>
      <c r="CZ55" s="70"/>
      <c r="DA55" s="70"/>
      <c r="DB55" s="70"/>
      <c r="DC55" s="70"/>
      <c r="DD55" s="70"/>
      <c r="DE55" s="70"/>
    </row>
    <row r="56" spans="1:109" ht="30" x14ac:dyDescent="0.2">
      <c r="A56" s="76" t="s">
        <v>5</v>
      </c>
      <c r="B56" s="76"/>
      <c r="C56" s="71" t="s">
        <v>20</v>
      </c>
      <c r="D56" s="72"/>
      <c r="E56" s="72"/>
      <c r="F56" s="72"/>
      <c r="G56" s="72"/>
      <c r="H56" s="73"/>
      <c r="I56" s="5" t="s">
        <v>160</v>
      </c>
      <c r="K56" s="76" t="s">
        <v>5</v>
      </c>
      <c r="L56" s="76"/>
      <c r="M56" s="71" t="s">
        <v>20</v>
      </c>
      <c r="N56" s="72"/>
      <c r="O56" s="72"/>
      <c r="P56" s="72"/>
      <c r="Q56" s="72"/>
      <c r="R56" s="73"/>
      <c r="S56" s="5" t="s">
        <v>160</v>
      </c>
      <c r="U56" s="76" t="s">
        <v>5</v>
      </c>
      <c r="V56" s="76"/>
      <c r="W56" s="71" t="s">
        <v>20</v>
      </c>
      <c r="X56" s="72"/>
      <c r="Y56" s="72"/>
      <c r="Z56" s="72"/>
      <c r="AA56" s="72"/>
      <c r="AB56" s="73"/>
      <c r="AC56" s="5" t="s">
        <v>160</v>
      </c>
      <c r="AE56" s="76" t="s">
        <v>5</v>
      </c>
      <c r="AF56" s="76"/>
      <c r="AG56" s="71" t="s">
        <v>20</v>
      </c>
      <c r="AH56" s="72"/>
      <c r="AI56" s="72"/>
      <c r="AJ56" s="72"/>
      <c r="AK56" s="72"/>
      <c r="AL56" s="73"/>
      <c r="AM56" s="5" t="s">
        <v>160</v>
      </c>
      <c r="AO56" s="76" t="s">
        <v>5</v>
      </c>
      <c r="AP56" s="76"/>
      <c r="AQ56" s="71" t="s">
        <v>20</v>
      </c>
      <c r="AR56" s="72"/>
      <c r="AS56" s="72"/>
      <c r="AT56" s="72"/>
      <c r="AU56" s="72"/>
      <c r="AV56" s="73"/>
      <c r="AW56" s="5" t="s">
        <v>160</v>
      </c>
      <c r="AY56" s="76" t="s">
        <v>5</v>
      </c>
      <c r="AZ56" s="76"/>
      <c r="BA56" s="71" t="s">
        <v>20</v>
      </c>
      <c r="BB56" s="72"/>
      <c r="BC56" s="72"/>
      <c r="BD56" s="72"/>
      <c r="BE56" s="72"/>
      <c r="BF56" s="73"/>
      <c r="BG56" s="5" t="s">
        <v>160</v>
      </c>
      <c r="BI56" s="76" t="s">
        <v>5</v>
      </c>
      <c r="BJ56" s="76"/>
      <c r="BK56" s="71" t="s">
        <v>20</v>
      </c>
      <c r="BL56" s="72"/>
      <c r="BM56" s="72"/>
      <c r="BN56" s="72"/>
      <c r="BO56" s="72"/>
      <c r="BP56" s="73"/>
      <c r="BQ56" s="5" t="s">
        <v>160</v>
      </c>
      <c r="BS56" s="76" t="s">
        <v>5</v>
      </c>
      <c r="BT56" s="76"/>
      <c r="BU56" s="71" t="s">
        <v>20</v>
      </c>
      <c r="BV56" s="72"/>
      <c r="BW56" s="72"/>
      <c r="BX56" s="72"/>
      <c r="BY56" s="72"/>
      <c r="BZ56" s="73"/>
      <c r="CA56" s="5" t="s">
        <v>160</v>
      </c>
      <c r="CC56" s="76" t="s">
        <v>5</v>
      </c>
      <c r="CD56" s="76"/>
      <c r="CE56" s="71" t="s">
        <v>20</v>
      </c>
      <c r="CF56" s="72"/>
      <c r="CG56" s="72"/>
      <c r="CH56" s="72"/>
      <c r="CI56" s="72"/>
      <c r="CJ56" s="73"/>
      <c r="CK56" s="5" t="s">
        <v>160</v>
      </c>
      <c r="CM56" s="76" t="s">
        <v>5</v>
      </c>
      <c r="CN56" s="76"/>
      <c r="CO56" s="71" t="s">
        <v>20</v>
      </c>
      <c r="CP56" s="72"/>
      <c r="CQ56" s="72"/>
      <c r="CR56" s="72"/>
      <c r="CS56" s="72"/>
      <c r="CT56" s="73"/>
      <c r="CU56" s="5" t="s">
        <v>160</v>
      </c>
      <c r="CW56" s="76" t="s">
        <v>5</v>
      </c>
      <c r="CX56" s="76"/>
      <c r="CY56" s="71" t="s">
        <v>20</v>
      </c>
      <c r="CZ56" s="72"/>
      <c r="DA56" s="72"/>
      <c r="DB56" s="72"/>
      <c r="DC56" s="72"/>
      <c r="DD56" s="73"/>
      <c r="DE56" s="5" t="s">
        <v>160</v>
      </c>
    </row>
    <row r="57" spans="1:109" ht="115.5" customHeight="1" x14ac:dyDescent="0.2">
      <c r="A57" s="47" t="s">
        <v>37</v>
      </c>
      <c r="B57" s="48"/>
      <c r="C57" s="20" t="s">
        <v>73</v>
      </c>
      <c r="D57" s="55" t="s">
        <v>120</v>
      </c>
      <c r="E57" s="55"/>
      <c r="F57" s="55" t="s">
        <v>238</v>
      </c>
      <c r="G57" s="55"/>
      <c r="H57" s="55"/>
      <c r="I57" s="64">
        <v>60.365500000000004</v>
      </c>
      <c r="K57" s="47" t="s">
        <v>37</v>
      </c>
      <c r="L57" s="48"/>
      <c r="M57" s="20" t="s">
        <v>73</v>
      </c>
      <c r="N57" s="55" t="s">
        <v>120</v>
      </c>
      <c r="O57" s="55"/>
      <c r="P57" s="55" t="s">
        <v>238</v>
      </c>
      <c r="Q57" s="55"/>
      <c r="R57" s="55"/>
      <c r="S57" s="64">
        <v>37</v>
      </c>
      <c r="U57" s="47" t="s">
        <v>37</v>
      </c>
      <c r="V57" s="48"/>
      <c r="W57" s="20" t="s">
        <v>73</v>
      </c>
      <c r="X57" s="55" t="s">
        <v>120</v>
      </c>
      <c r="Y57" s="55"/>
      <c r="Z57" s="55" t="s">
        <v>238</v>
      </c>
      <c r="AA57" s="55"/>
      <c r="AB57" s="55"/>
      <c r="AC57" s="64">
        <v>-40.700000000000003</v>
      </c>
      <c r="AD57" s="16"/>
      <c r="AE57" s="47" t="s">
        <v>37</v>
      </c>
      <c r="AF57" s="48"/>
      <c r="AG57" s="20" t="s">
        <v>73</v>
      </c>
      <c r="AH57" s="55" t="s">
        <v>120</v>
      </c>
      <c r="AI57" s="55"/>
      <c r="AJ57" s="55" t="s">
        <v>238</v>
      </c>
      <c r="AK57" s="55"/>
      <c r="AL57" s="55"/>
      <c r="AM57" s="64">
        <v>-44.400000000000006</v>
      </c>
      <c r="AO57" s="47" t="s">
        <v>37</v>
      </c>
      <c r="AP57" s="48"/>
      <c r="AQ57" s="20" t="s">
        <v>73</v>
      </c>
      <c r="AR57" s="55" t="s">
        <v>120</v>
      </c>
      <c r="AS57" s="55"/>
      <c r="AT57" s="55" t="s">
        <v>238</v>
      </c>
      <c r="AU57" s="55"/>
      <c r="AV57" s="55"/>
      <c r="AW57" s="64">
        <v>157.25</v>
      </c>
      <c r="AY57" s="153" t="s">
        <v>64</v>
      </c>
      <c r="AZ57" s="154"/>
      <c r="BA57" s="20" t="s">
        <v>73</v>
      </c>
      <c r="BB57" s="105" t="s">
        <v>157</v>
      </c>
      <c r="BC57" s="105"/>
      <c r="BD57" s="105"/>
      <c r="BE57" s="105"/>
      <c r="BF57" s="105"/>
      <c r="BG57" s="64">
        <v>0</v>
      </c>
      <c r="BI57" s="153" t="s">
        <v>37</v>
      </c>
      <c r="BJ57" s="154"/>
      <c r="BK57" s="20" t="s">
        <v>73</v>
      </c>
      <c r="BL57" s="55" t="s">
        <v>120</v>
      </c>
      <c r="BM57" s="55"/>
      <c r="BN57" s="55" t="s">
        <v>238</v>
      </c>
      <c r="BO57" s="55"/>
      <c r="BP57" s="55"/>
      <c r="BQ57" s="64">
        <v>0</v>
      </c>
      <c r="BS57" s="153" t="s">
        <v>37</v>
      </c>
      <c r="BT57" s="154"/>
      <c r="BU57" s="20" t="s">
        <v>73</v>
      </c>
      <c r="BV57" s="55" t="s">
        <v>120</v>
      </c>
      <c r="BW57" s="55"/>
      <c r="BX57" s="55" t="s">
        <v>238</v>
      </c>
      <c r="BY57" s="55"/>
      <c r="BZ57" s="55"/>
      <c r="CA57" s="64">
        <v>0</v>
      </c>
      <c r="CC57" s="153" t="s">
        <v>37</v>
      </c>
      <c r="CD57" s="154"/>
      <c r="CE57" s="20" t="s">
        <v>73</v>
      </c>
      <c r="CF57" s="55" t="s">
        <v>120</v>
      </c>
      <c r="CG57" s="55"/>
      <c r="CH57" s="55" t="s">
        <v>238</v>
      </c>
      <c r="CI57" s="55"/>
      <c r="CJ57" s="55"/>
      <c r="CK57" s="64">
        <v>0</v>
      </c>
      <c r="CL57" s="16"/>
      <c r="CM57" s="153" t="s">
        <v>37</v>
      </c>
      <c r="CN57" s="154"/>
      <c r="CO57" s="20" t="s">
        <v>73</v>
      </c>
      <c r="CP57" s="55" t="s">
        <v>120</v>
      </c>
      <c r="CQ57" s="55"/>
      <c r="CR57" s="55" t="s">
        <v>238</v>
      </c>
      <c r="CS57" s="55"/>
      <c r="CT57" s="55"/>
      <c r="CU57" s="64">
        <v>0</v>
      </c>
      <c r="CW57" s="153" t="s">
        <v>37</v>
      </c>
      <c r="CX57" s="154"/>
      <c r="CY57" s="20" t="s">
        <v>73</v>
      </c>
      <c r="CZ57" s="55" t="s">
        <v>120</v>
      </c>
      <c r="DA57" s="55"/>
      <c r="DB57" s="55" t="s">
        <v>238</v>
      </c>
      <c r="DC57" s="55"/>
      <c r="DD57" s="55"/>
      <c r="DE57" s="64">
        <v>0</v>
      </c>
    </row>
    <row r="58" spans="1:109" ht="115.5" customHeight="1" x14ac:dyDescent="0.2">
      <c r="A58" s="49"/>
      <c r="B58" s="50"/>
      <c r="C58" s="19" t="s">
        <v>74</v>
      </c>
      <c r="D58" s="55" t="s">
        <v>240</v>
      </c>
      <c r="E58" s="55"/>
      <c r="F58" s="55" t="s">
        <v>241</v>
      </c>
      <c r="G58" s="55"/>
      <c r="H58" s="55"/>
      <c r="I58" s="65"/>
      <c r="K58" s="49"/>
      <c r="L58" s="50"/>
      <c r="M58" s="19" t="s">
        <v>74</v>
      </c>
      <c r="N58" s="55" t="s">
        <v>240</v>
      </c>
      <c r="O58" s="55"/>
      <c r="P58" s="55" t="s">
        <v>241</v>
      </c>
      <c r="Q58" s="55"/>
      <c r="R58" s="55"/>
      <c r="S58" s="65"/>
      <c r="U58" s="49"/>
      <c r="V58" s="50"/>
      <c r="W58" s="19" t="s">
        <v>74</v>
      </c>
      <c r="X58" s="55" t="s">
        <v>240</v>
      </c>
      <c r="Y58" s="55"/>
      <c r="Z58" s="55" t="s">
        <v>241</v>
      </c>
      <c r="AA58" s="55"/>
      <c r="AB58" s="55"/>
      <c r="AC58" s="65"/>
      <c r="AD58" s="16"/>
      <c r="AE58" s="49"/>
      <c r="AF58" s="50"/>
      <c r="AG58" s="19" t="s">
        <v>74</v>
      </c>
      <c r="AH58" s="55" t="s">
        <v>240</v>
      </c>
      <c r="AI58" s="55"/>
      <c r="AJ58" s="55" t="s">
        <v>241</v>
      </c>
      <c r="AK58" s="55"/>
      <c r="AL58" s="55"/>
      <c r="AM58" s="65"/>
      <c r="AO58" s="49"/>
      <c r="AP58" s="50"/>
      <c r="AQ58" s="19" t="s">
        <v>74</v>
      </c>
      <c r="AR58" s="55" t="s">
        <v>240</v>
      </c>
      <c r="AS58" s="55"/>
      <c r="AT58" s="55" t="s">
        <v>241</v>
      </c>
      <c r="AU58" s="55"/>
      <c r="AV58" s="55"/>
      <c r="AW58" s="65"/>
      <c r="AY58" s="155"/>
      <c r="AZ58" s="156"/>
      <c r="BA58" s="19" t="s">
        <v>74</v>
      </c>
      <c r="BB58" s="105" t="s">
        <v>235</v>
      </c>
      <c r="BC58" s="105"/>
      <c r="BD58" s="105"/>
      <c r="BE58" s="105"/>
      <c r="BF58" s="105"/>
      <c r="BG58" s="65"/>
      <c r="BI58" s="155"/>
      <c r="BJ58" s="156"/>
      <c r="BK58" s="19" t="s">
        <v>74</v>
      </c>
      <c r="BL58" s="55" t="s">
        <v>240</v>
      </c>
      <c r="BM58" s="55"/>
      <c r="BN58" s="55" t="s">
        <v>241</v>
      </c>
      <c r="BO58" s="55"/>
      <c r="BP58" s="55"/>
      <c r="BQ58" s="65"/>
      <c r="BS58" s="155"/>
      <c r="BT58" s="156"/>
      <c r="BU58" s="19" t="s">
        <v>74</v>
      </c>
      <c r="BV58" s="55" t="s">
        <v>240</v>
      </c>
      <c r="BW58" s="55"/>
      <c r="BX58" s="55" t="s">
        <v>241</v>
      </c>
      <c r="BY58" s="55"/>
      <c r="BZ58" s="55"/>
      <c r="CA58" s="65"/>
      <c r="CC58" s="155"/>
      <c r="CD58" s="156"/>
      <c r="CE58" s="19" t="s">
        <v>74</v>
      </c>
      <c r="CF58" s="55" t="s">
        <v>240</v>
      </c>
      <c r="CG58" s="55"/>
      <c r="CH58" s="55" t="s">
        <v>241</v>
      </c>
      <c r="CI58" s="55"/>
      <c r="CJ58" s="55"/>
      <c r="CK58" s="65"/>
      <c r="CL58" s="16"/>
      <c r="CM58" s="155"/>
      <c r="CN58" s="156"/>
      <c r="CO58" s="19" t="s">
        <v>74</v>
      </c>
      <c r="CP58" s="55" t="s">
        <v>240</v>
      </c>
      <c r="CQ58" s="55"/>
      <c r="CR58" s="55" t="s">
        <v>241</v>
      </c>
      <c r="CS58" s="55"/>
      <c r="CT58" s="55"/>
      <c r="CU58" s="65"/>
      <c r="CW58" s="155"/>
      <c r="CX58" s="156"/>
      <c r="CY58" s="19" t="s">
        <v>74</v>
      </c>
      <c r="CZ58" s="55" t="s">
        <v>240</v>
      </c>
      <c r="DA58" s="55"/>
      <c r="DB58" s="55" t="s">
        <v>241</v>
      </c>
      <c r="DC58" s="55"/>
      <c r="DD58" s="55"/>
      <c r="DE58" s="65"/>
    </row>
    <row r="59" spans="1:109" ht="115.5" customHeight="1" x14ac:dyDescent="0.2">
      <c r="A59" s="51"/>
      <c r="B59" s="52"/>
      <c r="C59" s="19" t="s">
        <v>75</v>
      </c>
      <c r="D59" s="55" t="s">
        <v>202</v>
      </c>
      <c r="E59" s="55"/>
      <c r="F59" s="55" t="s">
        <v>239</v>
      </c>
      <c r="G59" s="55"/>
      <c r="H59" s="55"/>
      <c r="I59" s="66"/>
      <c r="K59" s="51"/>
      <c r="L59" s="52"/>
      <c r="M59" s="19" t="s">
        <v>75</v>
      </c>
      <c r="N59" s="59" t="s">
        <v>202</v>
      </c>
      <c r="O59" s="59"/>
      <c r="P59" s="59" t="s">
        <v>239</v>
      </c>
      <c r="Q59" s="59"/>
      <c r="R59" s="59"/>
      <c r="S59" s="66"/>
      <c r="U59" s="51"/>
      <c r="V59" s="52"/>
      <c r="W59" s="19" t="s">
        <v>75</v>
      </c>
      <c r="X59" s="59" t="s">
        <v>202</v>
      </c>
      <c r="Y59" s="59"/>
      <c r="Z59" s="59" t="s">
        <v>239</v>
      </c>
      <c r="AA59" s="59"/>
      <c r="AB59" s="59"/>
      <c r="AC59" s="66"/>
      <c r="AD59" s="16"/>
      <c r="AE59" s="51"/>
      <c r="AF59" s="52"/>
      <c r="AG59" s="19" t="s">
        <v>75</v>
      </c>
      <c r="AH59" s="55" t="s">
        <v>202</v>
      </c>
      <c r="AI59" s="55"/>
      <c r="AJ59" s="55" t="s">
        <v>239</v>
      </c>
      <c r="AK59" s="55"/>
      <c r="AL59" s="55"/>
      <c r="AM59" s="66"/>
      <c r="AO59" s="51"/>
      <c r="AP59" s="52"/>
      <c r="AQ59" s="19" t="s">
        <v>75</v>
      </c>
      <c r="AR59" s="55" t="s">
        <v>202</v>
      </c>
      <c r="AS59" s="55"/>
      <c r="AT59" s="55" t="s">
        <v>239</v>
      </c>
      <c r="AU59" s="55"/>
      <c r="AV59" s="55"/>
      <c r="AW59" s="66"/>
      <c r="AY59" s="157"/>
      <c r="AZ59" s="158"/>
      <c r="BA59" s="19" t="s">
        <v>75</v>
      </c>
      <c r="BB59" s="105" t="s">
        <v>94</v>
      </c>
      <c r="BC59" s="105"/>
      <c r="BD59" s="105"/>
      <c r="BE59" s="105"/>
      <c r="BF59" s="105"/>
      <c r="BG59" s="66"/>
      <c r="BI59" s="157"/>
      <c r="BJ59" s="158"/>
      <c r="BK59" s="19" t="s">
        <v>75</v>
      </c>
      <c r="BL59" s="55" t="s">
        <v>202</v>
      </c>
      <c r="BM59" s="55"/>
      <c r="BN59" s="55" t="s">
        <v>239</v>
      </c>
      <c r="BO59" s="55"/>
      <c r="BP59" s="55"/>
      <c r="BQ59" s="66"/>
      <c r="BS59" s="157"/>
      <c r="BT59" s="158"/>
      <c r="BU59" s="19" t="s">
        <v>75</v>
      </c>
      <c r="BV59" s="55" t="s">
        <v>202</v>
      </c>
      <c r="BW59" s="55"/>
      <c r="BX59" s="55" t="s">
        <v>239</v>
      </c>
      <c r="BY59" s="55"/>
      <c r="BZ59" s="55"/>
      <c r="CA59" s="66"/>
      <c r="CC59" s="157"/>
      <c r="CD59" s="158"/>
      <c r="CE59" s="31" t="s">
        <v>75</v>
      </c>
      <c r="CF59" s="59" t="s">
        <v>202</v>
      </c>
      <c r="CG59" s="59"/>
      <c r="CH59" s="59" t="s">
        <v>239</v>
      </c>
      <c r="CI59" s="59"/>
      <c r="CJ59" s="59"/>
      <c r="CK59" s="66"/>
      <c r="CL59" s="16"/>
      <c r="CM59" s="157"/>
      <c r="CN59" s="158"/>
      <c r="CO59" s="31" t="s">
        <v>75</v>
      </c>
      <c r="CP59" s="59" t="s">
        <v>202</v>
      </c>
      <c r="CQ59" s="59"/>
      <c r="CR59" s="59" t="s">
        <v>239</v>
      </c>
      <c r="CS59" s="59"/>
      <c r="CT59" s="59"/>
      <c r="CU59" s="66"/>
      <c r="CW59" s="157"/>
      <c r="CX59" s="158"/>
      <c r="CY59" s="19" t="s">
        <v>75</v>
      </c>
      <c r="CZ59" s="59" t="s">
        <v>202</v>
      </c>
      <c r="DA59" s="59"/>
      <c r="DB59" s="59" t="s">
        <v>239</v>
      </c>
      <c r="DC59" s="59"/>
      <c r="DD59" s="59"/>
      <c r="DE59" s="66"/>
    </row>
    <row r="60" spans="1:109" s="4" customFormat="1" ht="115.5" customHeight="1" x14ac:dyDescent="0.2">
      <c r="A60" s="47" t="s">
        <v>199</v>
      </c>
      <c r="B60" s="48"/>
      <c r="C60" s="20" t="s">
        <v>73</v>
      </c>
      <c r="D60" s="55" t="s">
        <v>120</v>
      </c>
      <c r="E60" s="55"/>
      <c r="F60" s="55" t="s">
        <v>238</v>
      </c>
      <c r="G60" s="55"/>
      <c r="H60" s="55"/>
      <c r="I60" s="64">
        <v>178.16</v>
      </c>
      <c r="J60" s="2"/>
      <c r="K60" s="47" t="s">
        <v>199</v>
      </c>
      <c r="L60" s="48"/>
      <c r="M60" s="20" t="s">
        <v>73</v>
      </c>
      <c r="N60" s="59" t="s">
        <v>120</v>
      </c>
      <c r="O60" s="59"/>
      <c r="P60" s="59" t="s">
        <v>238</v>
      </c>
      <c r="Q60" s="59"/>
      <c r="R60" s="59"/>
      <c r="S60" s="64">
        <v>57.905000000000001</v>
      </c>
      <c r="T60" s="2"/>
      <c r="U60" s="47" t="s">
        <v>199</v>
      </c>
      <c r="V60" s="48"/>
      <c r="W60" s="20" t="s">
        <v>73</v>
      </c>
      <c r="X60" s="59" t="s">
        <v>120</v>
      </c>
      <c r="Y60" s="59"/>
      <c r="Z60" s="59" t="s">
        <v>238</v>
      </c>
      <c r="AA60" s="59"/>
      <c r="AB60" s="59"/>
      <c r="AC60" s="64">
        <v>-19.794999999999998</v>
      </c>
      <c r="AD60" s="15"/>
      <c r="AE60" s="47" t="s">
        <v>199</v>
      </c>
      <c r="AF60" s="48"/>
      <c r="AG60" s="20" t="s">
        <v>73</v>
      </c>
      <c r="AH60" s="59" t="s">
        <v>120</v>
      </c>
      <c r="AI60" s="59"/>
      <c r="AJ60" s="59" t="s">
        <v>238</v>
      </c>
      <c r="AK60" s="59"/>
      <c r="AL60" s="59"/>
      <c r="AM60" s="64">
        <v>-23.495000000000001</v>
      </c>
      <c r="AN60" s="2"/>
      <c r="AO60" s="47" t="s">
        <v>199</v>
      </c>
      <c r="AP60" s="48"/>
      <c r="AQ60" s="20" t="s">
        <v>73</v>
      </c>
      <c r="AR60" s="59" t="s">
        <v>120</v>
      </c>
      <c r="AS60" s="59"/>
      <c r="AT60" s="59" t="s">
        <v>238</v>
      </c>
      <c r="AU60" s="59"/>
      <c r="AV60" s="59"/>
      <c r="AW60" s="64">
        <v>178.155</v>
      </c>
      <c r="AY60" s="153" t="s">
        <v>186</v>
      </c>
      <c r="AZ60" s="154"/>
      <c r="BA60" s="20" t="s">
        <v>73</v>
      </c>
      <c r="BB60" s="103" t="s">
        <v>186</v>
      </c>
      <c r="BC60" s="118"/>
      <c r="BD60" s="105"/>
      <c r="BE60" s="105"/>
      <c r="BF60" s="105"/>
      <c r="BG60" s="64" t="s">
        <v>186</v>
      </c>
      <c r="BI60" s="153" t="s">
        <v>38</v>
      </c>
      <c r="BJ60" s="154"/>
      <c r="BK60" s="20" t="s">
        <v>73</v>
      </c>
      <c r="BL60" s="59" t="s">
        <v>120</v>
      </c>
      <c r="BM60" s="59"/>
      <c r="BN60" s="59" t="s">
        <v>238</v>
      </c>
      <c r="BO60" s="59"/>
      <c r="BP60" s="59"/>
      <c r="BQ60" s="64">
        <v>4.8100000000000156</v>
      </c>
      <c r="BR60" s="2"/>
      <c r="BS60" s="153" t="s">
        <v>38</v>
      </c>
      <c r="BT60" s="154"/>
      <c r="BU60" s="20" t="s">
        <v>73</v>
      </c>
      <c r="BV60" s="59" t="s">
        <v>120</v>
      </c>
      <c r="BW60" s="59"/>
      <c r="BX60" s="59" t="s">
        <v>238</v>
      </c>
      <c r="BY60" s="59"/>
      <c r="BZ60" s="59"/>
      <c r="CA60" s="64">
        <v>4.8100000000000156</v>
      </c>
      <c r="CB60" s="2"/>
      <c r="CC60" s="153" t="s">
        <v>38</v>
      </c>
      <c r="CD60" s="154"/>
      <c r="CE60" s="35" t="s">
        <v>73</v>
      </c>
      <c r="CF60" s="59" t="s">
        <v>120</v>
      </c>
      <c r="CG60" s="59"/>
      <c r="CH60" s="59" t="s">
        <v>238</v>
      </c>
      <c r="CI60" s="59"/>
      <c r="CJ60" s="59"/>
      <c r="CK60" s="64">
        <v>4.8100000000000156</v>
      </c>
      <c r="CL60" s="15"/>
      <c r="CM60" s="153" t="s">
        <v>38</v>
      </c>
      <c r="CN60" s="154"/>
      <c r="CO60" s="35" t="s">
        <v>73</v>
      </c>
      <c r="CP60" s="59" t="s">
        <v>120</v>
      </c>
      <c r="CQ60" s="59"/>
      <c r="CR60" s="59" t="s">
        <v>238</v>
      </c>
      <c r="CS60" s="59"/>
      <c r="CT60" s="59"/>
      <c r="CU60" s="64">
        <v>4.8100000000000156</v>
      </c>
      <c r="CV60" s="2"/>
      <c r="CW60" s="153" t="s">
        <v>38</v>
      </c>
      <c r="CX60" s="154"/>
      <c r="CY60" s="20" t="s">
        <v>73</v>
      </c>
      <c r="CZ60" s="59" t="s">
        <v>120</v>
      </c>
      <c r="DA60" s="59"/>
      <c r="DB60" s="59" t="s">
        <v>238</v>
      </c>
      <c r="DC60" s="59"/>
      <c r="DD60" s="59"/>
      <c r="DE60" s="64">
        <v>4.8100000000000156</v>
      </c>
    </row>
    <row r="61" spans="1:109" s="4" customFormat="1" ht="115.5" customHeight="1" x14ac:dyDescent="0.2">
      <c r="A61" s="49"/>
      <c r="B61" s="50"/>
      <c r="C61" s="19" t="s">
        <v>74</v>
      </c>
      <c r="D61" s="60" t="s">
        <v>343</v>
      </c>
      <c r="E61" s="61"/>
      <c r="F61" s="59" t="s">
        <v>346</v>
      </c>
      <c r="G61" s="59"/>
      <c r="H61" s="59"/>
      <c r="I61" s="65"/>
      <c r="J61" s="2"/>
      <c r="K61" s="49"/>
      <c r="L61" s="50"/>
      <c r="M61" s="19" t="s">
        <v>74</v>
      </c>
      <c r="N61" s="60" t="s">
        <v>343</v>
      </c>
      <c r="O61" s="61"/>
      <c r="P61" s="59" t="s">
        <v>346</v>
      </c>
      <c r="Q61" s="59"/>
      <c r="R61" s="59"/>
      <c r="S61" s="65"/>
      <c r="T61" s="2"/>
      <c r="U61" s="49"/>
      <c r="V61" s="50"/>
      <c r="W61" s="19" t="s">
        <v>74</v>
      </c>
      <c r="X61" s="60" t="s">
        <v>343</v>
      </c>
      <c r="Y61" s="61"/>
      <c r="Z61" s="59" t="s">
        <v>346</v>
      </c>
      <c r="AA61" s="59"/>
      <c r="AB61" s="59"/>
      <c r="AC61" s="65"/>
      <c r="AD61" s="15"/>
      <c r="AE61" s="49"/>
      <c r="AF61" s="50"/>
      <c r="AG61" s="19" t="s">
        <v>74</v>
      </c>
      <c r="AH61" s="60" t="s">
        <v>343</v>
      </c>
      <c r="AI61" s="61"/>
      <c r="AJ61" s="59" t="s">
        <v>346</v>
      </c>
      <c r="AK61" s="59"/>
      <c r="AL61" s="59"/>
      <c r="AM61" s="65"/>
      <c r="AN61" s="2"/>
      <c r="AO61" s="49"/>
      <c r="AP61" s="50"/>
      <c r="AQ61" s="19" t="s">
        <v>74</v>
      </c>
      <c r="AR61" s="60" t="s">
        <v>343</v>
      </c>
      <c r="AS61" s="61"/>
      <c r="AT61" s="59" t="s">
        <v>346</v>
      </c>
      <c r="AU61" s="59"/>
      <c r="AV61" s="59"/>
      <c r="AW61" s="65"/>
      <c r="AY61" s="155"/>
      <c r="AZ61" s="156"/>
      <c r="BA61" s="19" t="s">
        <v>74</v>
      </c>
      <c r="BB61" s="103" t="s">
        <v>186</v>
      </c>
      <c r="BC61" s="118"/>
      <c r="BD61" s="105"/>
      <c r="BE61" s="105"/>
      <c r="BF61" s="105"/>
      <c r="BG61" s="65"/>
      <c r="BI61" s="155"/>
      <c r="BJ61" s="156"/>
      <c r="BK61" s="19" t="s">
        <v>74</v>
      </c>
      <c r="BL61" s="60" t="s">
        <v>343</v>
      </c>
      <c r="BM61" s="61"/>
      <c r="BN61" s="59" t="s">
        <v>346</v>
      </c>
      <c r="BO61" s="59"/>
      <c r="BP61" s="59"/>
      <c r="BQ61" s="65"/>
      <c r="BR61" s="2"/>
      <c r="BS61" s="155"/>
      <c r="BT61" s="156"/>
      <c r="BU61" s="19" t="s">
        <v>74</v>
      </c>
      <c r="BV61" s="60" t="s">
        <v>343</v>
      </c>
      <c r="BW61" s="61"/>
      <c r="BX61" s="59" t="s">
        <v>346</v>
      </c>
      <c r="BY61" s="59"/>
      <c r="BZ61" s="59"/>
      <c r="CA61" s="65"/>
      <c r="CB61" s="2"/>
      <c r="CC61" s="155"/>
      <c r="CD61" s="156"/>
      <c r="CE61" s="31" t="s">
        <v>74</v>
      </c>
      <c r="CF61" s="60" t="s">
        <v>343</v>
      </c>
      <c r="CG61" s="61"/>
      <c r="CH61" s="59" t="s">
        <v>346</v>
      </c>
      <c r="CI61" s="59"/>
      <c r="CJ61" s="59"/>
      <c r="CK61" s="65"/>
      <c r="CL61" s="15"/>
      <c r="CM61" s="155"/>
      <c r="CN61" s="156"/>
      <c r="CO61" s="31" t="s">
        <v>74</v>
      </c>
      <c r="CP61" s="60" t="s">
        <v>343</v>
      </c>
      <c r="CQ61" s="61"/>
      <c r="CR61" s="59" t="s">
        <v>346</v>
      </c>
      <c r="CS61" s="59"/>
      <c r="CT61" s="59"/>
      <c r="CU61" s="65"/>
      <c r="CV61" s="2"/>
      <c r="CW61" s="155"/>
      <c r="CX61" s="156"/>
      <c r="CY61" s="19" t="s">
        <v>74</v>
      </c>
      <c r="CZ61" s="60" t="s">
        <v>343</v>
      </c>
      <c r="DA61" s="61"/>
      <c r="DB61" s="59" t="s">
        <v>346</v>
      </c>
      <c r="DC61" s="59"/>
      <c r="DD61" s="59"/>
      <c r="DE61" s="65"/>
    </row>
    <row r="62" spans="1:109" s="4" customFormat="1" ht="115.5" customHeight="1" x14ac:dyDescent="0.2">
      <c r="A62" s="51"/>
      <c r="B62" s="52"/>
      <c r="C62" s="19" t="s">
        <v>75</v>
      </c>
      <c r="D62" s="53" t="s">
        <v>242</v>
      </c>
      <c r="E62" s="67"/>
      <c r="F62" s="55" t="s">
        <v>243</v>
      </c>
      <c r="G62" s="55"/>
      <c r="H62" s="55"/>
      <c r="I62" s="66"/>
      <c r="J62" s="2"/>
      <c r="K62" s="51"/>
      <c r="L62" s="52"/>
      <c r="M62" s="19" t="s">
        <v>75</v>
      </c>
      <c r="N62" s="60" t="s">
        <v>242</v>
      </c>
      <c r="O62" s="61"/>
      <c r="P62" s="59" t="s">
        <v>243</v>
      </c>
      <c r="Q62" s="59"/>
      <c r="R62" s="59"/>
      <c r="S62" s="66"/>
      <c r="T62" s="2"/>
      <c r="U62" s="51"/>
      <c r="V62" s="52"/>
      <c r="W62" s="19" t="s">
        <v>75</v>
      </c>
      <c r="X62" s="60" t="s">
        <v>242</v>
      </c>
      <c r="Y62" s="61"/>
      <c r="Z62" s="59" t="s">
        <v>243</v>
      </c>
      <c r="AA62" s="59"/>
      <c r="AB62" s="59"/>
      <c r="AC62" s="66"/>
      <c r="AD62" s="15"/>
      <c r="AE62" s="51"/>
      <c r="AF62" s="52"/>
      <c r="AG62" s="19" t="s">
        <v>75</v>
      </c>
      <c r="AH62" s="60" t="s">
        <v>242</v>
      </c>
      <c r="AI62" s="61"/>
      <c r="AJ62" s="59" t="s">
        <v>243</v>
      </c>
      <c r="AK62" s="59"/>
      <c r="AL62" s="59"/>
      <c r="AM62" s="66"/>
      <c r="AN62" s="2"/>
      <c r="AO62" s="51"/>
      <c r="AP62" s="52"/>
      <c r="AQ62" s="19" t="s">
        <v>75</v>
      </c>
      <c r="AR62" s="60" t="s">
        <v>242</v>
      </c>
      <c r="AS62" s="61"/>
      <c r="AT62" s="59" t="s">
        <v>243</v>
      </c>
      <c r="AU62" s="59"/>
      <c r="AV62" s="59"/>
      <c r="AW62" s="66"/>
      <c r="AY62" s="157"/>
      <c r="AZ62" s="158"/>
      <c r="BA62" s="19" t="s">
        <v>75</v>
      </c>
      <c r="BB62" s="103" t="s">
        <v>186</v>
      </c>
      <c r="BC62" s="118"/>
      <c r="BD62" s="105"/>
      <c r="BE62" s="105"/>
      <c r="BF62" s="105"/>
      <c r="BG62" s="66"/>
      <c r="BI62" s="157"/>
      <c r="BJ62" s="158"/>
      <c r="BK62" s="19" t="s">
        <v>75</v>
      </c>
      <c r="BL62" s="60" t="s">
        <v>242</v>
      </c>
      <c r="BM62" s="61"/>
      <c r="BN62" s="59" t="s">
        <v>243</v>
      </c>
      <c r="BO62" s="59"/>
      <c r="BP62" s="59"/>
      <c r="BQ62" s="66"/>
      <c r="BR62" s="2"/>
      <c r="BS62" s="157"/>
      <c r="BT62" s="158"/>
      <c r="BU62" s="19" t="s">
        <v>75</v>
      </c>
      <c r="BV62" s="60" t="s">
        <v>242</v>
      </c>
      <c r="BW62" s="61"/>
      <c r="BX62" s="59" t="s">
        <v>243</v>
      </c>
      <c r="BY62" s="59"/>
      <c r="BZ62" s="59"/>
      <c r="CA62" s="66"/>
      <c r="CB62" s="2"/>
      <c r="CC62" s="157"/>
      <c r="CD62" s="158"/>
      <c r="CE62" s="31" t="s">
        <v>75</v>
      </c>
      <c r="CF62" s="60" t="s">
        <v>242</v>
      </c>
      <c r="CG62" s="61"/>
      <c r="CH62" s="59" t="s">
        <v>243</v>
      </c>
      <c r="CI62" s="59"/>
      <c r="CJ62" s="59"/>
      <c r="CK62" s="66"/>
      <c r="CL62" s="15"/>
      <c r="CM62" s="157"/>
      <c r="CN62" s="158"/>
      <c r="CO62" s="31" t="s">
        <v>75</v>
      </c>
      <c r="CP62" s="60" t="s">
        <v>242</v>
      </c>
      <c r="CQ62" s="61"/>
      <c r="CR62" s="59" t="s">
        <v>243</v>
      </c>
      <c r="CS62" s="59"/>
      <c r="CT62" s="59"/>
      <c r="CU62" s="66"/>
      <c r="CV62" s="2"/>
      <c r="CW62" s="157"/>
      <c r="CX62" s="158"/>
      <c r="CY62" s="19" t="s">
        <v>75</v>
      </c>
      <c r="CZ62" s="60" t="s">
        <v>242</v>
      </c>
      <c r="DA62" s="61"/>
      <c r="DB62" s="59" t="s">
        <v>243</v>
      </c>
      <c r="DC62" s="59"/>
      <c r="DD62" s="59"/>
      <c r="DE62" s="66"/>
    </row>
    <row r="63" spans="1:109" ht="115.5" customHeight="1" x14ac:dyDescent="0.2">
      <c r="A63" s="47" t="s">
        <v>200</v>
      </c>
      <c r="B63" s="48"/>
      <c r="C63" s="20" t="s">
        <v>73</v>
      </c>
      <c r="D63" s="55" t="s">
        <v>120</v>
      </c>
      <c r="E63" s="55"/>
      <c r="F63" s="55" t="s">
        <v>238</v>
      </c>
      <c r="G63" s="55"/>
      <c r="H63" s="55"/>
      <c r="I63" s="64">
        <v>199.52</v>
      </c>
      <c r="K63" s="47" t="s">
        <v>200</v>
      </c>
      <c r="L63" s="48"/>
      <c r="M63" s="20" t="s">
        <v>73</v>
      </c>
      <c r="N63" s="59" t="s">
        <v>120</v>
      </c>
      <c r="O63" s="59"/>
      <c r="P63" s="59" t="s">
        <v>238</v>
      </c>
      <c r="Q63" s="59"/>
      <c r="R63" s="59"/>
      <c r="S63" s="64">
        <v>79.272500000000008</v>
      </c>
      <c r="U63" s="47" t="s">
        <v>200</v>
      </c>
      <c r="V63" s="48"/>
      <c r="W63" s="20" t="s">
        <v>73</v>
      </c>
      <c r="X63" s="59" t="s">
        <v>120</v>
      </c>
      <c r="Y63" s="59"/>
      <c r="Z63" s="59" t="s">
        <v>238</v>
      </c>
      <c r="AA63" s="59"/>
      <c r="AB63" s="59"/>
      <c r="AC63" s="64">
        <v>1.5725000000000027</v>
      </c>
      <c r="AD63" s="16"/>
      <c r="AE63" s="47" t="s">
        <v>200</v>
      </c>
      <c r="AF63" s="48"/>
      <c r="AG63" s="20" t="s">
        <v>73</v>
      </c>
      <c r="AH63" s="59" t="s">
        <v>120</v>
      </c>
      <c r="AI63" s="59"/>
      <c r="AJ63" s="59" t="s">
        <v>238</v>
      </c>
      <c r="AK63" s="59"/>
      <c r="AL63" s="59"/>
      <c r="AM63" s="64">
        <v>-2.1274999999999973</v>
      </c>
      <c r="AO63" s="47" t="s">
        <v>200</v>
      </c>
      <c r="AP63" s="48"/>
      <c r="AQ63" s="20" t="s">
        <v>73</v>
      </c>
      <c r="AR63" s="55" t="s">
        <v>120</v>
      </c>
      <c r="AS63" s="55"/>
      <c r="AT63" s="55" t="s">
        <v>238</v>
      </c>
      <c r="AU63" s="55"/>
      <c r="AV63" s="55"/>
      <c r="AW63" s="64">
        <v>199.52250000000001</v>
      </c>
      <c r="AY63" s="153" t="s">
        <v>186</v>
      </c>
      <c r="AZ63" s="154"/>
      <c r="BA63" s="20" t="s">
        <v>73</v>
      </c>
      <c r="BB63" s="103" t="s">
        <v>186</v>
      </c>
      <c r="BC63" s="118"/>
      <c r="BD63" s="105"/>
      <c r="BE63" s="105"/>
      <c r="BF63" s="105"/>
      <c r="BG63" s="64" t="s">
        <v>186</v>
      </c>
      <c r="BI63" s="153" t="s">
        <v>39</v>
      </c>
      <c r="BJ63" s="154"/>
      <c r="BK63" s="20" t="s">
        <v>73</v>
      </c>
      <c r="BL63" s="55" t="s">
        <v>120</v>
      </c>
      <c r="BM63" s="55"/>
      <c r="BN63" s="55" t="s">
        <v>238</v>
      </c>
      <c r="BO63" s="55"/>
      <c r="BP63" s="55"/>
      <c r="BQ63" s="64">
        <v>14.060000000000016</v>
      </c>
      <c r="BS63" s="153" t="s">
        <v>39</v>
      </c>
      <c r="BT63" s="154"/>
      <c r="BU63" s="20" t="s">
        <v>73</v>
      </c>
      <c r="BV63" s="59" t="s">
        <v>120</v>
      </c>
      <c r="BW63" s="59"/>
      <c r="BX63" s="59" t="s">
        <v>238</v>
      </c>
      <c r="BY63" s="59"/>
      <c r="BZ63" s="59"/>
      <c r="CA63" s="64">
        <v>14.060000000000016</v>
      </c>
      <c r="CC63" s="153" t="s">
        <v>39</v>
      </c>
      <c r="CD63" s="154"/>
      <c r="CE63" s="20" t="s">
        <v>73</v>
      </c>
      <c r="CF63" s="55" t="s">
        <v>120</v>
      </c>
      <c r="CG63" s="55"/>
      <c r="CH63" s="55" t="s">
        <v>238</v>
      </c>
      <c r="CI63" s="55"/>
      <c r="CJ63" s="55"/>
      <c r="CK63" s="64">
        <v>14.060000000000016</v>
      </c>
      <c r="CL63" s="16"/>
      <c r="CM63" s="153" t="s">
        <v>39</v>
      </c>
      <c r="CN63" s="154"/>
      <c r="CO63" s="20" t="s">
        <v>73</v>
      </c>
      <c r="CP63" s="55" t="s">
        <v>120</v>
      </c>
      <c r="CQ63" s="55"/>
      <c r="CR63" s="55" t="s">
        <v>238</v>
      </c>
      <c r="CS63" s="55"/>
      <c r="CT63" s="55"/>
      <c r="CU63" s="64">
        <v>14.060000000000016</v>
      </c>
      <c r="CW63" s="153" t="s">
        <v>39</v>
      </c>
      <c r="CX63" s="154"/>
      <c r="CY63" s="20" t="s">
        <v>73</v>
      </c>
      <c r="CZ63" s="55" t="s">
        <v>120</v>
      </c>
      <c r="DA63" s="55"/>
      <c r="DB63" s="55" t="s">
        <v>238</v>
      </c>
      <c r="DC63" s="55"/>
      <c r="DD63" s="55"/>
      <c r="DE63" s="64">
        <v>14.060000000000016</v>
      </c>
    </row>
    <row r="64" spans="1:109" ht="115.5" customHeight="1" x14ac:dyDescent="0.2">
      <c r="A64" s="49"/>
      <c r="B64" s="50"/>
      <c r="C64" s="19" t="s">
        <v>74</v>
      </c>
      <c r="D64" s="53" t="s">
        <v>212</v>
      </c>
      <c r="E64" s="54"/>
      <c r="F64" s="55" t="s">
        <v>244</v>
      </c>
      <c r="G64" s="55"/>
      <c r="H64" s="55"/>
      <c r="I64" s="65"/>
      <c r="K64" s="49"/>
      <c r="L64" s="50"/>
      <c r="M64" s="19" t="s">
        <v>74</v>
      </c>
      <c r="N64" s="53" t="s">
        <v>212</v>
      </c>
      <c r="O64" s="54"/>
      <c r="P64" s="55" t="s">
        <v>244</v>
      </c>
      <c r="Q64" s="55"/>
      <c r="R64" s="55"/>
      <c r="S64" s="65"/>
      <c r="U64" s="49"/>
      <c r="V64" s="50"/>
      <c r="W64" s="19" t="s">
        <v>74</v>
      </c>
      <c r="X64" s="53" t="s">
        <v>212</v>
      </c>
      <c r="Y64" s="54"/>
      <c r="Z64" s="55" t="s">
        <v>244</v>
      </c>
      <c r="AA64" s="55"/>
      <c r="AB64" s="55"/>
      <c r="AC64" s="65"/>
      <c r="AD64" s="16"/>
      <c r="AE64" s="49"/>
      <c r="AF64" s="50"/>
      <c r="AG64" s="19" t="s">
        <v>74</v>
      </c>
      <c r="AH64" s="53" t="s">
        <v>212</v>
      </c>
      <c r="AI64" s="54"/>
      <c r="AJ64" s="55" t="s">
        <v>244</v>
      </c>
      <c r="AK64" s="55"/>
      <c r="AL64" s="55"/>
      <c r="AM64" s="65"/>
      <c r="AO64" s="49"/>
      <c r="AP64" s="50"/>
      <c r="AQ64" s="19" t="s">
        <v>74</v>
      </c>
      <c r="AR64" s="53" t="s">
        <v>212</v>
      </c>
      <c r="AS64" s="54"/>
      <c r="AT64" s="55" t="s">
        <v>244</v>
      </c>
      <c r="AU64" s="55"/>
      <c r="AV64" s="55"/>
      <c r="AW64" s="65"/>
      <c r="AY64" s="155"/>
      <c r="AZ64" s="156"/>
      <c r="BA64" s="19" t="s">
        <v>74</v>
      </c>
      <c r="BB64" s="103" t="s">
        <v>186</v>
      </c>
      <c r="BC64" s="118"/>
      <c r="BD64" s="105"/>
      <c r="BE64" s="105"/>
      <c r="BF64" s="105"/>
      <c r="BG64" s="65"/>
      <c r="BI64" s="155"/>
      <c r="BJ64" s="156"/>
      <c r="BK64" s="19" t="s">
        <v>74</v>
      </c>
      <c r="BL64" s="53" t="s">
        <v>212</v>
      </c>
      <c r="BM64" s="54"/>
      <c r="BN64" s="55" t="s">
        <v>244</v>
      </c>
      <c r="BO64" s="55"/>
      <c r="BP64" s="55"/>
      <c r="BQ64" s="65"/>
      <c r="BS64" s="155"/>
      <c r="BT64" s="156"/>
      <c r="BU64" s="19" t="s">
        <v>74</v>
      </c>
      <c r="BV64" s="53" t="s">
        <v>212</v>
      </c>
      <c r="BW64" s="54"/>
      <c r="BX64" s="55" t="s">
        <v>244</v>
      </c>
      <c r="BY64" s="55"/>
      <c r="BZ64" s="55"/>
      <c r="CA64" s="65"/>
      <c r="CC64" s="155"/>
      <c r="CD64" s="156"/>
      <c r="CE64" s="19" t="s">
        <v>74</v>
      </c>
      <c r="CF64" s="53" t="s">
        <v>212</v>
      </c>
      <c r="CG64" s="54"/>
      <c r="CH64" s="55" t="s">
        <v>244</v>
      </c>
      <c r="CI64" s="55"/>
      <c r="CJ64" s="55"/>
      <c r="CK64" s="65"/>
      <c r="CL64" s="16"/>
      <c r="CM64" s="155"/>
      <c r="CN64" s="156"/>
      <c r="CO64" s="19" t="s">
        <v>74</v>
      </c>
      <c r="CP64" s="53" t="s">
        <v>212</v>
      </c>
      <c r="CQ64" s="54"/>
      <c r="CR64" s="55" t="s">
        <v>244</v>
      </c>
      <c r="CS64" s="55"/>
      <c r="CT64" s="55"/>
      <c r="CU64" s="65"/>
      <c r="CW64" s="155"/>
      <c r="CX64" s="156"/>
      <c r="CY64" s="19" t="s">
        <v>74</v>
      </c>
      <c r="CZ64" s="53" t="s">
        <v>212</v>
      </c>
      <c r="DA64" s="54"/>
      <c r="DB64" s="55" t="s">
        <v>244</v>
      </c>
      <c r="DC64" s="55"/>
      <c r="DD64" s="55"/>
      <c r="DE64" s="65"/>
    </row>
    <row r="65" spans="1:109" ht="115.5" customHeight="1" x14ac:dyDescent="0.2">
      <c r="A65" s="51"/>
      <c r="B65" s="52"/>
      <c r="C65" s="19" t="s">
        <v>75</v>
      </c>
      <c r="D65" s="53" t="s">
        <v>213</v>
      </c>
      <c r="E65" s="67"/>
      <c r="F65" s="55" t="s">
        <v>243</v>
      </c>
      <c r="G65" s="55"/>
      <c r="H65" s="55"/>
      <c r="I65" s="66"/>
      <c r="K65" s="51"/>
      <c r="L65" s="52"/>
      <c r="M65" s="19" t="s">
        <v>75</v>
      </c>
      <c r="N65" s="53" t="s">
        <v>213</v>
      </c>
      <c r="O65" s="67"/>
      <c r="P65" s="55" t="s">
        <v>243</v>
      </c>
      <c r="Q65" s="55"/>
      <c r="R65" s="55"/>
      <c r="S65" s="66"/>
      <c r="U65" s="51"/>
      <c r="V65" s="52"/>
      <c r="W65" s="19" t="s">
        <v>75</v>
      </c>
      <c r="X65" s="53" t="s">
        <v>213</v>
      </c>
      <c r="Y65" s="67"/>
      <c r="Z65" s="55" t="s">
        <v>243</v>
      </c>
      <c r="AA65" s="55"/>
      <c r="AB65" s="55"/>
      <c r="AC65" s="66"/>
      <c r="AD65" s="16"/>
      <c r="AE65" s="51"/>
      <c r="AF65" s="52"/>
      <c r="AG65" s="19" t="s">
        <v>75</v>
      </c>
      <c r="AH65" s="53" t="s">
        <v>213</v>
      </c>
      <c r="AI65" s="67"/>
      <c r="AJ65" s="55" t="s">
        <v>243</v>
      </c>
      <c r="AK65" s="55"/>
      <c r="AL65" s="55"/>
      <c r="AM65" s="66"/>
      <c r="AO65" s="51"/>
      <c r="AP65" s="52"/>
      <c r="AQ65" s="19" t="s">
        <v>75</v>
      </c>
      <c r="AR65" s="53" t="s">
        <v>213</v>
      </c>
      <c r="AS65" s="67"/>
      <c r="AT65" s="55" t="s">
        <v>243</v>
      </c>
      <c r="AU65" s="55"/>
      <c r="AV65" s="55"/>
      <c r="AW65" s="66"/>
      <c r="AY65" s="157"/>
      <c r="AZ65" s="158"/>
      <c r="BA65" s="19" t="s">
        <v>75</v>
      </c>
      <c r="BB65" s="103" t="s">
        <v>186</v>
      </c>
      <c r="BC65" s="118"/>
      <c r="BD65" s="105"/>
      <c r="BE65" s="105"/>
      <c r="BF65" s="105"/>
      <c r="BG65" s="66"/>
      <c r="BI65" s="157"/>
      <c r="BJ65" s="158"/>
      <c r="BK65" s="19" t="s">
        <v>75</v>
      </c>
      <c r="BL65" s="53" t="s">
        <v>213</v>
      </c>
      <c r="BM65" s="67"/>
      <c r="BN65" s="55" t="s">
        <v>243</v>
      </c>
      <c r="BO65" s="55"/>
      <c r="BP65" s="55"/>
      <c r="BQ65" s="66"/>
      <c r="BS65" s="157"/>
      <c r="BT65" s="158"/>
      <c r="BU65" s="19" t="s">
        <v>75</v>
      </c>
      <c r="BV65" s="53" t="s">
        <v>213</v>
      </c>
      <c r="BW65" s="67"/>
      <c r="BX65" s="55" t="s">
        <v>243</v>
      </c>
      <c r="BY65" s="55"/>
      <c r="BZ65" s="55"/>
      <c r="CA65" s="66"/>
      <c r="CC65" s="157"/>
      <c r="CD65" s="158"/>
      <c r="CE65" s="19" t="s">
        <v>75</v>
      </c>
      <c r="CF65" s="53" t="s">
        <v>213</v>
      </c>
      <c r="CG65" s="67"/>
      <c r="CH65" s="55" t="s">
        <v>243</v>
      </c>
      <c r="CI65" s="55"/>
      <c r="CJ65" s="55"/>
      <c r="CK65" s="66"/>
      <c r="CL65" s="16"/>
      <c r="CM65" s="157"/>
      <c r="CN65" s="158"/>
      <c r="CO65" s="19" t="s">
        <v>75</v>
      </c>
      <c r="CP65" s="53" t="s">
        <v>213</v>
      </c>
      <c r="CQ65" s="67"/>
      <c r="CR65" s="55" t="s">
        <v>243</v>
      </c>
      <c r="CS65" s="55"/>
      <c r="CT65" s="55"/>
      <c r="CU65" s="66"/>
      <c r="CW65" s="157"/>
      <c r="CX65" s="158"/>
      <c r="CY65" s="19" t="s">
        <v>75</v>
      </c>
      <c r="CZ65" s="53" t="s">
        <v>213</v>
      </c>
      <c r="DA65" s="67"/>
      <c r="DB65" s="55" t="s">
        <v>243</v>
      </c>
      <c r="DC65" s="55"/>
      <c r="DD65" s="55"/>
      <c r="DE65" s="66"/>
    </row>
    <row r="66" spans="1:109" ht="115.5" customHeight="1" x14ac:dyDescent="0.2">
      <c r="A66" s="44" t="s">
        <v>201</v>
      </c>
      <c r="B66" s="44"/>
      <c r="C66" s="19" t="s">
        <v>73</v>
      </c>
      <c r="D66" s="55" t="s">
        <v>120</v>
      </c>
      <c r="E66" s="55"/>
      <c r="F66" s="55" t="s">
        <v>238</v>
      </c>
      <c r="G66" s="55"/>
      <c r="H66" s="55"/>
      <c r="I66" s="64">
        <v>209.79000000000002</v>
      </c>
      <c r="K66" s="44" t="s">
        <v>201</v>
      </c>
      <c r="L66" s="44"/>
      <c r="M66" s="19" t="s">
        <v>73</v>
      </c>
      <c r="N66" s="55" t="s">
        <v>120</v>
      </c>
      <c r="O66" s="55"/>
      <c r="P66" s="55" t="s">
        <v>238</v>
      </c>
      <c r="Q66" s="55"/>
      <c r="R66" s="55"/>
      <c r="S66" s="64">
        <v>89.54</v>
      </c>
      <c r="U66" s="44" t="s">
        <v>201</v>
      </c>
      <c r="V66" s="44"/>
      <c r="W66" s="19" t="s">
        <v>73</v>
      </c>
      <c r="X66" s="55" t="s">
        <v>120</v>
      </c>
      <c r="Y66" s="55"/>
      <c r="Z66" s="55" t="s">
        <v>238</v>
      </c>
      <c r="AA66" s="55"/>
      <c r="AB66" s="55"/>
      <c r="AC66" s="64">
        <v>11.839999999999998</v>
      </c>
      <c r="AD66" s="16"/>
      <c r="AE66" s="44" t="s">
        <v>201</v>
      </c>
      <c r="AF66" s="44"/>
      <c r="AG66" s="19" t="s">
        <v>73</v>
      </c>
      <c r="AH66" s="55" t="s">
        <v>120</v>
      </c>
      <c r="AI66" s="55"/>
      <c r="AJ66" s="55" t="s">
        <v>238</v>
      </c>
      <c r="AK66" s="55"/>
      <c r="AL66" s="55"/>
      <c r="AM66" s="64">
        <v>8.139999999999997</v>
      </c>
      <c r="AO66" s="44" t="s">
        <v>201</v>
      </c>
      <c r="AP66" s="44"/>
      <c r="AQ66" s="19" t="s">
        <v>73</v>
      </c>
      <c r="AR66" s="55" t="s">
        <v>120</v>
      </c>
      <c r="AS66" s="55"/>
      <c r="AT66" s="55" t="s">
        <v>238</v>
      </c>
      <c r="AU66" s="55"/>
      <c r="AV66" s="55"/>
      <c r="AW66" s="64">
        <v>209.79000000000002</v>
      </c>
      <c r="AY66" s="153" t="s">
        <v>186</v>
      </c>
      <c r="AZ66" s="154"/>
      <c r="BA66" s="20" t="s">
        <v>73</v>
      </c>
      <c r="BB66" s="103" t="s">
        <v>186</v>
      </c>
      <c r="BC66" s="118"/>
      <c r="BD66" s="105"/>
      <c r="BE66" s="105"/>
      <c r="BF66" s="105"/>
      <c r="BG66" s="64" t="s">
        <v>186</v>
      </c>
      <c r="BI66" s="153" t="s">
        <v>40</v>
      </c>
      <c r="BJ66" s="154"/>
      <c r="BK66" s="19" t="s">
        <v>73</v>
      </c>
      <c r="BL66" s="55" t="s">
        <v>120</v>
      </c>
      <c r="BM66" s="55"/>
      <c r="BN66" s="55" t="s">
        <v>238</v>
      </c>
      <c r="BO66" s="55"/>
      <c r="BP66" s="55"/>
      <c r="BQ66" s="64">
        <v>23.310000000000016</v>
      </c>
      <c r="BS66" s="153" t="s">
        <v>40</v>
      </c>
      <c r="BT66" s="154"/>
      <c r="BU66" s="19" t="s">
        <v>73</v>
      </c>
      <c r="BV66" s="55" t="s">
        <v>120</v>
      </c>
      <c r="BW66" s="55"/>
      <c r="BX66" s="55" t="s">
        <v>238</v>
      </c>
      <c r="BY66" s="55"/>
      <c r="BZ66" s="55"/>
      <c r="CA66" s="64">
        <v>23.310000000000016</v>
      </c>
      <c r="CC66" s="153" t="s">
        <v>40</v>
      </c>
      <c r="CD66" s="154"/>
      <c r="CE66" s="19" t="s">
        <v>73</v>
      </c>
      <c r="CF66" s="55" t="s">
        <v>120</v>
      </c>
      <c r="CG66" s="55"/>
      <c r="CH66" s="55" t="s">
        <v>238</v>
      </c>
      <c r="CI66" s="55"/>
      <c r="CJ66" s="55"/>
      <c r="CK66" s="64">
        <v>23.310000000000016</v>
      </c>
      <c r="CL66" s="16"/>
      <c r="CM66" s="153" t="s">
        <v>40</v>
      </c>
      <c r="CN66" s="154"/>
      <c r="CO66" s="19" t="s">
        <v>73</v>
      </c>
      <c r="CP66" s="55" t="s">
        <v>120</v>
      </c>
      <c r="CQ66" s="55"/>
      <c r="CR66" s="55" t="s">
        <v>238</v>
      </c>
      <c r="CS66" s="55"/>
      <c r="CT66" s="55"/>
      <c r="CU66" s="64">
        <v>23.310000000000016</v>
      </c>
      <c r="CW66" s="153" t="s">
        <v>40</v>
      </c>
      <c r="CX66" s="154"/>
      <c r="CY66" s="19" t="s">
        <v>73</v>
      </c>
      <c r="CZ66" s="55" t="s">
        <v>120</v>
      </c>
      <c r="DA66" s="55"/>
      <c r="DB66" s="55" t="s">
        <v>238</v>
      </c>
      <c r="DC66" s="55"/>
      <c r="DD66" s="55"/>
      <c r="DE66" s="64">
        <v>23.310000000000016</v>
      </c>
    </row>
    <row r="67" spans="1:109" ht="115.5" customHeight="1" x14ac:dyDescent="0.2">
      <c r="A67" s="44"/>
      <c r="B67" s="44"/>
      <c r="C67" s="19" t="s">
        <v>74</v>
      </c>
      <c r="D67" s="55" t="s">
        <v>245</v>
      </c>
      <c r="E67" s="55"/>
      <c r="F67" s="55" t="s">
        <v>246</v>
      </c>
      <c r="G67" s="55"/>
      <c r="H67" s="55"/>
      <c r="I67" s="65"/>
      <c r="K67" s="44"/>
      <c r="L67" s="44"/>
      <c r="M67" s="19" t="s">
        <v>74</v>
      </c>
      <c r="N67" s="55" t="s">
        <v>245</v>
      </c>
      <c r="O67" s="55"/>
      <c r="P67" s="55" t="s">
        <v>246</v>
      </c>
      <c r="Q67" s="55"/>
      <c r="R67" s="55"/>
      <c r="S67" s="65"/>
      <c r="U67" s="44"/>
      <c r="V67" s="44"/>
      <c r="W67" s="19" t="s">
        <v>74</v>
      </c>
      <c r="X67" s="55" t="s">
        <v>245</v>
      </c>
      <c r="Y67" s="55"/>
      <c r="Z67" s="55" t="s">
        <v>246</v>
      </c>
      <c r="AA67" s="55"/>
      <c r="AB67" s="55"/>
      <c r="AC67" s="65"/>
      <c r="AD67" s="16"/>
      <c r="AE67" s="44"/>
      <c r="AF67" s="44"/>
      <c r="AG67" s="19" t="s">
        <v>74</v>
      </c>
      <c r="AH67" s="55" t="s">
        <v>245</v>
      </c>
      <c r="AI67" s="55"/>
      <c r="AJ67" s="55" t="s">
        <v>246</v>
      </c>
      <c r="AK67" s="55"/>
      <c r="AL67" s="55"/>
      <c r="AM67" s="65"/>
      <c r="AO67" s="44"/>
      <c r="AP67" s="44"/>
      <c r="AQ67" s="19" t="s">
        <v>74</v>
      </c>
      <c r="AR67" s="55" t="s">
        <v>245</v>
      </c>
      <c r="AS67" s="55"/>
      <c r="AT67" s="55" t="s">
        <v>246</v>
      </c>
      <c r="AU67" s="55"/>
      <c r="AV67" s="55"/>
      <c r="AW67" s="65"/>
      <c r="AY67" s="155"/>
      <c r="AZ67" s="156"/>
      <c r="BA67" s="19" t="s">
        <v>74</v>
      </c>
      <c r="BB67" s="103" t="s">
        <v>186</v>
      </c>
      <c r="BC67" s="118"/>
      <c r="BD67" s="105"/>
      <c r="BE67" s="105"/>
      <c r="BF67" s="105"/>
      <c r="BG67" s="65"/>
      <c r="BI67" s="155"/>
      <c r="BJ67" s="156"/>
      <c r="BK67" s="19" t="s">
        <v>74</v>
      </c>
      <c r="BL67" s="55" t="s">
        <v>245</v>
      </c>
      <c r="BM67" s="55"/>
      <c r="BN67" s="55" t="s">
        <v>246</v>
      </c>
      <c r="BO67" s="55"/>
      <c r="BP67" s="55"/>
      <c r="BQ67" s="65"/>
      <c r="BS67" s="155"/>
      <c r="BT67" s="156"/>
      <c r="BU67" s="19" t="s">
        <v>74</v>
      </c>
      <c r="BV67" s="55" t="s">
        <v>245</v>
      </c>
      <c r="BW67" s="55"/>
      <c r="BX67" s="55" t="s">
        <v>246</v>
      </c>
      <c r="BY67" s="55"/>
      <c r="BZ67" s="55"/>
      <c r="CA67" s="65"/>
      <c r="CC67" s="155"/>
      <c r="CD67" s="156"/>
      <c r="CE67" s="19" t="s">
        <v>74</v>
      </c>
      <c r="CF67" s="55" t="s">
        <v>245</v>
      </c>
      <c r="CG67" s="55"/>
      <c r="CH67" s="55" t="s">
        <v>246</v>
      </c>
      <c r="CI67" s="55"/>
      <c r="CJ67" s="55"/>
      <c r="CK67" s="65"/>
      <c r="CL67" s="16"/>
      <c r="CM67" s="155"/>
      <c r="CN67" s="156"/>
      <c r="CO67" s="19" t="s">
        <v>74</v>
      </c>
      <c r="CP67" s="55" t="s">
        <v>245</v>
      </c>
      <c r="CQ67" s="55"/>
      <c r="CR67" s="55" t="s">
        <v>246</v>
      </c>
      <c r="CS67" s="55"/>
      <c r="CT67" s="55"/>
      <c r="CU67" s="65"/>
      <c r="CW67" s="155"/>
      <c r="CX67" s="156"/>
      <c r="CY67" s="19" t="s">
        <v>74</v>
      </c>
      <c r="CZ67" s="55" t="s">
        <v>245</v>
      </c>
      <c r="DA67" s="55"/>
      <c r="DB67" s="55" t="s">
        <v>246</v>
      </c>
      <c r="DC67" s="55"/>
      <c r="DD67" s="55"/>
      <c r="DE67" s="65"/>
    </row>
    <row r="68" spans="1:109" ht="115.5" customHeight="1" x14ac:dyDescent="0.2">
      <c r="A68" s="44"/>
      <c r="B68" s="44"/>
      <c r="C68" s="19" t="s">
        <v>75</v>
      </c>
      <c r="D68" s="53" t="s">
        <v>213</v>
      </c>
      <c r="E68" s="67"/>
      <c r="F68" s="55" t="s">
        <v>243</v>
      </c>
      <c r="G68" s="55"/>
      <c r="H68" s="55"/>
      <c r="I68" s="66"/>
      <c r="K68" s="44"/>
      <c r="L68" s="44"/>
      <c r="M68" s="19" t="s">
        <v>75</v>
      </c>
      <c r="N68" s="53" t="s">
        <v>213</v>
      </c>
      <c r="O68" s="67"/>
      <c r="P68" s="55" t="s">
        <v>243</v>
      </c>
      <c r="Q68" s="55"/>
      <c r="R68" s="55"/>
      <c r="S68" s="66"/>
      <c r="U68" s="44"/>
      <c r="V68" s="44"/>
      <c r="W68" s="19" t="s">
        <v>75</v>
      </c>
      <c r="X68" s="53" t="s">
        <v>213</v>
      </c>
      <c r="Y68" s="67"/>
      <c r="Z68" s="55" t="s">
        <v>243</v>
      </c>
      <c r="AA68" s="55"/>
      <c r="AB68" s="55"/>
      <c r="AC68" s="66"/>
      <c r="AD68" s="16"/>
      <c r="AE68" s="44"/>
      <c r="AF68" s="44"/>
      <c r="AG68" s="19" t="s">
        <v>75</v>
      </c>
      <c r="AH68" s="53" t="s">
        <v>213</v>
      </c>
      <c r="AI68" s="67"/>
      <c r="AJ68" s="55" t="s">
        <v>243</v>
      </c>
      <c r="AK68" s="55"/>
      <c r="AL68" s="55"/>
      <c r="AM68" s="66"/>
      <c r="AO68" s="44"/>
      <c r="AP68" s="44"/>
      <c r="AQ68" s="19" t="s">
        <v>75</v>
      </c>
      <c r="AR68" s="53" t="s">
        <v>213</v>
      </c>
      <c r="AS68" s="67"/>
      <c r="AT68" s="55" t="s">
        <v>243</v>
      </c>
      <c r="AU68" s="55"/>
      <c r="AV68" s="55"/>
      <c r="AW68" s="66"/>
      <c r="AY68" s="157"/>
      <c r="AZ68" s="158"/>
      <c r="BA68" s="19" t="s">
        <v>75</v>
      </c>
      <c r="BB68" s="103" t="s">
        <v>186</v>
      </c>
      <c r="BC68" s="118"/>
      <c r="BD68" s="105"/>
      <c r="BE68" s="105"/>
      <c r="BF68" s="105"/>
      <c r="BG68" s="66"/>
      <c r="BI68" s="157"/>
      <c r="BJ68" s="158"/>
      <c r="BK68" s="19" t="s">
        <v>75</v>
      </c>
      <c r="BL68" s="53" t="s">
        <v>213</v>
      </c>
      <c r="BM68" s="67"/>
      <c r="BN68" s="55" t="s">
        <v>243</v>
      </c>
      <c r="BO68" s="55"/>
      <c r="BP68" s="55"/>
      <c r="BQ68" s="66"/>
      <c r="BS68" s="157"/>
      <c r="BT68" s="158"/>
      <c r="BU68" s="19" t="s">
        <v>75</v>
      </c>
      <c r="BV68" s="53" t="s">
        <v>213</v>
      </c>
      <c r="BW68" s="67"/>
      <c r="BX68" s="55" t="s">
        <v>243</v>
      </c>
      <c r="BY68" s="55"/>
      <c r="BZ68" s="55"/>
      <c r="CA68" s="66"/>
      <c r="CC68" s="157"/>
      <c r="CD68" s="158"/>
      <c r="CE68" s="19" t="s">
        <v>75</v>
      </c>
      <c r="CF68" s="53" t="s">
        <v>213</v>
      </c>
      <c r="CG68" s="67"/>
      <c r="CH68" s="55" t="s">
        <v>243</v>
      </c>
      <c r="CI68" s="55"/>
      <c r="CJ68" s="55"/>
      <c r="CK68" s="66"/>
      <c r="CL68" s="16"/>
      <c r="CM68" s="157"/>
      <c r="CN68" s="158"/>
      <c r="CO68" s="19" t="s">
        <v>75</v>
      </c>
      <c r="CP68" s="53" t="s">
        <v>213</v>
      </c>
      <c r="CQ68" s="67"/>
      <c r="CR68" s="55" t="s">
        <v>243</v>
      </c>
      <c r="CS68" s="55"/>
      <c r="CT68" s="55"/>
      <c r="CU68" s="66"/>
      <c r="CW68" s="157"/>
      <c r="CX68" s="158"/>
      <c r="CY68" s="19" t="s">
        <v>75</v>
      </c>
      <c r="CZ68" s="53" t="s">
        <v>213</v>
      </c>
      <c r="DA68" s="67"/>
      <c r="DB68" s="55" t="s">
        <v>243</v>
      </c>
      <c r="DC68" s="55"/>
      <c r="DD68" s="55"/>
      <c r="DE68" s="66"/>
    </row>
    <row r="69" spans="1:109" ht="115.5" customHeight="1" x14ac:dyDescent="0.2">
      <c r="A69" s="47" t="s">
        <v>206</v>
      </c>
      <c r="B69" s="48"/>
      <c r="C69" s="20" t="s">
        <v>73</v>
      </c>
      <c r="D69" s="103" t="s">
        <v>229</v>
      </c>
      <c r="E69" s="104"/>
      <c r="F69" s="103" t="s">
        <v>312</v>
      </c>
      <c r="G69" s="118"/>
      <c r="H69" s="104"/>
      <c r="I69" s="64">
        <v>0</v>
      </c>
      <c r="K69" s="47" t="s">
        <v>206</v>
      </c>
      <c r="L69" s="48"/>
      <c r="M69" s="20" t="s">
        <v>73</v>
      </c>
      <c r="N69" s="146" t="s">
        <v>229</v>
      </c>
      <c r="O69" s="148"/>
      <c r="P69" s="146" t="s">
        <v>312</v>
      </c>
      <c r="Q69" s="147"/>
      <c r="R69" s="148"/>
      <c r="S69" s="64">
        <v>0</v>
      </c>
      <c r="U69" s="47" t="s">
        <v>206</v>
      </c>
      <c r="V69" s="48"/>
      <c r="W69" s="20" t="s">
        <v>73</v>
      </c>
      <c r="X69" s="146" t="s">
        <v>229</v>
      </c>
      <c r="Y69" s="148"/>
      <c r="Z69" s="146" t="s">
        <v>312</v>
      </c>
      <c r="AA69" s="147"/>
      <c r="AB69" s="148"/>
      <c r="AC69" s="64">
        <v>0</v>
      </c>
      <c r="AD69" s="16"/>
      <c r="AE69" s="47" t="s">
        <v>206</v>
      </c>
      <c r="AF69" s="48"/>
      <c r="AG69" s="20" t="s">
        <v>73</v>
      </c>
      <c r="AH69" s="150" t="s">
        <v>229</v>
      </c>
      <c r="AI69" s="151"/>
      <c r="AJ69" s="150" t="s">
        <v>312</v>
      </c>
      <c r="AK69" s="152"/>
      <c r="AL69" s="151"/>
      <c r="AM69" s="64">
        <v>0</v>
      </c>
      <c r="AO69" s="47" t="s">
        <v>206</v>
      </c>
      <c r="AP69" s="48"/>
      <c r="AQ69" s="20" t="s">
        <v>73</v>
      </c>
      <c r="AR69" s="103" t="s">
        <v>229</v>
      </c>
      <c r="AS69" s="104"/>
      <c r="AT69" s="103" t="s">
        <v>312</v>
      </c>
      <c r="AU69" s="118"/>
      <c r="AV69" s="104"/>
      <c r="AW69" s="64">
        <v>0</v>
      </c>
      <c r="AY69" s="153" t="s">
        <v>186</v>
      </c>
      <c r="AZ69" s="154"/>
      <c r="BA69" s="20" t="s">
        <v>73</v>
      </c>
      <c r="BB69" s="103" t="s">
        <v>186</v>
      </c>
      <c r="BC69" s="118"/>
      <c r="BD69" s="105"/>
      <c r="BE69" s="105"/>
      <c r="BF69" s="105"/>
      <c r="BG69" s="64" t="s">
        <v>186</v>
      </c>
      <c r="BI69" s="153" t="s">
        <v>41</v>
      </c>
      <c r="BJ69" s="154"/>
      <c r="BK69" s="20" t="s">
        <v>73</v>
      </c>
      <c r="BL69" s="103" t="s">
        <v>229</v>
      </c>
      <c r="BM69" s="104"/>
      <c r="BN69" s="103" t="s">
        <v>312</v>
      </c>
      <c r="BO69" s="118"/>
      <c r="BP69" s="104"/>
      <c r="BQ69" s="64">
        <v>137.62</v>
      </c>
      <c r="BS69" s="153" t="s">
        <v>41</v>
      </c>
      <c r="BT69" s="154"/>
      <c r="BU69" s="20" t="s">
        <v>73</v>
      </c>
      <c r="BV69" s="146" t="s">
        <v>229</v>
      </c>
      <c r="BW69" s="148"/>
      <c r="BX69" s="146" t="s">
        <v>312</v>
      </c>
      <c r="BY69" s="147"/>
      <c r="BZ69" s="148"/>
      <c r="CA69" s="64">
        <v>290.70999999999998</v>
      </c>
      <c r="CC69" s="153" t="s">
        <v>41</v>
      </c>
      <c r="CD69" s="154"/>
      <c r="CE69" s="20" t="s">
        <v>73</v>
      </c>
      <c r="CF69" s="146" t="s">
        <v>229</v>
      </c>
      <c r="CG69" s="148"/>
      <c r="CH69" s="146" t="s">
        <v>312</v>
      </c>
      <c r="CI69" s="147"/>
      <c r="CJ69" s="148"/>
      <c r="CK69" s="64">
        <v>207.09</v>
      </c>
      <c r="CL69" s="16"/>
      <c r="CM69" s="153" t="s">
        <v>41</v>
      </c>
      <c r="CN69" s="154"/>
      <c r="CO69" s="20" t="s">
        <v>73</v>
      </c>
      <c r="CP69" s="146" t="s">
        <v>229</v>
      </c>
      <c r="CQ69" s="148"/>
      <c r="CR69" s="146" t="s">
        <v>312</v>
      </c>
      <c r="CS69" s="147"/>
      <c r="CT69" s="148"/>
      <c r="CU69" s="64">
        <v>256.97000000000003</v>
      </c>
      <c r="CW69" s="153" t="s">
        <v>41</v>
      </c>
      <c r="CX69" s="154"/>
      <c r="CY69" s="20" t="s">
        <v>73</v>
      </c>
      <c r="CZ69" s="103" t="s">
        <v>229</v>
      </c>
      <c r="DA69" s="104"/>
      <c r="DB69" s="103" t="s">
        <v>312</v>
      </c>
      <c r="DC69" s="118"/>
      <c r="DD69" s="104"/>
      <c r="DE69" s="64">
        <v>137.62</v>
      </c>
    </row>
    <row r="70" spans="1:109" ht="115.5" customHeight="1" x14ac:dyDescent="0.2">
      <c r="A70" s="49"/>
      <c r="B70" s="50"/>
      <c r="C70" s="19" t="s">
        <v>74</v>
      </c>
      <c r="D70" s="103" t="s">
        <v>90</v>
      </c>
      <c r="E70" s="104"/>
      <c r="F70" s="103" t="s">
        <v>250</v>
      </c>
      <c r="G70" s="118"/>
      <c r="H70" s="104"/>
      <c r="I70" s="65"/>
      <c r="K70" s="49"/>
      <c r="L70" s="50"/>
      <c r="M70" s="19" t="s">
        <v>74</v>
      </c>
      <c r="N70" s="146" t="s">
        <v>90</v>
      </c>
      <c r="O70" s="148"/>
      <c r="P70" s="146" t="s">
        <v>250</v>
      </c>
      <c r="Q70" s="147"/>
      <c r="R70" s="148"/>
      <c r="S70" s="65"/>
      <c r="U70" s="49"/>
      <c r="V70" s="50"/>
      <c r="W70" s="19" t="s">
        <v>74</v>
      </c>
      <c r="X70" s="146" t="s">
        <v>90</v>
      </c>
      <c r="Y70" s="148"/>
      <c r="Z70" s="146" t="s">
        <v>250</v>
      </c>
      <c r="AA70" s="147"/>
      <c r="AB70" s="148"/>
      <c r="AC70" s="65"/>
      <c r="AD70" s="16"/>
      <c r="AE70" s="49"/>
      <c r="AF70" s="50"/>
      <c r="AG70" s="19" t="s">
        <v>74</v>
      </c>
      <c r="AH70" s="150" t="s">
        <v>90</v>
      </c>
      <c r="AI70" s="151"/>
      <c r="AJ70" s="150" t="s">
        <v>250</v>
      </c>
      <c r="AK70" s="152"/>
      <c r="AL70" s="151"/>
      <c r="AM70" s="65"/>
      <c r="AO70" s="49"/>
      <c r="AP70" s="50"/>
      <c r="AQ70" s="19" t="s">
        <v>74</v>
      </c>
      <c r="AR70" s="103" t="s">
        <v>90</v>
      </c>
      <c r="AS70" s="104"/>
      <c r="AT70" s="103" t="s">
        <v>250</v>
      </c>
      <c r="AU70" s="118"/>
      <c r="AV70" s="104"/>
      <c r="AW70" s="65"/>
      <c r="AY70" s="155"/>
      <c r="AZ70" s="156"/>
      <c r="BA70" s="19" t="s">
        <v>74</v>
      </c>
      <c r="BB70" s="103" t="s">
        <v>186</v>
      </c>
      <c r="BC70" s="118"/>
      <c r="BD70" s="105"/>
      <c r="BE70" s="105"/>
      <c r="BF70" s="105"/>
      <c r="BG70" s="65"/>
      <c r="BI70" s="155"/>
      <c r="BJ70" s="156"/>
      <c r="BK70" s="19" t="s">
        <v>74</v>
      </c>
      <c r="BL70" s="103" t="s">
        <v>90</v>
      </c>
      <c r="BM70" s="104"/>
      <c r="BN70" s="103" t="s">
        <v>250</v>
      </c>
      <c r="BO70" s="118"/>
      <c r="BP70" s="104"/>
      <c r="BQ70" s="65"/>
      <c r="BS70" s="155"/>
      <c r="BT70" s="156"/>
      <c r="BU70" s="19" t="s">
        <v>74</v>
      </c>
      <c r="BV70" s="150" t="s">
        <v>90</v>
      </c>
      <c r="BW70" s="151"/>
      <c r="BX70" s="150" t="s">
        <v>250</v>
      </c>
      <c r="BY70" s="152"/>
      <c r="BZ70" s="151"/>
      <c r="CA70" s="65"/>
      <c r="CC70" s="155"/>
      <c r="CD70" s="156"/>
      <c r="CE70" s="19" t="s">
        <v>74</v>
      </c>
      <c r="CF70" s="146" t="s">
        <v>90</v>
      </c>
      <c r="CG70" s="148"/>
      <c r="CH70" s="146" t="s">
        <v>250</v>
      </c>
      <c r="CI70" s="147"/>
      <c r="CJ70" s="148"/>
      <c r="CK70" s="65"/>
      <c r="CL70" s="16"/>
      <c r="CM70" s="155"/>
      <c r="CN70" s="156"/>
      <c r="CO70" s="19" t="s">
        <v>74</v>
      </c>
      <c r="CP70" s="150" t="s">
        <v>90</v>
      </c>
      <c r="CQ70" s="151"/>
      <c r="CR70" s="150" t="s">
        <v>250</v>
      </c>
      <c r="CS70" s="152"/>
      <c r="CT70" s="151"/>
      <c r="CU70" s="65"/>
      <c r="CW70" s="155"/>
      <c r="CX70" s="156"/>
      <c r="CY70" s="19" t="s">
        <v>74</v>
      </c>
      <c r="CZ70" s="109" t="s">
        <v>90</v>
      </c>
      <c r="DA70" s="110"/>
      <c r="DB70" s="109" t="s">
        <v>250</v>
      </c>
      <c r="DC70" s="137"/>
      <c r="DD70" s="110"/>
      <c r="DE70" s="65"/>
    </row>
    <row r="71" spans="1:109" ht="115.5" customHeight="1" x14ac:dyDescent="0.2">
      <c r="A71" s="51"/>
      <c r="B71" s="52"/>
      <c r="C71" s="19" t="s">
        <v>75</v>
      </c>
      <c r="D71" s="53" t="s">
        <v>242</v>
      </c>
      <c r="E71" s="67"/>
      <c r="F71" s="103" t="s">
        <v>243</v>
      </c>
      <c r="G71" s="118"/>
      <c r="H71" s="104"/>
      <c r="I71" s="66"/>
      <c r="K71" s="51"/>
      <c r="L71" s="52"/>
      <c r="M71" s="19" t="s">
        <v>75</v>
      </c>
      <c r="N71" s="138" t="s">
        <v>242</v>
      </c>
      <c r="O71" s="139"/>
      <c r="P71" s="150" t="s">
        <v>243</v>
      </c>
      <c r="Q71" s="152"/>
      <c r="R71" s="151"/>
      <c r="S71" s="66"/>
      <c r="U71" s="51"/>
      <c r="V71" s="52"/>
      <c r="W71" s="19" t="s">
        <v>75</v>
      </c>
      <c r="X71" s="138" t="s">
        <v>242</v>
      </c>
      <c r="Y71" s="139"/>
      <c r="Z71" s="150" t="s">
        <v>243</v>
      </c>
      <c r="AA71" s="152"/>
      <c r="AB71" s="151"/>
      <c r="AC71" s="66"/>
      <c r="AD71" s="16"/>
      <c r="AE71" s="51"/>
      <c r="AF71" s="52"/>
      <c r="AG71" s="19" t="s">
        <v>75</v>
      </c>
      <c r="AH71" s="138" t="s">
        <v>242</v>
      </c>
      <c r="AI71" s="139"/>
      <c r="AJ71" s="150" t="s">
        <v>243</v>
      </c>
      <c r="AK71" s="152"/>
      <c r="AL71" s="151"/>
      <c r="AM71" s="66"/>
      <c r="AO71" s="51"/>
      <c r="AP71" s="52"/>
      <c r="AQ71" s="19" t="s">
        <v>75</v>
      </c>
      <c r="AR71" s="60" t="s">
        <v>242</v>
      </c>
      <c r="AS71" s="61"/>
      <c r="AT71" s="109" t="s">
        <v>243</v>
      </c>
      <c r="AU71" s="137"/>
      <c r="AV71" s="110"/>
      <c r="AW71" s="66"/>
      <c r="AY71" s="157"/>
      <c r="AZ71" s="158"/>
      <c r="BA71" s="19" t="s">
        <v>75</v>
      </c>
      <c r="BB71" s="103" t="s">
        <v>186</v>
      </c>
      <c r="BC71" s="118"/>
      <c r="BD71" s="105"/>
      <c r="BE71" s="105"/>
      <c r="BF71" s="105"/>
      <c r="BG71" s="66"/>
      <c r="BI71" s="157"/>
      <c r="BJ71" s="158"/>
      <c r="BK71" s="19" t="s">
        <v>75</v>
      </c>
      <c r="BL71" s="53" t="s">
        <v>242</v>
      </c>
      <c r="BM71" s="67"/>
      <c r="BN71" s="103" t="s">
        <v>243</v>
      </c>
      <c r="BO71" s="118"/>
      <c r="BP71" s="104"/>
      <c r="BQ71" s="66"/>
      <c r="BS71" s="157"/>
      <c r="BT71" s="158"/>
      <c r="BU71" s="19" t="s">
        <v>75</v>
      </c>
      <c r="BV71" s="138" t="s">
        <v>242</v>
      </c>
      <c r="BW71" s="139"/>
      <c r="BX71" s="150" t="s">
        <v>243</v>
      </c>
      <c r="BY71" s="152"/>
      <c r="BZ71" s="151"/>
      <c r="CA71" s="66"/>
      <c r="CC71" s="157"/>
      <c r="CD71" s="158"/>
      <c r="CE71" s="19" t="s">
        <v>75</v>
      </c>
      <c r="CF71" s="138" t="s">
        <v>242</v>
      </c>
      <c r="CG71" s="139"/>
      <c r="CH71" s="150" t="s">
        <v>243</v>
      </c>
      <c r="CI71" s="152"/>
      <c r="CJ71" s="151"/>
      <c r="CK71" s="66"/>
      <c r="CL71" s="16"/>
      <c r="CM71" s="157"/>
      <c r="CN71" s="158"/>
      <c r="CO71" s="19" t="s">
        <v>75</v>
      </c>
      <c r="CP71" s="138" t="s">
        <v>242</v>
      </c>
      <c r="CQ71" s="139"/>
      <c r="CR71" s="150" t="s">
        <v>243</v>
      </c>
      <c r="CS71" s="152"/>
      <c r="CT71" s="151"/>
      <c r="CU71" s="66"/>
      <c r="CW71" s="157"/>
      <c r="CX71" s="158"/>
      <c r="CY71" s="19" t="s">
        <v>75</v>
      </c>
      <c r="CZ71" s="60" t="s">
        <v>242</v>
      </c>
      <c r="DA71" s="61"/>
      <c r="DB71" s="109" t="s">
        <v>243</v>
      </c>
      <c r="DC71" s="137"/>
      <c r="DD71" s="110"/>
      <c r="DE71" s="66"/>
    </row>
    <row r="72" spans="1:109" ht="115.5" customHeight="1" x14ac:dyDescent="0.2">
      <c r="A72" s="47" t="s">
        <v>203</v>
      </c>
      <c r="B72" s="48"/>
      <c r="C72" s="20" t="s">
        <v>73</v>
      </c>
      <c r="D72" s="109" t="s">
        <v>229</v>
      </c>
      <c r="E72" s="110"/>
      <c r="F72" s="109" t="s">
        <v>312</v>
      </c>
      <c r="G72" s="137"/>
      <c r="H72" s="110"/>
      <c r="I72" s="64">
        <v>30.849919200000002</v>
      </c>
      <c r="K72" s="47" t="s">
        <v>203</v>
      </c>
      <c r="L72" s="48"/>
      <c r="M72" s="20" t="s">
        <v>73</v>
      </c>
      <c r="N72" s="150" t="s">
        <v>229</v>
      </c>
      <c r="O72" s="151"/>
      <c r="P72" s="150" t="s">
        <v>312</v>
      </c>
      <c r="Q72" s="152"/>
      <c r="R72" s="151"/>
      <c r="S72" s="64">
        <v>30.849919200000002</v>
      </c>
      <c r="U72" s="47" t="s">
        <v>203</v>
      </c>
      <c r="V72" s="48"/>
      <c r="W72" s="20" t="s">
        <v>73</v>
      </c>
      <c r="X72" s="150" t="s">
        <v>229</v>
      </c>
      <c r="Y72" s="151"/>
      <c r="Z72" s="150" t="s">
        <v>312</v>
      </c>
      <c r="AA72" s="152"/>
      <c r="AB72" s="151"/>
      <c r="AC72" s="64">
        <v>30.849919200000002</v>
      </c>
      <c r="AD72" s="16"/>
      <c r="AE72" s="47" t="s">
        <v>203</v>
      </c>
      <c r="AF72" s="48"/>
      <c r="AG72" s="20" t="s">
        <v>73</v>
      </c>
      <c r="AH72" s="150" t="s">
        <v>229</v>
      </c>
      <c r="AI72" s="151"/>
      <c r="AJ72" s="150" t="s">
        <v>312</v>
      </c>
      <c r="AK72" s="152"/>
      <c r="AL72" s="151"/>
      <c r="AM72" s="64">
        <v>30.849919200000002</v>
      </c>
      <c r="AO72" s="47" t="s">
        <v>203</v>
      </c>
      <c r="AP72" s="48"/>
      <c r="AQ72" s="20" t="s">
        <v>73</v>
      </c>
      <c r="AR72" s="109" t="s">
        <v>229</v>
      </c>
      <c r="AS72" s="110"/>
      <c r="AT72" s="109" t="s">
        <v>312</v>
      </c>
      <c r="AU72" s="137"/>
      <c r="AV72" s="110"/>
      <c r="AW72" s="64">
        <v>30.849919200000002</v>
      </c>
      <c r="AY72" s="153" t="s">
        <v>186</v>
      </c>
      <c r="AZ72" s="154"/>
      <c r="BA72" s="20" t="s">
        <v>73</v>
      </c>
      <c r="BB72" s="103" t="s">
        <v>186</v>
      </c>
      <c r="BC72" s="118"/>
      <c r="BD72" s="105"/>
      <c r="BE72" s="105"/>
      <c r="BF72" s="105"/>
      <c r="BG72" s="64" t="s">
        <v>186</v>
      </c>
      <c r="BI72" s="153" t="s">
        <v>42</v>
      </c>
      <c r="BJ72" s="154"/>
      <c r="BK72" s="20" t="s">
        <v>73</v>
      </c>
      <c r="BL72" s="109" t="s">
        <v>229</v>
      </c>
      <c r="BM72" s="110"/>
      <c r="BN72" s="109" t="s">
        <v>312</v>
      </c>
      <c r="BO72" s="137"/>
      <c r="BP72" s="110"/>
      <c r="BQ72" s="64">
        <v>147.24</v>
      </c>
      <c r="BS72" s="153" t="s">
        <v>42</v>
      </c>
      <c r="BT72" s="154"/>
      <c r="BU72" s="20" t="s">
        <v>73</v>
      </c>
      <c r="BV72" s="150" t="s">
        <v>229</v>
      </c>
      <c r="BW72" s="151"/>
      <c r="BX72" s="150" t="s">
        <v>312</v>
      </c>
      <c r="BY72" s="152"/>
      <c r="BZ72" s="151"/>
      <c r="CA72" s="64">
        <v>300.33</v>
      </c>
      <c r="CC72" s="153" t="s">
        <v>42</v>
      </c>
      <c r="CD72" s="154"/>
      <c r="CE72" s="20" t="s">
        <v>73</v>
      </c>
      <c r="CF72" s="150" t="s">
        <v>229</v>
      </c>
      <c r="CG72" s="151"/>
      <c r="CH72" s="150" t="s">
        <v>312</v>
      </c>
      <c r="CI72" s="152"/>
      <c r="CJ72" s="151"/>
      <c r="CK72" s="64">
        <v>216.71</v>
      </c>
      <c r="CL72" s="16"/>
      <c r="CM72" s="153" t="s">
        <v>42</v>
      </c>
      <c r="CN72" s="154"/>
      <c r="CO72" s="20" t="s">
        <v>73</v>
      </c>
      <c r="CP72" s="150" t="s">
        <v>229</v>
      </c>
      <c r="CQ72" s="151"/>
      <c r="CR72" s="150" t="s">
        <v>312</v>
      </c>
      <c r="CS72" s="152"/>
      <c r="CT72" s="151"/>
      <c r="CU72" s="64">
        <v>266.59000000000003</v>
      </c>
      <c r="CW72" s="153" t="s">
        <v>42</v>
      </c>
      <c r="CX72" s="154"/>
      <c r="CY72" s="20" t="s">
        <v>73</v>
      </c>
      <c r="CZ72" s="109" t="s">
        <v>229</v>
      </c>
      <c r="DA72" s="110"/>
      <c r="DB72" s="109" t="s">
        <v>312</v>
      </c>
      <c r="DC72" s="137"/>
      <c r="DD72" s="110"/>
      <c r="DE72" s="64">
        <v>147.24</v>
      </c>
    </row>
    <row r="73" spans="1:109" ht="115.5" customHeight="1" x14ac:dyDescent="0.2">
      <c r="A73" s="49"/>
      <c r="B73" s="50"/>
      <c r="C73" s="19" t="s">
        <v>74</v>
      </c>
      <c r="D73" s="60" t="s">
        <v>344</v>
      </c>
      <c r="E73" s="62"/>
      <c r="F73" s="59" t="s">
        <v>345</v>
      </c>
      <c r="G73" s="59"/>
      <c r="H73" s="59"/>
      <c r="I73" s="65"/>
      <c r="K73" s="49"/>
      <c r="L73" s="50"/>
      <c r="M73" s="19" t="s">
        <v>74</v>
      </c>
      <c r="N73" s="138" t="s">
        <v>344</v>
      </c>
      <c r="O73" s="140"/>
      <c r="P73" s="45" t="s">
        <v>345</v>
      </c>
      <c r="Q73" s="45"/>
      <c r="R73" s="45"/>
      <c r="S73" s="65"/>
      <c r="U73" s="49"/>
      <c r="V73" s="50"/>
      <c r="W73" s="19" t="s">
        <v>74</v>
      </c>
      <c r="X73" s="138" t="s">
        <v>344</v>
      </c>
      <c r="Y73" s="140"/>
      <c r="Z73" s="45" t="s">
        <v>345</v>
      </c>
      <c r="AA73" s="45"/>
      <c r="AB73" s="45"/>
      <c r="AC73" s="65"/>
      <c r="AD73" s="16"/>
      <c r="AE73" s="49"/>
      <c r="AF73" s="50"/>
      <c r="AG73" s="19" t="s">
        <v>74</v>
      </c>
      <c r="AH73" s="138" t="s">
        <v>344</v>
      </c>
      <c r="AI73" s="140"/>
      <c r="AJ73" s="45" t="s">
        <v>345</v>
      </c>
      <c r="AK73" s="45"/>
      <c r="AL73" s="45"/>
      <c r="AM73" s="65"/>
      <c r="AO73" s="49"/>
      <c r="AP73" s="50"/>
      <c r="AQ73" s="19" t="s">
        <v>74</v>
      </c>
      <c r="AR73" s="60" t="s">
        <v>344</v>
      </c>
      <c r="AS73" s="62"/>
      <c r="AT73" s="59" t="s">
        <v>345</v>
      </c>
      <c r="AU73" s="59"/>
      <c r="AV73" s="59"/>
      <c r="AW73" s="65"/>
      <c r="AY73" s="155"/>
      <c r="AZ73" s="156"/>
      <c r="BA73" s="19" t="s">
        <v>74</v>
      </c>
      <c r="BB73" s="103" t="s">
        <v>186</v>
      </c>
      <c r="BC73" s="118"/>
      <c r="BD73" s="105"/>
      <c r="BE73" s="105"/>
      <c r="BF73" s="105"/>
      <c r="BG73" s="65"/>
      <c r="BI73" s="155"/>
      <c r="BJ73" s="156"/>
      <c r="BK73" s="19" t="s">
        <v>74</v>
      </c>
      <c r="BL73" s="60" t="s">
        <v>344</v>
      </c>
      <c r="BM73" s="62"/>
      <c r="BN73" s="59" t="s">
        <v>345</v>
      </c>
      <c r="BO73" s="59"/>
      <c r="BP73" s="59"/>
      <c r="BQ73" s="65"/>
      <c r="BS73" s="155"/>
      <c r="BT73" s="156"/>
      <c r="BU73" s="19" t="s">
        <v>74</v>
      </c>
      <c r="BV73" s="138" t="s">
        <v>344</v>
      </c>
      <c r="BW73" s="140"/>
      <c r="BX73" s="45" t="s">
        <v>345</v>
      </c>
      <c r="BY73" s="45"/>
      <c r="BZ73" s="45"/>
      <c r="CA73" s="65"/>
      <c r="CC73" s="155"/>
      <c r="CD73" s="156"/>
      <c r="CE73" s="19" t="s">
        <v>74</v>
      </c>
      <c r="CF73" s="138" t="s">
        <v>344</v>
      </c>
      <c r="CG73" s="140"/>
      <c r="CH73" s="45" t="s">
        <v>345</v>
      </c>
      <c r="CI73" s="45"/>
      <c r="CJ73" s="45"/>
      <c r="CK73" s="65"/>
      <c r="CL73" s="16"/>
      <c r="CM73" s="155"/>
      <c r="CN73" s="156"/>
      <c r="CO73" s="19" t="s">
        <v>74</v>
      </c>
      <c r="CP73" s="138" t="s">
        <v>344</v>
      </c>
      <c r="CQ73" s="140"/>
      <c r="CR73" s="45" t="s">
        <v>345</v>
      </c>
      <c r="CS73" s="45"/>
      <c r="CT73" s="45"/>
      <c r="CU73" s="65"/>
      <c r="CW73" s="155"/>
      <c r="CX73" s="156"/>
      <c r="CY73" s="19" t="s">
        <v>74</v>
      </c>
      <c r="CZ73" s="60" t="s">
        <v>344</v>
      </c>
      <c r="DA73" s="62"/>
      <c r="DB73" s="59" t="s">
        <v>345</v>
      </c>
      <c r="DC73" s="59"/>
      <c r="DD73" s="59"/>
      <c r="DE73" s="65"/>
    </row>
    <row r="74" spans="1:109" ht="115.5" customHeight="1" x14ac:dyDescent="0.2">
      <c r="A74" s="51"/>
      <c r="B74" s="52"/>
      <c r="C74" s="19" t="s">
        <v>75</v>
      </c>
      <c r="D74" s="109" t="s">
        <v>202</v>
      </c>
      <c r="E74" s="110"/>
      <c r="F74" s="109" t="s">
        <v>239</v>
      </c>
      <c r="G74" s="137"/>
      <c r="H74" s="110"/>
      <c r="I74" s="66"/>
      <c r="K74" s="51"/>
      <c r="L74" s="52"/>
      <c r="M74" s="19" t="s">
        <v>75</v>
      </c>
      <c r="N74" s="150" t="s">
        <v>202</v>
      </c>
      <c r="O74" s="151"/>
      <c r="P74" s="150" t="s">
        <v>239</v>
      </c>
      <c r="Q74" s="152"/>
      <c r="R74" s="151"/>
      <c r="S74" s="66"/>
      <c r="U74" s="51"/>
      <c r="V74" s="52"/>
      <c r="W74" s="19" t="s">
        <v>75</v>
      </c>
      <c r="X74" s="150" t="s">
        <v>202</v>
      </c>
      <c r="Y74" s="151"/>
      <c r="Z74" s="150" t="s">
        <v>239</v>
      </c>
      <c r="AA74" s="152"/>
      <c r="AB74" s="151"/>
      <c r="AC74" s="66"/>
      <c r="AD74" s="16"/>
      <c r="AE74" s="51"/>
      <c r="AF74" s="52"/>
      <c r="AG74" s="19" t="s">
        <v>75</v>
      </c>
      <c r="AH74" s="150" t="s">
        <v>202</v>
      </c>
      <c r="AI74" s="151"/>
      <c r="AJ74" s="150" t="s">
        <v>239</v>
      </c>
      <c r="AK74" s="152"/>
      <c r="AL74" s="151"/>
      <c r="AM74" s="66"/>
      <c r="AO74" s="51"/>
      <c r="AP74" s="52"/>
      <c r="AQ74" s="19" t="s">
        <v>75</v>
      </c>
      <c r="AR74" s="109" t="s">
        <v>202</v>
      </c>
      <c r="AS74" s="110"/>
      <c r="AT74" s="109" t="s">
        <v>239</v>
      </c>
      <c r="AU74" s="137"/>
      <c r="AV74" s="110"/>
      <c r="AW74" s="66"/>
      <c r="AY74" s="157"/>
      <c r="AZ74" s="158"/>
      <c r="BA74" s="19" t="s">
        <v>75</v>
      </c>
      <c r="BB74" s="103" t="s">
        <v>186</v>
      </c>
      <c r="BC74" s="118"/>
      <c r="BD74" s="105"/>
      <c r="BE74" s="105"/>
      <c r="BF74" s="105"/>
      <c r="BG74" s="66"/>
      <c r="BI74" s="157"/>
      <c r="BJ74" s="158"/>
      <c r="BK74" s="19" t="s">
        <v>75</v>
      </c>
      <c r="BL74" s="109" t="s">
        <v>202</v>
      </c>
      <c r="BM74" s="110"/>
      <c r="BN74" s="109" t="s">
        <v>239</v>
      </c>
      <c r="BO74" s="137"/>
      <c r="BP74" s="110"/>
      <c r="BQ74" s="66"/>
      <c r="BS74" s="157"/>
      <c r="BT74" s="158"/>
      <c r="BU74" s="19" t="s">
        <v>75</v>
      </c>
      <c r="BV74" s="150" t="s">
        <v>202</v>
      </c>
      <c r="BW74" s="151"/>
      <c r="BX74" s="150" t="s">
        <v>239</v>
      </c>
      <c r="BY74" s="152"/>
      <c r="BZ74" s="151"/>
      <c r="CA74" s="66"/>
      <c r="CC74" s="157"/>
      <c r="CD74" s="158"/>
      <c r="CE74" s="19" t="s">
        <v>75</v>
      </c>
      <c r="CF74" s="146" t="s">
        <v>202</v>
      </c>
      <c r="CG74" s="148"/>
      <c r="CH74" s="146" t="s">
        <v>239</v>
      </c>
      <c r="CI74" s="147"/>
      <c r="CJ74" s="148"/>
      <c r="CK74" s="66"/>
      <c r="CL74" s="16"/>
      <c r="CM74" s="157"/>
      <c r="CN74" s="158"/>
      <c r="CO74" s="19" t="s">
        <v>75</v>
      </c>
      <c r="CP74" s="150" t="s">
        <v>202</v>
      </c>
      <c r="CQ74" s="151"/>
      <c r="CR74" s="150" t="s">
        <v>239</v>
      </c>
      <c r="CS74" s="152"/>
      <c r="CT74" s="151"/>
      <c r="CU74" s="66"/>
      <c r="CW74" s="157"/>
      <c r="CX74" s="158"/>
      <c r="CY74" s="19" t="s">
        <v>75</v>
      </c>
      <c r="CZ74" s="109" t="s">
        <v>202</v>
      </c>
      <c r="DA74" s="110"/>
      <c r="DB74" s="109" t="s">
        <v>239</v>
      </c>
      <c r="DC74" s="137"/>
      <c r="DD74" s="110"/>
      <c r="DE74" s="66"/>
    </row>
    <row r="75" spans="1:109" ht="115.5" customHeight="1" x14ac:dyDescent="0.2">
      <c r="A75" s="47" t="s">
        <v>205</v>
      </c>
      <c r="B75" s="48"/>
      <c r="C75" s="20" t="s">
        <v>73</v>
      </c>
      <c r="D75" s="109" t="s">
        <v>229</v>
      </c>
      <c r="E75" s="110"/>
      <c r="F75" s="109" t="s">
        <v>312</v>
      </c>
      <c r="G75" s="137"/>
      <c r="H75" s="110"/>
      <c r="I75" s="64">
        <v>33.624919200000008</v>
      </c>
      <c r="K75" s="47" t="s">
        <v>205</v>
      </c>
      <c r="L75" s="48"/>
      <c r="M75" s="20" t="s">
        <v>73</v>
      </c>
      <c r="N75" s="150" t="s">
        <v>229</v>
      </c>
      <c r="O75" s="151"/>
      <c r="P75" s="150" t="s">
        <v>312</v>
      </c>
      <c r="Q75" s="152"/>
      <c r="R75" s="151"/>
      <c r="S75" s="64">
        <v>33.624919200000008</v>
      </c>
      <c r="U75" s="47" t="s">
        <v>205</v>
      </c>
      <c r="V75" s="48"/>
      <c r="W75" s="20" t="s">
        <v>73</v>
      </c>
      <c r="X75" s="150" t="s">
        <v>229</v>
      </c>
      <c r="Y75" s="151"/>
      <c r="Z75" s="150" t="s">
        <v>312</v>
      </c>
      <c r="AA75" s="152"/>
      <c r="AB75" s="151"/>
      <c r="AC75" s="64">
        <v>33.624919200000008</v>
      </c>
      <c r="AD75" s="16"/>
      <c r="AE75" s="47" t="s">
        <v>205</v>
      </c>
      <c r="AF75" s="48"/>
      <c r="AG75" s="20" t="s">
        <v>73</v>
      </c>
      <c r="AH75" s="150" t="s">
        <v>229</v>
      </c>
      <c r="AI75" s="151"/>
      <c r="AJ75" s="150" t="s">
        <v>312</v>
      </c>
      <c r="AK75" s="152"/>
      <c r="AL75" s="151"/>
      <c r="AM75" s="64">
        <v>33.624919200000008</v>
      </c>
      <c r="AO75" s="47" t="s">
        <v>205</v>
      </c>
      <c r="AP75" s="48"/>
      <c r="AQ75" s="20" t="s">
        <v>73</v>
      </c>
      <c r="AR75" s="109" t="s">
        <v>229</v>
      </c>
      <c r="AS75" s="110"/>
      <c r="AT75" s="109" t="s">
        <v>312</v>
      </c>
      <c r="AU75" s="137"/>
      <c r="AV75" s="110"/>
      <c r="AW75" s="64">
        <v>33.624919200000008</v>
      </c>
      <c r="AY75" s="153" t="s">
        <v>186</v>
      </c>
      <c r="AZ75" s="154"/>
      <c r="BA75" s="20" t="s">
        <v>73</v>
      </c>
      <c r="BB75" s="103" t="s">
        <v>186</v>
      </c>
      <c r="BC75" s="118"/>
      <c r="BD75" s="105"/>
      <c r="BE75" s="105"/>
      <c r="BF75" s="105"/>
      <c r="BG75" s="64" t="s">
        <v>186</v>
      </c>
      <c r="BI75" s="153" t="s">
        <v>43</v>
      </c>
      <c r="BJ75" s="154"/>
      <c r="BK75" s="20" t="s">
        <v>73</v>
      </c>
      <c r="BL75" s="109" t="s">
        <v>229</v>
      </c>
      <c r="BM75" s="110"/>
      <c r="BN75" s="109" t="s">
        <v>312</v>
      </c>
      <c r="BO75" s="137"/>
      <c r="BP75" s="110"/>
      <c r="BQ75" s="64">
        <v>166.11</v>
      </c>
      <c r="BS75" s="153" t="s">
        <v>43</v>
      </c>
      <c r="BT75" s="154"/>
      <c r="BU75" s="20" t="s">
        <v>73</v>
      </c>
      <c r="BV75" s="150" t="s">
        <v>229</v>
      </c>
      <c r="BW75" s="151"/>
      <c r="BX75" s="150" t="s">
        <v>312</v>
      </c>
      <c r="BY75" s="152"/>
      <c r="BZ75" s="151"/>
      <c r="CA75" s="64">
        <v>319.2</v>
      </c>
      <c r="CC75" s="153" t="s">
        <v>43</v>
      </c>
      <c r="CD75" s="154"/>
      <c r="CE75" s="20" t="s">
        <v>73</v>
      </c>
      <c r="CF75" s="146" t="s">
        <v>229</v>
      </c>
      <c r="CG75" s="148"/>
      <c r="CH75" s="146" t="s">
        <v>312</v>
      </c>
      <c r="CI75" s="147"/>
      <c r="CJ75" s="148"/>
      <c r="CK75" s="64">
        <v>235.58</v>
      </c>
      <c r="CL75" s="16"/>
      <c r="CM75" s="153" t="s">
        <v>43</v>
      </c>
      <c r="CN75" s="154"/>
      <c r="CO75" s="20" t="s">
        <v>73</v>
      </c>
      <c r="CP75" s="150" t="s">
        <v>229</v>
      </c>
      <c r="CQ75" s="151"/>
      <c r="CR75" s="150" t="s">
        <v>312</v>
      </c>
      <c r="CS75" s="152"/>
      <c r="CT75" s="151"/>
      <c r="CU75" s="64">
        <v>285.46000000000004</v>
      </c>
      <c r="CW75" s="153" t="s">
        <v>43</v>
      </c>
      <c r="CX75" s="154"/>
      <c r="CY75" s="20" t="s">
        <v>73</v>
      </c>
      <c r="CZ75" s="109" t="s">
        <v>229</v>
      </c>
      <c r="DA75" s="110"/>
      <c r="DB75" s="109" t="s">
        <v>312</v>
      </c>
      <c r="DC75" s="137"/>
      <c r="DD75" s="110"/>
      <c r="DE75" s="64">
        <v>166.11</v>
      </c>
    </row>
    <row r="76" spans="1:109" ht="115.5" customHeight="1" x14ac:dyDescent="0.2">
      <c r="A76" s="49"/>
      <c r="B76" s="50"/>
      <c r="C76" s="19" t="s">
        <v>74</v>
      </c>
      <c r="D76" s="109" t="s">
        <v>91</v>
      </c>
      <c r="E76" s="110"/>
      <c r="F76" s="109" t="s">
        <v>251</v>
      </c>
      <c r="G76" s="137"/>
      <c r="H76" s="110"/>
      <c r="I76" s="65"/>
      <c r="K76" s="49"/>
      <c r="L76" s="50"/>
      <c r="M76" s="19" t="s">
        <v>74</v>
      </c>
      <c r="N76" s="150" t="s">
        <v>91</v>
      </c>
      <c r="O76" s="151"/>
      <c r="P76" s="150" t="s">
        <v>251</v>
      </c>
      <c r="Q76" s="152"/>
      <c r="R76" s="151"/>
      <c r="S76" s="65"/>
      <c r="U76" s="49"/>
      <c r="V76" s="50"/>
      <c r="W76" s="19" t="s">
        <v>74</v>
      </c>
      <c r="X76" s="150" t="s">
        <v>91</v>
      </c>
      <c r="Y76" s="151"/>
      <c r="Z76" s="150" t="s">
        <v>251</v>
      </c>
      <c r="AA76" s="152"/>
      <c r="AB76" s="151"/>
      <c r="AC76" s="65"/>
      <c r="AD76" s="16"/>
      <c r="AE76" s="49"/>
      <c r="AF76" s="50"/>
      <c r="AG76" s="19" t="s">
        <v>74</v>
      </c>
      <c r="AH76" s="150" t="s">
        <v>91</v>
      </c>
      <c r="AI76" s="151"/>
      <c r="AJ76" s="150" t="s">
        <v>251</v>
      </c>
      <c r="AK76" s="152"/>
      <c r="AL76" s="151"/>
      <c r="AM76" s="65"/>
      <c r="AO76" s="49"/>
      <c r="AP76" s="50"/>
      <c r="AQ76" s="19" t="s">
        <v>74</v>
      </c>
      <c r="AR76" s="109" t="s">
        <v>91</v>
      </c>
      <c r="AS76" s="110"/>
      <c r="AT76" s="109" t="s">
        <v>251</v>
      </c>
      <c r="AU76" s="137"/>
      <c r="AV76" s="110"/>
      <c r="AW76" s="65"/>
      <c r="AY76" s="155"/>
      <c r="AZ76" s="156"/>
      <c r="BA76" s="19" t="s">
        <v>74</v>
      </c>
      <c r="BB76" s="103" t="s">
        <v>186</v>
      </c>
      <c r="BC76" s="118"/>
      <c r="BD76" s="105"/>
      <c r="BE76" s="105"/>
      <c r="BF76" s="105"/>
      <c r="BG76" s="65"/>
      <c r="BI76" s="155"/>
      <c r="BJ76" s="156"/>
      <c r="BK76" s="19" t="s">
        <v>74</v>
      </c>
      <c r="BL76" s="109" t="s">
        <v>91</v>
      </c>
      <c r="BM76" s="110"/>
      <c r="BN76" s="109" t="s">
        <v>251</v>
      </c>
      <c r="BO76" s="137"/>
      <c r="BP76" s="110"/>
      <c r="BQ76" s="65"/>
      <c r="BS76" s="155"/>
      <c r="BT76" s="156"/>
      <c r="BU76" s="19" t="s">
        <v>74</v>
      </c>
      <c r="BV76" s="150" t="s">
        <v>91</v>
      </c>
      <c r="BW76" s="151"/>
      <c r="BX76" s="150" t="s">
        <v>251</v>
      </c>
      <c r="BY76" s="152"/>
      <c r="BZ76" s="151"/>
      <c r="CA76" s="65"/>
      <c r="CC76" s="155"/>
      <c r="CD76" s="156"/>
      <c r="CE76" s="19" t="s">
        <v>74</v>
      </c>
      <c r="CF76" s="146" t="s">
        <v>91</v>
      </c>
      <c r="CG76" s="148"/>
      <c r="CH76" s="146" t="s">
        <v>251</v>
      </c>
      <c r="CI76" s="147"/>
      <c r="CJ76" s="148"/>
      <c r="CK76" s="65"/>
      <c r="CL76" s="16"/>
      <c r="CM76" s="155"/>
      <c r="CN76" s="156"/>
      <c r="CO76" s="19" t="s">
        <v>74</v>
      </c>
      <c r="CP76" s="146" t="s">
        <v>91</v>
      </c>
      <c r="CQ76" s="148"/>
      <c r="CR76" s="146" t="s">
        <v>251</v>
      </c>
      <c r="CS76" s="147"/>
      <c r="CT76" s="148"/>
      <c r="CU76" s="65"/>
      <c r="CW76" s="155"/>
      <c r="CX76" s="156"/>
      <c r="CY76" s="19" t="s">
        <v>74</v>
      </c>
      <c r="CZ76" s="103" t="s">
        <v>91</v>
      </c>
      <c r="DA76" s="104"/>
      <c r="DB76" s="103" t="s">
        <v>251</v>
      </c>
      <c r="DC76" s="118"/>
      <c r="DD76" s="104"/>
      <c r="DE76" s="65"/>
    </row>
    <row r="77" spans="1:109" ht="115.5" customHeight="1" x14ac:dyDescent="0.2">
      <c r="A77" s="51"/>
      <c r="B77" s="52"/>
      <c r="C77" s="19" t="s">
        <v>75</v>
      </c>
      <c r="D77" s="60" t="s">
        <v>242</v>
      </c>
      <c r="E77" s="61"/>
      <c r="F77" s="109" t="s">
        <v>243</v>
      </c>
      <c r="G77" s="137"/>
      <c r="H77" s="110"/>
      <c r="I77" s="66"/>
      <c r="K77" s="51"/>
      <c r="L77" s="52"/>
      <c r="M77" s="19" t="s">
        <v>75</v>
      </c>
      <c r="N77" s="138" t="s">
        <v>242</v>
      </c>
      <c r="O77" s="139"/>
      <c r="P77" s="150" t="s">
        <v>243</v>
      </c>
      <c r="Q77" s="152"/>
      <c r="R77" s="151"/>
      <c r="S77" s="66"/>
      <c r="U77" s="51"/>
      <c r="V77" s="52"/>
      <c r="W77" s="19" t="s">
        <v>75</v>
      </c>
      <c r="X77" s="138" t="s">
        <v>242</v>
      </c>
      <c r="Y77" s="139"/>
      <c r="Z77" s="150" t="s">
        <v>243</v>
      </c>
      <c r="AA77" s="152"/>
      <c r="AB77" s="151"/>
      <c r="AC77" s="66"/>
      <c r="AD77" s="16"/>
      <c r="AE77" s="51"/>
      <c r="AF77" s="52"/>
      <c r="AG77" s="19" t="s">
        <v>75</v>
      </c>
      <c r="AH77" s="138" t="s">
        <v>242</v>
      </c>
      <c r="AI77" s="139"/>
      <c r="AJ77" s="150" t="s">
        <v>243</v>
      </c>
      <c r="AK77" s="152"/>
      <c r="AL77" s="151"/>
      <c r="AM77" s="66"/>
      <c r="AO77" s="51"/>
      <c r="AP77" s="52"/>
      <c r="AQ77" s="19" t="s">
        <v>75</v>
      </c>
      <c r="AR77" s="60" t="s">
        <v>242</v>
      </c>
      <c r="AS77" s="61"/>
      <c r="AT77" s="109" t="s">
        <v>243</v>
      </c>
      <c r="AU77" s="137"/>
      <c r="AV77" s="110"/>
      <c r="AW77" s="66"/>
      <c r="AY77" s="157"/>
      <c r="AZ77" s="158"/>
      <c r="BA77" s="19" t="s">
        <v>75</v>
      </c>
      <c r="BB77" s="103" t="s">
        <v>186</v>
      </c>
      <c r="BC77" s="118"/>
      <c r="BD77" s="105"/>
      <c r="BE77" s="105"/>
      <c r="BF77" s="105"/>
      <c r="BG77" s="66"/>
      <c r="BI77" s="157"/>
      <c r="BJ77" s="158"/>
      <c r="BK77" s="19" t="s">
        <v>75</v>
      </c>
      <c r="BL77" s="60" t="s">
        <v>242</v>
      </c>
      <c r="BM77" s="61"/>
      <c r="BN77" s="109" t="s">
        <v>243</v>
      </c>
      <c r="BO77" s="137"/>
      <c r="BP77" s="110"/>
      <c r="BQ77" s="66"/>
      <c r="BS77" s="157"/>
      <c r="BT77" s="158"/>
      <c r="BU77" s="19" t="s">
        <v>75</v>
      </c>
      <c r="BV77" s="138" t="s">
        <v>242</v>
      </c>
      <c r="BW77" s="139"/>
      <c r="BX77" s="150" t="s">
        <v>243</v>
      </c>
      <c r="BY77" s="152"/>
      <c r="BZ77" s="151"/>
      <c r="CA77" s="66"/>
      <c r="CC77" s="157"/>
      <c r="CD77" s="158"/>
      <c r="CE77" s="19" t="s">
        <v>75</v>
      </c>
      <c r="CF77" s="141" t="s">
        <v>242</v>
      </c>
      <c r="CG77" s="142"/>
      <c r="CH77" s="146" t="s">
        <v>243</v>
      </c>
      <c r="CI77" s="147"/>
      <c r="CJ77" s="148"/>
      <c r="CK77" s="66"/>
      <c r="CL77" s="16"/>
      <c r="CM77" s="157"/>
      <c r="CN77" s="158"/>
      <c r="CO77" s="19" t="s">
        <v>75</v>
      </c>
      <c r="CP77" s="141" t="s">
        <v>242</v>
      </c>
      <c r="CQ77" s="142"/>
      <c r="CR77" s="146" t="s">
        <v>243</v>
      </c>
      <c r="CS77" s="147"/>
      <c r="CT77" s="148"/>
      <c r="CU77" s="66"/>
      <c r="CW77" s="157"/>
      <c r="CX77" s="158"/>
      <c r="CY77" s="19" t="s">
        <v>75</v>
      </c>
      <c r="CZ77" s="53" t="s">
        <v>242</v>
      </c>
      <c r="DA77" s="67"/>
      <c r="DB77" s="103" t="s">
        <v>243</v>
      </c>
      <c r="DC77" s="118"/>
      <c r="DD77" s="104"/>
      <c r="DE77" s="66"/>
    </row>
    <row r="78" spans="1:109" ht="115.5" customHeight="1" x14ac:dyDescent="0.2">
      <c r="A78" s="47" t="s">
        <v>207</v>
      </c>
      <c r="B78" s="48"/>
      <c r="C78" s="20" t="s">
        <v>73</v>
      </c>
      <c r="D78" s="109" t="s">
        <v>229</v>
      </c>
      <c r="E78" s="110"/>
      <c r="F78" s="109" t="s">
        <v>312</v>
      </c>
      <c r="G78" s="137"/>
      <c r="H78" s="110"/>
      <c r="I78" s="64">
        <v>36.399919200000006</v>
      </c>
      <c r="K78" s="47" t="s">
        <v>207</v>
      </c>
      <c r="L78" s="48"/>
      <c r="M78" s="20" t="s">
        <v>73</v>
      </c>
      <c r="N78" s="150" t="s">
        <v>229</v>
      </c>
      <c r="O78" s="151"/>
      <c r="P78" s="150" t="s">
        <v>312</v>
      </c>
      <c r="Q78" s="152"/>
      <c r="R78" s="151"/>
      <c r="S78" s="64">
        <v>36.399919200000006</v>
      </c>
      <c r="U78" s="47" t="s">
        <v>207</v>
      </c>
      <c r="V78" s="48"/>
      <c r="W78" s="20" t="s">
        <v>73</v>
      </c>
      <c r="X78" s="150" t="s">
        <v>229</v>
      </c>
      <c r="Y78" s="151"/>
      <c r="Z78" s="150" t="s">
        <v>312</v>
      </c>
      <c r="AA78" s="152"/>
      <c r="AB78" s="151"/>
      <c r="AC78" s="64">
        <v>36.399919200000006</v>
      </c>
      <c r="AD78" s="16"/>
      <c r="AE78" s="47" t="s">
        <v>207</v>
      </c>
      <c r="AF78" s="48"/>
      <c r="AG78" s="20" t="s">
        <v>73</v>
      </c>
      <c r="AH78" s="150" t="s">
        <v>229</v>
      </c>
      <c r="AI78" s="151"/>
      <c r="AJ78" s="150" t="s">
        <v>312</v>
      </c>
      <c r="AK78" s="152"/>
      <c r="AL78" s="151"/>
      <c r="AM78" s="64">
        <v>36.399919200000006</v>
      </c>
      <c r="AO78" s="47" t="s">
        <v>207</v>
      </c>
      <c r="AP78" s="48"/>
      <c r="AQ78" s="20" t="s">
        <v>73</v>
      </c>
      <c r="AR78" s="109" t="s">
        <v>229</v>
      </c>
      <c r="AS78" s="110"/>
      <c r="AT78" s="109" t="s">
        <v>312</v>
      </c>
      <c r="AU78" s="137"/>
      <c r="AV78" s="110"/>
      <c r="AW78" s="64">
        <v>36.399919200000006</v>
      </c>
      <c r="AY78" s="153" t="s">
        <v>186</v>
      </c>
      <c r="AZ78" s="154"/>
      <c r="BA78" s="20" t="s">
        <v>73</v>
      </c>
      <c r="BB78" s="103" t="s">
        <v>186</v>
      </c>
      <c r="BC78" s="118"/>
      <c r="BD78" s="105"/>
      <c r="BE78" s="105"/>
      <c r="BF78" s="105"/>
      <c r="BG78" s="64" t="s">
        <v>186</v>
      </c>
      <c r="BI78" s="153" t="s">
        <v>44</v>
      </c>
      <c r="BJ78" s="154"/>
      <c r="BK78" s="20" t="s">
        <v>73</v>
      </c>
      <c r="BL78" s="109" t="s">
        <v>229</v>
      </c>
      <c r="BM78" s="110"/>
      <c r="BN78" s="109" t="s">
        <v>312</v>
      </c>
      <c r="BO78" s="137"/>
      <c r="BP78" s="110"/>
      <c r="BQ78" s="64">
        <v>194.23000000000002</v>
      </c>
      <c r="BS78" s="153" t="s">
        <v>44</v>
      </c>
      <c r="BT78" s="154"/>
      <c r="BU78" s="20" t="s">
        <v>73</v>
      </c>
      <c r="BV78" s="150" t="s">
        <v>229</v>
      </c>
      <c r="BW78" s="151"/>
      <c r="BX78" s="150" t="s">
        <v>312</v>
      </c>
      <c r="BY78" s="152"/>
      <c r="BZ78" s="151"/>
      <c r="CA78" s="64">
        <v>347.32</v>
      </c>
      <c r="CC78" s="153" t="s">
        <v>44</v>
      </c>
      <c r="CD78" s="154"/>
      <c r="CE78" s="20" t="s">
        <v>73</v>
      </c>
      <c r="CF78" s="146" t="s">
        <v>229</v>
      </c>
      <c r="CG78" s="148"/>
      <c r="CH78" s="146" t="s">
        <v>312</v>
      </c>
      <c r="CI78" s="147"/>
      <c r="CJ78" s="148"/>
      <c r="CK78" s="64">
        <v>263.7</v>
      </c>
      <c r="CL78" s="16"/>
      <c r="CM78" s="153" t="s">
        <v>44</v>
      </c>
      <c r="CN78" s="154"/>
      <c r="CO78" s="20" t="s">
        <v>73</v>
      </c>
      <c r="CP78" s="146" t="s">
        <v>229</v>
      </c>
      <c r="CQ78" s="148"/>
      <c r="CR78" s="146" t="s">
        <v>312</v>
      </c>
      <c r="CS78" s="147"/>
      <c r="CT78" s="148"/>
      <c r="CU78" s="64">
        <v>313.58000000000004</v>
      </c>
      <c r="CW78" s="153" t="s">
        <v>44</v>
      </c>
      <c r="CX78" s="154"/>
      <c r="CY78" s="20" t="s">
        <v>73</v>
      </c>
      <c r="CZ78" s="103" t="s">
        <v>229</v>
      </c>
      <c r="DA78" s="104"/>
      <c r="DB78" s="103" t="s">
        <v>312</v>
      </c>
      <c r="DC78" s="118"/>
      <c r="DD78" s="104"/>
      <c r="DE78" s="64">
        <v>194.23000000000002</v>
      </c>
    </row>
    <row r="79" spans="1:109" ht="115.5" customHeight="1" x14ac:dyDescent="0.2">
      <c r="A79" s="49"/>
      <c r="B79" s="50"/>
      <c r="C79" s="19" t="s">
        <v>74</v>
      </c>
      <c r="D79" s="109" t="s">
        <v>92</v>
      </c>
      <c r="E79" s="110"/>
      <c r="F79" s="109" t="s">
        <v>252</v>
      </c>
      <c r="G79" s="137"/>
      <c r="H79" s="110"/>
      <c r="I79" s="65"/>
      <c r="K79" s="49"/>
      <c r="L79" s="50"/>
      <c r="M79" s="19" t="s">
        <v>74</v>
      </c>
      <c r="N79" s="150" t="s">
        <v>92</v>
      </c>
      <c r="O79" s="151"/>
      <c r="P79" s="150" t="s">
        <v>252</v>
      </c>
      <c r="Q79" s="152"/>
      <c r="R79" s="151"/>
      <c r="S79" s="65"/>
      <c r="U79" s="49"/>
      <c r="V79" s="50"/>
      <c r="W79" s="19" t="s">
        <v>74</v>
      </c>
      <c r="X79" s="150" t="s">
        <v>92</v>
      </c>
      <c r="Y79" s="151"/>
      <c r="Z79" s="150" t="s">
        <v>252</v>
      </c>
      <c r="AA79" s="152"/>
      <c r="AB79" s="151"/>
      <c r="AC79" s="65"/>
      <c r="AD79" s="16"/>
      <c r="AE79" s="49"/>
      <c r="AF79" s="50"/>
      <c r="AG79" s="19" t="s">
        <v>74</v>
      </c>
      <c r="AH79" s="150" t="s">
        <v>92</v>
      </c>
      <c r="AI79" s="151"/>
      <c r="AJ79" s="150" t="s">
        <v>252</v>
      </c>
      <c r="AK79" s="152"/>
      <c r="AL79" s="151"/>
      <c r="AM79" s="65"/>
      <c r="AO79" s="49"/>
      <c r="AP79" s="50"/>
      <c r="AQ79" s="19" t="s">
        <v>74</v>
      </c>
      <c r="AR79" s="109" t="s">
        <v>92</v>
      </c>
      <c r="AS79" s="110"/>
      <c r="AT79" s="109" t="s">
        <v>252</v>
      </c>
      <c r="AU79" s="137"/>
      <c r="AV79" s="110"/>
      <c r="AW79" s="65"/>
      <c r="AY79" s="155"/>
      <c r="AZ79" s="156"/>
      <c r="BA79" s="19" t="s">
        <v>74</v>
      </c>
      <c r="BB79" s="103" t="s">
        <v>186</v>
      </c>
      <c r="BC79" s="118"/>
      <c r="BD79" s="105"/>
      <c r="BE79" s="105"/>
      <c r="BF79" s="105"/>
      <c r="BG79" s="65"/>
      <c r="BI79" s="155"/>
      <c r="BJ79" s="156"/>
      <c r="BK79" s="19" t="s">
        <v>74</v>
      </c>
      <c r="BL79" s="109" t="s">
        <v>92</v>
      </c>
      <c r="BM79" s="110"/>
      <c r="BN79" s="109" t="s">
        <v>252</v>
      </c>
      <c r="BO79" s="137"/>
      <c r="BP79" s="110"/>
      <c r="BQ79" s="65"/>
      <c r="BS79" s="155"/>
      <c r="BT79" s="156"/>
      <c r="BU79" s="19" t="s">
        <v>74</v>
      </c>
      <c r="BV79" s="150" t="s">
        <v>92</v>
      </c>
      <c r="BW79" s="151"/>
      <c r="BX79" s="150" t="s">
        <v>252</v>
      </c>
      <c r="BY79" s="152"/>
      <c r="BZ79" s="151"/>
      <c r="CA79" s="65"/>
      <c r="CC79" s="155"/>
      <c r="CD79" s="156"/>
      <c r="CE79" s="19" t="s">
        <v>74</v>
      </c>
      <c r="CF79" s="146" t="s">
        <v>92</v>
      </c>
      <c r="CG79" s="148"/>
      <c r="CH79" s="146" t="s">
        <v>252</v>
      </c>
      <c r="CI79" s="147"/>
      <c r="CJ79" s="148"/>
      <c r="CK79" s="65"/>
      <c r="CL79" s="16"/>
      <c r="CM79" s="155"/>
      <c r="CN79" s="156"/>
      <c r="CO79" s="19" t="s">
        <v>74</v>
      </c>
      <c r="CP79" s="146" t="s">
        <v>92</v>
      </c>
      <c r="CQ79" s="148"/>
      <c r="CR79" s="146" t="s">
        <v>252</v>
      </c>
      <c r="CS79" s="147"/>
      <c r="CT79" s="148"/>
      <c r="CU79" s="65"/>
      <c r="CW79" s="155"/>
      <c r="CX79" s="156"/>
      <c r="CY79" s="19" t="s">
        <v>74</v>
      </c>
      <c r="CZ79" s="103" t="s">
        <v>92</v>
      </c>
      <c r="DA79" s="104"/>
      <c r="DB79" s="103" t="s">
        <v>252</v>
      </c>
      <c r="DC79" s="118"/>
      <c r="DD79" s="104"/>
      <c r="DE79" s="65"/>
    </row>
    <row r="80" spans="1:109" ht="115.5" customHeight="1" x14ac:dyDescent="0.2">
      <c r="A80" s="51"/>
      <c r="B80" s="52"/>
      <c r="C80" s="19" t="s">
        <v>75</v>
      </c>
      <c r="D80" s="60" t="s">
        <v>242</v>
      </c>
      <c r="E80" s="61"/>
      <c r="F80" s="109" t="s">
        <v>243</v>
      </c>
      <c r="G80" s="137"/>
      <c r="H80" s="110"/>
      <c r="I80" s="66"/>
      <c r="K80" s="51"/>
      <c r="L80" s="52"/>
      <c r="M80" s="19" t="s">
        <v>75</v>
      </c>
      <c r="N80" s="138" t="s">
        <v>242</v>
      </c>
      <c r="O80" s="139"/>
      <c r="P80" s="150" t="s">
        <v>243</v>
      </c>
      <c r="Q80" s="152"/>
      <c r="R80" s="151"/>
      <c r="S80" s="66"/>
      <c r="U80" s="51"/>
      <c r="V80" s="52"/>
      <c r="W80" s="19" t="s">
        <v>75</v>
      </c>
      <c r="X80" s="138" t="s">
        <v>242</v>
      </c>
      <c r="Y80" s="139"/>
      <c r="Z80" s="150" t="s">
        <v>243</v>
      </c>
      <c r="AA80" s="152"/>
      <c r="AB80" s="151"/>
      <c r="AC80" s="66"/>
      <c r="AD80" s="16"/>
      <c r="AE80" s="51"/>
      <c r="AF80" s="52"/>
      <c r="AG80" s="19" t="s">
        <v>75</v>
      </c>
      <c r="AH80" s="138" t="s">
        <v>242</v>
      </c>
      <c r="AI80" s="139"/>
      <c r="AJ80" s="150" t="s">
        <v>243</v>
      </c>
      <c r="AK80" s="152"/>
      <c r="AL80" s="151"/>
      <c r="AM80" s="66"/>
      <c r="AO80" s="51"/>
      <c r="AP80" s="52"/>
      <c r="AQ80" s="19" t="s">
        <v>75</v>
      </c>
      <c r="AR80" s="60" t="s">
        <v>242</v>
      </c>
      <c r="AS80" s="61"/>
      <c r="AT80" s="109" t="s">
        <v>243</v>
      </c>
      <c r="AU80" s="137"/>
      <c r="AV80" s="110"/>
      <c r="AW80" s="66"/>
      <c r="AY80" s="157"/>
      <c r="AZ80" s="158"/>
      <c r="BA80" s="19" t="s">
        <v>75</v>
      </c>
      <c r="BB80" s="103" t="s">
        <v>186</v>
      </c>
      <c r="BC80" s="118"/>
      <c r="BD80" s="105"/>
      <c r="BE80" s="105"/>
      <c r="BF80" s="105"/>
      <c r="BG80" s="66"/>
      <c r="BI80" s="157"/>
      <c r="BJ80" s="158"/>
      <c r="BK80" s="19" t="s">
        <v>75</v>
      </c>
      <c r="BL80" s="60" t="s">
        <v>242</v>
      </c>
      <c r="BM80" s="61"/>
      <c r="BN80" s="109" t="s">
        <v>243</v>
      </c>
      <c r="BO80" s="137"/>
      <c r="BP80" s="110"/>
      <c r="BQ80" s="66"/>
      <c r="BS80" s="157"/>
      <c r="BT80" s="158"/>
      <c r="BU80" s="19" t="s">
        <v>75</v>
      </c>
      <c r="BV80" s="138" t="s">
        <v>242</v>
      </c>
      <c r="BW80" s="139"/>
      <c r="BX80" s="150" t="s">
        <v>243</v>
      </c>
      <c r="BY80" s="152"/>
      <c r="BZ80" s="151"/>
      <c r="CA80" s="66"/>
      <c r="CC80" s="157"/>
      <c r="CD80" s="158"/>
      <c r="CE80" s="19" t="s">
        <v>75</v>
      </c>
      <c r="CF80" s="141" t="s">
        <v>242</v>
      </c>
      <c r="CG80" s="142"/>
      <c r="CH80" s="146" t="s">
        <v>243</v>
      </c>
      <c r="CI80" s="147"/>
      <c r="CJ80" s="148"/>
      <c r="CK80" s="66"/>
      <c r="CL80" s="16"/>
      <c r="CM80" s="157"/>
      <c r="CN80" s="158"/>
      <c r="CO80" s="19" t="s">
        <v>75</v>
      </c>
      <c r="CP80" s="141" t="s">
        <v>242</v>
      </c>
      <c r="CQ80" s="142"/>
      <c r="CR80" s="146" t="s">
        <v>243</v>
      </c>
      <c r="CS80" s="147"/>
      <c r="CT80" s="148"/>
      <c r="CU80" s="66"/>
      <c r="CW80" s="157"/>
      <c r="CX80" s="158"/>
      <c r="CY80" s="19" t="s">
        <v>75</v>
      </c>
      <c r="CZ80" s="53" t="s">
        <v>242</v>
      </c>
      <c r="DA80" s="67"/>
      <c r="DB80" s="103" t="s">
        <v>243</v>
      </c>
      <c r="DC80" s="118"/>
      <c r="DD80" s="104"/>
      <c r="DE80" s="66"/>
    </row>
    <row r="81" spans="1:109" s="4" customFormat="1" ht="115.5" customHeight="1" x14ac:dyDescent="0.2">
      <c r="A81" s="47" t="s">
        <v>45</v>
      </c>
      <c r="B81" s="48"/>
      <c r="C81" s="20" t="s">
        <v>73</v>
      </c>
      <c r="D81" s="109" t="s">
        <v>230</v>
      </c>
      <c r="E81" s="110"/>
      <c r="F81" s="109" t="s">
        <v>313</v>
      </c>
      <c r="G81" s="137"/>
      <c r="H81" s="110"/>
      <c r="I81" s="64">
        <v>19.539241200000003</v>
      </c>
      <c r="J81" s="2"/>
      <c r="K81" s="47" t="s">
        <v>45</v>
      </c>
      <c r="L81" s="48"/>
      <c r="M81" s="20" t="s">
        <v>73</v>
      </c>
      <c r="N81" s="150" t="s">
        <v>230</v>
      </c>
      <c r="O81" s="151"/>
      <c r="P81" s="150" t="s">
        <v>313</v>
      </c>
      <c r="Q81" s="152"/>
      <c r="R81" s="151"/>
      <c r="S81" s="64">
        <v>19.539241200000003</v>
      </c>
      <c r="T81" s="2"/>
      <c r="U81" s="47" t="s">
        <v>45</v>
      </c>
      <c r="V81" s="48"/>
      <c r="W81" s="20" t="s">
        <v>73</v>
      </c>
      <c r="X81" s="150" t="s">
        <v>230</v>
      </c>
      <c r="Y81" s="151"/>
      <c r="Z81" s="150" t="s">
        <v>313</v>
      </c>
      <c r="AA81" s="152"/>
      <c r="AB81" s="151"/>
      <c r="AC81" s="64">
        <v>19.539241200000003</v>
      </c>
      <c r="AD81" s="15"/>
      <c r="AE81" s="47" t="s">
        <v>45</v>
      </c>
      <c r="AF81" s="48"/>
      <c r="AG81" s="20" t="s">
        <v>73</v>
      </c>
      <c r="AH81" s="150" t="s">
        <v>230</v>
      </c>
      <c r="AI81" s="151"/>
      <c r="AJ81" s="150" t="s">
        <v>313</v>
      </c>
      <c r="AK81" s="152"/>
      <c r="AL81" s="151"/>
      <c r="AM81" s="64">
        <v>19.539241200000003</v>
      </c>
      <c r="AN81" s="2"/>
      <c r="AO81" s="47" t="s">
        <v>45</v>
      </c>
      <c r="AP81" s="48"/>
      <c r="AQ81" s="20" t="s">
        <v>73</v>
      </c>
      <c r="AR81" s="109" t="s">
        <v>230</v>
      </c>
      <c r="AS81" s="110"/>
      <c r="AT81" s="109" t="s">
        <v>313</v>
      </c>
      <c r="AU81" s="137"/>
      <c r="AV81" s="110"/>
      <c r="AW81" s="64">
        <v>19.539241200000003</v>
      </c>
      <c r="AY81" s="153" t="s">
        <v>186</v>
      </c>
      <c r="AZ81" s="154"/>
      <c r="BA81" s="20" t="s">
        <v>73</v>
      </c>
      <c r="BB81" s="103" t="s">
        <v>186</v>
      </c>
      <c r="BC81" s="118"/>
      <c r="BD81" s="105"/>
      <c r="BE81" s="105"/>
      <c r="BF81" s="105"/>
      <c r="BG81" s="64" t="s">
        <v>186</v>
      </c>
      <c r="BI81" s="153" t="s">
        <v>45</v>
      </c>
      <c r="BJ81" s="154"/>
      <c r="BK81" s="20" t="s">
        <v>73</v>
      </c>
      <c r="BL81" s="109" t="s">
        <v>230</v>
      </c>
      <c r="BM81" s="110"/>
      <c r="BN81" s="109" t="s">
        <v>313</v>
      </c>
      <c r="BO81" s="137"/>
      <c r="BP81" s="110"/>
      <c r="BQ81" s="64">
        <v>141.505</v>
      </c>
      <c r="BR81" s="2"/>
      <c r="BS81" s="153" t="s">
        <v>45</v>
      </c>
      <c r="BT81" s="154"/>
      <c r="BU81" s="20" t="s">
        <v>73</v>
      </c>
      <c r="BV81" s="150" t="s">
        <v>230</v>
      </c>
      <c r="BW81" s="151"/>
      <c r="BX81" s="150" t="s">
        <v>313</v>
      </c>
      <c r="BY81" s="152"/>
      <c r="BZ81" s="151"/>
      <c r="CA81" s="64">
        <v>294.59499999999997</v>
      </c>
      <c r="CB81" s="2"/>
      <c r="CC81" s="153" t="s">
        <v>45</v>
      </c>
      <c r="CD81" s="154"/>
      <c r="CE81" s="20" t="s">
        <v>73</v>
      </c>
      <c r="CF81" s="146" t="s">
        <v>230</v>
      </c>
      <c r="CG81" s="148"/>
      <c r="CH81" s="146" t="s">
        <v>313</v>
      </c>
      <c r="CI81" s="147"/>
      <c r="CJ81" s="148"/>
      <c r="CK81" s="64">
        <v>210.97499999999999</v>
      </c>
      <c r="CL81" s="15"/>
      <c r="CM81" s="153" t="s">
        <v>45</v>
      </c>
      <c r="CN81" s="154"/>
      <c r="CO81" s="20" t="s">
        <v>73</v>
      </c>
      <c r="CP81" s="150" t="s">
        <v>230</v>
      </c>
      <c r="CQ81" s="151"/>
      <c r="CR81" s="150" t="s">
        <v>313</v>
      </c>
      <c r="CS81" s="152"/>
      <c r="CT81" s="151"/>
      <c r="CU81" s="64">
        <v>260.85500000000002</v>
      </c>
      <c r="CV81" s="2"/>
      <c r="CW81" s="153" t="s">
        <v>45</v>
      </c>
      <c r="CX81" s="154"/>
      <c r="CY81" s="20" t="s">
        <v>73</v>
      </c>
      <c r="CZ81" s="103" t="s">
        <v>230</v>
      </c>
      <c r="DA81" s="104"/>
      <c r="DB81" s="103" t="s">
        <v>313</v>
      </c>
      <c r="DC81" s="118"/>
      <c r="DD81" s="104"/>
      <c r="DE81" s="64">
        <v>141.505</v>
      </c>
    </row>
    <row r="82" spans="1:109" s="4" customFormat="1" ht="115.5" customHeight="1" x14ac:dyDescent="0.2">
      <c r="A82" s="49"/>
      <c r="B82" s="50"/>
      <c r="C82" s="19" t="s">
        <v>74</v>
      </c>
      <c r="D82" s="109" t="s">
        <v>93</v>
      </c>
      <c r="E82" s="110"/>
      <c r="F82" s="109" t="s">
        <v>241</v>
      </c>
      <c r="G82" s="137"/>
      <c r="H82" s="110"/>
      <c r="I82" s="65"/>
      <c r="J82" s="2"/>
      <c r="K82" s="49"/>
      <c r="L82" s="50"/>
      <c r="M82" s="19" t="s">
        <v>74</v>
      </c>
      <c r="N82" s="150" t="s">
        <v>93</v>
      </c>
      <c r="O82" s="151"/>
      <c r="P82" s="150" t="s">
        <v>241</v>
      </c>
      <c r="Q82" s="152"/>
      <c r="R82" s="151"/>
      <c r="S82" s="65"/>
      <c r="T82" s="2"/>
      <c r="U82" s="49"/>
      <c r="V82" s="50"/>
      <c r="W82" s="19" t="s">
        <v>74</v>
      </c>
      <c r="X82" s="150" t="s">
        <v>93</v>
      </c>
      <c r="Y82" s="151"/>
      <c r="Z82" s="150" t="s">
        <v>241</v>
      </c>
      <c r="AA82" s="152"/>
      <c r="AB82" s="151"/>
      <c r="AC82" s="65"/>
      <c r="AD82" s="15"/>
      <c r="AE82" s="49"/>
      <c r="AF82" s="50"/>
      <c r="AG82" s="19" t="s">
        <v>74</v>
      </c>
      <c r="AH82" s="150" t="s">
        <v>93</v>
      </c>
      <c r="AI82" s="151"/>
      <c r="AJ82" s="150" t="s">
        <v>241</v>
      </c>
      <c r="AK82" s="152"/>
      <c r="AL82" s="151"/>
      <c r="AM82" s="65"/>
      <c r="AN82" s="2"/>
      <c r="AO82" s="49"/>
      <c r="AP82" s="50"/>
      <c r="AQ82" s="19" t="s">
        <v>74</v>
      </c>
      <c r="AR82" s="109" t="s">
        <v>93</v>
      </c>
      <c r="AS82" s="110"/>
      <c r="AT82" s="109" t="s">
        <v>241</v>
      </c>
      <c r="AU82" s="137"/>
      <c r="AV82" s="110"/>
      <c r="AW82" s="65"/>
      <c r="AY82" s="155"/>
      <c r="AZ82" s="156"/>
      <c r="BA82" s="19" t="s">
        <v>74</v>
      </c>
      <c r="BB82" s="103" t="s">
        <v>186</v>
      </c>
      <c r="BC82" s="118"/>
      <c r="BD82" s="105"/>
      <c r="BE82" s="105"/>
      <c r="BF82" s="105"/>
      <c r="BG82" s="65"/>
      <c r="BI82" s="155"/>
      <c r="BJ82" s="156"/>
      <c r="BK82" s="19" t="s">
        <v>74</v>
      </c>
      <c r="BL82" s="109" t="s">
        <v>93</v>
      </c>
      <c r="BM82" s="110"/>
      <c r="BN82" s="109" t="s">
        <v>241</v>
      </c>
      <c r="BO82" s="137"/>
      <c r="BP82" s="110"/>
      <c r="BQ82" s="65"/>
      <c r="BR82" s="2"/>
      <c r="BS82" s="155"/>
      <c r="BT82" s="156"/>
      <c r="BU82" s="19" t="s">
        <v>74</v>
      </c>
      <c r="BV82" s="150" t="s">
        <v>93</v>
      </c>
      <c r="BW82" s="151"/>
      <c r="BX82" s="150" t="s">
        <v>241</v>
      </c>
      <c r="BY82" s="152"/>
      <c r="BZ82" s="151"/>
      <c r="CA82" s="65"/>
      <c r="CB82" s="2"/>
      <c r="CC82" s="155"/>
      <c r="CD82" s="156"/>
      <c r="CE82" s="19" t="s">
        <v>74</v>
      </c>
      <c r="CF82" s="150" t="s">
        <v>93</v>
      </c>
      <c r="CG82" s="151"/>
      <c r="CH82" s="150" t="s">
        <v>241</v>
      </c>
      <c r="CI82" s="152"/>
      <c r="CJ82" s="151"/>
      <c r="CK82" s="65"/>
      <c r="CL82" s="15"/>
      <c r="CM82" s="155"/>
      <c r="CN82" s="156"/>
      <c r="CO82" s="19" t="s">
        <v>74</v>
      </c>
      <c r="CP82" s="150" t="s">
        <v>93</v>
      </c>
      <c r="CQ82" s="151"/>
      <c r="CR82" s="150" t="s">
        <v>241</v>
      </c>
      <c r="CS82" s="152"/>
      <c r="CT82" s="151"/>
      <c r="CU82" s="65"/>
      <c r="CV82" s="2"/>
      <c r="CW82" s="155"/>
      <c r="CX82" s="156"/>
      <c r="CY82" s="19" t="s">
        <v>74</v>
      </c>
      <c r="CZ82" s="109" t="s">
        <v>93</v>
      </c>
      <c r="DA82" s="110"/>
      <c r="DB82" s="109" t="s">
        <v>241</v>
      </c>
      <c r="DC82" s="137"/>
      <c r="DD82" s="110"/>
      <c r="DE82" s="65"/>
    </row>
    <row r="83" spans="1:109" s="4" customFormat="1" ht="115.5" customHeight="1" x14ac:dyDescent="0.2">
      <c r="A83" s="51"/>
      <c r="B83" s="52"/>
      <c r="C83" s="19" t="s">
        <v>75</v>
      </c>
      <c r="D83" s="109" t="s">
        <v>202</v>
      </c>
      <c r="E83" s="110"/>
      <c r="F83" s="109" t="s">
        <v>239</v>
      </c>
      <c r="G83" s="137"/>
      <c r="H83" s="110"/>
      <c r="I83" s="66"/>
      <c r="J83" s="2"/>
      <c r="K83" s="51"/>
      <c r="L83" s="52"/>
      <c r="M83" s="19" t="s">
        <v>75</v>
      </c>
      <c r="N83" s="150" t="s">
        <v>202</v>
      </c>
      <c r="O83" s="151"/>
      <c r="P83" s="150" t="s">
        <v>239</v>
      </c>
      <c r="Q83" s="152"/>
      <c r="R83" s="151"/>
      <c r="S83" s="66"/>
      <c r="T83" s="2"/>
      <c r="U83" s="51"/>
      <c r="V83" s="52"/>
      <c r="W83" s="19" t="s">
        <v>75</v>
      </c>
      <c r="X83" s="150" t="s">
        <v>202</v>
      </c>
      <c r="Y83" s="151"/>
      <c r="Z83" s="150" t="s">
        <v>239</v>
      </c>
      <c r="AA83" s="152"/>
      <c r="AB83" s="151"/>
      <c r="AC83" s="66"/>
      <c r="AD83" s="15"/>
      <c r="AE83" s="51"/>
      <c r="AF83" s="52"/>
      <c r="AG83" s="19" t="s">
        <v>75</v>
      </c>
      <c r="AH83" s="150" t="s">
        <v>202</v>
      </c>
      <c r="AI83" s="151"/>
      <c r="AJ83" s="150" t="s">
        <v>239</v>
      </c>
      <c r="AK83" s="152"/>
      <c r="AL83" s="151"/>
      <c r="AM83" s="66"/>
      <c r="AN83" s="2"/>
      <c r="AO83" s="51"/>
      <c r="AP83" s="52"/>
      <c r="AQ83" s="19" t="s">
        <v>75</v>
      </c>
      <c r="AR83" s="109" t="s">
        <v>202</v>
      </c>
      <c r="AS83" s="110"/>
      <c r="AT83" s="109" t="s">
        <v>239</v>
      </c>
      <c r="AU83" s="137"/>
      <c r="AV83" s="110"/>
      <c r="AW83" s="66"/>
      <c r="AY83" s="157"/>
      <c r="AZ83" s="158"/>
      <c r="BA83" s="19" t="s">
        <v>75</v>
      </c>
      <c r="BB83" s="103" t="s">
        <v>186</v>
      </c>
      <c r="BC83" s="118"/>
      <c r="BD83" s="105"/>
      <c r="BE83" s="105"/>
      <c r="BF83" s="105"/>
      <c r="BG83" s="66"/>
      <c r="BI83" s="157"/>
      <c r="BJ83" s="158"/>
      <c r="BK83" s="19" t="s">
        <v>75</v>
      </c>
      <c r="BL83" s="109" t="s">
        <v>202</v>
      </c>
      <c r="BM83" s="110"/>
      <c r="BN83" s="109" t="s">
        <v>239</v>
      </c>
      <c r="BO83" s="137"/>
      <c r="BP83" s="110"/>
      <c r="BQ83" s="66"/>
      <c r="BR83" s="2"/>
      <c r="BS83" s="157"/>
      <c r="BT83" s="158"/>
      <c r="BU83" s="19" t="s">
        <v>75</v>
      </c>
      <c r="BV83" s="150" t="s">
        <v>202</v>
      </c>
      <c r="BW83" s="151"/>
      <c r="BX83" s="150" t="s">
        <v>239</v>
      </c>
      <c r="BY83" s="152"/>
      <c r="BZ83" s="151"/>
      <c r="CA83" s="66"/>
      <c r="CB83" s="2"/>
      <c r="CC83" s="157"/>
      <c r="CD83" s="158"/>
      <c r="CE83" s="19" t="s">
        <v>75</v>
      </c>
      <c r="CF83" s="150" t="s">
        <v>202</v>
      </c>
      <c r="CG83" s="151"/>
      <c r="CH83" s="150" t="s">
        <v>239</v>
      </c>
      <c r="CI83" s="152"/>
      <c r="CJ83" s="151"/>
      <c r="CK83" s="66"/>
      <c r="CL83" s="15"/>
      <c r="CM83" s="157"/>
      <c r="CN83" s="158"/>
      <c r="CO83" s="19" t="s">
        <v>75</v>
      </c>
      <c r="CP83" s="150" t="s">
        <v>202</v>
      </c>
      <c r="CQ83" s="151"/>
      <c r="CR83" s="150" t="s">
        <v>239</v>
      </c>
      <c r="CS83" s="152"/>
      <c r="CT83" s="151"/>
      <c r="CU83" s="66"/>
      <c r="CV83" s="2"/>
      <c r="CW83" s="157"/>
      <c r="CX83" s="158"/>
      <c r="CY83" s="19" t="s">
        <v>75</v>
      </c>
      <c r="CZ83" s="109" t="s">
        <v>202</v>
      </c>
      <c r="DA83" s="110"/>
      <c r="DB83" s="109" t="s">
        <v>239</v>
      </c>
      <c r="DC83" s="137"/>
      <c r="DD83" s="110"/>
      <c r="DE83" s="66"/>
    </row>
    <row r="84" spans="1:109" s="4" customFormat="1" ht="115.5" customHeight="1" x14ac:dyDescent="0.2">
      <c r="A84" s="44" t="s">
        <v>46</v>
      </c>
      <c r="B84" s="44"/>
      <c r="C84" s="20" t="s">
        <v>73</v>
      </c>
      <c r="D84" s="109" t="s">
        <v>230</v>
      </c>
      <c r="E84" s="110"/>
      <c r="F84" s="109" t="s">
        <v>313</v>
      </c>
      <c r="G84" s="137"/>
      <c r="H84" s="110"/>
      <c r="I84" s="64">
        <v>26.052321600000003</v>
      </c>
      <c r="J84" s="2"/>
      <c r="K84" s="44" t="s">
        <v>46</v>
      </c>
      <c r="L84" s="44"/>
      <c r="M84" s="20" t="s">
        <v>73</v>
      </c>
      <c r="N84" s="150" t="s">
        <v>230</v>
      </c>
      <c r="O84" s="151"/>
      <c r="P84" s="150" t="s">
        <v>313</v>
      </c>
      <c r="Q84" s="152"/>
      <c r="R84" s="151"/>
      <c r="S84" s="64">
        <v>26.052321600000003</v>
      </c>
      <c r="T84" s="2"/>
      <c r="U84" s="44" t="s">
        <v>46</v>
      </c>
      <c r="V84" s="44"/>
      <c r="W84" s="20" t="s">
        <v>73</v>
      </c>
      <c r="X84" s="150" t="s">
        <v>230</v>
      </c>
      <c r="Y84" s="151"/>
      <c r="Z84" s="150" t="s">
        <v>313</v>
      </c>
      <c r="AA84" s="152"/>
      <c r="AB84" s="151"/>
      <c r="AC84" s="64">
        <v>26.052321600000003</v>
      </c>
      <c r="AD84" s="15"/>
      <c r="AE84" s="44" t="s">
        <v>46</v>
      </c>
      <c r="AF84" s="44"/>
      <c r="AG84" s="20" t="s">
        <v>73</v>
      </c>
      <c r="AH84" s="150" t="s">
        <v>230</v>
      </c>
      <c r="AI84" s="151"/>
      <c r="AJ84" s="150" t="s">
        <v>313</v>
      </c>
      <c r="AK84" s="152"/>
      <c r="AL84" s="151"/>
      <c r="AM84" s="64">
        <v>26.052321600000003</v>
      </c>
      <c r="AN84" s="2"/>
      <c r="AO84" s="44" t="s">
        <v>46</v>
      </c>
      <c r="AP84" s="44"/>
      <c r="AQ84" s="20" t="s">
        <v>73</v>
      </c>
      <c r="AR84" s="109" t="s">
        <v>230</v>
      </c>
      <c r="AS84" s="110"/>
      <c r="AT84" s="109" t="s">
        <v>313</v>
      </c>
      <c r="AU84" s="137"/>
      <c r="AV84" s="110"/>
      <c r="AW84" s="64">
        <v>26.052321600000003</v>
      </c>
      <c r="AY84" s="153" t="s">
        <v>186</v>
      </c>
      <c r="AZ84" s="154"/>
      <c r="BA84" s="20" t="s">
        <v>73</v>
      </c>
      <c r="BB84" s="103" t="s">
        <v>186</v>
      </c>
      <c r="BC84" s="118"/>
      <c r="BD84" s="105"/>
      <c r="BE84" s="105"/>
      <c r="BF84" s="105"/>
      <c r="BG84" s="64" t="s">
        <v>186</v>
      </c>
      <c r="BI84" s="63" t="s">
        <v>46</v>
      </c>
      <c r="BJ84" s="63"/>
      <c r="BK84" s="20" t="s">
        <v>73</v>
      </c>
      <c r="BL84" s="109" t="s">
        <v>230</v>
      </c>
      <c r="BM84" s="110"/>
      <c r="BN84" s="109" t="s">
        <v>313</v>
      </c>
      <c r="BO84" s="137"/>
      <c r="BP84" s="110"/>
      <c r="BQ84" s="64">
        <v>151.125</v>
      </c>
      <c r="BR84" s="2"/>
      <c r="BS84" s="63" t="s">
        <v>46</v>
      </c>
      <c r="BT84" s="63"/>
      <c r="BU84" s="20" t="s">
        <v>73</v>
      </c>
      <c r="BV84" s="150" t="s">
        <v>230</v>
      </c>
      <c r="BW84" s="151"/>
      <c r="BX84" s="150" t="s">
        <v>313</v>
      </c>
      <c r="BY84" s="152"/>
      <c r="BZ84" s="151"/>
      <c r="CA84" s="64">
        <v>304.21499999999997</v>
      </c>
      <c r="CB84" s="2"/>
      <c r="CC84" s="63" t="s">
        <v>46</v>
      </c>
      <c r="CD84" s="63"/>
      <c r="CE84" s="20" t="s">
        <v>73</v>
      </c>
      <c r="CF84" s="150" t="s">
        <v>230</v>
      </c>
      <c r="CG84" s="151"/>
      <c r="CH84" s="150" t="s">
        <v>313</v>
      </c>
      <c r="CI84" s="152"/>
      <c r="CJ84" s="151"/>
      <c r="CK84" s="64">
        <v>220.595</v>
      </c>
      <c r="CL84" s="15"/>
      <c r="CM84" s="63" t="s">
        <v>46</v>
      </c>
      <c r="CN84" s="63"/>
      <c r="CO84" s="20" t="s">
        <v>73</v>
      </c>
      <c r="CP84" s="150" t="s">
        <v>230</v>
      </c>
      <c r="CQ84" s="151"/>
      <c r="CR84" s="150" t="s">
        <v>313</v>
      </c>
      <c r="CS84" s="152"/>
      <c r="CT84" s="151"/>
      <c r="CU84" s="64">
        <v>270.47500000000002</v>
      </c>
      <c r="CV84" s="2"/>
      <c r="CW84" s="63" t="s">
        <v>46</v>
      </c>
      <c r="CX84" s="63"/>
      <c r="CY84" s="20" t="s">
        <v>73</v>
      </c>
      <c r="CZ84" s="109" t="s">
        <v>230</v>
      </c>
      <c r="DA84" s="110"/>
      <c r="DB84" s="109" t="s">
        <v>313</v>
      </c>
      <c r="DC84" s="137"/>
      <c r="DD84" s="110"/>
      <c r="DE84" s="64">
        <v>151.125</v>
      </c>
    </row>
    <row r="85" spans="1:109" s="4" customFormat="1" ht="115.5" customHeight="1" x14ac:dyDescent="0.2">
      <c r="A85" s="44"/>
      <c r="B85" s="44"/>
      <c r="C85" s="19" t="s">
        <v>74</v>
      </c>
      <c r="D85" s="60" t="s">
        <v>343</v>
      </c>
      <c r="E85" s="61"/>
      <c r="F85" s="59" t="s">
        <v>346</v>
      </c>
      <c r="G85" s="59"/>
      <c r="H85" s="59"/>
      <c r="I85" s="65"/>
      <c r="J85" s="2"/>
      <c r="K85" s="44"/>
      <c r="L85" s="44"/>
      <c r="M85" s="19" t="s">
        <v>74</v>
      </c>
      <c r="N85" s="138" t="s">
        <v>343</v>
      </c>
      <c r="O85" s="139"/>
      <c r="P85" s="45" t="s">
        <v>346</v>
      </c>
      <c r="Q85" s="45"/>
      <c r="R85" s="45"/>
      <c r="S85" s="65"/>
      <c r="T85" s="2"/>
      <c r="U85" s="44"/>
      <c r="V85" s="44"/>
      <c r="W85" s="19" t="s">
        <v>74</v>
      </c>
      <c r="X85" s="138" t="s">
        <v>343</v>
      </c>
      <c r="Y85" s="139"/>
      <c r="Z85" s="45" t="s">
        <v>346</v>
      </c>
      <c r="AA85" s="45"/>
      <c r="AB85" s="45"/>
      <c r="AC85" s="65"/>
      <c r="AD85" s="15"/>
      <c r="AE85" s="44"/>
      <c r="AF85" s="44"/>
      <c r="AG85" s="19" t="s">
        <v>74</v>
      </c>
      <c r="AH85" s="138" t="s">
        <v>343</v>
      </c>
      <c r="AI85" s="139"/>
      <c r="AJ85" s="45" t="s">
        <v>346</v>
      </c>
      <c r="AK85" s="45"/>
      <c r="AL85" s="45"/>
      <c r="AM85" s="65"/>
      <c r="AN85" s="2"/>
      <c r="AO85" s="44"/>
      <c r="AP85" s="44"/>
      <c r="AQ85" s="19" t="s">
        <v>74</v>
      </c>
      <c r="AR85" s="60" t="s">
        <v>343</v>
      </c>
      <c r="AS85" s="61"/>
      <c r="AT85" s="59" t="s">
        <v>346</v>
      </c>
      <c r="AU85" s="59"/>
      <c r="AV85" s="59"/>
      <c r="AW85" s="65"/>
      <c r="AY85" s="155"/>
      <c r="AZ85" s="156"/>
      <c r="BA85" s="19" t="s">
        <v>74</v>
      </c>
      <c r="BB85" s="103" t="s">
        <v>186</v>
      </c>
      <c r="BC85" s="118"/>
      <c r="BD85" s="105"/>
      <c r="BE85" s="105"/>
      <c r="BF85" s="105"/>
      <c r="BG85" s="65"/>
      <c r="BI85" s="63"/>
      <c r="BJ85" s="63"/>
      <c r="BK85" s="19" t="s">
        <v>74</v>
      </c>
      <c r="BL85" s="60" t="s">
        <v>343</v>
      </c>
      <c r="BM85" s="61"/>
      <c r="BN85" s="59" t="s">
        <v>346</v>
      </c>
      <c r="BO85" s="59"/>
      <c r="BP85" s="59"/>
      <c r="BQ85" s="65"/>
      <c r="BR85" s="2"/>
      <c r="BS85" s="63"/>
      <c r="BT85" s="63"/>
      <c r="BU85" s="19" t="s">
        <v>74</v>
      </c>
      <c r="BV85" s="138" t="s">
        <v>343</v>
      </c>
      <c r="BW85" s="139"/>
      <c r="BX85" s="45" t="s">
        <v>346</v>
      </c>
      <c r="BY85" s="45"/>
      <c r="BZ85" s="45"/>
      <c r="CA85" s="65"/>
      <c r="CB85" s="2"/>
      <c r="CC85" s="63"/>
      <c r="CD85" s="63"/>
      <c r="CE85" s="19" t="s">
        <v>74</v>
      </c>
      <c r="CF85" s="138" t="s">
        <v>343</v>
      </c>
      <c r="CG85" s="139"/>
      <c r="CH85" s="45" t="s">
        <v>346</v>
      </c>
      <c r="CI85" s="45"/>
      <c r="CJ85" s="45"/>
      <c r="CK85" s="65"/>
      <c r="CL85" s="15"/>
      <c r="CM85" s="63"/>
      <c r="CN85" s="63"/>
      <c r="CO85" s="19" t="s">
        <v>74</v>
      </c>
      <c r="CP85" s="138" t="s">
        <v>343</v>
      </c>
      <c r="CQ85" s="139"/>
      <c r="CR85" s="45" t="s">
        <v>346</v>
      </c>
      <c r="CS85" s="45"/>
      <c r="CT85" s="45"/>
      <c r="CU85" s="65"/>
      <c r="CV85" s="2"/>
      <c r="CW85" s="63"/>
      <c r="CX85" s="63"/>
      <c r="CY85" s="19" t="s">
        <v>74</v>
      </c>
      <c r="CZ85" s="60" t="s">
        <v>343</v>
      </c>
      <c r="DA85" s="61"/>
      <c r="DB85" s="59" t="s">
        <v>346</v>
      </c>
      <c r="DC85" s="59"/>
      <c r="DD85" s="59"/>
      <c r="DE85" s="65"/>
    </row>
    <row r="86" spans="1:109" s="4" customFormat="1" ht="115.5" customHeight="1" x14ac:dyDescent="0.2">
      <c r="A86" s="44"/>
      <c r="B86" s="44"/>
      <c r="C86" s="19" t="s">
        <v>75</v>
      </c>
      <c r="D86" s="109" t="s">
        <v>202</v>
      </c>
      <c r="E86" s="110"/>
      <c r="F86" s="109" t="s">
        <v>256</v>
      </c>
      <c r="G86" s="137"/>
      <c r="H86" s="110"/>
      <c r="I86" s="66"/>
      <c r="J86" s="2"/>
      <c r="K86" s="44"/>
      <c r="L86" s="44"/>
      <c r="M86" s="19" t="s">
        <v>75</v>
      </c>
      <c r="N86" s="150" t="s">
        <v>202</v>
      </c>
      <c r="O86" s="151"/>
      <c r="P86" s="150" t="s">
        <v>256</v>
      </c>
      <c r="Q86" s="152"/>
      <c r="R86" s="151"/>
      <c r="S86" s="66"/>
      <c r="T86" s="2"/>
      <c r="U86" s="44"/>
      <c r="V86" s="44"/>
      <c r="W86" s="19" t="s">
        <v>75</v>
      </c>
      <c r="X86" s="150" t="s">
        <v>202</v>
      </c>
      <c r="Y86" s="151"/>
      <c r="Z86" s="150" t="s">
        <v>256</v>
      </c>
      <c r="AA86" s="152"/>
      <c r="AB86" s="151"/>
      <c r="AC86" s="66"/>
      <c r="AD86" s="15"/>
      <c r="AE86" s="44"/>
      <c r="AF86" s="44"/>
      <c r="AG86" s="19" t="s">
        <v>75</v>
      </c>
      <c r="AH86" s="150" t="s">
        <v>202</v>
      </c>
      <c r="AI86" s="151"/>
      <c r="AJ86" s="150" t="s">
        <v>256</v>
      </c>
      <c r="AK86" s="152"/>
      <c r="AL86" s="151"/>
      <c r="AM86" s="66"/>
      <c r="AN86" s="2"/>
      <c r="AO86" s="44"/>
      <c r="AP86" s="44"/>
      <c r="AQ86" s="19" t="s">
        <v>75</v>
      </c>
      <c r="AR86" s="103" t="s">
        <v>202</v>
      </c>
      <c r="AS86" s="104"/>
      <c r="AT86" s="103" t="s">
        <v>256</v>
      </c>
      <c r="AU86" s="118"/>
      <c r="AV86" s="104"/>
      <c r="AW86" s="66"/>
      <c r="AY86" s="157"/>
      <c r="AZ86" s="158"/>
      <c r="BA86" s="19" t="s">
        <v>75</v>
      </c>
      <c r="BB86" s="103" t="s">
        <v>186</v>
      </c>
      <c r="BC86" s="118"/>
      <c r="BD86" s="105"/>
      <c r="BE86" s="105"/>
      <c r="BF86" s="105"/>
      <c r="BG86" s="66"/>
      <c r="BI86" s="63"/>
      <c r="BJ86" s="63"/>
      <c r="BK86" s="19" t="s">
        <v>75</v>
      </c>
      <c r="BL86" s="109" t="s">
        <v>202</v>
      </c>
      <c r="BM86" s="110"/>
      <c r="BN86" s="109" t="s">
        <v>256</v>
      </c>
      <c r="BO86" s="137"/>
      <c r="BP86" s="110"/>
      <c r="BQ86" s="66"/>
      <c r="BR86" s="2"/>
      <c r="BS86" s="63"/>
      <c r="BT86" s="63"/>
      <c r="BU86" s="19" t="s">
        <v>75</v>
      </c>
      <c r="BV86" s="150" t="s">
        <v>202</v>
      </c>
      <c r="BW86" s="151"/>
      <c r="BX86" s="150" t="s">
        <v>256</v>
      </c>
      <c r="BY86" s="152"/>
      <c r="BZ86" s="151"/>
      <c r="CA86" s="66"/>
      <c r="CB86" s="2"/>
      <c r="CC86" s="63"/>
      <c r="CD86" s="63"/>
      <c r="CE86" s="19" t="s">
        <v>75</v>
      </c>
      <c r="CF86" s="150" t="s">
        <v>202</v>
      </c>
      <c r="CG86" s="151"/>
      <c r="CH86" s="150" t="s">
        <v>256</v>
      </c>
      <c r="CI86" s="152"/>
      <c r="CJ86" s="151"/>
      <c r="CK86" s="66"/>
      <c r="CL86" s="15"/>
      <c r="CM86" s="63"/>
      <c r="CN86" s="63"/>
      <c r="CO86" s="19" t="s">
        <v>75</v>
      </c>
      <c r="CP86" s="150" t="s">
        <v>202</v>
      </c>
      <c r="CQ86" s="151"/>
      <c r="CR86" s="150" t="s">
        <v>256</v>
      </c>
      <c r="CS86" s="152"/>
      <c r="CT86" s="151"/>
      <c r="CU86" s="66"/>
      <c r="CV86" s="2"/>
      <c r="CW86" s="63"/>
      <c r="CX86" s="63"/>
      <c r="CY86" s="19" t="s">
        <v>75</v>
      </c>
      <c r="CZ86" s="109" t="s">
        <v>202</v>
      </c>
      <c r="DA86" s="110"/>
      <c r="DB86" s="109" t="s">
        <v>256</v>
      </c>
      <c r="DC86" s="137"/>
      <c r="DD86" s="110"/>
      <c r="DE86" s="66"/>
    </row>
    <row r="87" spans="1:109" s="4" customFormat="1" ht="115.5" customHeight="1" x14ac:dyDescent="0.2">
      <c r="A87" s="44" t="s">
        <v>47</v>
      </c>
      <c r="B87" s="44"/>
      <c r="C87" s="20" t="s">
        <v>73</v>
      </c>
      <c r="D87" s="109" t="s">
        <v>230</v>
      </c>
      <c r="E87" s="110"/>
      <c r="F87" s="109" t="s">
        <v>313</v>
      </c>
      <c r="G87" s="137"/>
      <c r="H87" s="110"/>
      <c r="I87" s="64">
        <v>28.827321600000005</v>
      </c>
      <c r="J87" s="2"/>
      <c r="K87" s="44" t="s">
        <v>47</v>
      </c>
      <c r="L87" s="44"/>
      <c r="M87" s="20" t="s">
        <v>73</v>
      </c>
      <c r="N87" s="150" t="s">
        <v>230</v>
      </c>
      <c r="O87" s="151"/>
      <c r="P87" s="150" t="s">
        <v>313</v>
      </c>
      <c r="Q87" s="152"/>
      <c r="R87" s="151"/>
      <c r="S87" s="64">
        <v>28.827321600000005</v>
      </c>
      <c r="T87" s="2"/>
      <c r="U87" s="44" t="s">
        <v>47</v>
      </c>
      <c r="V87" s="44"/>
      <c r="W87" s="20" t="s">
        <v>73</v>
      </c>
      <c r="X87" s="146" t="s">
        <v>230</v>
      </c>
      <c r="Y87" s="148"/>
      <c r="Z87" s="146" t="s">
        <v>313</v>
      </c>
      <c r="AA87" s="147"/>
      <c r="AB87" s="148"/>
      <c r="AC87" s="64">
        <v>28.827321600000005</v>
      </c>
      <c r="AD87" s="15"/>
      <c r="AE87" s="44" t="s">
        <v>47</v>
      </c>
      <c r="AF87" s="44"/>
      <c r="AG87" s="20" t="s">
        <v>73</v>
      </c>
      <c r="AH87" s="146" t="s">
        <v>230</v>
      </c>
      <c r="AI87" s="148"/>
      <c r="AJ87" s="146" t="s">
        <v>313</v>
      </c>
      <c r="AK87" s="147"/>
      <c r="AL87" s="148"/>
      <c r="AM87" s="64">
        <v>28.827321600000005</v>
      </c>
      <c r="AN87" s="2"/>
      <c r="AO87" s="44" t="s">
        <v>47</v>
      </c>
      <c r="AP87" s="44"/>
      <c r="AQ87" s="20" t="s">
        <v>73</v>
      </c>
      <c r="AR87" s="103" t="s">
        <v>230</v>
      </c>
      <c r="AS87" s="104"/>
      <c r="AT87" s="103" t="s">
        <v>313</v>
      </c>
      <c r="AU87" s="118"/>
      <c r="AV87" s="104"/>
      <c r="AW87" s="64">
        <v>28.827321600000005</v>
      </c>
      <c r="AY87" s="153" t="s">
        <v>186</v>
      </c>
      <c r="AZ87" s="154"/>
      <c r="BA87" s="20" t="s">
        <v>73</v>
      </c>
      <c r="BB87" s="103" t="s">
        <v>186</v>
      </c>
      <c r="BC87" s="118"/>
      <c r="BD87" s="105"/>
      <c r="BE87" s="105"/>
      <c r="BF87" s="105"/>
      <c r="BG87" s="64" t="s">
        <v>186</v>
      </c>
      <c r="BI87" s="63" t="s">
        <v>47</v>
      </c>
      <c r="BJ87" s="63"/>
      <c r="BK87" s="20" t="s">
        <v>73</v>
      </c>
      <c r="BL87" s="109" t="s">
        <v>230</v>
      </c>
      <c r="BM87" s="110"/>
      <c r="BN87" s="109" t="s">
        <v>313</v>
      </c>
      <c r="BO87" s="137"/>
      <c r="BP87" s="110"/>
      <c r="BQ87" s="64">
        <v>169.995</v>
      </c>
      <c r="BR87" s="2"/>
      <c r="BS87" s="63" t="s">
        <v>47</v>
      </c>
      <c r="BT87" s="63"/>
      <c r="BU87" s="20" t="s">
        <v>73</v>
      </c>
      <c r="BV87" s="146" t="s">
        <v>230</v>
      </c>
      <c r="BW87" s="148"/>
      <c r="BX87" s="146" t="s">
        <v>313</v>
      </c>
      <c r="BY87" s="147"/>
      <c r="BZ87" s="148"/>
      <c r="CA87" s="64">
        <v>323.08499999999998</v>
      </c>
      <c r="CB87" s="2"/>
      <c r="CC87" s="63" t="s">
        <v>47</v>
      </c>
      <c r="CD87" s="63"/>
      <c r="CE87" s="20" t="s">
        <v>73</v>
      </c>
      <c r="CF87" s="150" t="s">
        <v>230</v>
      </c>
      <c r="CG87" s="151"/>
      <c r="CH87" s="150" t="s">
        <v>313</v>
      </c>
      <c r="CI87" s="152"/>
      <c r="CJ87" s="151"/>
      <c r="CK87" s="64">
        <v>239.465</v>
      </c>
      <c r="CL87" s="15"/>
      <c r="CM87" s="63" t="s">
        <v>47</v>
      </c>
      <c r="CN87" s="63"/>
      <c r="CO87" s="20" t="s">
        <v>73</v>
      </c>
      <c r="CP87" s="150" t="s">
        <v>230</v>
      </c>
      <c r="CQ87" s="151"/>
      <c r="CR87" s="150" t="s">
        <v>313</v>
      </c>
      <c r="CS87" s="152"/>
      <c r="CT87" s="151"/>
      <c r="CU87" s="64">
        <v>289.34500000000003</v>
      </c>
      <c r="CV87" s="2"/>
      <c r="CW87" s="63" t="s">
        <v>47</v>
      </c>
      <c r="CX87" s="63"/>
      <c r="CY87" s="20" t="s">
        <v>73</v>
      </c>
      <c r="CZ87" s="109" t="s">
        <v>230</v>
      </c>
      <c r="DA87" s="110"/>
      <c r="DB87" s="109" t="s">
        <v>313</v>
      </c>
      <c r="DC87" s="137"/>
      <c r="DD87" s="110"/>
      <c r="DE87" s="64">
        <v>169.995</v>
      </c>
    </row>
    <row r="88" spans="1:109" s="4" customFormat="1" ht="115.5" customHeight="1" x14ac:dyDescent="0.2">
      <c r="A88" s="44"/>
      <c r="B88" s="44"/>
      <c r="C88" s="19" t="s">
        <v>74</v>
      </c>
      <c r="D88" s="109" t="s">
        <v>96</v>
      </c>
      <c r="E88" s="110"/>
      <c r="F88" s="109" t="s">
        <v>262</v>
      </c>
      <c r="G88" s="137"/>
      <c r="H88" s="110"/>
      <c r="I88" s="65"/>
      <c r="J88" s="2"/>
      <c r="K88" s="44"/>
      <c r="L88" s="44"/>
      <c r="M88" s="19" t="s">
        <v>74</v>
      </c>
      <c r="N88" s="150" t="s">
        <v>96</v>
      </c>
      <c r="O88" s="151"/>
      <c r="P88" s="150" t="s">
        <v>262</v>
      </c>
      <c r="Q88" s="152"/>
      <c r="R88" s="151"/>
      <c r="S88" s="65"/>
      <c r="T88" s="2"/>
      <c r="U88" s="44"/>
      <c r="V88" s="44"/>
      <c r="W88" s="19" t="s">
        <v>74</v>
      </c>
      <c r="X88" s="146" t="s">
        <v>96</v>
      </c>
      <c r="Y88" s="148"/>
      <c r="Z88" s="146" t="s">
        <v>262</v>
      </c>
      <c r="AA88" s="147"/>
      <c r="AB88" s="148"/>
      <c r="AC88" s="65"/>
      <c r="AD88" s="15"/>
      <c r="AE88" s="44"/>
      <c r="AF88" s="44"/>
      <c r="AG88" s="19" t="s">
        <v>74</v>
      </c>
      <c r="AH88" s="146" t="s">
        <v>96</v>
      </c>
      <c r="AI88" s="148"/>
      <c r="AJ88" s="146" t="s">
        <v>262</v>
      </c>
      <c r="AK88" s="147"/>
      <c r="AL88" s="148"/>
      <c r="AM88" s="65"/>
      <c r="AN88" s="2"/>
      <c r="AO88" s="44"/>
      <c r="AP88" s="44"/>
      <c r="AQ88" s="19" t="s">
        <v>74</v>
      </c>
      <c r="AR88" s="103" t="s">
        <v>96</v>
      </c>
      <c r="AS88" s="104"/>
      <c r="AT88" s="103" t="s">
        <v>262</v>
      </c>
      <c r="AU88" s="118"/>
      <c r="AV88" s="104"/>
      <c r="AW88" s="65"/>
      <c r="AY88" s="155"/>
      <c r="AZ88" s="156"/>
      <c r="BA88" s="19" t="s">
        <v>74</v>
      </c>
      <c r="BB88" s="103" t="s">
        <v>186</v>
      </c>
      <c r="BC88" s="118"/>
      <c r="BD88" s="105"/>
      <c r="BE88" s="105"/>
      <c r="BF88" s="105"/>
      <c r="BG88" s="65"/>
      <c r="BI88" s="63"/>
      <c r="BJ88" s="63"/>
      <c r="BK88" s="19" t="s">
        <v>74</v>
      </c>
      <c r="BL88" s="103" t="s">
        <v>96</v>
      </c>
      <c r="BM88" s="104"/>
      <c r="BN88" s="103" t="s">
        <v>262</v>
      </c>
      <c r="BO88" s="118"/>
      <c r="BP88" s="104"/>
      <c r="BQ88" s="65"/>
      <c r="BR88" s="2"/>
      <c r="BS88" s="63"/>
      <c r="BT88" s="63"/>
      <c r="BU88" s="19" t="s">
        <v>74</v>
      </c>
      <c r="BV88" s="146" t="s">
        <v>96</v>
      </c>
      <c r="BW88" s="148"/>
      <c r="BX88" s="146" t="s">
        <v>262</v>
      </c>
      <c r="BY88" s="147"/>
      <c r="BZ88" s="148"/>
      <c r="CA88" s="65"/>
      <c r="CB88" s="2"/>
      <c r="CC88" s="63"/>
      <c r="CD88" s="63"/>
      <c r="CE88" s="19" t="s">
        <v>74</v>
      </c>
      <c r="CF88" s="146" t="s">
        <v>96</v>
      </c>
      <c r="CG88" s="148"/>
      <c r="CH88" s="146" t="s">
        <v>262</v>
      </c>
      <c r="CI88" s="147"/>
      <c r="CJ88" s="148"/>
      <c r="CK88" s="65"/>
      <c r="CL88" s="15"/>
      <c r="CM88" s="63"/>
      <c r="CN88" s="63"/>
      <c r="CO88" s="19" t="s">
        <v>74</v>
      </c>
      <c r="CP88" s="150" t="s">
        <v>96</v>
      </c>
      <c r="CQ88" s="151"/>
      <c r="CR88" s="150" t="s">
        <v>262</v>
      </c>
      <c r="CS88" s="152"/>
      <c r="CT88" s="151"/>
      <c r="CU88" s="65"/>
      <c r="CV88" s="2"/>
      <c r="CW88" s="63"/>
      <c r="CX88" s="63"/>
      <c r="CY88" s="19" t="s">
        <v>74</v>
      </c>
      <c r="CZ88" s="109" t="s">
        <v>96</v>
      </c>
      <c r="DA88" s="110"/>
      <c r="DB88" s="109" t="s">
        <v>262</v>
      </c>
      <c r="DC88" s="137"/>
      <c r="DD88" s="110"/>
      <c r="DE88" s="65"/>
    </row>
    <row r="89" spans="1:109" s="4" customFormat="1" ht="115.5" customHeight="1" x14ac:dyDescent="0.2">
      <c r="A89" s="44"/>
      <c r="B89" s="44"/>
      <c r="C89" s="19" t="s">
        <v>75</v>
      </c>
      <c r="D89" s="60" t="s">
        <v>314</v>
      </c>
      <c r="E89" s="61"/>
      <c r="F89" s="109" t="s">
        <v>256</v>
      </c>
      <c r="G89" s="137"/>
      <c r="H89" s="110"/>
      <c r="I89" s="66"/>
      <c r="J89" s="2"/>
      <c r="K89" s="44"/>
      <c r="L89" s="44"/>
      <c r="M89" s="19" t="s">
        <v>75</v>
      </c>
      <c r="N89" s="141" t="s">
        <v>314</v>
      </c>
      <c r="O89" s="142"/>
      <c r="P89" s="146" t="s">
        <v>256</v>
      </c>
      <c r="Q89" s="147"/>
      <c r="R89" s="148"/>
      <c r="S89" s="66"/>
      <c r="T89" s="2"/>
      <c r="U89" s="44"/>
      <c r="V89" s="44"/>
      <c r="W89" s="19" t="s">
        <v>75</v>
      </c>
      <c r="X89" s="141" t="s">
        <v>314</v>
      </c>
      <c r="Y89" s="142"/>
      <c r="Z89" s="146" t="s">
        <v>256</v>
      </c>
      <c r="AA89" s="147"/>
      <c r="AB89" s="148"/>
      <c r="AC89" s="66"/>
      <c r="AD89" s="15"/>
      <c r="AE89" s="44"/>
      <c r="AF89" s="44"/>
      <c r="AG89" s="19" t="s">
        <v>75</v>
      </c>
      <c r="AH89" s="141" t="s">
        <v>314</v>
      </c>
      <c r="AI89" s="142"/>
      <c r="AJ89" s="146" t="s">
        <v>256</v>
      </c>
      <c r="AK89" s="147"/>
      <c r="AL89" s="148"/>
      <c r="AM89" s="66"/>
      <c r="AN89" s="2"/>
      <c r="AO89" s="44"/>
      <c r="AP89" s="44"/>
      <c r="AQ89" s="19" t="s">
        <v>75</v>
      </c>
      <c r="AR89" s="53" t="s">
        <v>314</v>
      </c>
      <c r="AS89" s="67"/>
      <c r="AT89" s="103" t="s">
        <v>256</v>
      </c>
      <c r="AU89" s="118"/>
      <c r="AV89" s="104"/>
      <c r="AW89" s="66"/>
      <c r="AY89" s="157"/>
      <c r="AZ89" s="158"/>
      <c r="BA89" s="19" t="s">
        <v>75</v>
      </c>
      <c r="BB89" s="103" t="s">
        <v>186</v>
      </c>
      <c r="BC89" s="118"/>
      <c r="BD89" s="105"/>
      <c r="BE89" s="105"/>
      <c r="BF89" s="105"/>
      <c r="BG89" s="66"/>
      <c r="BI89" s="63"/>
      <c r="BJ89" s="63"/>
      <c r="BK89" s="19" t="s">
        <v>75</v>
      </c>
      <c r="BL89" s="53" t="s">
        <v>314</v>
      </c>
      <c r="BM89" s="67"/>
      <c r="BN89" s="103" t="s">
        <v>256</v>
      </c>
      <c r="BO89" s="118"/>
      <c r="BP89" s="104"/>
      <c r="BQ89" s="66"/>
      <c r="BR89" s="2"/>
      <c r="BS89" s="63"/>
      <c r="BT89" s="63"/>
      <c r="BU89" s="19" t="s">
        <v>75</v>
      </c>
      <c r="BV89" s="141" t="s">
        <v>314</v>
      </c>
      <c r="BW89" s="142"/>
      <c r="BX89" s="146" t="s">
        <v>256</v>
      </c>
      <c r="BY89" s="147"/>
      <c r="BZ89" s="148"/>
      <c r="CA89" s="66"/>
      <c r="CB89" s="2"/>
      <c r="CC89" s="63"/>
      <c r="CD89" s="63"/>
      <c r="CE89" s="19" t="s">
        <v>75</v>
      </c>
      <c r="CF89" s="141" t="s">
        <v>314</v>
      </c>
      <c r="CG89" s="142"/>
      <c r="CH89" s="146" t="s">
        <v>256</v>
      </c>
      <c r="CI89" s="147"/>
      <c r="CJ89" s="148"/>
      <c r="CK89" s="66"/>
      <c r="CL89" s="15"/>
      <c r="CM89" s="63"/>
      <c r="CN89" s="63"/>
      <c r="CO89" s="19" t="s">
        <v>75</v>
      </c>
      <c r="CP89" s="141" t="s">
        <v>314</v>
      </c>
      <c r="CQ89" s="142"/>
      <c r="CR89" s="146" t="s">
        <v>256</v>
      </c>
      <c r="CS89" s="147"/>
      <c r="CT89" s="148"/>
      <c r="CU89" s="66"/>
      <c r="CV89" s="2"/>
      <c r="CW89" s="63"/>
      <c r="CX89" s="63"/>
      <c r="CY89" s="19" t="s">
        <v>75</v>
      </c>
      <c r="CZ89" s="53" t="s">
        <v>314</v>
      </c>
      <c r="DA89" s="67"/>
      <c r="DB89" s="103" t="s">
        <v>256</v>
      </c>
      <c r="DC89" s="118"/>
      <c r="DD89" s="104"/>
      <c r="DE89" s="66"/>
    </row>
    <row r="90" spans="1:109" s="4" customFormat="1" ht="115.5" customHeight="1" x14ac:dyDescent="0.2">
      <c r="A90" s="44" t="s">
        <v>48</v>
      </c>
      <c r="B90" s="44"/>
      <c r="C90" s="20" t="s">
        <v>73</v>
      </c>
      <c r="D90" s="109" t="s">
        <v>230</v>
      </c>
      <c r="E90" s="110"/>
      <c r="F90" s="109" t="s">
        <v>313</v>
      </c>
      <c r="G90" s="137"/>
      <c r="H90" s="110"/>
      <c r="I90" s="64">
        <v>31.602321600000003</v>
      </c>
      <c r="J90" s="2"/>
      <c r="K90" s="44" t="s">
        <v>48</v>
      </c>
      <c r="L90" s="44"/>
      <c r="M90" s="20" t="s">
        <v>73</v>
      </c>
      <c r="N90" s="146" t="s">
        <v>230</v>
      </c>
      <c r="O90" s="148"/>
      <c r="P90" s="146" t="s">
        <v>313</v>
      </c>
      <c r="Q90" s="147"/>
      <c r="R90" s="148"/>
      <c r="S90" s="64">
        <v>31.602321600000003</v>
      </c>
      <c r="T90" s="2"/>
      <c r="U90" s="44" t="s">
        <v>48</v>
      </c>
      <c r="V90" s="44"/>
      <c r="W90" s="20" t="s">
        <v>73</v>
      </c>
      <c r="X90" s="146" t="s">
        <v>230</v>
      </c>
      <c r="Y90" s="148"/>
      <c r="Z90" s="146" t="s">
        <v>313</v>
      </c>
      <c r="AA90" s="147"/>
      <c r="AB90" s="148"/>
      <c r="AC90" s="64">
        <v>31.602321600000003</v>
      </c>
      <c r="AD90" s="15"/>
      <c r="AE90" s="44" t="s">
        <v>48</v>
      </c>
      <c r="AF90" s="44"/>
      <c r="AG90" s="20" t="s">
        <v>73</v>
      </c>
      <c r="AH90" s="146" t="s">
        <v>230</v>
      </c>
      <c r="AI90" s="148"/>
      <c r="AJ90" s="146" t="s">
        <v>313</v>
      </c>
      <c r="AK90" s="147"/>
      <c r="AL90" s="148"/>
      <c r="AM90" s="64">
        <v>31.602321600000003</v>
      </c>
      <c r="AN90" s="2"/>
      <c r="AO90" s="44" t="s">
        <v>48</v>
      </c>
      <c r="AP90" s="44"/>
      <c r="AQ90" s="20" t="s">
        <v>73</v>
      </c>
      <c r="AR90" s="103" t="s">
        <v>230</v>
      </c>
      <c r="AS90" s="104"/>
      <c r="AT90" s="103" t="s">
        <v>313</v>
      </c>
      <c r="AU90" s="118"/>
      <c r="AV90" s="104"/>
      <c r="AW90" s="64">
        <v>31.602321600000003</v>
      </c>
      <c r="AY90" s="153" t="s">
        <v>186</v>
      </c>
      <c r="AZ90" s="154"/>
      <c r="BA90" s="20" t="s">
        <v>73</v>
      </c>
      <c r="BB90" s="103" t="s">
        <v>186</v>
      </c>
      <c r="BC90" s="118"/>
      <c r="BD90" s="105"/>
      <c r="BE90" s="105"/>
      <c r="BF90" s="105"/>
      <c r="BG90" s="64" t="s">
        <v>186</v>
      </c>
      <c r="BI90" s="63" t="s">
        <v>48</v>
      </c>
      <c r="BJ90" s="63"/>
      <c r="BK90" s="20" t="s">
        <v>73</v>
      </c>
      <c r="BL90" s="103" t="s">
        <v>230</v>
      </c>
      <c r="BM90" s="104"/>
      <c r="BN90" s="103" t="s">
        <v>313</v>
      </c>
      <c r="BO90" s="118"/>
      <c r="BP90" s="104"/>
      <c r="BQ90" s="64">
        <v>198.11500000000001</v>
      </c>
      <c r="BR90" s="2"/>
      <c r="BS90" s="63" t="s">
        <v>48</v>
      </c>
      <c r="BT90" s="63"/>
      <c r="BU90" s="20" t="s">
        <v>73</v>
      </c>
      <c r="BV90" s="146" t="s">
        <v>230</v>
      </c>
      <c r="BW90" s="148"/>
      <c r="BX90" s="146" t="s">
        <v>313</v>
      </c>
      <c r="BY90" s="147"/>
      <c r="BZ90" s="148"/>
      <c r="CA90" s="64">
        <v>351.20499999999998</v>
      </c>
      <c r="CB90" s="2"/>
      <c r="CC90" s="63" t="s">
        <v>48</v>
      </c>
      <c r="CD90" s="63"/>
      <c r="CE90" s="20" t="s">
        <v>73</v>
      </c>
      <c r="CF90" s="146" t="s">
        <v>230</v>
      </c>
      <c r="CG90" s="148"/>
      <c r="CH90" s="146" t="s">
        <v>313</v>
      </c>
      <c r="CI90" s="147"/>
      <c r="CJ90" s="148"/>
      <c r="CK90" s="64">
        <v>267.58499999999998</v>
      </c>
      <c r="CL90" s="15"/>
      <c r="CM90" s="63" t="s">
        <v>48</v>
      </c>
      <c r="CN90" s="63"/>
      <c r="CO90" s="20" t="s">
        <v>73</v>
      </c>
      <c r="CP90" s="146" t="s">
        <v>230</v>
      </c>
      <c r="CQ90" s="148"/>
      <c r="CR90" s="146" t="s">
        <v>313</v>
      </c>
      <c r="CS90" s="147"/>
      <c r="CT90" s="148"/>
      <c r="CU90" s="64">
        <v>317.46500000000003</v>
      </c>
      <c r="CV90" s="2"/>
      <c r="CW90" s="63" t="s">
        <v>48</v>
      </c>
      <c r="CX90" s="63"/>
      <c r="CY90" s="20" t="s">
        <v>73</v>
      </c>
      <c r="CZ90" s="103" t="s">
        <v>230</v>
      </c>
      <c r="DA90" s="104"/>
      <c r="DB90" s="103" t="s">
        <v>313</v>
      </c>
      <c r="DC90" s="118"/>
      <c r="DD90" s="104"/>
      <c r="DE90" s="64">
        <v>198.11500000000001</v>
      </c>
    </row>
    <row r="91" spans="1:109" s="4" customFormat="1" ht="115.5" customHeight="1" x14ac:dyDescent="0.2">
      <c r="A91" s="44"/>
      <c r="B91" s="44"/>
      <c r="C91" s="19" t="s">
        <v>74</v>
      </c>
      <c r="D91" s="109" t="s">
        <v>97</v>
      </c>
      <c r="E91" s="110"/>
      <c r="F91" s="109" t="s">
        <v>257</v>
      </c>
      <c r="G91" s="137"/>
      <c r="H91" s="110"/>
      <c r="I91" s="65"/>
      <c r="J91" s="2"/>
      <c r="K91" s="44"/>
      <c r="L91" s="44"/>
      <c r="M91" s="19" t="s">
        <v>74</v>
      </c>
      <c r="N91" s="146" t="s">
        <v>97</v>
      </c>
      <c r="O91" s="148"/>
      <c r="P91" s="146" t="s">
        <v>257</v>
      </c>
      <c r="Q91" s="147"/>
      <c r="R91" s="148"/>
      <c r="S91" s="65"/>
      <c r="T91" s="2"/>
      <c r="U91" s="44"/>
      <c r="V91" s="44"/>
      <c r="W91" s="19" t="s">
        <v>74</v>
      </c>
      <c r="X91" s="146" t="s">
        <v>97</v>
      </c>
      <c r="Y91" s="148"/>
      <c r="Z91" s="146" t="s">
        <v>257</v>
      </c>
      <c r="AA91" s="147"/>
      <c r="AB91" s="148"/>
      <c r="AC91" s="65"/>
      <c r="AD91" s="15"/>
      <c r="AE91" s="44"/>
      <c r="AF91" s="44"/>
      <c r="AG91" s="19" t="s">
        <v>74</v>
      </c>
      <c r="AH91" s="146" t="s">
        <v>97</v>
      </c>
      <c r="AI91" s="148"/>
      <c r="AJ91" s="146" t="s">
        <v>257</v>
      </c>
      <c r="AK91" s="147"/>
      <c r="AL91" s="148"/>
      <c r="AM91" s="65"/>
      <c r="AN91" s="2"/>
      <c r="AO91" s="44"/>
      <c r="AP91" s="44"/>
      <c r="AQ91" s="19" t="s">
        <v>74</v>
      </c>
      <c r="AR91" s="103" t="s">
        <v>97</v>
      </c>
      <c r="AS91" s="104"/>
      <c r="AT91" s="103" t="s">
        <v>257</v>
      </c>
      <c r="AU91" s="118"/>
      <c r="AV91" s="104"/>
      <c r="AW91" s="65"/>
      <c r="AY91" s="155"/>
      <c r="AZ91" s="156"/>
      <c r="BA91" s="19" t="s">
        <v>74</v>
      </c>
      <c r="BB91" s="103" t="s">
        <v>186</v>
      </c>
      <c r="BC91" s="118"/>
      <c r="BD91" s="105"/>
      <c r="BE91" s="105"/>
      <c r="BF91" s="105"/>
      <c r="BG91" s="65"/>
      <c r="BI91" s="63"/>
      <c r="BJ91" s="63"/>
      <c r="BK91" s="19" t="s">
        <v>74</v>
      </c>
      <c r="BL91" s="103" t="s">
        <v>97</v>
      </c>
      <c r="BM91" s="104"/>
      <c r="BN91" s="103" t="s">
        <v>257</v>
      </c>
      <c r="BO91" s="118"/>
      <c r="BP91" s="104"/>
      <c r="BQ91" s="65"/>
      <c r="BR91" s="2"/>
      <c r="BS91" s="63"/>
      <c r="BT91" s="63"/>
      <c r="BU91" s="19" t="s">
        <v>74</v>
      </c>
      <c r="BV91" s="146" t="s">
        <v>97</v>
      </c>
      <c r="BW91" s="148"/>
      <c r="BX91" s="146" t="s">
        <v>257</v>
      </c>
      <c r="BY91" s="147"/>
      <c r="BZ91" s="148"/>
      <c r="CA91" s="65"/>
      <c r="CB91" s="2"/>
      <c r="CC91" s="63"/>
      <c r="CD91" s="63"/>
      <c r="CE91" s="19" t="s">
        <v>74</v>
      </c>
      <c r="CF91" s="146" t="s">
        <v>97</v>
      </c>
      <c r="CG91" s="148"/>
      <c r="CH91" s="146" t="s">
        <v>257</v>
      </c>
      <c r="CI91" s="147"/>
      <c r="CJ91" s="148"/>
      <c r="CK91" s="65"/>
      <c r="CL91" s="15"/>
      <c r="CM91" s="63"/>
      <c r="CN91" s="63"/>
      <c r="CO91" s="19" t="s">
        <v>74</v>
      </c>
      <c r="CP91" s="146" t="s">
        <v>97</v>
      </c>
      <c r="CQ91" s="148"/>
      <c r="CR91" s="146" t="s">
        <v>257</v>
      </c>
      <c r="CS91" s="147"/>
      <c r="CT91" s="148"/>
      <c r="CU91" s="65"/>
      <c r="CV91" s="2"/>
      <c r="CW91" s="63"/>
      <c r="CX91" s="63"/>
      <c r="CY91" s="19" t="s">
        <v>74</v>
      </c>
      <c r="CZ91" s="103" t="s">
        <v>97</v>
      </c>
      <c r="DA91" s="104"/>
      <c r="DB91" s="103" t="s">
        <v>257</v>
      </c>
      <c r="DC91" s="118"/>
      <c r="DD91" s="104"/>
      <c r="DE91" s="65"/>
    </row>
    <row r="92" spans="1:109" s="4" customFormat="1" ht="115.5" customHeight="1" x14ac:dyDescent="0.2">
      <c r="A92" s="44"/>
      <c r="B92" s="44"/>
      <c r="C92" s="19" t="s">
        <v>75</v>
      </c>
      <c r="D92" s="60" t="s">
        <v>314</v>
      </c>
      <c r="E92" s="61"/>
      <c r="F92" s="109" t="s">
        <v>256</v>
      </c>
      <c r="G92" s="137"/>
      <c r="H92" s="110"/>
      <c r="I92" s="66"/>
      <c r="J92" s="2"/>
      <c r="K92" s="44"/>
      <c r="L92" s="44"/>
      <c r="M92" s="19" t="s">
        <v>75</v>
      </c>
      <c r="N92" s="141" t="s">
        <v>314</v>
      </c>
      <c r="O92" s="142"/>
      <c r="P92" s="146" t="s">
        <v>256</v>
      </c>
      <c r="Q92" s="147"/>
      <c r="R92" s="148"/>
      <c r="S92" s="66"/>
      <c r="T92" s="2"/>
      <c r="U92" s="44"/>
      <c r="V92" s="44"/>
      <c r="W92" s="19" t="s">
        <v>75</v>
      </c>
      <c r="X92" s="141" t="s">
        <v>314</v>
      </c>
      <c r="Y92" s="142"/>
      <c r="Z92" s="146" t="s">
        <v>256</v>
      </c>
      <c r="AA92" s="147"/>
      <c r="AB92" s="148"/>
      <c r="AC92" s="66"/>
      <c r="AD92" s="15"/>
      <c r="AE92" s="44"/>
      <c r="AF92" s="44"/>
      <c r="AG92" s="19" t="s">
        <v>75</v>
      </c>
      <c r="AH92" s="141" t="s">
        <v>314</v>
      </c>
      <c r="AI92" s="142"/>
      <c r="AJ92" s="146" t="s">
        <v>256</v>
      </c>
      <c r="AK92" s="147"/>
      <c r="AL92" s="148"/>
      <c r="AM92" s="66"/>
      <c r="AN92" s="2"/>
      <c r="AO92" s="44"/>
      <c r="AP92" s="44"/>
      <c r="AQ92" s="19" t="s">
        <v>75</v>
      </c>
      <c r="AR92" s="53" t="s">
        <v>314</v>
      </c>
      <c r="AS92" s="67"/>
      <c r="AT92" s="103" t="s">
        <v>256</v>
      </c>
      <c r="AU92" s="118"/>
      <c r="AV92" s="104"/>
      <c r="AW92" s="66"/>
      <c r="AY92" s="157"/>
      <c r="AZ92" s="158"/>
      <c r="BA92" s="19" t="s">
        <v>75</v>
      </c>
      <c r="BB92" s="103" t="s">
        <v>186</v>
      </c>
      <c r="BC92" s="118"/>
      <c r="BD92" s="105"/>
      <c r="BE92" s="105"/>
      <c r="BF92" s="105"/>
      <c r="BG92" s="66"/>
      <c r="BI92" s="63"/>
      <c r="BJ92" s="63"/>
      <c r="BK92" s="19" t="s">
        <v>75</v>
      </c>
      <c r="BL92" s="53" t="s">
        <v>314</v>
      </c>
      <c r="BM92" s="67"/>
      <c r="BN92" s="103" t="s">
        <v>256</v>
      </c>
      <c r="BO92" s="118"/>
      <c r="BP92" s="104"/>
      <c r="BQ92" s="66"/>
      <c r="BR92" s="2"/>
      <c r="BS92" s="63"/>
      <c r="BT92" s="63"/>
      <c r="BU92" s="19" t="s">
        <v>75</v>
      </c>
      <c r="BV92" s="141" t="s">
        <v>314</v>
      </c>
      <c r="BW92" s="142"/>
      <c r="BX92" s="146" t="s">
        <v>256</v>
      </c>
      <c r="BY92" s="147"/>
      <c r="BZ92" s="148"/>
      <c r="CA92" s="66"/>
      <c r="CB92" s="2"/>
      <c r="CC92" s="63"/>
      <c r="CD92" s="63"/>
      <c r="CE92" s="19" t="s">
        <v>75</v>
      </c>
      <c r="CF92" s="141" t="s">
        <v>314</v>
      </c>
      <c r="CG92" s="142"/>
      <c r="CH92" s="146" t="s">
        <v>256</v>
      </c>
      <c r="CI92" s="147"/>
      <c r="CJ92" s="148"/>
      <c r="CK92" s="66"/>
      <c r="CL92" s="15"/>
      <c r="CM92" s="63"/>
      <c r="CN92" s="63"/>
      <c r="CO92" s="19" t="s">
        <v>75</v>
      </c>
      <c r="CP92" s="141" t="s">
        <v>314</v>
      </c>
      <c r="CQ92" s="142"/>
      <c r="CR92" s="146" t="s">
        <v>256</v>
      </c>
      <c r="CS92" s="147"/>
      <c r="CT92" s="148"/>
      <c r="CU92" s="66"/>
      <c r="CV92" s="2"/>
      <c r="CW92" s="63"/>
      <c r="CX92" s="63"/>
      <c r="CY92" s="19" t="s">
        <v>75</v>
      </c>
      <c r="CZ92" s="53" t="s">
        <v>314</v>
      </c>
      <c r="DA92" s="67"/>
      <c r="DB92" s="103" t="s">
        <v>256</v>
      </c>
      <c r="DC92" s="118"/>
      <c r="DD92" s="104"/>
      <c r="DE92" s="66"/>
    </row>
    <row r="93" spans="1:109" s="4" customFormat="1" ht="115.5" customHeight="1" x14ac:dyDescent="0.2">
      <c r="A93" s="44" t="s">
        <v>215</v>
      </c>
      <c r="B93" s="44"/>
      <c r="C93" s="20" t="s">
        <v>73</v>
      </c>
      <c r="D93" s="109" t="s">
        <v>231</v>
      </c>
      <c r="E93" s="110"/>
      <c r="F93" s="109" t="s">
        <v>259</v>
      </c>
      <c r="G93" s="137"/>
      <c r="H93" s="110"/>
      <c r="I93" s="56" t="s">
        <v>59</v>
      </c>
      <c r="J93" s="2"/>
      <c r="K93" s="44" t="s">
        <v>215</v>
      </c>
      <c r="L93" s="44"/>
      <c r="M93" s="20" t="s">
        <v>73</v>
      </c>
      <c r="N93" s="146" t="s">
        <v>231</v>
      </c>
      <c r="O93" s="148"/>
      <c r="P93" s="146" t="s">
        <v>259</v>
      </c>
      <c r="Q93" s="147"/>
      <c r="R93" s="148"/>
      <c r="S93" s="56" t="s">
        <v>59</v>
      </c>
      <c r="T93" s="2"/>
      <c r="U93" s="44" t="s">
        <v>215</v>
      </c>
      <c r="V93" s="44"/>
      <c r="W93" s="20" t="s">
        <v>73</v>
      </c>
      <c r="X93" s="146" t="s">
        <v>231</v>
      </c>
      <c r="Y93" s="148"/>
      <c r="Z93" s="146" t="s">
        <v>259</v>
      </c>
      <c r="AA93" s="147"/>
      <c r="AB93" s="148"/>
      <c r="AC93" s="56" t="s">
        <v>59</v>
      </c>
      <c r="AD93" s="15"/>
      <c r="AE93" s="44" t="s">
        <v>215</v>
      </c>
      <c r="AF93" s="44"/>
      <c r="AG93" s="20" t="s">
        <v>73</v>
      </c>
      <c r="AH93" s="146" t="s">
        <v>231</v>
      </c>
      <c r="AI93" s="148"/>
      <c r="AJ93" s="146" t="s">
        <v>259</v>
      </c>
      <c r="AK93" s="147"/>
      <c r="AL93" s="148"/>
      <c r="AM93" s="56" t="s">
        <v>59</v>
      </c>
      <c r="AN93" s="2"/>
      <c r="AO93" s="44" t="s">
        <v>215</v>
      </c>
      <c r="AP93" s="44"/>
      <c r="AQ93" s="20" t="s">
        <v>73</v>
      </c>
      <c r="AR93" s="103" t="s">
        <v>231</v>
      </c>
      <c r="AS93" s="104"/>
      <c r="AT93" s="103" t="s">
        <v>259</v>
      </c>
      <c r="AU93" s="118"/>
      <c r="AV93" s="104"/>
      <c r="AW93" s="56" t="s">
        <v>59</v>
      </c>
      <c r="AY93" s="153" t="s">
        <v>186</v>
      </c>
      <c r="AZ93" s="154"/>
      <c r="BA93" s="20" t="s">
        <v>73</v>
      </c>
      <c r="BB93" s="103" t="s">
        <v>186</v>
      </c>
      <c r="BC93" s="118"/>
      <c r="BD93" s="105"/>
      <c r="BE93" s="105"/>
      <c r="BF93" s="105"/>
      <c r="BG93" s="64" t="s">
        <v>186</v>
      </c>
      <c r="BI93" s="63" t="s">
        <v>67</v>
      </c>
      <c r="BJ93" s="63"/>
      <c r="BK93" s="20" t="s">
        <v>73</v>
      </c>
      <c r="BL93" s="103" t="s">
        <v>231</v>
      </c>
      <c r="BM93" s="104"/>
      <c r="BN93" s="103" t="s">
        <v>259</v>
      </c>
      <c r="BO93" s="118"/>
      <c r="BP93" s="104"/>
      <c r="BQ93" s="56" t="s">
        <v>59</v>
      </c>
      <c r="BR93" s="2"/>
      <c r="BS93" s="63" t="s">
        <v>67</v>
      </c>
      <c r="BT93" s="63"/>
      <c r="BU93" s="20" t="s">
        <v>73</v>
      </c>
      <c r="BV93" s="146" t="s">
        <v>231</v>
      </c>
      <c r="BW93" s="148"/>
      <c r="BX93" s="146" t="s">
        <v>259</v>
      </c>
      <c r="BY93" s="147"/>
      <c r="BZ93" s="148"/>
      <c r="CA93" s="56" t="s">
        <v>59</v>
      </c>
      <c r="CB93" s="2"/>
      <c r="CC93" s="63" t="s">
        <v>67</v>
      </c>
      <c r="CD93" s="63"/>
      <c r="CE93" s="20" t="s">
        <v>73</v>
      </c>
      <c r="CF93" s="146" t="s">
        <v>231</v>
      </c>
      <c r="CG93" s="148"/>
      <c r="CH93" s="146" t="s">
        <v>259</v>
      </c>
      <c r="CI93" s="147"/>
      <c r="CJ93" s="148"/>
      <c r="CK93" s="56" t="s">
        <v>59</v>
      </c>
      <c r="CL93" s="15"/>
      <c r="CM93" s="63" t="s">
        <v>67</v>
      </c>
      <c r="CN93" s="63"/>
      <c r="CO93" s="20" t="s">
        <v>73</v>
      </c>
      <c r="CP93" s="146" t="s">
        <v>231</v>
      </c>
      <c r="CQ93" s="148"/>
      <c r="CR93" s="146" t="s">
        <v>259</v>
      </c>
      <c r="CS93" s="147"/>
      <c r="CT93" s="148"/>
      <c r="CU93" s="56" t="s">
        <v>59</v>
      </c>
      <c r="CV93" s="2"/>
      <c r="CW93" s="63" t="s">
        <v>67</v>
      </c>
      <c r="CX93" s="63"/>
      <c r="CY93" s="20" t="s">
        <v>73</v>
      </c>
      <c r="CZ93" s="103" t="s">
        <v>231</v>
      </c>
      <c r="DA93" s="104"/>
      <c r="DB93" s="103" t="s">
        <v>259</v>
      </c>
      <c r="DC93" s="118"/>
      <c r="DD93" s="104"/>
      <c r="DE93" s="56" t="s">
        <v>59</v>
      </c>
    </row>
    <row r="94" spans="1:109" s="4" customFormat="1" ht="115.5" customHeight="1" x14ac:dyDescent="0.2">
      <c r="A94" s="44"/>
      <c r="B94" s="44"/>
      <c r="C94" s="19" t="s">
        <v>74</v>
      </c>
      <c r="D94" s="109" t="s">
        <v>90</v>
      </c>
      <c r="E94" s="110"/>
      <c r="F94" s="109" t="s">
        <v>250</v>
      </c>
      <c r="G94" s="137"/>
      <c r="H94" s="110"/>
      <c r="I94" s="57"/>
      <c r="J94" s="2"/>
      <c r="K94" s="44"/>
      <c r="L94" s="44"/>
      <c r="M94" s="19" t="s">
        <v>74</v>
      </c>
      <c r="N94" s="146" t="s">
        <v>90</v>
      </c>
      <c r="O94" s="148"/>
      <c r="P94" s="146" t="s">
        <v>250</v>
      </c>
      <c r="Q94" s="147"/>
      <c r="R94" s="148"/>
      <c r="S94" s="57"/>
      <c r="T94" s="2"/>
      <c r="U94" s="44"/>
      <c r="V94" s="44"/>
      <c r="W94" s="19" t="s">
        <v>74</v>
      </c>
      <c r="X94" s="146" t="s">
        <v>90</v>
      </c>
      <c r="Y94" s="148"/>
      <c r="Z94" s="146" t="s">
        <v>250</v>
      </c>
      <c r="AA94" s="147"/>
      <c r="AB94" s="148"/>
      <c r="AC94" s="57"/>
      <c r="AD94" s="15"/>
      <c r="AE94" s="44"/>
      <c r="AF94" s="44"/>
      <c r="AG94" s="19" t="s">
        <v>74</v>
      </c>
      <c r="AH94" s="146" t="s">
        <v>90</v>
      </c>
      <c r="AI94" s="148"/>
      <c r="AJ94" s="146" t="s">
        <v>250</v>
      </c>
      <c r="AK94" s="147"/>
      <c r="AL94" s="148"/>
      <c r="AM94" s="57"/>
      <c r="AN94" s="2"/>
      <c r="AO94" s="44"/>
      <c r="AP94" s="44"/>
      <c r="AQ94" s="19" t="s">
        <v>74</v>
      </c>
      <c r="AR94" s="103" t="s">
        <v>90</v>
      </c>
      <c r="AS94" s="104"/>
      <c r="AT94" s="103" t="s">
        <v>250</v>
      </c>
      <c r="AU94" s="118"/>
      <c r="AV94" s="104"/>
      <c r="AW94" s="57"/>
      <c r="AY94" s="155"/>
      <c r="AZ94" s="156"/>
      <c r="BA94" s="19" t="s">
        <v>74</v>
      </c>
      <c r="BB94" s="103" t="s">
        <v>186</v>
      </c>
      <c r="BC94" s="118"/>
      <c r="BD94" s="105"/>
      <c r="BE94" s="105"/>
      <c r="BF94" s="105"/>
      <c r="BG94" s="65"/>
      <c r="BI94" s="63"/>
      <c r="BJ94" s="63"/>
      <c r="BK94" s="19" t="s">
        <v>74</v>
      </c>
      <c r="BL94" s="103" t="s">
        <v>90</v>
      </c>
      <c r="BM94" s="104"/>
      <c r="BN94" s="103" t="s">
        <v>250</v>
      </c>
      <c r="BO94" s="118"/>
      <c r="BP94" s="104"/>
      <c r="BQ94" s="57"/>
      <c r="BR94" s="2"/>
      <c r="BS94" s="63"/>
      <c r="BT94" s="63"/>
      <c r="BU94" s="19" t="s">
        <v>74</v>
      </c>
      <c r="BV94" s="146" t="s">
        <v>90</v>
      </c>
      <c r="BW94" s="148"/>
      <c r="BX94" s="146" t="s">
        <v>250</v>
      </c>
      <c r="BY94" s="147"/>
      <c r="BZ94" s="148"/>
      <c r="CA94" s="57"/>
      <c r="CB94" s="2"/>
      <c r="CC94" s="63"/>
      <c r="CD94" s="63"/>
      <c r="CE94" s="19" t="s">
        <v>74</v>
      </c>
      <c r="CF94" s="146" t="s">
        <v>90</v>
      </c>
      <c r="CG94" s="148"/>
      <c r="CH94" s="146" t="s">
        <v>250</v>
      </c>
      <c r="CI94" s="147"/>
      <c r="CJ94" s="148"/>
      <c r="CK94" s="57"/>
      <c r="CL94" s="15"/>
      <c r="CM94" s="63"/>
      <c r="CN94" s="63"/>
      <c r="CO94" s="19" t="s">
        <v>74</v>
      </c>
      <c r="CP94" s="146" t="s">
        <v>90</v>
      </c>
      <c r="CQ94" s="148"/>
      <c r="CR94" s="146" t="s">
        <v>250</v>
      </c>
      <c r="CS94" s="147"/>
      <c r="CT94" s="148"/>
      <c r="CU94" s="57"/>
      <c r="CV94" s="2"/>
      <c r="CW94" s="63"/>
      <c r="CX94" s="63"/>
      <c r="CY94" s="19" t="s">
        <v>74</v>
      </c>
      <c r="CZ94" s="103" t="s">
        <v>90</v>
      </c>
      <c r="DA94" s="104"/>
      <c r="DB94" s="103" t="s">
        <v>250</v>
      </c>
      <c r="DC94" s="118"/>
      <c r="DD94" s="104"/>
      <c r="DE94" s="57"/>
    </row>
    <row r="95" spans="1:109" s="4" customFormat="1" ht="115.5" customHeight="1" x14ac:dyDescent="0.2">
      <c r="A95" s="44"/>
      <c r="B95" s="44"/>
      <c r="C95" s="19" t="s">
        <v>75</v>
      </c>
      <c r="D95" s="60" t="s">
        <v>242</v>
      </c>
      <c r="E95" s="61"/>
      <c r="F95" s="109" t="s">
        <v>243</v>
      </c>
      <c r="G95" s="137"/>
      <c r="H95" s="110"/>
      <c r="I95" s="58"/>
      <c r="J95" s="2"/>
      <c r="K95" s="44"/>
      <c r="L95" s="44"/>
      <c r="M95" s="19" t="s">
        <v>75</v>
      </c>
      <c r="N95" s="141" t="s">
        <v>242</v>
      </c>
      <c r="O95" s="142"/>
      <c r="P95" s="146" t="s">
        <v>243</v>
      </c>
      <c r="Q95" s="147"/>
      <c r="R95" s="148"/>
      <c r="S95" s="58"/>
      <c r="T95" s="2"/>
      <c r="U95" s="44"/>
      <c r="V95" s="44"/>
      <c r="W95" s="19" t="s">
        <v>75</v>
      </c>
      <c r="X95" s="141" t="s">
        <v>242</v>
      </c>
      <c r="Y95" s="142"/>
      <c r="Z95" s="146" t="s">
        <v>243</v>
      </c>
      <c r="AA95" s="147"/>
      <c r="AB95" s="148"/>
      <c r="AC95" s="58"/>
      <c r="AD95" s="15"/>
      <c r="AE95" s="44"/>
      <c r="AF95" s="44"/>
      <c r="AG95" s="19" t="s">
        <v>75</v>
      </c>
      <c r="AH95" s="141" t="s">
        <v>242</v>
      </c>
      <c r="AI95" s="142"/>
      <c r="AJ95" s="146" t="s">
        <v>243</v>
      </c>
      <c r="AK95" s="147"/>
      <c r="AL95" s="148"/>
      <c r="AM95" s="58"/>
      <c r="AN95" s="2"/>
      <c r="AO95" s="44"/>
      <c r="AP95" s="44"/>
      <c r="AQ95" s="19" t="s">
        <v>75</v>
      </c>
      <c r="AR95" s="53" t="s">
        <v>242</v>
      </c>
      <c r="AS95" s="67"/>
      <c r="AT95" s="103" t="s">
        <v>243</v>
      </c>
      <c r="AU95" s="118"/>
      <c r="AV95" s="104"/>
      <c r="AW95" s="58"/>
      <c r="AY95" s="157"/>
      <c r="AZ95" s="158"/>
      <c r="BA95" s="19" t="s">
        <v>75</v>
      </c>
      <c r="BB95" s="103" t="s">
        <v>186</v>
      </c>
      <c r="BC95" s="118"/>
      <c r="BD95" s="105"/>
      <c r="BE95" s="105"/>
      <c r="BF95" s="105"/>
      <c r="BG95" s="66"/>
      <c r="BI95" s="63"/>
      <c r="BJ95" s="63"/>
      <c r="BK95" s="19" t="s">
        <v>75</v>
      </c>
      <c r="BL95" s="53" t="s">
        <v>242</v>
      </c>
      <c r="BM95" s="67"/>
      <c r="BN95" s="103" t="s">
        <v>243</v>
      </c>
      <c r="BO95" s="118"/>
      <c r="BP95" s="104"/>
      <c r="BQ95" s="58"/>
      <c r="BR95" s="2"/>
      <c r="BS95" s="63"/>
      <c r="BT95" s="63"/>
      <c r="BU95" s="19" t="s">
        <v>75</v>
      </c>
      <c r="BV95" s="141" t="s">
        <v>242</v>
      </c>
      <c r="BW95" s="142"/>
      <c r="BX95" s="146" t="s">
        <v>243</v>
      </c>
      <c r="BY95" s="147"/>
      <c r="BZ95" s="148"/>
      <c r="CA95" s="58"/>
      <c r="CB95" s="2"/>
      <c r="CC95" s="63"/>
      <c r="CD95" s="63"/>
      <c r="CE95" s="19" t="s">
        <v>75</v>
      </c>
      <c r="CF95" s="141" t="s">
        <v>242</v>
      </c>
      <c r="CG95" s="142"/>
      <c r="CH95" s="146" t="s">
        <v>243</v>
      </c>
      <c r="CI95" s="147"/>
      <c r="CJ95" s="148"/>
      <c r="CK95" s="58"/>
      <c r="CL95" s="15"/>
      <c r="CM95" s="63"/>
      <c r="CN95" s="63"/>
      <c r="CO95" s="19" t="s">
        <v>75</v>
      </c>
      <c r="CP95" s="141" t="s">
        <v>242</v>
      </c>
      <c r="CQ95" s="142"/>
      <c r="CR95" s="146" t="s">
        <v>243</v>
      </c>
      <c r="CS95" s="147"/>
      <c r="CT95" s="148"/>
      <c r="CU95" s="58"/>
      <c r="CV95" s="2"/>
      <c r="CW95" s="63"/>
      <c r="CX95" s="63"/>
      <c r="CY95" s="19" t="s">
        <v>75</v>
      </c>
      <c r="CZ95" s="53" t="s">
        <v>242</v>
      </c>
      <c r="DA95" s="67"/>
      <c r="DB95" s="103" t="s">
        <v>243</v>
      </c>
      <c r="DC95" s="118"/>
      <c r="DD95" s="104"/>
      <c r="DE95" s="58"/>
    </row>
    <row r="96" spans="1:109" s="4" customFormat="1" ht="115.5" customHeight="1" x14ac:dyDescent="0.2">
      <c r="A96" s="44" t="s">
        <v>214</v>
      </c>
      <c r="B96" s="44"/>
      <c r="C96" s="20" t="s">
        <v>73</v>
      </c>
      <c r="D96" s="109" t="s">
        <v>232</v>
      </c>
      <c r="E96" s="110"/>
      <c r="F96" s="109" t="s">
        <v>259</v>
      </c>
      <c r="G96" s="137"/>
      <c r="H96" s="110"/>
      <c r="I96" s="56" t="s">
        <v>59</v>
      </c>
      <c r="J96" s="2"/>
      <c r="K96" s="44" t="s">
        <v>214</v>
      </c>
      <c r="L96" s="44"/>
      <c r="M96" s="20" t="s">
        <v>73</v>
      </c>
      <c r="N96" s="146" t="s">
        <v>232</v>
      </c>
      <c r="O96" s="148"/>
      <c r="P96" s="146" t="s">
        <v>259</v>
      </c>
      <c r="Q96" s="147"/>
      <c r="R96" s="148"/>
      <c r="S96" s="56" t="s">
        <v>59</v>
      </c>
      <c r="T96" s="2"/>
      <c r="U96" s="44" t="s">
        <v>214</v>
      </c>
      <c r="V96" s="44"/>
      <c r="W96" s="20" t="s">
        <v>73</v>
      </c>
      <c r="X96" s="146" t="s">
        <v>232</v>
      </c>
      <c r="Y96" s="148"/>
      <c r="Z96" s="146" t="s">
        <v>259</v>
      </c>
      <c r="AA96" s="147"/>
      <c r="AB96" s="148"/>
      <c r="AC96" s="56" t="s">
        <v>59</v>
      </c>
      <c r="AD96" s="15"/>
      <c r="AE96" s="44" t="s">
        <v>214</v>
      </c>
      <c r="AF96" s="44"/>
      <c r="AG96" s="20" t="s">
        <v>73</v>
      </c>
      <c r="AH96" s="146" t="s">
        <v>232</v>
      </c>
      <c r="AI96" s="148"/>
      <c r="AJ96" s="146" t="s">
        <v>259</v>
      </c>
      <c r="AK96" s="147"/>
      <c r="AL96" s="148"/>
      <c r="AM96" s="56" t="s">
        <v>59</v>
      </c>
      <c r="AN96" s="2"/>
      <c r="AO96" s="44" t="s">
        <v>214</v>
      </c>
      <c r="AP96" s="44"/>
      <c r="AQ96" s="20" t="s">
        <v>73</v>
      </c>
      <c r="AR96" s="103" t="s">
        <v>232</v>
      </c>
      <c r="AS96" s="104"/>
      <c r="AT96" s="103" t="s">
        <v>259</v>
      </c>
      <c r="AU96" s="118"/>
      <c r="AV96" s="104"/>
      <c r="AW96" s="56" t="s">
        <v>59</v>
      </c>
      <c r="AY96" s="153" t="s">
        <v>186</v>
      </c>
      <c r="AZ96" s="154"/>
      <c r="BA96" s="20" t="s">
        <v>73</v>
      </c>
      <c r="BB96" s="103" t="s">
        <v>186</v>
      </c>
      <c r="BC96" s="118"/>
      <c r="BD96" s="105"/>
      <c r="BE96" s="105"/>
      <c r="BF96" s="105"/>
      <c r="BG96" s="64" t="s">
        <v>186</v>
      </c>
      <c r="BI96" s="63" t="s">
        <v>68</v>
      </c>
      <c r="BJ96" s="63"/>
      <c r="BK96" s="20" t="s">
        <v>73</v>
      </c>
      <c r="BL96" s="103" t="s">
        <v>232</v>
      </c>
      <c r="BM96" s="104"/>
      <c r="BN96" s="103" t="s">
        <v>259</v>
      </c>
      <c r="BO96" s="118"/>
      <c r="BP96" s="104"/>
      <c r="BQ96" s="56" t="s">
        <v>59</v>
      </c>
      <c r="BR96" s="2"/>
      <c r="BS96" s="63" t="s">
        <v>68</v>
      </c>
      <c r="BT96" s="63"/>
      <c r="BU96" s="20" t="s">
        <v>73</v>
      </c>
      <c r="BV96" s="146" t="s">
        <v>232</v>
      </c>
      <c r="BW96" s="148"/>
      <c r="BX96" s="146" t="s">
        <v>259</v>
      </c>
      <c r="BY96" s="147"/>
      <c r="BZ96" s="148"/>
      <c r="CA96" s="56" t="s">
        <v>59</v>
      </c>
      <c r="CB96" s="2"/>
      <c r="CC96" s="63" t="s">
        <v>68</v>
      </c>
      <c r="CD96" s="63"/>
      <c r="CE96" s="20" t="s">
        <v>73</v>
      </c>
      <c r="CF96" s="146" t="s">
        <v>232</v>
      </c>
      <c r="CG96" s="148"/>
      <c r="CH96" s="146" t="s">
        <v>259</v>
      </c>
      <c r="CI96" s="147"/>
      <c r="CJ96" s="148"/>
      <c r="CK96" s="56" t="s">
        <v>59</v>
      </c>
      <c r="CL96" s="15"/>
      <c r="CM96" s="63" t="s">
        <v>68</v>
      </c>
      <c r="CN96" s="63"/>
      <c r="CO96" s="20" t="s">
        <v>73</v>
      </c>
      <c r="CP96" s="146" t="s">
        <v>232</v>
      </c>
      <c r="CQ96" s="148"/>
      <c r="CR96" s="146" t="s">
        <v>259</v>
      </c>
      <c r="CS96" s="147"/>
      <c r="CT96" s="148"/>
      <c r="CU96" s="56" t="s">
        <v>59</v>
      </c>
      <c r="CV96" s="2"/>
      <c r="CW96" s="63" t="s">
        <v>68</v>
      </c>
      <c r="CX96" s="63"/>
      <c r="CY96" s="20" t="s">
        <v>73</v>
      </c>
      <c r="CZ96" s="103" t="s">
        <v>232</v>
      </c>
      <c r="DA96" s="104"/>
      <c r="DB96" s="103" t="s">
        <v>259</v>
      </c>
      <c r="DC96" s="118"/>
      <c r="DD96" s="104"/>
      <c r="DE96" s="56" t="s">
        <v>59</v>
      </c>
    </row>
    <row r="97" spans="1:109" s="4" customFormat="1" ht="115.5" customHeight="1" x14ac:dyDescent="0.2">
      <c r="A97" s="44"/>
      <c r="B97" s="44"/>
      <c r="C97" s="19" t="s">
        <v>74</v>
      </c>
      <c r="D97" s="109" t="s">
        <v>92</v>
      </c>
      <c r="E97" s="110"/>
      <c r="F97" s="109" t="s">
        <v>252</v>
      </c>
      <c r="G97" s="137"/>
      <c r="H97" s="110"/>
      <c r="I97" s="57"/>
      <c r="J97" s="2"/>
      <c r="K97" s="44"/>
      <c r="L97" s="44"/>
      <c r="M97" s="19" t="s">
        <v>74</v>
      </c>
      <c r="N97" s="146" t="s">
        <v>92</v>
      </c>
      <c r="O97" s="148"/>
      <c r="P97" s="146" t="s">
        <v>252</v>
      </c>
      <c r="Q97" s="147"/>
      <c r="R97" s="148"/>
      <c r="S97" s="57"/>
      <c r="T97" s="2"/>
      <c r="U97" s="44"/>
      <c r="V97" s="44"/>
      <c r="W97" s="19" t="s">
        <v>74</v>
      </c>
      <c r="X97" s="146" t="s">
        <v>92</v>
      </c>
      <c r="Y97" s="148"/>
      <c r="Z97" s="146" t="s">
        <v>252</v>
      </c>
      <c r="AA97" s="147"/>
      <c r="AB97" s="148"/>
      <c r="AC97" s="57"/>
      <c r="AD97" s="15"/>
      <c r="AE97" s="44"/>
      <c r="AF97" s="44"/>
      <c r="AG97" s="19" t="s">
        <v>74</v>
      </c>
      <c r="AH97" s="146" t="s">
        <v>92</v>
      </c>
      <c r="AI97" s="148"/>
      <c r="AJ97" s="146" t="s">
        <v>252</v>
      </c>
      <c r="AK97" s="147"/>
      <c r="AL97" s="148"/>
      <c r="AM97" s="57"/>
      <c r="AN97" s="2"/>
      <c r="AO97" s="44"/>
      <c r="AP97" s="44"/>
      <c r="AQ97" s="19" t="s">
        <v>74</v>
      </c>
      <c r="AR97" s="103" t="s">
        <v>92</v>
      </c>
      <c r="AS97" s="104"/>
      <c r="AT97" s="103" t="s">
        <v>252</v>
      </c>
      <c r="AU97" s="118"/>
      <c r="AV97" s="104"/>
      <c r="AW97" s="57"/>
      <c r="AY97" s="155"/>
      <c r="AZ97" s="156"/>
      <c r="BA97" s="19" t="s">
        <v>74</v>
      </c>
      <c r="BB97" s="103" t="s">
        <v>186</v>
      </c>
      <c r="BC97" s="118"/>
      <c r="BD97" s="105"/>
      <c r="BE97" s="105"/>
      <c r="BF97" s="105"/>
      <c r="BG97" s="65"/>
      <c r="BI97" s="63"/>
      <c r="BJ97" s="63"/>
      <c r="BK97" s="19" t="s">
        <v>74</v>
      </c>
      <c r="BL97" s="103" t="s">
        <v>92</v>
      </c>
      <c r="BM97" s="104"/>
      <c r="BN97" s="103" t="s">
        <v>252</v>
      </c>
      <c r="BO97" s="118"/>
      <c r="BP97" s="104"/>
      <c r="BQ97" s="57"/>
      <c r="BR97" s="2"/>
      <c r="BS97" s="63"/>
      <c r="BT97" s="63"/>
      <c r="BU97" s="19" t="s">
        <v>74</v>
      </c>
      <c r="BV97" s="146" t="s">
        <v>92</v>
      </c>
      <c r="BW97" s="148"/>
      <c r="BX97" s="146" t="s">
        <v>252</v>
      </c>
      <c r="BY97" s="147"/>
      <c r="BZ97" s="148"/>
      <c r="CA97" s="57"/>
      <c r="CB97" s="2"/>
      <c r="CC97" s="63"/>
      <c r="CD97" s="63"/>
      <c r="CE97" s="19" t="s">
        <v>74</v>
      </c>
      <c r="CF97" s="146" t="s">
        <v>92</v>
      </c>
      <c r="CG97" s="148"/>
      <c r="CH97" s="146" t="s">
        <v>252</v>
      </c>
      <c r="CI97" s="147"/>
      <c r="CJ97" s="148"/>
      <c r="CK97" s="57"/>
      <c r="CL97" s="15"/>
      <c r="CM97" s="63"/>
      <c r="CN97" s="63"/>
      <c r="CO97" s="19" t="s">
        <v>74</v>
      </c>
      <c r="CP97" s="146" t="s">
        <v>92</v>
      </c>
      <c r="CQ97" s="148"/>
      <c r="CR97" s="146" t="s">
        <v>252</v>
      </c>
      <c r="CS97" s="147"/>
      <c r="CT97" s="148"/>
      <c r="CU97" s="57"/>
      <c r="CV97" s="2"/>
      <c r="CW97" s="63"/>
      <c r="CX97" s="63"/>
      <c r="CY97" s="19" t="s">
        <v>74</v>
      </c>
      <c r="CZ97" s="103" t="s">
        <v>92</v>
      </c>
      <c r="DA97" s="104"/>
      <c r="DB97" s="103" t="s">
        <v>252</v>
      </c>
      <c r="DC97" s="118"/>
      <c r="DD97" s="104"/>
      <c r="DE97" s="57"/>
    </row>
    <row r="98" spans="1:109" s="4" customFormat="1" ht="115.5" customHeight="1" x14ac:dyDescent="0.2">
      <c r="A98" s="44"/>
      <c r="B98" s="44"/>
      <c r="C98" s="19" t="s">
        <v>75</v>
      </c>
      <c r="D98" s="60" t="s">
        <v>242</v>
      </c>
      <c r="E98" s="61"/>
      <c r="F98" s="109" t="s">
        <v>243</v>
      </c>
      <c r="G98" s="137"/>
      <c r="H98" s="110"/>
      <c r="I98" s="58"/>
      <c r="J98" s="2"/>
      <c r="K98" s="44"/>
      <c r="L98" s="44"/>
      <c r="M98" s="19" t="s">
        <v>75</v>
      </c>
      <c r="N98" s="141" t="s">
        <v>242</v>
      </c>
      <c r="O98" s="142"/>
      <c r="P98" s="146" t="s">
        <v>243</v>
      </c>
      <c r="Q98" s="147"/>
      <c r="R98" s="148"/>
      <c r="S98" s="58"/>
      <c r="T98" s="2"/>
      <c r="U98" s="44"/>
      <c r="V98" s="44"/>
      <c r="W98" s="19" t="s">
        <v>75</v>
      </c>
      <c r="X98" s="141" t="s">
        <v>242</v>
      </c>
      <c r="Y98" s="142"/>
      <c r="Z98" s="146" t="s">
        <v>243</v>
      </c>
      <c r="AA98" s="147"/>
      <c r="AB98" s="148"/>
      <c r="AC98" s="58"/>
      <c r="AD98" s="15"/>
      <c r="AE98" s="44"/>
      <c r="AF98" s="44"/>
      <c r="AG98" s="19" t="s">
        <v>75</v>
      </c>
      <c r="AH98" s="141" t="s">
        <v>242</v>
      </c>
      <c r="AI98" s="142"/>
      <c r="AJ98" s="146" t="s">
        <v>243</v>
      </c>
      <c r="AK98" s="147"/>
      <c r="AL98" s="148"/>
      <c r="AM98" s="58"/>
      <c r="AN98" s="2"/>
      <c r="AO98" s="44"/>
      <c r="AP98" s="44"/>
      <c r="AQ98" s="19" t="s">
        <v>75</v>
      </c>
      <c r="AR98" s="53" t="s">
        <v>242</v>
      </c>
      <c r="AS98" s="67"/>
      <c r="AT98" s="103" t="s">
        <v>243</v>
      </c>
      <c r="AU98" s="118"/>
      <c r="AV98" s="104"/>
      <c r="AW98" s="58"/>
      <c r="AY98" s="157"/>
      <c r="AZ98" s="158"/>
      <c r="BA98" s="19" t="s">
        <v>75</v>
      </c>
      <c r="BB98" s="103" t="s">
        <v>186</v>
      </c>
      <c r="BC98" s="118"/>
      <c r="BD98" s="105"/>
      <c r="BE98" s="105"/>
      <c r="BF98" s="105"/>
      <c r="BG98" s="66"/>
      <c r="BI98" s="63"/>
      <c r="BJ98" s="63"/>
      <c r="BK98" s="19" t="s">
        <v>75</v>
      </c>
      <c r="BL98" s="53" t="s">
        <v>242</v>
      </c>
      <c r="BM98" s="67"/>
      <c r="BN98" s="103" t="s">
        <v>243</v>
      </c>
      <c r="BO98" s="118"/>
      <c r="BP98" s="104"/>
      <c r="BQ98" s="58"/>
      <c r="BR98" s="2"/>
      <c r="BS98" s="63"/>
      <c r="BT98" s="63"/>
      <c r="BU98" s="19" t="s">
        <v>75</v>
      </c>
      <c r="BV98" s="141" t="s">
        <v>242</v>
      </c>
      <c r="BW98" s="142"/>
      <c r="BX98" s="146" t="s">
        <v>243</v>
      </c>
      <c r="BY98" s="147"/>
      <c r="BZ98" s="148"/>
      <c r="CA98" s="58"/>
      <c r="CB98" s="2"/>
      <c r="CC98" s="63"/>
      <c r="CD98" s="63"/>
      <c r="CE98" s="19" t="s">
        <v>75</v>
      </c>
      <c r="CF98" s="141" t="s">
        <v>242</v>
      </c>
      <c r="CG98" s="142"/>
      <c r="CH98" s="146" t="s">
        <v>243</v>
      </c>
      <c r="CI98" s="147"/>
      <c r="CJ98" s="148"/>
      <c r="CK98" s="58"/>
      <c r="CL98" s="15"/>
      <c r="CM98" s="63"/>
      <c r="CN98" s="63"/>
      <c r="CO98" s="19" t="s">
        <v>75</v>
      </c>
      <c r="CP98" s="141" t="s">
        <v>242</v>
      </c>
      <c r="CQ98" s="142"/>
      <c r="CR98" s="146" t="s">
        <v>243</v>
      </c>
      <c r="CS98" s="147"/>
      <c r="CT98" s="148"/>
      <c r="CU98" s="58"/>
      <c r="CV98" s="2"/>
      <c r="CW98" s="63"/>
      <c r="CX98" s="63"/>
      <c r="CY98" s="19" t="s">
        <v>75</v>
      </c>
      <c r="CZ98" s="53" t="s">
        <v>242</v>
      </c>
      <c r="DA98" s="67"/>
      <c r="DB98" s="103" t="s">
        <v>243</v>
      </c>
      <c r="DC98" s="118"/>
      <c r="DD98" s="104"/>
      <c r="DE98" s="58"/>
    </row>
    <row r="99" spans="1:109" s="4" customFormat="1" x14ac:dyDescent="0.2">
      <c r="A99" s="2"/>
      <c r="B99" s="1"/>
      <c r="C99" s="1"/>
      <c r="D99" s="1"/>
      <c r="E99" s="1"/>
      <c r="F99" s="1"/>
      <c r="G99" s="1"/>
      <c r="H99" s="1"/>
      <c r="I99" s="1"/>
      <c r="K99" s="2"/>
      <c r="L99" s="1"/>
      <c r="M99" s="1"/>
      <c r="N99" s="1"/>
      <c r="O99" s="1"/>
      <c r="P99" s="1"/>
      <c r="Q99" s="1"/>
      <c r="R99" s="1"/>
      <c r="S99" s="1"/>
      <c r="T99" s="2"/>
      <c r="U99" s="2"/>
      <c r="V99" s="1"/>
      <c r="W99" s="1"/>
      <c r="X99" s="1"/>
      <c r="Y99" s="1"/>
      <c r="Z99" s="1"/>
      <c r="AA99" s="1"/>
      <c r="AB99" s="1"/>
      <c r="AC99" s="1"/>
      <c r="AE99" s="2"/>
      <c r="AF99" s="1"/>
      <c r="AG99" s="1"/>
      <c r="AH99" s="1"/>
      <c r="AI99" s="1"/>
      <c r="AJ99" s="1"/>
      <c r="AK99" s="1"/>
      <c r="AL99" s="1"/>
      <c r="AM99" s="1"/>
      <c r="AN99" s="2"/>
      <c r="AO99" s="2"/>
      <c r="AP99" s="1"/>
      <c r="AQ99" s="1"/>
      <c r="AR99" s="1"/>
      <c r="AS99" s="1"/>
      <c r="AT99" s="1"/>
      <c r="AU99" s="1"/>
      <c r="AV99" s="1"/>
      <c r="AW99" s="1"/>
      <c r="AY99" s="2"/>
      <c r="AZ99" s="1"/>
      <c r="BA99" s="1"/>
      <c r="BB99" s="1"/>
      <c r="BC99" s="1"/>
      <c r="BD99" s="1"/>
      <c r="BE99" s="1"/>
      <c r="BF99" s="1"/>
      <c r="BG99" s="1"/>
      <c r="BI99" s="2"/>
      <c r="BJ99" s="1"/>
      <c r="BK99" s="1"/>
      <c r="BL99" s="1"/>
      <c r="BM99" s="1"/>
      <c r="BN99" s="1"/>
      <c r="BO99" s="1"/>
      <c r="BP99" s="1"/>
      <c r="BQ99" s="1"/>
      <c r="BS99" s="2"/>
      <c r="BT99" s="1"/>
      <c r="BU99" s="1"/>
      <c r="BV99" s="1"/>
      <c r="BW99" s="1"/>
      <c r="BX99" s="1"/>
      <c r="BY99" s="1"/>
      <c r="BZ99" s="1"/>
      <c r="CA99" s="1"/>
      <c r="CB99" s="2"/>
      <c r="CC99" s="2"/>
      <c r="CD99" s="1"/>
      <c r="CE99" s="1"/>
      <c r="CF99" s="1"/>
      <c r="CG99" s="1"/>
      <c r="CH99" s="1"/>
      <c r="CI99" s="1"/>
      <c r="CJ99" s="1"/>
      <c r="CK99" s="1"/>
      <c r="CM99" s="2"/>
      <c r="CN99" s="1"/>
      <c r="CO99" s="1"/>
      <c r="CP99" s="1"/>
      <c r="CQ99" s="1"/>
      <c r="CR99" s="1"/>
      <c r="CS99" s="1"/>
      <c r="CT99" s="1"/>
      <c r="CU99" s="1"/>
      <c r="CV99" s="2"/>
      <c r="CW99" s="2"/>
      <c r="CX99" s="1"/>
      <c r="CY99" s="1"/>
      <c r="CZ99" s="1"/>
      <c r="DA99" s="1"/>
      <c r="DB99" s="1"/>
      <c r="DC99" s="1"/>
      <c r="DD99" s="1"/>
      <c r="DE99" s="1"/>
    </row>
    <row r="100" spans="1:109" ht="16" x14ac:dyDescent="0.2">
      <c r="A100" s="135" t="s">
        <v>191</v>
      </c>
      <c r="B100" s="135"/>
      <c r="C100" s="135"/>
      <c r="D100" s="135"/>
      <c r="E100" s="135"/>
      <c r="F100" s="135"/>
      <c r="G100" s="135"/>
      <c r="H100" s="135"/>
      <c r="I100" s="135"/>
      <c r="K100" s="135" t="s">
        <v>191</v>
      </c>
      <c r="L100" s="135"/>
      <c r="M100" s="135"/>
      <c r="N100" s="135"/>
      <c r="O100" s="135"/>
      <c r="P100" s="135"/>
      <c r="Q100" s="135"/>
      <c r="R100" s="135"/>
      <c r="S100" s="135"/>
      <c r="U100" s="135" t="s">
        <v>191</v>
      </c>
      <c r="V100" s="135"/>
      <c r="W100" s="135"/>
      <c r="X100" s="135"/>
      <c r="Y100" s="135"/>
      <c r="Z100" s="135"/>
      <c r="AA100" s="135"/>
      <c r="AB100" s="135"/>
      <c r="AC100" s="135"/>
      <c r="AE100" s="135" t="s">
        <v>191</v>
      </c>
      <c r="AF100" s="135"/>
      <c r="AG100" s="135"/>
      <c r="AH100" s="135"/>
      <c r="AI100" s="135"/>
      <c r="AJ100" s="135"/>
      <c r="AK100" s="135"/>
      <c r="AL100" s="135"/>
      <c r="AM100" s="135"/>
      <c r="AO100" s="135" t="s">
        <v>191</v>
      </c>
      <c r="AP100" s="135"/>
      <c r="AQ100" s="135"/>
      <c r="AR100" s="135"/>
      <c r="AS100" s="135"/>
      <c r="AT100" s="135"/>
      <c r="AU100" s="135"/>
      <c r="AV100" s="135"/>
      <c r="AW100" s="135"/>
      <c r="AY100" s="135" t="s">
        <v>191</v>
      </c>
      <c r="AZ100" s="135"/>
      <c r="BA100" s="135"/>
      <c r="BB100" s="135"/>
      <c r="BC100" s="135"/>
      <c r="BD100" s="135"/>
      <c r="BE100" s="135"/>
      <c r="BF100" s="135"/>
      <c r="BG100" s="135"/>
      <c r="BI100" s="135" t="s">
        <v>191</v>
      </c>
      <c r="BJ100" s="135"/>
      <c r="BK100" s="135"/>
      <c r="BL100" s="135"/>
      <c r="BM100" s="135"/>
      <c r="BN100" s="135"/>
      <c r="BO100" s="135"/>
      <c r="BP100" s="135"/>
      <c r="BQ100" s="135"/>
      <c r="BS100" s="135" t="s">
        <v>191</v>
      </c>
      <c r="BT100" s="135"/>
      <c r="BU100" s="135"/>
      <c r="BV100" s="135"/>
      <c r="BW100" s="135"/>
      <c r="BX100" s="135"/>
      <c r="BY100" s="135"/>
      <c r="BZ100" s="135"/>
      <c r="CA100" s="135"/>
      <c r="CC100" s="135" t="s">
        <v>191</v>
      </c>
      <c r="CD100" s="135"/>
      <c r="CE100" s="135"/>
      <c r="CF100" s="135"/>
      <c r="CG100" s="135"/>
      <c r="CH100" s="135"/>
      <c r="CI100" s="135"/>
      <c r="CJ100" s="135"/>
      <c r="CK100" s="135"/>
      <c r="CM100" s="135" t="s">
        <v>191</v>
      </c>
      <c r="CN100" s="135"/>
      <c r="CO100" s="135"/>
      <c r="CP100" s="135"/>
      <c r="CQ100" s="135"/>
      <c r="CR100" s="135"/>
      <c r="CS100" s="135"/>
      <c r="CT100" s="135"/>
      <c r="CU100" s="135"/>
      <c r="CW100" s="135" t="s">
        <v>191</v>
      </c>
      <c r="CX100" s="135"/>
      <c r="CY100" s="135"/>
      <c r="CZ100" s="135"/>
      <c r="DA100" s="135"/>
      <c r="DB100" s="135"/>
      <c r="DC100" s="135"/>
      <c r="DD100" s="135"/>
      <c r="DE100" s="135"/>
    </row>
    <row r="101" spans="1:109" ht="16" x14ac:dyDescent="0.2">
      <c r="A101" s="70" t="s">
        <v>442</v>
      </c>
      <c r="B101" s="70"/>
      <c r="C101" s="70"/>
      <c r="D101" s="70"/>
      <c r="E101" s="70"/>
      <c r="F101" s="70"/>
      <c r="G101" s="70"/>
      <c r="H101" s="70"/>
      <c r="I101" s="70"/>
      <c r="K101" s="70" t="s">
        <v>442</v>
      </c>
      <c r="L101" s="70"/>
      <c r="M101" s="70"/>
      <c r="N101" s="70"/>
      <c r="O101" s="70"/>
      <c r="P101" s="70"/>
      <c r="Q101" s="70"/>
      <c r="R101" s="70"/>
      <c r="S101" s="70"/>
      <c r="U101" s="70" t="s">
        <v>442</v>
      </c>
      <c r="V101" s="70"/>
      <c r="W101" s="70"/>
      <c r="X101" s="70"/>
      <c r="Y101" s="70"/>
      <c r="Z101" s="70"/>
      <c r="AA101" s="70"/>
      <c r="AB101" s="70"/>
      <c r="AC101" s="70"/>
      <c r="AE101" s="70" t="s">
        <v>442</v>
      </c>
      <c r="AF101" s="70"/>
      <c r="AG101" s="70"/>
      <c r="AH101" s="70"/>
      <c r="AI101" s="70"/>
      <c r="AJ101" s="70"/>
      <c r="AK101" s="70"/>
      <c r="AL101" s="70"/>
      <c r="AM101" s="70"/>
      <c r="AO101" s="70" t="s">
        <v>442</v>
      </c>
      <c r="AP101" s="70"/>
      <c r="AQ101" s="70"/>
      <c r="AR101" s="70"/>
      <c r="AS101" s="70"/>
      <c r="AT101" s="70"/>
      <c r="AU101" s="70"/>
      <c r="AV101" s="70"/>
      <c r="AW101" s="70"/>
      <c r="AY101" s="70" t="s">
        <v>442</v>
      </c>
      <c r="AZ101" s="70"/>
      <c r="BA101" s="70"/>
      <c r="BB101" s="70"/>
      <c r="BC101" s="70"/>
      <c r="BD101" s="70"/>
      <c r="BE101" s="70"/>
      <c r="BF101" s="70"/>
      <c r="BG101" s="70"/>
      <c r="BI101" s="70" t="s">
        <v>442</v>
      </c>
      <c r="BJ101" s="70"/>
      <c r="BK101" s="70"/>
      <c r="BL101" s="70"/>
      <c r="BM101" s="70"/>
      <c r="BN101" s="70"/>
      <c r="BO101" s="70"/>
      <c r="BP101" s="70"/>
      <c r="BQ101" s="70"/>
      <c r="BS101" s="70" t="s">
        <v>442</v>
      </c>
      <c r="BT101" s="70"/>
      <c r="BU101" s="70"/>
      <c r="BV101" s="70"/>
      <c r="BW101" s="70"/>
      <c r="BX101" s="70"/>
      <c r="BY101" s="70"/>
      <c r="BZ101" s="70"/>
      <c r="CA101" s="70"/>
      <c r="CC101" s="70" t="s">
        <v>442</v>
      </c>
      <c r="CD101" s="70"/>
      <c r="CE101" s="70"/>
      <c r="CF101" s="70"/>
      <c r="CG101" s="70"/>
      <c r="CH101" s="70"/>
      <c r="CI101" s="70"/>
      <c r="CJ101" s="70"/>
      <c r="CK101" s="70"/>
      <c r="CM101" s="70" t="s">
        <v>442</v>
      </c>
      <c r="CN101" s="70"/>
      <c r="CO101" s="70"/>
      <c r="CP101" s="70"/>
      <c r="CQ101" s="70"/>
      <c r="CR101" s="70"/>
      <c r="CS101" s="70"/>
      <c r="CT101" s="70"/>
      <c r="CU101" s="70"/>
      <c r="CW101" s="70" t="s">
        <v>442</v>
      </c>
      <c r="CX101" s="70"/>
      <c r="CY101" s="70"/>
      <c r="CZ101" s="70"/>
      <c r="DA101" s="70"/>
      <c r="DB101" s="70"/>
      <c r="DC101" s="70"/>
      <c r="DD101" s="70"/>
      <c r="DE101" s="70"/>
    </row>
    <row r="102" spans="1:109" ht="30" x14ac:dyDescent="0.2">
      <c r="A102" s="76" t="s">
        <v>5</v>
      </c>
      <c r="B102" s="76"/>
      <c r="C102" s="71" t="s">
        <v>20</v>
      </c>
      <c r="D102" s="72"/>
      <c r="E102" s="72"/>
      <c r="F102" s="72"/>
      <c r="G102" s="72"/>
      <c r="H102" s="73"/>
      <c r="I102" s="5" t="s">
        <v>160</v>
      </c>
      <c r="K102" s="76" t="s">
        <v>5</v>
      </c>
      <c r="L102" s="76"/>
      <c r="M102" s="71" t="s">
        <v>20</v>
      </c>
      <c r="N102" s="72"/>
      <c r="O102" s="72"/>
      <c r="P102" s="72"/>
      <c r="Q102" s="72"/>
      <c r="R102" s="73"/>
      <c r="S102" s="5" t="s">
        <v>160</v>
      </c>
      <c r="U102" s="76" t="s">
        <v>5</v>
      </c>
      <c r="V102" s="76"/>
      <c r="W102" s="71" t="s">
        <v>20</v>
      </c>
      <c r="X102" s="72"/>
      <c r="Y102" s="72"/>
      <c r="Z102" s="72"/>
      <c r="AA102" s="72"/>
      <c r="AB102" s="73"/>
      <c r="AC102" s="5" t="s">
        <v>160</v>
      </c>
      <c r="AE102" s="76" t="s">
        <v>5</v>
      </c>
      <c r="AF102" s="76"/>
      <c r="AG102" s="71" t="s">
        <v>20</v>
      </c>
      <c r="AH102" s="72"/>
      <c r="AI102" s="72"/>
      <c r="AJ102" s="72"/>
      <c r="AK102" s="72"/>
      <c r="AL102" s="73"/>
      <c r="AM102" s="5" t="s">
        <v>160</v>
      </c>
      <c r="AO102" s="76" t="s">
        <v>5</v>
      </c>
      <c r="AP102" s="76"/>
      <c r="AQ102" s="71" t="s">
        <v>20</v>
      </c>
      <c r="AR102" s="72"/>
      <c r="AS102" s="72"/>
      <c r="AT102" s="72"/>
      <c r="AU102" s="72"/>
      <c r="AV102" s="73"/>
      <c r="AW102" s="5" t="s">
        <v>160</v>
      </c>
      <c r="AY102" s="76" t="s">
        <v>5</v>
      </c>
      <c r="AZ102" s="76"/>
      <c r="BA102" s="71" t="s">
        <v>20</v>
      </c>
      <c r="BB102" s="72"/>
      <c r="BC102" s="72"/>
      <c r="BD102" s="72"/>
      <c r="BE102" s="72"/>
      <c r="BF102" s="73"/>
      <c r="BG102" s="5" t="s">
        <v>160</v>
      </c>
      <c r="BI102" s="76" t="s">
        <v>5</v>
      </c>
      <c r="BJ102" s="76"/>
      <c r="BK102" s="71" t="s">
        <v>20</v>
      </c>
      <c r="BL102" s="72"/>
      <c r="BM102" s="72"/>
      <c r="BN102" s="72"/>
      <c r="BO102" s="72"/>
      <c r="BP102" s="73"/>
      <c r="BQ102" s="5" t="s">
        <v>160</v>
      </c>
      <c r="BS102" s="76" t="s">
        <v>5</v>
      </c>
      <c r="BT102" s="76"/>
      <c r="BU102" s="71" t="s">
        <v>20</v>
      </c>
      <c r="BV102" s="72"/>
      <c r="BW102" s="72"/>
      <c r="BX102" s="72"/>
      <c r="BY102" s="72"/>
      <c r="BZ102" s="73"/>
      <c r="CA102" s="5" t="s">
        <v>160</v>
      </c>
      <c r="CC102" s="76" t="s">
        <v>5</v>
      </c>
      <c r="CD102" s="76"/>
      <c r="CE102" s="71" t="s">
        <v>20</v>
      </c>
      <c r="CF102" s="72"/>
      <c r="CG102" s="72"/>
      <c r="CH102" s="72"/>
      <c r="CI102" s="72"/>
      <c r="CJ102" s="73"/>
      <c r="CK102" s="5" t="s">
        <v>160</v>
      </c>
      <c r="CM102" s="76" t="s">
        <v>5</v>
      </c>
      <c r="CN102" s="76"/>
      <c r="CO102" s="71" t="s">
        <v>20</v>
      </c>
      <c r="CP102" s="72"/>
      <c r="CQ102" s="72"/>
      <c r="CR102" s="72"/>
      <c r="CS102" s="72"/>
      <c r="CT102" s="73"/>
      <c r="CU102" s="5" t="s">
        <v>160</v>
      </c>
      <c r="CW102" s="76" t="s">
        <v>5</v>
      </c>
      <c r="CX102" s="76"/>
      <c r="CY102" s="71" t="s">
        <v>20</v>
      </c>
      <c r="CZ102" s="72"/>
      <c r="DA102" s="72"/>
      <c r="DB102" s="72"/>
      <c r="DC102" s="72"/>
      <c r="DD102" s="73"/>
      <c r="DE102" s="5" t="s">
        <v>160</v>
      </c>
    </row>
    <row r="103" spans="1:109" ht="31.5" customHeight="1" x14ac:dyDescent="0.2">
      <c r="A103" s="145" t="s">
        <v>62</v>
      </c>
      <c r="B103" s="145"/>
      <c r="C103" s="55" t="s">
        <v>63</v>
      </c>
      <c r="D103" s="55"/>
      <c r="E103" s="55"/>
      <c r="F103" s="55" t="s">
        <v>441</v>
      </c>
      <c r="G103" s="55"/>
      <c r="H103" s="55"/>
      <c r="I103" s="13" t="s">
        <v>158</v>
      </c>
      <c r="K103" s="145" t="s">
        <v>62</v>
      </c>
      <c r="L103" s="145"/>
      <c r="M103" s="55" t="s">
        <v>63</v>
      </c>
      <c r="N103" s="55"/>
      <c r="O103" s="55"/>
      <c r="P103" s="55" t="s">
        <v>441</v>
      </c>
      <c r="Q103" s="55"/>
      <c r="R103" s="55"/>
      <c r="S103" s="13" t="s">
        <v>158</v>
      </c>
      <c r="U103" s="145" t="s">
        <v>62</v>
      </c>
      <c r="V103" s="145"/>
      <c r="W103" s="55" t="s">
        <v>63</v>
      </c>
      <c r="X103" s="55"/>
      <c r="Y103" s="55"/>
      <c r="Z103" s="55" t="s">
        <v>441</v>
      </c>
      <c r="AA103" s="55"/>
      <c r="AB103" s="55"/>
      <c r="AC103" s="13" t="s">
        <v>158</v>
      </c>
      <c r="AE103" s="145" t="s">
        <v>62</v>
      </c>
      <c r="AF103" s="145"/>
      <c r="AG103" s="55" t="s">
        <v>63</v>
      </c>
      <c r="AH103" s="55"/>
      <c r="AI103" s="55"/>
      <c r="AJ103" s="55" t="s">
        <v>441</v>
      </c>
      <c r="AK103" s="55"/>
      <c r="AL103" s="55"/>
      <c r="AM103" s="13" t="s">
        <v>158</v>
      </c>
      <c r="AO103" s="145" t="s">
        <v>62</v>
      </c>
      <c r="AP103" s="145"/>
      <c r="AQ103" s="55" t="s">
        <v>63</v>
      </c>
      <c r="AR103" s="55"/>
      <c r="AS103" s="55"/>
      <c r="AT103" s="55" t="s">
        <v>441</v>
      </c>
      <c r="AU103" s="55"/>
      <c r="AV103" s="55"/>
      <c r="AW103" s="13" t="s">
        <v>158</v>
      </c>
      <c r="AY103" s="145" t="s">
        <v>62</v>
      </c>
      <c r="AZ103" s="145"/>
      <c r="BA103" s="55" t="s">
        <v>63</v>
      </c>
      <c r="BB103" s="55"/>
      <c r="BC103" s="55"/>
      <c r="BD103" s="55" t="s">
        <v>441</v>
      </c>
      <c r="BE103" s="55"/>
      <c r="BF103" s="55"/>
      <c r="BG103" s="13" t="s">
        <v>159</v>
      </c>
      <c r="BI103" s="145" t="s">
        <v>62</v>
      </c>
      <c r="BJ103" s="145"/>
      <c r="BK103" s="55" t="s">
        <v>63</v>
      </c>
      <c r="BL103" s="55"/>
      <c r="BM103" s="55"/>
      <c r="BN103" s="55" t="s">
        <v>441</v>
      </c>
      <c r="BO103" s="55"/>
      <c r="BP103" s="55"/>
      <c r="BQ103" s="13" t="s">
        <v>158</v>
      </c>
      <c r="BS103" s="145" t="s">
        <v>62</v>
      </c>
      <c r="BT103" s="145"/>
      <c r="BU103" s="55" t="s">
        <v>63</v>
      </c>
      <c r="BV103" s="55"/>
      <c r="BW103" s="55"/>
      <c r="BX103" s="55" t="s">
        <v>441</v>
      </c>
      <c r="BY103" s="55"/>
      <c r="BZ103" s="55"/>
      <c r="CA103" s="13" t="s">
        <v>158</v>
      </c>
      <c r="CC103" s="145" t="s">
        <v>62</v>
      </c>
      <c r="CD103" s="145"/>
      <c r="CE103" s="55" t="s">
        <v>63</v>
      </c>
      <c r="CF103" s="55"/>
      <c r="CG103" s="55"/>
      <c r="CH103" s="55" t="s">
        <v>441</v>
      </c>
      <c r="CI103" s="55"/>
      <c r="CJ103" s="55"/>
      <c r="CK103" s="13" t="s">
        <v>158</v>
      </c>
      <c r="CM103" s="145" t="s">
        <v>62</v>
      </c>
      <c r="CN103" s="145"/>
      <c r="CO103" s="55" t="s">
        <v>63</v>
      </c>
      <c r="CP103" s="55"/>
      <c r="CQ103" s="55"/>
      <c r="CR103" s="55" t="s">
        <v>441</v>
      </c>
      <c r="CS103" s="55"/>
      <c r="CT103" s="55"/>
      <c r="CU103" s="13" t="s">
        <v>158</v>
      </c>
      <c r="CW103" s="145" t="s">
        <v>62</v>
      </c>
      <c r="CX103" s="145"/>
      <c r="CY103" s="55" t="s">
        <v>63</v>
      </c>
      <c r="CZ103" s="55"/>
      <c r="DA103" s="55"/>
      <c r="DB103" s="55" t="s">
        <v>441</v>
      </c>
      <c r="DC103" s="55"/>
      <c r="DD103" s="55"/>
      <c r="DE103" s="13" t="s">
        <v>158</v>
      </c>
    </row>
    <row r="110" spans="1:109" x14ac:dyDescent="0.2">
      <c r="BK110" s="2"/>
      <c r="BL110" s="2"/>
    </row>
    <row r="111" spans="1:109" x14ac:dyDescent="0.2">
      <c r="BK111" s="2"/>
      <c r="BL111" s="2"/>
    </row>
    <row r="112" spans="1:109" x14ac:dyDescent="0.2">
      <c r="BK112" s="2"/>
      <c r="BL112" s="2"/>
    </row>
    <row r="113" spans="63:64" x14ac:dyDescent="0.2">
      <c r="BK113" s="2"/>
      <c r="BL113" s="2"/>
    </row>
    <row r="114" spans="63:64" x14ac:dyDescent="0.2">
      <c r="BK114" s="2"/>
      <c r="BL114" s="2"/>
    </row>
    <row r="115" spans="63:64" x14ac:dyDescent="0.2">
      <c r="BK115" s="2"/>
      <c r="BL115" s="2"/>
    </row>
    <row r="116" spans="63:64" x14ac:dyDescent="0.2">
      <c r="BK116" s="2"/>
      <c r="BL116" s="2"/>
    </row>
    <row r="117" spans="63:64" x14ac:dyDescent="0.2">
      <c r="BK117" s="2"/>
      <c r="BL117" s="2"/>
    </row>
    <row r="118" spans="63:64" x14ac:dyDescent="0.2">
      <c r="BK118" s="2"/>
      <c r="BL118" s="2"/>
    </row>
    <row r="119" spans="63:64" x14ac:dyDescent="0.2">
      <c r="BK119" s="2"/>
      <c r="BL119" s="2"/>
    </row>
    <row r="120" spans="63:64" x14ac:dyDescent="0.2">
      <c r="BK120" s="2"/>
      <c r="BL120" s="2"/>
    </row>
  </sheetData>
  <mergeCells count="2673">
    <mergeCell ref="AY26:AZ26"/>
    <mergeCell ref="AY27:AZ27"/>
    <mergeCell ref="BA26:BC26"/>
    <mergeCell ref="BD26:BF26"/>
    <mergeCell ref="BA27:BC27"/>
    <mergeCell ref="BD27:BF27"/>
    <mergeCell ref="BA39:BC39"/>
    <mergeCell ref="BD39:BF39"/>
    <mergeCell ref="BA40:BC40"/>
    <mergeCell ref="BD40:BF40"/>
    <mergeCell ref="AY28:AZ28"/>
    <mergeCell ref="BA28:BC28"/>
    <mergeCell ref="BD28:BF28"/>
    <mergeCell ref="AY29:AZ29"/>
    <mergeCell ref="BA29:BC29"/>
    <mergeCell ref="BD29:BF29"/>
    <mergeCell ref="AY30:AZ30"/>
    <mergeCell ref="BA30:BC30"/>
    <mergeCell ref="BD30:BF30"/>
    <mergeCell ref="AY31:AZ31"/>
    <mergeCell ref="BA31:BC31"/>
    <mergeCell ref="BD31:BF31"/>
    <mergeCell ref="BA33:BC33"/>
    <mergeCell ref="BD33:BF33"/>
    <mergeCell ref="AY34:AZ34"/>
    <mergeCell ref="BA34:BC34"/>
    <mergeCell ref="BD34:BF34"/>
    <mergeCell ref="AY32:AZ32"/>
    <mergeCell ref="BA32:BC32"/>
    <mergeCell ref="BD32:BF32"/>
    <mergeCell ref="AY1:BG1"/>
    <mergeCell ref="AY4:BG4"/>
    <mergeCell ref="AY18:BA19"/>
    <mergeCell ref="BE18:BG18"/>
    <mergeCell ref="BE19:BG19"/>
    <mergeCell ref="AZ20:BA20"/>
    <mergeCell ref="BE20:BG20"/>
    <mergeCell ref="AZ21:BA21"/>
    <mergeCell ref="BE21:BG21"/>
    <mergeCell ref="AY5:AZ5"/>
    <mergeCell ref="AY6:AZ6"/>
    <mergeCell ref="AY7:AZ7"/>
    <mergeCell ref="AY8:AZ8"/>
    <mergeCell ref="AY9:AZ9"/>
    <mergeCell ref="AY10:AZ10"/>
    <mergeCell ref="AY11:AZ11"/>
    <mergeCell ref="AY12:AZ12"/>
    <mergeCell ref="AY13:AZ13"/>
    <mergeCell ref="AY14:AZ14"/>
    <mergeCell ref="AY15:AZ15"/>
    <mergeCell ref="AY17:BG17"/>
    <mergeCell ref="BA13:BC13"/>
    <mergeCell ref="BD13:BF13"/>
    <mergeCell ref="BA14:BC14"/>
    <mergeCell ref="BD14:BF14"/>
    <mergeCell ref="BA15:BC15"/>
    <mergeCell ref="BD15:BF15"/>
    <mergeCell ref="A53:B53"/>
    <mergeCell ref="A52:B52"/>
    <mergeCell ref="A51:B51"/>
    <mergeCell ref="A55:I55"/>
    <mergeCell ref="C49:E49"/>
    <mergeCell ref="F49:H49"/>
    <mergeCell ref="C51:E51"/>
    <mergeCell ref="F51:H51"/>
    <mergeCell ref="C52:E52"/>
    <mergeCell ref="F52:H52"/>
    <mergeCell ref="C53:E53"/>
    <mergeCell ref="F53:H53"/>
    <mergeCell ref="A35:B35"/>
    <mergeCell ref="A25:B25"/>
    <mergeCell ref="A24:I24"/>
    <mergeCell ref="B22:C22"/>
    <mergeCell ref="G22:I22"/>
    <mergeCell ref="A39:B39"/>
    <mergeCell ref="A40:B40"/>
    <mergeCell ref="C35:E35"/>
    <mergeCell ref="C25:H25"/>
    <mergeCell ref="A28:B28"/>
    <mergeCell ref="C28:E28"/>
    <mergeCell ref="F28:H28"/>
    <mergeCell ref="A29:B29"/>
    <mergeCell ref="C29:E29"/>
    <mergeCell ref="F29:H29"/>
    <mergeCell ref="C47:E47"/>
    <mergeCell ref="F47:H47"/>
    <mergeCell ref="A34:B34"/>
    <mergeCell ref="A49:B49"/>
    <mergeCell ref="A47:B47"/>
    <mergeCell ref="C26:E26"/>
    <mergeCell ref="F26:H26"/>
    <mergeCell ref="C27:E27"/>
    <mergeCell ref="F27:H27"/>
    <mergeCell ref="C34:E34"/>
    <mergeCell ref="F34:H34"/>
    <mergeCell ref="A30:B30"/>
    <mergeCell ref="C30:E30"/>
    <mergeCell ref="F30:H30"/>
    <mergeCell ref="A31:B31"/>
    <mergeCell ref="C31:E31"/>
    <mergeCell ref="F31:H31"/>
    <mergeCell ref="A32:B32"/>
    <mergeCell ref="C32:E32"/>
    <mergeCell ref="F32:H32"/>
    <mergeCell ref="A8:B8"/>
    <mergeCell ref="A9:B9"/>
    <mergeCell ref="A10:B10"/>
    <mergeCell ref="A37:I37"/>
    <mergeCell ref="A45:I45"/>
    <mergeCell ref="C39:E39"/>
    <mergeCell ref="F39:H39"/>
    <mergeCell ref="C40:E40"/>
    <mergeCell ref="F40:H40"/>
    <mergeCell ref="A26:B26"/>
    <mergeCell ref="A27:B27"/>
    <mergeCell ref="K18:M19"/>
    <mergeCell ref="L20:M20"/>
    <mergeCell ref="M25:R25"/>
    <mergeCell ref="M39:O39"/>
    <mergeCell ref="P39:R39"/>
    <mergeCell ref="M40:O40"/>
    <mergeCell ref="P40:R40"/>
    <mergeCell ref="K45:S45"/>
    <mergeCell ref="M29:O29"/>
    <mergeCell ref="P29:R29"/>
    <mergeCell ref="K30:L30"/>
    <mergeCell ref="M30:O30"/>
    <mergeCell ref="P30:R30"/>
    <mergeCell ref="A33:B33"/>
    <mergeCell ref="C33:E33"/>
    <mergeCell ref="F33:H33"/>
    <mergeCell ref="F35:H35"/>
    <mergeCell ref="F11:H11"/>
    <mergeCell ref="C12:E12"/>
    <mergeCell ref="F12:H12"/>
    <mergeCell ref="A17:I17"/>
    <mergeCell ref="A4:I4"/>
    <mergeCell ref="A1:I1"/>
    <mergeCell ref="K1:S1"/>
    <mergeCell ref="K4:S4"/>
    <mergeCell ref="B21:C21"/>
    <mergeCell ref="G21:I21"/>
    <mergeCell ref="B20:C20"/>
    <mergeCell ref="G20:I20"/>
    <mergeCell ref="A18:C19"/>
    <mergeCell ref="G18:I18"/>
    <mergeCell ref="G19:I19"/>
    <mergeCell ref="L21:M21"/>
    <mergeCell ref="Q21:S21"/>
    <mergeCell ref="A5:B5"/>
    <mergeCell ref="A6:B6"/>
    <mergeCell ref="L22:M22"/>
    <mergeCell ref="Q22:S22"/>
    <mergeCell ref="Q18:S18"/>
    <mergeCell ref="Q19:S19"/>
    <mergeCell ref="Q20:S20"/>
    <mergeCell ref="K17:S17"/>
    <mergeCell ref="A13:B13"/>
    <mergeCell ref="A14:B14"/>
    <mergeCell ref="A15:B15"/>
    <mergeCell ref="C8:E8"/>
    <mergeCell ref="F8:H8"/>
    <mergeCell ref="C9:E9"/>
    <mergeCell ref="F9:H9"/>
    <mergeCell ref="C10:E10"/>
    <mergeCell ref="F10:H10"/>
    <mergeCell ref="C11:E11"/>
    <mergeCell ref="A7:B7"/>
    <mergeCell ref="W25:AB25"/>
    <mergeCell ref="U5:V5"/>
    <mergeCell ref="U1:AC1"/>
    <mergeCell ref="U4:AC4"/>
    <mergeCell ref="U18:W19"/>
    <mergeCell ref="AA18:AC18"/>
    <mergeCell ref="AA19:AC19"/>
    <mergeCell ref="V20:W20"/>
    <mergeCell ref="AA20:AC20"/>
    <mergeCell ref="V21:W21"/>
    <mergeCell ref="AA21:AC21"/>
    <mergeCell ref="V22:W22"/>
    <mergeCell ref="AA22:AC22"/>
    <mergeCell ref="U24:AC24"/>
    <mergeCell ref="U25:V25"/>
    <mergeCell ref="K5:L5"/>
    <mergeCell ref="U55:AC55"/>
    <mergeCell ref="W51:Y51"/>
    <mergeCell ref="Z51:AB51"/>
    <mergeCell ref="W52:Y52"/>
    <mergeCell ref="Z52:AB52"/>
    <mergeCell ref="W53:Y53"/>
    <mergeCell ref="Z53:AB53"/>
    <mergeCell ref="K28:L28"/>
    <mergeCell ref="M28:O28"/>
    <mergeCell ref="P28:R28"/>
    <mergeCell ref="K29:L29"/>
    <mergeCell ref="K49:L49"/>
    <mergeCell ref="K40:L40"/>
    <mergeCell ref="K47:L47"/>
    <mergeCell ref="K25:L25"/>
    <mergeCell ref="P27:R27"/>
    <mergeCell ref="K6:L6"/>
    <mergeCell ref="K7:L7"/>
    <mergeCell ref="K8:L8"/>
    <mergeCell ref="K9:L9"/>
    <mergeCell ref="K10:L10"/>
    <mergeCell ref="K11:L11"/>
    <mergeCell ref="K12:L12"/>
    <mergeCell ref="K13:L13"/>
    <mergeCell ref="K14:L14"/>
    <mergeCell ref="K15:L15"/>
    <mergeCell ref="K57:L59"/>
    <mergeCell ref="N57:O57"/>
    <mergeCell ref="P57:R57"/>
    <mergeCell ref="N58:O58"/>
    <mergeCell ref="P58:R58"/>
    <mergeCell ref="N59:O59"/>
    <mergeCell ref="P59:R59"/>
    <mergeCell ref="K27:L27"/>
    <mergeCell ref="K24:S24"/>
    <mergeCell ref="K26:L26"/>
    <mergeCell ref="K39:L39"/>
    <mergeCell ref="M26:O26"/>
    <mergeCell ref="P26:R26"/>
    <mergeCell ref="M27:O27"/>
    <mergeCell ref="K37:S37"/>
    <mergeCell ref="M6:O6"/>
    <mergeCell ref="U27:V27"/>
    <mergeCell ref="U37:AC37"/>
    <mergeCell ref="U6:V6"/>
    <mergeCell ref="U7:V7"/>
    <mergeCell ref="U8:V8"/>
    <mergeCell ref="U9:V9"/>
    <mergeCell ref="U10:V10"/>
    <mergeCell ref="U11:V11"/>
    <mergeCell ref="U12:V12"/>
    <mergeCell ref="U13:V13"/>
    <mergeCell ref="U14:V14"/>
    <mergeCell ref="U15:V15"/>
    <mergeCell ref="AE1:AM1"/>
    <mergeCell ref="AE4:AM4"/>
    <mergeCell ref="AE18:AG19"/>
    <mergeCell ref="AK18:AM18"/>
    <mergeCell ref="AK19:AM19"/>
    <mergeCell ref="AE5:AF5"/>
    <mergeCell ref="AE6:AF6"/>
    <mergeCell ref="AE7:AF7"/>
    <mergeCell ref="AE8:AF8"/>
    <mergeCell ref="AE9:AF9"/>
    <mergeCell ref="AE10:AF10"/>
    <mergeCell ref="AE11:AF11"/>
    <mergeCell ref="AE12:AF12"/>
    <mergeCell ref="AE13:AF13"/>
    <mergeCell ref="AE17:AM17"/>
    <mergeCell ref="U17:AC17"/>
    <mergeCell ref="AG13:AI13"/>
    <mergeCell ref="AJ13:AL13"/>
    <mergeCell ref="AG14:AI14"/>
    <mergeCell ref="AJ14:AL14"/>
    <mergeCell ref="AG27:AI27"/>
    <mergeCell ref="AJ27:AL27"/>
    <mergeCell ref="AJ39:AL39"/>
    <mergeCell ref="AE37:AM37"/>
    <mergeCell ref="AE28:AF28"/>
    <mergeCell ref="AG28:AI28"/>
    <mergeCell ref="AJ28:AL28"/>
    <mergeCell ref="AE29:AF29"/>
    <mergeCell ref="AG29:AI29"/>
    <mergeCell ref="AJ29:AL29"/>
    <mergeCell ref="U39:V39"/>
    <mergeCell ref="U40:V40"/>
    <mergeCell ref="W26:Y26"/>
    <mergeCell ref="Z26:AB26"/>
    <mergeCell ref="AE39:AF39"/>
    <mergeCell ref="AE27:AF27"/>
    <mergeCell ref="W27:Y27"/>
    <mergeCell ref="Z27:AB27"/>
    <mergeCell ref="U28:V28"/>
    <mergeCell ref="W28:Y28"/>
    <mergeCell ref="U30:V30"/>
    <mergeCell ref="W30:Y30"/>
    <mergeCell ref="Z30:AB30"/>
    <mergeCell ref="U31:V31"/>
    <mergeCell ref="W31:Y31"/>
    <mergeCell ref="Z31:AB31"/>
    <mergeCell ref="U32:V32"/>
    <mergeCell ref="Z28:AB28"/>
    <mergeCell ref="U29:V29"/>
    <mergeCell ref="W29:Y29"/>
    <mergeCell ref="Z29:AB29"/>
    <mergeCell ref="U26:V26"/>
    <mergeCell ref="AO1:AW1"/>
    <mergeCell ref="AO4:AW4"/>
    <mergeCell ref="AO18:AQ19"/>
    <mergeCell ref="AU18:AW18"/>
    <mergeCell ref="AU19:AW19"/>
    <mergeCell ref="AP20:AQ20"/>
    <mergeCell ref="AU20:AW20"/>
    <mergeCell ref="AP21:AQ21"/>
    <mergeCell ref="AU21:AW21"/>
    <mergeCell ref="AP22:AQ22"/>
    <mergeCell ref="AU22:AW22"/>
    <mergeCell ref="AO24:AW24"/>
    <mergeCell ref="AO25:AP25"/>
    <mergeCell ref="AO26:AP26"/>
    <mergeCell ref="AO17:AW17"/>
    <mergeCell ref="AT49:AV49"/>
    <mergeCell ref="AO28:AP28"/>
    <mergeCell ref="AQ28:AS28"/>
    <mergeCell ref="AQ25:AV25"/>
    <mergeCell ref="AT30:AV30"/>
    <mergeCell ref="AO31:AP31"/>
    <mergeCell ref="AQ34:AS34"/>
    <mergeCell ref="AT34:AV34"/>
    <mergeCell ref="AO37:AW37"/>
    <mergeCell ref="AT6:AV6"/>
    <mergeCell ref="AQ7:AS7"/>
    <mergeCell ref="AT7:AV7"/>
    <mergeCell ref="AQ5:AS5"/>
    <mergeCell ref="AT5:AV5"/>
    <mergeCell ref="AQ6:AS6"/>
    <mergeCell ref="AO39:AP39"/>
    <mergeCell ref="AO40:AP40"/>
    <mergeCell ref="K101:S101"/>
    <mergeCell ref="K102:L102"/>
    <mergeCell ref="A103:B103"/>
    <mergeCell ref="A102:B102"/>
    <mergeCell ref="A101:I101"/>
    <mergeCell ref="K103:L103"/>
    <mergeCell ref="C103:E103"/>
    <mergeCell ref="F103:H103"/>
    <mergeCell ref="M103:O103"/>
    <mergeCell ref="P103:R103"/>
    <mergeCell ref="AT69:AV69"/>
    <mergeCell ref="AT70:AV70"/>
    <mergeCell ref="AT71:AV71"/>
    <mergeCell ref="AT72:AV72"/>
    <mergeCell ref="AR73:AS73"/>
    <mergeCell ref="AT73:AV73"/>
    <mergeCell ref="AR74:AS74"/>
    <mergeCell ref="AT74:AV74"/>
    <mergeCell ref="AO75:AP77"/>
    <mergeCell ref="AR75:AS75"/>
    <mergeCell ref="AT75:AV75"/>
    <mergeCell ref="AR76:AS76"/>
    <mergeCell ref="AT76:AV76"/>
    <mergeCell ref="AJ69:AL69"/>
    <mergeCell ref="AJ70:AL70"/>
    <mergeCell ref="AJ71:AL71"/>
    <mergeCell ref="AJ72:AL72"/>
    <mergeCell ref="AJ73:AL73"/>
    <mergeCell ref="AJ74:AL74"/>
    <mergeCell ref="AH75:AI75"/>
    <mergeCell ref="AJ75:AL75"/>
    <mergeCell ref="AH76:AI76"/>
    <mergeCell ref="AE102:AF102"/>
    <mergeCell ref="U103:V103"/>
    <mergeCell ref="AO51:AP51"/>
    <mergeCell ref="AO53:AP53"/>
    <mergeCell ref="AO101:AW101"/>
    <mergeCell ref="AO102:AP102"/>
    <mergeCell ref="AO103:AP103"/>
    <mergeCell ref="AE101:AM101"/>
    <mergeCell ref="AE103:AF103"/>
    <mergeCell ref="AG103:AI103"/>
    <mergeCell ref="AJ103:AL103"/>
    <mergeCell ref="AO52:AP52"/>
    <mergeCell ref="AT57:AV57"/>
    <mergeCell ref="AT58:AV58"/>
    <mergeCell ref="AT59:AV59"/>
    <mergeCell ref="AT60:AV60"/>
    <mergeCell ref="AT61:AV61"/>
    <mergeCell ref="AT62:AV62"/>
    <mergeCell ref="U69:V71"/>
    <mergeCell ref="X69:Y69"/>
    <mergeCell ref="Z69:AB69"/>
    <mergeCell ref="X70:Y70"/>
    <mergeCell ref="Z70:AB70"/>
    <mergeCell ref="X71:Y71"/>
    <mergeCell ref="Z71:AB71"/>
    <mergeCell ref="U52:V52"/>
    <mergeCell ref="U53:V53"/>
    <mergeCell ref="U51:V51"/>
    <mergeCell ref="U101:AC101"/>
    <mergeCell ref="U102:V102"/>
    <mergeCell ref="W103:Y103"/>
    <mergeCell ref="Z103:AB103"/>
    <mergeCell ref="A96:B98"/>
    <mergeCell ref="D96:E96"/>
    <mergeCell ref="F96:H96"/>
    <mergeCell ref="D97:E97"/>
    <mergeCell ref="F97:H97"/>
    <mergeCell ref="D98:E98"/>
    <mergeCell ref="F98:H98"/>
    <mergeCell ref="K96:L98"/>
    <mergeCell ref="N96:O96"/>
    <mergeCell ref="P96:R96"/>
    <mergeCell ref="AQ26:AS26"/>
    <mergeCell ref="AT26:AV26"/>
    <mergeCell ref="AQ27:AS27"/>
    <mergeCell ref="AT27:AV27"/>
    <mergeCell ref="AQ39:AS39"/>
    <mergeCell ref="AT39:AV39"/>
    <mergeCell ref="AQ40:AS40"/>
    <mergeCell ref="AT40:AV40"/>
    <mergeCell ref="AQ47:AS47"/>
    <mergeCell ref="AJ76:AL76"/>
    <mergeCell ref="AH77:AI77"/>
    <mergeCell ref="AJ77:AL77"/>
    <mergeCell ref="AE78:AF80"/>
    <mergeCell ref="AH78:AI78"/>
    <mergeCell ref="AJ40:AL40"/>
    <mergeCell ref="AE35:AF35"/>
    <mergeCell ref="AG35:AI35"/>
    <mergeCell ref="AJ35:AL35"/>
    <mergeCell ref="AE26:AF26"/>
    <mergeCell ref="AG39:AI39"/>
    <mergeCell ref="AG40:AI40"/>
    <mergeCell ref="AG33:AI33"/>
    <mergeCell ref="AO6:AP6"/>
    <mergeCell ref="AO7:AP7"/>
    <mergeCell ref="AO8:AP8"/>
    <mergeCell ref="AO9:AP9"/>
    <mergeCell ref="AO10:AP10"/>
    <mergeCell ref="AO11:AP11"/>
    <mergeCell ref="AO12:AP12"/>
    <mergeCell ref="AO13:AP13"/>
    <mergeCell ref="AO14:AP14"/>
    <mergeCell ref="AO15:AP15"/>
    <mergeCell ref="AE24:AM24"/>
    <mergeCell ref="AE25:AF25"/>
    <mergeCell ref="AZ22:BA22"/>
    <mergeCell ref="BE22:BG22"/>
    <mergeCell ref="AQ32:AS32"/>
    <mergeCell ref="AT32:AV32"/>
    <mergeCell ref="AO33:AP33"/>
    <mergeCell ref="AQ33:AS33"/>
    <mergeCell ref="AT33:AV33"/>
    <mergeCell ref="AY24:BG24"/>
    <mergeCell ref="AY25:AZ25"/>
    <mergeCell ref="AQ8:AS8"/>
    <mergeCell ref="AT8:AV8"/>
    <mergeCell ref="AQ9:AS9"/>
    <mergeCell ref="AT9:AV9"/>
    <mergeCell ref="AQ10:AS10"/>
    <mergeCell ref="AT10:AV10"/>
    <mergeCell ref="AQ11:AS11"/>
    <mergeCell ref="AT11:AV11"/>
    <mergeCell ref="AQ12:AS12"/>
    <mergeCell ref="AT12:AV12"/>
    <mergeCell ref="AQ14:AS14"/>
    <mergeCell ref="AO56:AP56"/>
    <mergeCell ref="AQ56:AV56"/>
    <mergeCell ref="AY56:AZ56"/>
    <mergeCell ref="BA56:BF56"/>
    <mergeCell ref="AW57:AW59"/>
    <mergeCell ref="AG47:AI47"/>
    <mergeCell ref="AJ47:AL47"/>
    <mergeCell ref="AG49:AI49"/>
    <mergeCell ref="AJ49:AL49"/>
    <mergeCell ref="AY33:AZ33"/>
    <mergeCell ref="AT28:AV28"/>
    <mergeCell ref="AO29:AP29"/>
    <mergeCell ref="AQ29:AS29"/>
    <mergeCell ref="AT29:AV29"/>
    <mergeCell ref="AO30:AP30"/>
    <mergeCell ref="A11:B11"/>
    <mergeCell ref="A12:B12"/>
    <mergeCell ref="AQ30:AS30"/>
    <mergeCell ref="BA25:BF25"/>
    <mergeCell ref="AE14:AF14"/>
    <mergeCell ref="AE15:AF15"/>
    <mergeCell ref="AF20:AG20"/>
    <mergeCell ref="AK20:AM20"/>
    <mergeCell ref="AF21:AG21"/>
    <mergeCell ref="AK21:AM21"/>
    <mergeCell ref="AF22:AG22"/>
    <mergeCell ref="AK22:AM22"/>
    <mergeCell ref="AJ33:AL33"/>
    <mergeCell ref="AO27:AP27"/>
    <mergeCell ref="AG25:AL25"/>
    <mergeCell ref="AG26:AI26"/>
    <mergeCell ref="AJ26:AL26"/>
    <mergeCell ref="K55:S55"/>
    <mergeCell ref="A57:B59"/>
    <mergeCell ref="D57:E57"/>
    <mergeCell ref="AE55:AM55"/>
    <mergeCell ref="AO55:AW55"/>
    <mergeCell ref="AY55:BG55"/>
    <mergeCell ref="A56:B56"/>
    <mergeCell ref="C56:H56"/>
    <mergeCell ref="K56:L56"/>
    <mergeCell ref="AY37:BG37"/>
    <mergeCell ref="A38:B38"/>
    <mergeCell ref="C38:H38"/>
    <mergeCell ref="K38:L38"/>
    <mergeCell ref="M38:R38"/>
    <mergeCell ref="U38:V38"/>
    <mergeCell ref="W38:AB38"/>
    <mergeCell ref="AE38:AF38"/>
    <mergeCell ref="AG38:AL38"/>
    <mergeCell ref="AO38:AP38"/>
    <mergeCell ref="AQ38:AV38"/>
    <mergeCell ref="AY38:AZ38"/>
    <mergeCell ref="BA38:BF38"/>
    <mergeCell ref="AY57:AZ59"/>
    <mergeCell ref="BB57:BC57"/>
    <mergeCell ref="BD57:BF57"/>
    <mergeCell ref="BB58:BC58"/>
    <mergeCell ref="I57:I59"/>
    <mergeCell ref="M56:R56"/>
    <mergeCell ref="U56:V56"/>
    <mergeCell ref="W56:AB56"/>
    <mergeCell ref="AE56:AF56"/>
    <mergeCell ref="AG56:AL56"/>
    <mergeCell ref="AO57:AP59"/>
    <mergeCell ref="AR57:AS57"/>
    <mergeCell ref="AR58:AS58"/>
    <mergeCell ref="AR59:AS59"/>
    <mergeCell ref="AO60:AP62"/>
    <mergeCell ref="AR60:AS60"/>
    <mergeCell ref="AR61:AS61"/>
    <mergeCell ref="AR62:AS62"/>
    <mergeCell ref="AO63:AP65"/>
    <mergeCell ref="I60:I62"/>
    <mergeCell ref="I63:I65"/>
    <mergeCell ref="U45:AC45"/>
    <mergeCell ref="AE45:AM45"/>
    <mergeCell ref="AO45:AW45"/>
    <mergeCell ref="AY45:BG45"/>
    <mergeCell ref="A46:B46"/>
    <mergeCell ref="C46:H46"/>
    <mergeCell ref="K46:L46"/>
    <mergeCell ref="M46:R46"/>
    <mergeCell ref="U46:V46"/>
    <mergeCell ref="W46:AB46"/>
    <mergeCell ref="AE46:AF46"/>
    <mergeCell ref="AG46:AL46"/>
    <mergeCell ref="AO46:AP46"/>
    <mergeCell ref="AQ46:AV46"/>
    <mergeCell ref="AY46:AZ46"/>
    <mergeCell ref="BA46:BF46"/>
    <mergeCell ref="AO49:AP49"/>
    <mergeCell ref="AO47:AP47"/>
    <mergeCell ref="K51:L51"/>
    <mergeCell ref="K52:L52"/>
    <mergeCell ref="K53:L53"/>
    <mergeCell ref="F57:H57"/>
    <mergeCell ref="D58:E58"/>
    <mergeCell ref="F58:H58"/>
    <mergeCell ref="D59:E59"/>
    <mergeCell ref="F59:H59"/>
    <mergeCell ref="A60:B62"/>
    <mergeCell ref="D60:E60"/>
    <mergeCell ref="F60:H60"/>
    <mergeCell ref="D61:E61"/>
    <mergeCell ref="F61:H61"/>
    <mergeCell ref="D62:E62"/>
    <mergeCell ref="F62:H62"/>
    <mergeCell ref="AJ61:AL61"/>
    <mergeCell ref="AC57:AC59"/>
    <mergeCell ref="AC60:AC62"/>
    <mergeCell ref="AC63:AC65"/>
    <mergeCell ref="P62:R62"/>
    <mergeCell ref="K63:L65"/>
    <mergeCell ref="N63:O63"/>
    <mergeCell ref="P63:R63"/>
    <mergeCell ref="N64:O64"/>
    <mergeCell ref="P64:R64"/>
    <mergeCell ref="Z65:AB65"/>
    <mergeCell ref="A66:B68"/>
    <mergeCell ref="D66:E66"/>
    <mergeCell ref="F66:H66"/>
    <mergeCell ref="D67:E67"/>
    <mergeCell ref="F67:H67"/>
    <mergeCell ref="D68:E68"/>
    <mergeCell ref="F68:H68"/>
    <mergeCell ref="A69:B71"/>
    <mergeCell ref="D69:E69"/>
    <mergeCell ref="F69:H69"/>
    <mergeCell ref="D70:E70"/>
    <mergeCell ref="F70:H70"/>
    <mergeCell ref="D71:E71"/>
    <mergeCell ref="F71:H71"/>
    <mergeCell ref="A63:B65"/>
    <mergeCell ref="D63:E63"/>
    <mergeCell ref="F63:H63"/>
    <mergeCell ref="D64:E64"/>
    <mergeCell ref="F64:H64"/>
    <mergeCell ref="D65:E65"/>
    <mergeCell ref="F65:H65"/>
    <mergeCell ref="F78:H78"/>
    <mergeCell ref="D79:E79"/>
    <mergeCell ref="F79:H79"/>
    <mergeCell ref="D80:E80"/>
    <mergeCell ref="F80:H80"/>
    <mergeCell ref="A81:B83"/>
    <mergeCell ref="D81:E81"/>
    <mergeCell ref="F81:H81"/>
    <mergeCell ref="D82:E82"/>
    <mergeCell ref="F82:H82"/>
    <mergeCell ref="D83:E83"/>
    <mergeCell ref="F83:H83"/>
    <mergeCell ref="A72:B74"/>
    <mergeCell ref="D72:E72"/>
    <mergeCell ref="F72:H72"/>
    <mergeCell ref="D73:E73"/>
    <mergeCell ref="F73:H73"/>
    <mergeCell ref="D74:E74"/>
    <mergeCell ref="F74:H74"/>
    <mergeCell ref="A75:B77"/>
    <mergeCell ref="D75:E75"/>
    <mergeCell ref="F75:H75"/>
    <mergeCell ref="D76:E76"/>
    <mergeCell ref="F76:H76"/>
    <mergeCell ref="D77:E77"/>
    <mergeCell ref="F77:H77"/>
    <mergeCell ref="I78:I80"/>
    <mergeCell ref="I81:I83"/>
    <mergeCell ref="A90:B92"/>
    <mergeCell ref="D90:E90"/>
    <mergeCell ref="F90:H90"/>
    <mergeCell ref="D91:E91"/>
    <mergeCell ref="F91:H91"/>
    <mergeCell ref="D92:E92"/>
    <mergeCell ref="F92:H92"/>
    <mergeCell ref="A93:B95"/>
    <mergeCell ref="D93:E93"/>
    <mergeCell ref="F93:H93"/>
    <mergeCell ref="D94:E94"/>
    <mergeCell ref="F94:H94"/>
    <mergeCell ref="D95:E95"/>
    <mergeCell ref="F95:H95"/>
    <mergeCell ref="A84:B86"/>
    <mergeCell ref="D84:E84"/>
    <mergeCell ref="F84:H84"/>
    <mergeCell ref="D85:E85"/>
    <mergeCell ref="F85:H85"/>
    <mergeCell ref="D86:E86"/>
    <mergeCell ref="F86:H86"/>
    <mergeCell ref="A87:B89"/>
    <mergeCell ref="D87:E87"/>
    <mergeCell ref="F87:H87"/>
    <mergeCell ref="D88:E88"/>
    <mergeCell ref="F88:H88"/>
    <mergeCell ref="D89:E89"/>
    <mergeCell ref="F89:H89"/>
    <mergeCell ref="A78:B80"/>
    <mergeCell ref="D78:E78"/>
    <mergeCell ref="I84:I86"/>
    <mergeCell ref="I87:I89"/>
    <mergeCell ref="I90:I92"/>
    <mergeCell ref="I93:I95"/>
    <mergeCell ref="I96:I98"/>
    <mergeCell ref="S57:S59"/>
    <mergeCell ref="S60:S62"/>
    <mergeCell ref="S63:S65"/>
    <mergeCell ref="S66:S68"/>
    <mergeCell ref="S69:S71"/>
    <mergeCell ref="S72:S74"/>
    <mergeCell ref="S75:S77"/>
    <mergeCell ref="S78:S80"/>
    <mergeCell ref="S81:S83"/>
    <mergeCell ref="S84:S86"/>
    <mergeCell ref="S87:S89"/>
    <mergeCell ref="S90:S92"/>
    <mergeCell ref="S93:S95"/>
    <mergeCell ref="S96:S98"/>
    <mergeCell ref="N65:O65"/>
    <mergeCell ref="P65:R65"/>
    <mergeCell ref="K66:L68"/>
    <mergeCell ref="K60:L62"/>
    <mergeCell ref="N60:O60"/>
    <mergeCell ref="P60:R60"/>
    <mergeCell ref="N61:O61"/>
    <mergeCell ref="P61:R61"/>
    <mergeCell ref="N62:O62"/>
    <mergeCell ref="I66:I68"/>
    <mergeCell ref="I69:I71"/>
    <mergeCell ref="I72:I74"/>
    <mergeCell ref="I75:I77"/>
    <mergeCell ref="AC90:AC92"/>
    <mergeCell ref="AC93:AC95"/>
    <mergeCell ref="AC96:AC98"/>
    <mergeCell ref="AM57:AM59"/>
    <mergeCell ref="AM60:AM62"/>
    <mergeCell ref="AM63:AM65"/>
    <mergeCell ref="AM66:AM68"/>
    <mergeCell ref="AM69:AM71"/>
    <mergeCell ref="AM72:AM74"/>
    <mergeCell ref="AM75:AM77"/>
    <mergeCell ref="AM78:AM80"/>
    <mergeCell ref="AM81:AM83"/>
    <mergeCell ref="AM84:AM86"/>
    <mergeCell ref="AM87:AM89"/>
    <mergeCell ref="AM90:AM92"/>
    <mergeCell ref="AM93:AM95"/>
    <mergeCell ref="AM96:AM98"/>
    <mergeCell ref="AJ57:AL57"/>
    <mergeCell ref="AJ58:AL58"/>
    <mergeCell ref="AJ59:AL59"/>
    <mergeCell ref="AJ60:AL60"/>
    <mergeCell ref="AJ78:AL78"/>
    <mergeCell ref="AC72:AC74"/>
    <mergeCell ref="AC75:AC77"/>
    <mergeCell ref="AC78:AC80"/>
    <mergeCell ref="AC81:AC83"/>
    <mergeCell ref="AC66:AC68"/>
    <mergeCell ref="AC69:AC71"/>
    <mergeCell ref="AE81:AF83"/>
    <mergeCell ref="AH81:AI81"/>
    <mergeCell ref="AJ81:AL81"/>
    <mergeCell ref="AH82:AI82"/>
    <mergeCell ref="AW60:AW62"/>
    <mergeCell ref="AW63:AW65"/>
    <mergeCell ref="AW66:AW68"/>
    <mergeCell ref="AW69:AW71"/>
    <mergeCell ref="AW72:AW74"/>
    <mergeCell ref="AW75:AW77"/>
    <mergeCell ref="AW78:AW80"/>
    <mergeCell ref="AW81:AW83"/>
    <mergeCell ref="AC84:AC86"/>
    <mergeCell ref="AC87:AC89"/>
    <mergeCell ref="AT63:AV63"/>
    <mergeCell ref="Z68:AB68"/>
    <mergeCell ref="N67:O67"/>
    <mergeCell ref="P67:R67"/>
    <mergeCell ref="N68:O68"/>
    <mergeCell ref="P68:R68"/>
    <mergeCell ref="K81:L83"/>
    <mergeCell ref="N81:O81"/>
    <mergeCell ref="P81:R81"/>
    <mergeCell ref="N82:O82"/>
    <mergeCell ref="P82:R82"/>
    <mergeCell ref="N83:O83"/>
    <mergeCell ref="P83:R83"/>
    <mergeCell ref="N73:O73"/>
    <mergeCell ref="P73:R73"/>
    <mergeCell ref="N74:O74"/>
    <mergeCell ref="P74:R74"/>
    <mergeCell ref="K75:L77"/>
    <mergeCell ref="N75:O75"/>
    <mergeCell ref="P75:R75"/>
    <mergeCell ref="N76:O76"/>
    <mergeCell ref="P76:R76"/>
    <mergeCell ref="N77:O77"/>
    <mergeCell ref="P77:R77"/>
    <mergeCell ref="K78:L80"/>
    <mergeCell ref="N78:O78"/>
    <mergeCell ref="P78:R78"/>
    <mergeCell ref="N79:O79"/>
    <mergeCell ref="P79:R79"/>
    <mergeCell ref="N80:O80"/>
    <mergeCell ref="P80:R80"/>
    <mergeCell ref="K69:L71"/>
    <mergeCell ref="N69:O69"/>
    <mergeCell ref="P69:R69"/>
    <mergeCell ref="N70:O70"/>
    <mergeCell ref="P70:R70"/>
    <mergeCell ref="N71:O71"/>
    <mergeCell ref="P71:R71"/>
    <mergeCell ref="K72:L74"/>
    <mergeCell ref="N72:O72"/>
    <mergeCell ref="P72:R72"/>
    <mergeCell ref="K90:L92"/>
    <mergeCell ref="N90:O90"/>
    <mergeCell ref="P90:R90"/>
    <mergeCell ref="N91:O91"/>
    <mergeCell ref="P91:R91"/>
    <mergeCell ref="N92:O92"/>
    <mergeCell ref="P92:R92"/>
    <mergeCell ref="K93:L95"/>
    <mergeCell ref="N93:O93"/>
    <mergeCell ref="P93:R93"/>
    <mergeCell ref="N94:O94"/>
    <mergeCell ref="P94:R94"/>
    <mergeCell ref="N95:O95"/>
    <mergeCell ref="P95:R95"/>
    <mergeCell ref="K84:L86"/>
    <mergeCell ref="N84:O84"/>
    <mergeCell ref="P84:R84"/>
    <mergeCell ref="N85:O85"/>
    <mergeCell ref="P85:R85"/>
    <mergeCell ref="N86:O86"/>
    <mergeCell ref="P86:R86"/>
    <mergeCell ref="K87:L89"/>
    <mergeCell ref="N87:O87"/>
    <mergeCell ref="P87:R87"/>
    <mergeCell ref="N88:O88"/>
    <mergeCell ref="P88:R88"/>
    <mergeCell ref="N89:O89"/>
    <mergeCell ref="P89:R89"/>
    <mergeCell ref="N97:O97"/>
    <mergeCell ref="P97:R97"/>
    <mergeCell ref="N98:O98"/>
    <mergeCell ref="P98:R98"/>
    <mergeCell ref="U57:V59"/>
    <mergeCell ref="X57:Y57"/>
    <mergeCell ref="Z57:AB57"/>
    <mergeCell ref="X58:Y58"/>
    <mergeCell ref="Z58:AB58"/>
    <mergeCell ref="X59:Y59"/>
    <mergeCell ref="Z59:AB59"/>
    <mergeCell ref="U60:V62"/>
    <mergeCell ref="X60:Y60"/>
    <mergeCell ref="Z60:AB60"/>
    <mergeCell ref="X61:Y61"/>
    <mergeCell ref="Z61:AB61"/>
    <mergeCell ref="X62:Y62"/>
    <mergeCell ref="Z62:AB62"/>
    <mergeCell ref="U63:V65"/>
    <mergeCell ref="X63:Y63"/>
    <mergeCell ref="Z63:AB63"/>
    <mergeCell ref="X64:Y64"/>
    <mergeCell ref="Z64:AB64"/>
    <mergeCell ref="X65:Y65"/>
    <mergeCell ref="N66:O66"/>
    <mergeCell ref="P66:R66"/>
    <mergeCell ref="U66:V68"/>
    <mergeCell ref="X66:Y66"/>
    <mergeCell ref="Z66:AB66"/>
    <mergeCell ref="X67:Y67"/>
    <mergeCell ref="Z67:AB67"/>
    <mergeCell ref="X68:Y68"/>
    <mergeCell ref="U78:V80"/>
    <mergeCell ref="X78:Y78"/>
    <mergeCell ref="Z78:AB78"/>
    <mergeCell ref="X79:Y79"/>
    <mergeCell ref="Z79:AB79"/>
    <mergeCell ref="X80:Y80"/>
    <mergeCell ref="Z80:AB80"/>
    <mergeCell ref="U81:V83"/>
    <mergeCell ref="X81:Y81"/>
    <mergeCell ref="Z81:AB81"/>
    <mergeCell ref="X82:Y82"/>
    <mergeCell ref="Z82:AB82"/>
    <mergeCell ref="X83:Y83"/>
    <mergeCell ref="Z83:AB83"/>
    <mergeCell ref="U72:V74"/>
    <mergeCell ref="X72:Y72"/>
    <mergeCell ref="Z72:AB72"/>
    <mergeCell ref="X73:Y73"/>
    <mergeCell ref="Z73:AB73"/>
    <mergeCell ref="X74:Y74"/>
    <mergeCell ref="Z74:AB74"/>
    <mergeCell ref="U75:V77"/>
    <mergeCell ref="X75:Y75"/>
    <mergeCell ref="Z75:AB75"/>
    <mergeCell ref="X76:Y76"/>
    <mergeCell ref="Z76:AB76"/>
    <mergeCell ref="X77:Y77"/>
    <mergeCell ref="Z77:AB77"/>
    <mergeCell ref="X93:Y93"/>
    <mergeCell ref="Z93:AB93"/>
    <mergeCell ref="X94:Y94"/>
    <mergeCell ref="Z94:AB94"/>
    <mergeCell ref="X95:Y95"/>
    <mergeCell ref="Z95:AB95"/>
    <mergeCell ref="U84:V86"/>
    <mergeCell ref="X84:Y84"/>
    <mergeCell ref="Z84:AB84"/>
    <mergeCell ref="X85:Y85"/>
    <mergeCell ref="Z85:AB85"/>
    <mergeCell ref="X86:Y86"/>
    <mergeCell ref="Z86:AB86"/>
    <mergeCell ref="U87:V89"/>
    <mergeCell ref="X87:Y87"/>
    <mergeCell ref="Z87:AB87"/>
    <mergeCell ref="X88:Y88"/>
    <mergeCell ref="Z88:AB88"/>
    <mergeCell ref="X89:Y89"/>
    <mergeCell ref="Z89:AB89"/>
    <mergeCell ref="U96:V98"/>
    <mergeCell ref="X96:Y96"/>
    <mergeCell ref="Z96:AB96"/>
    <mergeCell ref="X97:Y97"/>
    <mergeCell ref="Z97:AB97"/>
    <mergeCell ref="X98:Y98"/>
    <mergeCell ref="Z98:AB98"/>
    <mergeCell ref="AE57:AF59"/>
    <mergeCell ref="AH57:AI57"/>
    <mergeCell ref="AH58:AI58"/>
    <mergeCell ref="AH59:AI59"/>
    <mergeCell ref="AE60:AF62"/>
    <mergeCell ref="AH60:AI60"/>
    <mergeCell ref="AH61:AI61"/>
    <mergeCell ref="AH62:AI62"/>
    <mergeCell ref="AE69:AF71"/>
    <mergeCell ref="AH69:AI69"/>
    <mergeCell ref="AH70:AI70"/>
    <mergeCell ref="AH71:AI71"/>
    <mergeCell ref="AE72:AF74"/>
    <mergeCell ref="AH72:AI72"/>
    <mergeCell ref="AH73:AI73"/>
    <mergeCell ref="AH74:AI74"/>
    <mergeCell ref="AE75:AF77"/>
    <mergeCell ref="U90:V92"/>
    <mergeCell ref="X90:Y90"/>
    <mergeCell ref="Z90:AB90"/>
    <mergeCell ref="X91:Y91"/>
    <mergeCell ref="Z91:AB91"/>
    <mergeCell ref="X92:Y92"/>
    <mergeCell ref="Z92:AB92"/>
    <mergeCell ref="U93:V95"/>
    <mergeCell ref="AJ82:AL82"/>
    <mergeCell ref="AH83:AI83"/>
    <mergeCell ref="AJ83:AL83"/>
    <mergeCell ref="AJ62:AL62"/>
    <mergeCell ref="AE63:AF65"/>
    <mergeCell ref="AH63:AI63"/>
    <mergeCell ref="AJ63:AL63"/>
    <mergeCell ref="AH64:AI64"/>
    <mergeCell ref="AJ64:AL64"/>
    <mergeCell ref="AH65:AI65"/>
    <mergeCell ref="AJ65:AL65"/>
    <mergeCell ref="AE66:AF68"/>
    <mergeCell ref="AH66:AI66"/>
    <mergeCell ref="AJ66:AL66"/>
    <mergeCell ref="AH67:AI67"/>
    <mergeCell ref="AJ67:AL67"/>
    <mergeCell ref="AH68:AI68"/>
    <mergeCell ref="AJ68:AL68"/>
    <mergeCell ref="AT68:AV68"/>
    <mergeCell ref="AH90:AI90"/>
    <mergeCell ref="AJ90:AL90"/>
    <mergeCell ref="AH91:AI91"/>
    <mergeCell ref="AJ91:AL91"/>
    <mergeCell ref="AH92:AI92"/>
    <mergeCell ref="AJ92:AL92"/>
    <mergeCell ref="AE93:AF95"/>
    <mergeCell ref="AH93:AI93"/>
    <mergeCell ref="AJ93:AL93"/>
    <mergeCell ref="AH94:AI94"/>
    <mergeCell ref="AJ94:AL94"/>
    <mergeCell ref="AH95:AI95"/>
    <mergeCell ref="AJ95:AL95"/>
    <mergeCell ref="AE84:AF86"/>
    <mergeCell ref="AH84:AI84"/>
    <mergeCell ref="AJ84:AL84"/>
    <mergeCell ref="AH85:AI85"/>
    <mergeCell ref="AJ85:AL85"/>
    <mergeCell ref="AH86:AI86"/>
    <mergeCell ref="AJ86:AL86"/>
    <mergeCell ref="AE87:AF89"/>
    <mergeCell ref="AH87:AI87"/>
    <mergeCell ref="AJ87:AL87"/>
    <mergeCell ref="AH88:AI88"/>
    <mergeCell ref="AJ88:AL88"/>
    <mergeCell ref="AH89:AI89"/>
    <mergeCell ref="AJ89:AL89"/>
    <mergeCell ref="AH79:AI79"/>
    <mergeCell ref="AJ79:AL79"/>
    <mergeCell ref="AH80:AI80"/>
    <mergeCell ref="AJ80:AL80"/>
    <mergeCell ref="AR84:AS84"/>
    <mergeCell ref="AT84:AV84"/>
    <mergeCell ref="AR85:AS85"/>
    <mergeCell ref="AT85:AV85"/>
    <mergeCell ref="AR86:AS86"/>
    <mergeCell ref="AT86:AV86"/>
    <mergeCell ref="AR63:AS63"/>
    <mergeCell ref="AR64:AS64"/>
    <mergeCell ref="AO69:AP71"/>
    <mergeCell ref="AR69:AS69"/>
    <mergeCell ref="AR70:AS70"/>
    <mergeCell ref="AR71:AS71"/>
    <mergeCell ref="AO72:AP74"/>
    <mergeCell ref="AR72:AS72"/>
    <mergeCell ref="AR77:AS77"/>
    <mergeCell ref="AT77:AV77"/>
    <mergeCell ref="AO78:AP80"/>
    <mergeCell ref="AR78:AS78"/>
    <mergeCell ref="AT78:AV78"/>
    <mergeCell ref="AR79:AS79"/>
    <mergeCell ref="AT79:AV79"/>
    <mergeCell ref="AR80:AS80"/>
    <mergeCell ref="AT80:AV80"/>
    <mergeCell ref="AT64:AV64"/>
    <mergeCell ref="AR65:AS65"/>
    <mergeCell ref="AT65:AV65"/>
    <mergeCell ref="AO66:AP68"/>
    <mergeCell ref="AR66:AS66"/>
    <mergeCell ref="AT66:AV66"/>
    <mergeCell ref="AR67:AS67"/>
    <mergeCell ref="AT67:AV67"/>
    <mergeCell ref="AR68:AS68"/>
    <mergeCell ref="AG51:AI51"/>
    <mergeCell ref="AJ51:AL51"/>
    <mergeCell ref="AG52:AI52"/>
    <mergeCell ref="AJ52:AL52"/>
    <mergeCell ref="AG53:AI53"/>
    <mergeCell ref="AJ53:AL53"/>
    <mergeCell ref="M47:O47"/>
    <mergeCell ref="P47:R47"/>
    <mergeCell ref="M49:O49"/>
    <mergeCell ref="P49:R49"/>
    <mergeCell ref="M51:O51"/>
    <mergeCell ref="P51:R51"/>
    <mergeCell ref="M52:O52"/>
    <mergeCell ref="P52:R52"/>
    <mergeCell ref="M53:O53"/>
    <mergeCell ref="P53:R53"/>
    <mergeCell ref="AE51:AF51"/>
    <mergeCell ref="AE52:AF52"/>
    <mergeCell ref="AE53:AF53"/>
    <mergeCell ref="AE49:AF49"/>
    <mergeCell ref="AE47:AF47"/>
    <mergeCell ref="W47:Y47"/>
    <mergeCell ref="Z47:AB47"/>
    <mergeCell ref="W49:Y49"/>
    <mergeCell ref="Z49:AB49"/>
    <mergeCell ref="U49:V49"/>
    <mergeCell ref="U47:V47"/>
    <mergeCell ref="AQ51:AS51"/>
    <mergeCell ref="AT51:AV51"/>
    <mergeCell ref="AQ52:AS52"/>
    <mergeCell ref="AT52:AV52"/>
    <mergeCell ref="AQ53:AS53"/>
    <mergeCell ref="AT53:AV53"/>
    <mergeCell ref="BA47:BC47"/>
    <mergeCell ref="BD47:BF47"/>
    <mergeCell ref="BA49:BC49"/>
    <mergeCell ref="BD49:BF49"/>
    <mergeCell ref="BA51:BC51"/>
    <mergeCell ref="BD51:BF51"/>
    <mergeCell ref="BA52:BC52"/>
    <mergeCell ref="BD52:BF52"/>
    <mergeCell ref="BA53:BC53"/>
    <mergeCell ref="BD53:BF53"/>
    <mergeCell ref="AY47:AZ47"/>
    <mergeCell ref="AY49:AZ49"/>
    <mergeCell ref="AY51:AZ51"/>
    <mergeCell ref="AY52:AZ52"/>
    <mergeCell ref="AY53:AZ53"/>
    <mergeCell ref="AT47:AV47"/>
    <mergeCell ref="AQ49:AS49"/>
    <mergeCell ref="BD58:BF58"/>
    <mergeCell ref="BB59:BC59"/>
    <mergeCell ref="BD59:BF59"/>
    <mergeCell ref="BG57:BG59"/>
    <mergeCell ref="C102:H102"/>
    <mergeCell ref="M102:R102"/>
    <mergeCell ref="W102:AB102"/>
    <mergeCell ref="AG102:AL102"/>
    <mergeCell ref="AQ102:AV102"/>
    <mergeCell ref="BA102:BF102"/>
    <mergeCell ref="BB67:BC67"/>
    <mergeCell ref="BD67:BF67"/>
    <mergeCell ref="BB68:BC68"/>
    <mergeCell ref="BD68:BF68"/>
    <mergeCell ref="AY69:AZ71"/>
    <mergeCell ref="BB69:BC69"/>
    <mergeCell ref="BD69:BF69"/>
    <mergeCell ref="BG69:BG71"/>
    <mergeCell ref="BB70:BC70"/>
    <mergeCell ref="BD70:BF70"/>
    <mergeCell ref="BB71:BC71"/>
    <mergeCell ref="BD71:BF71"/>
    <mergeCell ref="AY72:AZ74"/>
    <mergeCell ref="BB72:BC72"/>
    <mergeCell ref="AR91:AS91"/>
    <mergeCell ref="AT91:AV91"/>
    <mergeCell ref="AR92:AS92"/>
    <mergeCell ref="AT92:AV92"/>
    <mergeCell ref="AO81:AP83"/>
    <mergeCell ref="AR81:AS81"/>
    <mergeCell ref="AT81:AV81"/>
    <mergeCell ref="AR82:AS82"/>
    <mergeCell ref="AY60:AZ62"/>
    <mergeCell ref="BB60:BC60"/>
    <mergeCell ref="BD60:BF60"/>
    <mergeCell ref="BG60:BG62"/>
    <mergeCell ref="BB61:BC61"/>
    <mergeCell ref="BD61:BF61"/>
    <mergeCell ref="BB62:BC62"/>
    <mergeCell ref="BD62:BF62"/>
    <mergeCell ref="AY63:AZ65"/>
    <mergeCell ref="BB63:BC63"/>
    <mergeCell ref="BD63:BF63"/>
    <mergeCell ref="BG63:BG65"/>
    <mergeCell ref="BB64:BC64"/>
    <mergeCell ref="BD64:BF64"/>
    <mergeCell ref="BB65:BC65"/>
    <mergeCell ref="BD65:BF65"/>
    <mergeCell ref="AY66:AZ68"/>
    <mergeCell ref="BB66:BC66"/>
    <mergeCell ref="BD66:BF66"/>
    <mergeCell ref="BG66:BG68"/>
    <mergeCell ref="AQ103:AS103"/>
    <mergeCell ref="AT103:AV103"/>
    <mergeCell ref="BA103:BC103"/>
    <mergeCell ref="BD103:BF103"/>
    <mergeCell ref="AT82:AV82"/>
    <mergeCell ref="AR83:AS83"/>
    <mergeCell ref="AT83:AV83"/>
    <mergeCell ref="AW84:AW86"/>
    <mergeCell ref="AW87:AW89"/>
    <mergeCell ref="AW90:AW92"/>
    <mergeCell ref="AW93:AW95"/>
    <mergeCell ref="AW96:AW98"/>
    <mergeCell ref="AY103:AZ103"/>
    <mergeCell ref="AY101:BG101"/>
    <mergeCell ref="AY102:AZ102"/>
    <mergeCell ref="AY84:AZ86"/>
    <mergeCell ref="BB84:BC84"/>
    <mergeCell ref="BD84:BF84"/>
    <mergeCell ref="AR96:AS96"/>
    <mergeCell ref="AT96:AV96"/>
    <mergeCell ref="AR97:AS97"/>
    <mergeCell ref="AT97:AV97"/>
    <mergeCell ref="AR98:AS98"/>
    <mergeCell ref="AT98:AV98"/>
    <mergeCell ref="AR87:AS87"/>
    <mergeCell ref="AT87:AV87"/>
    <mergeCell ref="AR88:AS88"/>
    <mergeCell ref="AT88:AV88"/>
    <mergeCell ref="AR89:AS89"/>
    <mergeCell ref="AT89:AV89"/>
    <mergeCell ref="AR90:AS90"/>
    <mergeCell ref="AT90:AV90"/>
    <mergeCell ref="AY78:AZ80"/>
    <mergeCell ref="BB78:BC78"/>
    <mergeCell ref="BD78:BF78"/>
    <mergeCell ref="BG78:BG80"/>
    <mergeCell ref="BB79:BC79"/>
    <mergeCell ref="BD79:BF79"/>
    <mergeCell ref="BB80:BC80"/>
    <mergeCell ref="BD80:BF80"/>
    <mergeCell ref="AY81:AZ83"/>
    <mergeCell ref="BB81:BC81"/>
    <mergeCell ref="BD81:BF81"/>
    <mergeCell ref="BG81:BG83"/>
    <mergeCell ref="BB82:BC82"/>
    <mergeCell ref="BD82:BF82"/>
    <mergeCell ref="BB83:BC83"/>
    <mergeCell ref="BD83:BF83"/>
    <mergeCell ref="BD72:BF72"/>
    <mergeCell ref="BG72:BG74"/>
    <mergeCell ref="BB73:BC73"/>
    <mergeCell ref="BD73:BF73"/>
    <mergeCell ref="BB74:BC74"/>
    <mergeCell ref="BD74:BF74"/>
    <mergeCell ref="AY75:AZ77"/>
    <mergeCell ref="BB75:BC75"/>
    <mergeCell ref="BD75:BF75"/>
    <mergeCell ref="BG75:BG77"/>
    <mergeCell ref="BB76:BC76"/>
    <mergeCell ref="BD76:BF76"/>
    <mergeCell ref="BB77:BC77"/>
    <mergeCell ref="BD77:BF77"/>
    <mergeCell ref="AE96:AF98"/>
    <mergeCell ref="AH96:AI96"/>
    <mergeCell ref="AJ96:AL96"/>
    <mergeCell ref="AH97:AI97"/>
    <mergeCell ref="AJ97:AL97"/>
    <mergeCell ref="AH98:AI98"/>
    <mergeCell ref="AJ98:AL98"/>
    <mergeCell ref="AE90:AF92"/>
    <mergeCell ref="AO93:AP95"/>
    <mergeCell ref="AR93:AS93"/>
    <mergeCell ref="AT93:AV93"/>
    <mergeCell ref="AR94:AS94"/>
    <mergeCell ref="AT94:AV94"/>
    <mergeCell ref="AR95:AS95"/>
    <mergeCell ref="AT95:AV95"/>
    <mergeCell ref="AO96:AP98"/>
    <mergeCell ref="BG84:BG86"/>
    <mergeCell ref="BB85:BC85"/>
    <mergeCell ref="BD85:BF85"/>
    <mergeCell ref="BB86:BC86"/>
    <mergeCell ref="BD86:BF86"/>
    <mergeCell ref="AY87:AZ89"/>
    <mergeCell ref="BB87:BC87"/>
    <mergeCell ref="BD87:BF87"/>
    <mergeCell ref="BG87:BG89"/>
    <mergeCell ref="BB88:BC88"/>
    <mergeCell ref="BD88:BF88"/>
    <mergeCell ref="BB89:BC89"/>
    <mergeCell ref="BD89:BF89"/>
    <mergeCell ref="AO87:AP89"/>
    <mergeCell ref="AO90:AP92"/>
    <mergeCell ref="AO84:AP86"/>
    <mergeCell ref="AY96:AZ98"/>
    <mergeCell ref="BB96:BC96"/>
    <mergeCell ref="BD96:BF96"/>
    <mergeCell ref="BG96:BG98"/>
    <mergeCell ref="BB97:BC97"/>
    <mergeCell ref="BD97:BF97"/>
    <mergeCell ref="BB98:BC98"/>
    <mergeCell ref="BD98:BF98"/>
    <mergeCell ref="AY90:AZ92"/>
    <mergeCell ref="BB90:BC90"/>
    <mergeCell ref="BD90:BF90"/>
    <mergeCell ref="BG90:BG92"/>
    <mergeCell ref="BB91:BC91"/>
    <mergeCell ref="BD91:BF91"/>
    <mergeCell ref="BB92:BC92"/>
    <mergeCell ref="BD92:BF92"/>
    <mergeCell ref="AY93:AZ95"/>
    <mergeCell ref="BB93:BC93"/>
    <mergeCell ref="BD93:BF93"/>
    <mergeCell ref="BG93:BG95"/>
    <mergeCell ref="BB94:BC94"/>
    <mergeCell ref="BD94:BF94"/>
    <mergeCell ref="BB95:BC95"/>
    <mergeCell ref="BD95:BF95"/>
    <mergeCell ref="BI13:BJ13"/>
    <mergeCell ref="BS13:BT13"/>
    <mergeCell ref="CC13:CD13"/>
    <mergeCell ref="BI17:BQ17"/>
    <mergeCell ref="BS17:CA17"/>
    <mergeCell ref="CC17:CK17"/>
    <mergeCell ref="BJ20:BK20"/>
    <mergeCell ref="BO20:BQ20"/>
    <mergeCell ref="BT20:BU20"/>
    <mergeCell ref="BY20:CA20"/>
    <mergeCell ref="CD20:CE20"/>
    <mergeCell ref="CI20:CK20"/>
    <mergeCell ref="BI9:BJ9"/>
    <mergeCell ref="BS9:BT9"/>
    <mergeCell ref="CC9:CD9"/>
    <mergeCell ref="BX14:BZ14"/>
    <mergeCell ref="BU15:BW15"/>
    <mergeCell ref="BX15:BZ15"/>
    <mergeCell ref="CE14:CG14"/>
    <mergeCell ref="CH14:CJ14"/>
    <mergeCell ref="CE15:CG15"/>
    <mergeCell ref="CH15:CJ15"/>
    <mergeCell ref="BI11:BJ11"/>
    <mergeCell ref="BS11:BT11"/>
    <mergeCell ref="CC11:CD11"/>
    <mergeCell ref="BI18:BK19"/>
    <mergeCell ref="BO18:BQ18"/>
    <mergeCell ref="BS18:BU19"/>
    <mergeCell ref="BY18:CA18"/>
    <mergeCell ref="CC18:CE19"/>
    <mergeCell ref="CI18:CK18"/>
    <mergeCell ref="BK10:BM10"/>
    <mergeCell ref="CW8:CX8"/>
    <mergeCell ref="BI1:BQ1"/>
    <mergeCell ref="BS1:CA1"/>
    <mergeCell ref="CC1:CK1"/>
    <mergeCell ref="CE5:CG5"/>
    <mergeCell ref="CH5:CJ5"/>
    <mergeCell ref="CE6:CG6"/>
    <mergeCell ref="CH6:CJ6"/>
    <mergeCell ref="BK5:BM5"/>
    <mergeCell ref="BK7:BM7"/>
    <mergeCell ref="BN7:BP7"/>
    <mergeCell ref="BK8:BM8"/>
    <mergeCell ref="BN8:BP8"/>
    <mergeCell ref="CE7:CG7"/>
    <mergeCell ref="CH7:CJ7"/>
    <mergeCell ref="CO5:CQ5"/>
    <mergeCell ref="CR5:CT5"/>
    <mergeCell ref="CO6:CQ6"/>
    <mergeCell ref="CR6:CT6"/>
    <mergeCell ref="CO7:CQ7"/>
    <mergeCell ref="CR7:CT7"/>
    <mergeCell ref="BK14:BM14"/>
    <mergeCell ref="BN14:BP14"/>
    <mergeCell ref="BK15:BM15"/>
    <mergeCell ref="BN15:BP15"/>
    <mergeCell ref="BU14:BW14"/>
    <mergeCell ref="CM1:CU1"/>
    <mergeCell ref="CW1:DE1"/>
    <mergeCell ref="BI4:BQ4"/>
    <mergeCell ref="BS4:CA4"/>
    <mergeCell ref="CC4:CK4"/>
    <mergeCell ref="CM4:CU4"/>
    <mergeCell ref="CW4:DE4"/>
    <mergeCell ref="BI5:BJ5"/>
    <mergeCell ref="BS5:BT5"/>
    <mergeCell ref="CC5:CD5"/>
    <mergeCell ref="CM5:CN5"/>
    <mergeCell ref="CW5:CX5"/>
    <mergeCell ref="BN5:BP5"/>
    <mergeCell ref="BK6:BM6"/>
    <mergeCell ref="BN6:BP6"/>
    <mergeCell ref="BI6:BJ6"/>
    <mergeCell ref="BS6:BT6"/>
    <mergeCell ref="CC6:CD6"/>
    <mergeCell ref="CM6:CN6"/>
    <mergeCell ref="CW6:CX6"/>
    <mergeCell ref="BI7:BJ7"/>
    <mergeCell ref="BS7:BT7"/>
    <mergeCell ref="CC7:CD7"/>
    <mergeCell ref="CM7:CN7"/>
    <mergeCell ref="CW7:CX7"/>
    <mergeCell ref="BI8:BJ8"/>
    <mergeCell ref="BS8:BT8"/>
    <mergeCell ref="CI19:CK19"/>
    <mergeCell ref="CS19:CU19"/>
    <mergeCell ref="DC19:DE19"/>
    <mergeCell ref="CM9:CN9"/>
    <mergeCell ref="CW9:CX9"/>
    <mergeCell ref="BI10:BJ10"/>
    <mergeCell ref="CM13:CN13"/>
    <mergeCell ref="CW13:CX13"/>
    <mergeCell ref="BI14:BJ14"/>
    <mergeCell ref="BS14:BT14"/>
    <mergeCell ref="CC14:CD14"/>
    <mergeCell ref="CM14:CN14"/>
    <mergeCell ref="CW14:CX14"/>
    <mergeCell ref="BI15:BJ15"/>
    <mergeCell ref="BS15:BT15"/>
    <mergeCell ref="CC15:CD15"/>
    <mergeCell ref="CM15:CN15"/>
    <mergeCell ref="CW15:CX15"/>
    <mergeCell ref="CM10:CN10"/>
    <mergeCell ref="CW10:CX10"/>
    <mergeCell ref="CO14:CQ14"/>
    <mergeCell ref="CR14:CT14"/>
    <mergeCell ref="CO15:CQ15"/>
    <mergeCell ref="CR15:CT15"/>
    <mergeCell ref="BK9:BM9"/>
    <mergeCell ref="BN9:BP9"/>
    <mergeCell ref="CM11:CN11"/>
    <mergeCell ref="CW11:CX11"/>
    <mergeCell ref="BI12:BJ12"/>
    <mergeCell ref="BS12:BT12"/>
    <mergeCell ref="CC12:CD12"/>
    <mergeCell ref="CM12:CN12"/>
    <mergeCell ref="BO22:BQ22"/>
    <mergeCell ref="BT22:BU22"/>
    <mergeCell ref="BY22:CA22"/>
    <mergeCell ref="CD22:CE22"/>
    <mergeCell ref="CI22:CK22"/>
    <mergeCell ref="CN22:CO22"/>
    <mergeCell ref="CS22:CU22"/>
    <mergeCell ref="CX22:CY22"/>
    <mergeCell ref="DC22:DE22"/>
    <mergeCell ref="CN20:CO20"/>
    <mergeCell ref="CS20:CU20"/>
    <mergeCell ref="CX20:CY20"/>
    <mergeCell ref="DC20:DE20"/>
    <mergeCell ref="CM17:CU17"/>
    <mergeCell ref="CW17:DE17"/>
    <mergeCell ref="BJ21:BK21"/>
    <mergeCell ref="BO21:BQ21"/>
    <mergeCell ref="BT21:BU21"/>
    <mergeCell ref="BY21:CA21"/>
    <mergeCell ref="CD21:CE21"/>
    <mergeCell ref="CI21:CK21"/>
    <mergeCell ref="CN21:CO21"/>
    <mergeCell ref="CS21:CU21"/>
    <mergeCell ref="CX21:CY21"/>
    <mergeCell ref="DC21:DE21"/>
    <mergeCell ref="BJ22:BK22"/>
    <mergeCell ref="CM18:CO19"/>
    <mergeCell ref="CS18:CU18"/>
    <mergeCell ref="CW18:CY19"/>
    <mergeCell ref="DC18:DE18"/>
    <mergeCell ref="BO19:BQ19"/>
    <mergeCell ref="BY19:CA19"/>
    <mergeCell ref="BN26:BP26"/>
    <mergeCell ref="BS26:BT26"/>
    <mergeCell ref="BU26:BW26"/>
    <mergeCell ref="BX26:BZ26"/>
    <mergeCell ref="CC26:CD26"/>
    <mergeCell ref="CE26:CG26"/>
    <mergeCell ref="CH26:CJ26"/>
    <mergeCell ref="BI24:BQ24"/>
    <mergeCell ref="BS24:CA24"/>
    <mergeCell ref="CC24:CK24"/>
    <mergeCell ref="CM24:CU24"/>
    <mergeCell ref="CW24:DE24"/>
    <mergeCell ref="BI25:BJ25"/>
    <mergeCell ref="BK25:BP25"/>
    <mergeCell ref="BS25:BT25"/>
    <mergeCell ref="BU25:BZ25"/>
    <mergeCell ref="CC25:CD25"/>
    <mergeCell ref="CE25:CJ25"/>
    <mergeCell ref="CM25:CN25"/>
    <mergeCell ref="CO25:CT25"/>
    <mergeCell ref="CW25:CX25"/>
    <mergeCell ref="CY25:DD25"/>
    <mergeCell ref="BK38:BP38"/>
    <mergeCell ref="BS38:BT38"/>
    <mergeCell ref="BU38:BZ38"/>
    <mergeCell ref="CC38:CD38"/>
    <mergeCell ref="CE38:CJ38"/>
    <mergeCell ref="CM38:CN38"/>
    <mergeCell ref="CO38:CT38"/>
    <mergeCell ref="CW38:CX38"/>
    <mergeCell ref="CY38:DD38"/>
    <mergeCell ref="CM26:CN26"/>
    <mergeCell ref="CO26:CQ26"/>
    <mergeCell ref="CR26:CT26"/>
    <mergeCell ref="CW26:CX26"/>
    <mergeCell ref="CY26:DA26"/>
    <mergeCell ref="DB26:DD26"/>
    <mergeCell ref="BI27:BJ27"/>
    <mergeCell ref="BK27:BM27"/>
    <mergeCell ref="BN27:BP27"/>
    <mergeCell ref="BS27:BT27"/>
    <mergeCell ref="BU27:BW27"/>
    <mergeCell ref="BX27:BZ27"/>
    <mergeCell ref="CC27:CD27"/>
    <mergeCell ref="CE27:CG27"/>
    <mergeCell ref="CH27:CJ27"/>
    <mergeCell ref="CM27:CN27"/>
    <mergeCell ref="CO27:CQ27"/>
    <mergeCell ref="CR27:CT27"/>
    <mergeCell ref="CW27:CX27"/>
    <mergeCell ref="CY27:DA27"/>
    <mergeCell ref="DB27:DD27"/>
    <mergeCell ref="BI26:BJ26"/>
    <mergeCell ref="BK26:BM26"/>
    <mergeCell ref="BI45:BQ45"/>
    <mergeCell ref="BS45:CA45"/>
    <mergeCell ref="CC45:CK45"/>
    <mergeCell ref="CM45:CU45"/>
    <mergeCell ref="CW45:DE45"/>
    <mergeCell ref="BI46:BJ46"/>
    <mergeCell ref="BK46:BP46"/>
    <mergeCell ref="BS46:BT46"/>
    <mergeCell ref="BU46:BZ46"/>
    <mergeCell ref="CC46:CD46"/>
    <mergeCell ref="CE46:CJ46"/>
    <mergeCell ref="CM46:CN46"/>
    <mergeCell ref="CO46:CT46"/>
    <mergeCell ref="CW46:CX46"/>
    <mergeCell ref="CY46:DD46"/>
    <mergeCell ref="CM39:CN39"/>
    <mergeCell ref="CO39:CQ39"/>
    <mergeCell ref="CR39:CT39"/>
    <mergeCell ref="CW39:CX39"/>
    <mergeCell ref="CY39:DA39"/>
    <mergeCell ref="DB39:DD39"/>
    <mergeCell ref="BI39:BJ39"/>
    <mergeCell ref="BK39:BM39"/>
    <mergeCell ref="BN39:BP39"/>
    <mergeCell ref="BS39:BT39"/>
    <mergeCell ref="BU39:BW39"/>
    <mergeCell ref="BX39:BZ39"/>
    <mergeCell ref="CC39:CD39"/>
    <mergeCell ref="CE39:CG39"/>
    <mergeCell ref="CH39:CJ39"/>
    <mergeCell ref="BX40:BZ40"/>
    <mergeCell ref="CM40:CN40"/>
    <mergeCell ref="CM47:CN47"/>
    <mergeCell ref="CO47:CQ47"/>
    <mergeCell ref="CR47:CT47"/>
    <mergeCell ref="CW47:CX47"/>
    <mergeCell ref="CY47:DA47"/>
    <mergeCell ref="DB47:DD47"/>
    <mergeCell ref="BI49:BJ49"/>
    <mergeCell ref="BK49:BM49"/>
    <mergeCell ref="BN49:BP49"/>
    <mergeCell ref="BS49:BT49"/>
    <mergeCell ref="BU49:BW49"/>
    <mergeCell ref="BX49:BZ49"/>
    <mergeCell ref="CC49:CD49"/>
    <mergeCell ref="CE49:CG49"/>
    <mergeCell ref="CH49:CJ49"/>
    <mergeCell ref="CM49:CN49"/>
    <mergeCell ref="CO49:CQ49"/>
    <mergeCell ref="CR49:CT49"/>
    <mergeCell ref="CW49:CX49"/>
    <mergeCell ref="CY49:DA49"/>
    <mergeCell ref="DB49:DD49"/>
    <mergeCell ref="BI47:BJ47"/>
    <mergeCell ref="BK47:BM47"/>
    <mergeCell ref="BN47:BP47"/>
    <mergeCell ref="BS47:BT47"/>
    <mergeCell ref="BU47:BW47"/>
    <mergeCell ref="BX47:BZ47"/>
    <mergeCell ref="CC47:CD47"/>
    <mergeCell ref="CE47:CG47"/>
    <mergeCell ref="CH47:CJ47"/>
    <mergeCell ref="BS48:BT48"/>
    <mergeCell ref="BU48:BW48"/>
    <mergeCell ref="CM51:CN51"/>
    <mergeCell ref="CO51:CQ51"/>
    <mergeCell ref="CR51:CT51"/>
    <mergeCell ref="CW51:CX51"/>
    <mergeCell ref="CY51:DA51"/>
    <mergeCell ref="DB51:DD51"/>
    <mergeCell ref="BI52:BJ52"/>
    <mergeCell ref="BK52:BM52"/>
    <mergeCell ref="BN52:BP52"/>
    <mergeCell ref="BS52:BT52"/>
    <mergeCell ref="BU52:BW52"/>
    <mergeCell ref="BX52:BZ52"/>
    <mergeCell ref="CC52:CD52"/>
    <mergeCell ref="CE52:CG52"/>
    <mergeCell ref="CH52:CJ52"/>
    <mergeCell ref="CM52:CN52"/>
    <mergeCell ref="CO52:CQ52"/>
    <mergeCell ref="CR52:CT52"/>
    <mergeCell ref="CW52:CX52"/>
    <mergeCell ref="CY52:DA52"/>
    <mergeCell ref="DB52:DD52"/>
    <mergeCell ref="BI51:BJ51"/>
    <mergeCell ref="BK51:BM51"/>
    <mergeCell ref="BN51:BP51"/>
    <mergeCell ref="BS51:BT51"/>
    <mergeCell ref="BU51:BW51"/>
    <mergeCell ref="BX51:BZ51"/>
    <mergeCell ref="CC51:CD51"/>
    <mergeCell ref="CE51:CG51"/>
    <mergeCell ref="CH51:CJ51"/>
    <mergeCell ref="CM53:CN53"/>
    <mergeCell ref="CO53:CQ53"/>
    <mergeCell ref="CR53:CT53"/>
    <mergeCell ref="CW53:CX53"/>
    <mergeCell ref="CY53:DA53"/>
    <mergeCell ref="DB53:DD53"/>
    <mergeCell ref="BI55:BQ55"/>
    <mergeCell ref="BS55:CA55"/>
    <mergeCell ref="CC55:CK55"/>
    <mergeCell ref="CM55:CU55"/>
    <mergeCell ref="CW55:DE55"/>
    <mergeCell ref="BI53:BJ53"/>
    <mergeCell ref="BK53:BM53"/>
    <mergeCell ref="BN53:BP53"/>
    <mergeCell ref="BS53:BT53"/>
    <mergeCell ref="BU53:BW53"/>
    <mergeCell ref="BX53:BZ53"/>
    <mergeCell ref="CC53:CD53"/>
    <mergeCell ref="CE53:CG53"/>
    <mergeCell ref="CH53:CJ53"/>
    <mergeCell ref="CY56:DD56"/>
    <mergeCell ref="BI57:BJ59"/>
    <mergeCell ref="BL57:BM57"/>
    <mergeCell ref="BN57:BP57"/>
    <mergeCell ref="BQ57:BQ59"/>
    <mergeCell ref="BS57:BT59"/>
    <mergeCell ref="BV57:BW57"/>
    <mergeCell ref="BX57:BZ57"/>
    <mergeCell ref="CA57:CA59"/>
    <mergeCell ref="CC57:CD59"/>
    <mergeCell ref="CF57:CG57"/>
    <mergeCell ref="CH57:CJ57"/>
    <mergeCell ref="CK57:CK59"/>
    <mergeCell ref="CM57:CN59"/>
    <mergeCell ref="CP57:CQ57"/>
    <mergeCell ref="CR57:CT57"/>
    <mergeCell ref="CU57:CU59"/>
    <mergeCell ref="CW57:CX59"/>
    <mergeCell ref="CZ57:DA57"/>
    <mergeCell ref="DB57:DD57"/>
    <mergeCell ref="BI56:BJ56"/>
    <mergeCell ref="BK56:BP56"/>
    <mergeCell ref="BS56:BT56"/>
    <mergeCell ref="BU56:BZ56"/>
    <mergeCell ref="CC56:CD56"/>
    <mergeCell ref="CE56:CJ56"/>
    <mergeCell ref="CM56:CN56"/>
    <mergeCell ref="CO56:CT56"/>
    <mergeCell ref="CW56:CX56"/>
    <mergeCell ref="BI60:BJ62"/>
    <mergeCell ref="BL60:BM60"/>
    <mergeCell ref="BN60:BP60"/>
    <mergeCell ref="BQ60:BQ62"/>
    <mergeCell ref="BS60:BT62"/>
    <mergeCell ref="BV60:BW60"/>
    <mergeCell ref="BX60:BZ60"/>
    <mergeCell ref="CA60:CA62"/>
    <mergeCell ref="CC60:CD62"/>
    <mergeCell ref="DE57:DE59"/>
    <mergeCell ref="BL58:BM58"/>
    <mergeCell ref="BN58:BP58"/>
    <mergeCell ref="BV58:BW58"/>
    <mergeCell ref="BX58:BZ58"/>
    <mergeCell ref="CF58:CG58"/>
    <mergeCell ref="CH58:CJ58"/>
    <mergeCell ref="CP58:CQ58"/>
    <mergeCell ref="CR58:CT58"/>
    <mergeCell ref="CZ58:DA58"/>
    <mergeCell ref="DB58:DD58"/>
    <mergeCell ref="BL59:BM59"/>
    <mergeCell ref="BN59:BP59"/>
    <mergeCell ref="BV59:BW59"/>
    <mergeCell ref="BX59:BZ59"/>
    <mergeCell ref="CF59:CG59"/>
    <mergeCell ref="CH59:CJ59"/>
    <mergeCell ref="CP59:CQ59"/>
    <mergeCell ref="CR59:CT59"/>
    <mergeCell ref="CZ59:DA59"/>
    <mergeCell ref="DB59:DD59"/>
    <mergeCell ref="DB60:DD60"/>
    <mergeCell ref="DE60:DE62"/>
    <mergeCell ref="BL61:BM61"/>
    <mergeCell ref="BN61:BP61"/>
    <mergeCell ref="BV61:BW61"/>
    <mergeCell ref="BX61:BZ61"/>
    <mergeCell ref="CF61:CG61"/>
    <mergeCell ref="CH61:CJ61"/>
    <mergeCell ref="CP61:CQ61"/>
    <mergeCell ref="CR61:CT61"/>
    <mergeCell ref="CZ61:DA61"/>
    <mergeCell ref="DB61:DD61"/>
    <mergeCell ref="BL62:BM62"/>
    <mergeCell ref="BN62:BP62"/>
    <mergeCell ref="BV62:BW62"/>
    <mergeCell ref="BX62:BZ62"/>
    <mergeCell ref="CF62:CG62"/>
    <mergeCell ref="CH62:CJ62"/>
    <mergeCell ref="CP62:CQ62"/>
    <mergeCell ref="CR62:CT62"/>
    <mergeCell ref="CZ62:DA62"/>
    <mergeCell ref="DB62:DD62"/>
    <mergeCell ref="CF60:CG60"/>
    <mergeCell ref="CH60:CJ60"/>
    <mergeCell ref="CK60:CK62"/>
    <mergeCell ref="CM60:CN62"/>
    <mergeCell ref="CP60:CQ60"/>
    <mergeCell ref="CR60:CT60"/>
    <mergeCell ref="CU60:CU62"/>
    <mergeCell ref="CW60:CX62"/>
    <mergeCell ref="CZ60:DA60"/>
    <mergeCell ref="CH63:CJ63"/>
    <mergeCell ref="CK63:CK65"/>
    <mergeCell ref="CM63:CN65"/>
    <mergeCell ref="CP63:CQ63"/>
    <mergeCell ref="CR63:CT63"/>
    <mergeCell ref="CU63:CU65"/>
    <mergeCell ref="CW63:CX65"/>
    <mergeCell ref="CZ63:DA63"/>
    <mergeCell ref="BI63:BJ65"/>
    <mergeCell ref="BL63:BM63"/>
    <mergeCell ref="BN63:BP63"/>
    <mergeCell ref="BQ63:BQ65"/>
    <mergeCell ref="BS63:BT65"/>
    <mergeCell ref="BV63:BW63"/>
    <mergeCell ref="BX63:BZ63"/>
    <mergeCell ref="CA63:CA65"/>
    <mergeCell ref="CC63:CD65"/>
    <mergeCell ref="BI66:BJ68"/>
    <mergeCell ref="BL66:BM66"/>
    <mergeCell ref="BN66:BP66"/>
    <mergeCell ref="BQ66:BQ68"/>
    <mergeCell ref="BS66:BT68"/>
    <mergeCell ref="BV66:BW66"/>
    <mergeCell ref="BX66:BZ66"/>
    <mergeCell ref="CA66:CA68"/>
    <mergeCell ref="CC66:CD68"/>
    <mergeCell ref="CH66:CJ66"/>
    <mergeCell ref="CK66:CK68"/>
    <mergeCell ref="CM66:CN68"/>
    <mergeCell ref="CP66:CQ66"/>
    <mergeCell ref="CR66:CT66"/>
    <mergeCell ref="CU66:CU68"/>
    <mergeCell ref="CW66:CX68"/>
    <mergeCell ref="CZ66:DA66"/>
    <mergeCell ref="DB63:DD63"/>
    <mergeCell ref="DE63:DE65"/>
    <mergeCell ref="BL64:BM64"/>
    <mergeCell ref="BN64:BP64"/>
    <mergeCell ref="BV64:BW64"/>
    <mergeCell ref="BX64:BZ64"/>
    <mergeCell ref="CF64:CG64"/>
    <mergeCell ref="CH64:CJ64"/>
    <mergeCell ref="CP64:CQ64"/>
    <mergeCell ref="CR64:CT64"/>
    <mergeCell ref="CZ64:DA64"/>
    <mergeCell ref="DB64:DD64"/>
    <mergeCell ref="BL65:BM65"/>
    <mergeCell ref="BN65:BP65"/>
    <mergeCell ref="BV65:BW65"/>
    <mergeCell ref="BX65:BZ65"/>
    <mergeCell ref="CF65:CG65"/>
    <mergeCell ref="CH65:CJ65"/>
    <mergeCell ref="CP65:CQ65"/>
    <mergeCell ref="CR65:CT65"/>
    <mergeCell ref="CZ65:DA65"/>
    <mergeCell ref="DB65:DD65"/>
    <mergeCell ref="CF63:CG63"/>
    <mergeCell ref="BI69:BJ71"/>
    <mergeCell ref="BL69:BM69"/>
    <mergeCell ref="BN69:BP69"/>
    <mergeCell ref="BQ69:BQ71"/>
    <mergeCell ref="BS69:BT71"/>
    <mergeCell ref="BV69:BW69"/>
    <mergeCell ref="BX69:BZ69"/>
    <mergeCell ref="CA69:CA71"/>
    <mergeCell ref="CC69:CD71"/>
    <mergeCell ref="DB66:DD66"/>
    <mergeCell ref="DE66:DE68"/>
    <mergeCell ref="BL67:BM67"/>
    <mergeCell ref="BN67:BP67"/>
    <mergeCell ref="BV67:BW67"/>
    <mergeCell ref="BX67:BZ67"/>
    <mergeCell ref="CF67:CG67"/>
    <mergeCell ref="CH67:CJ67"/>
    <mergeCell ref="CP67:CQ67"/>
    <mergeCell ref="CR67:CT67"/>
    <mergeCell ref="CZ67:DA67"/>
    <mergeCell ref="DB67:DD67"/>
    <mergeCell ref="BL68:BM68"/>
    <mergeCell ref="BN68:BP68"/>
    <mergeCell ref="BV68:BW68"/>
    <mergeCell ref="BX68:BZ68"/>
    <mergeCell ref="CF68:CG68"/>
    <mergeCell ref="CH68:CJ68"/>
    <mergeCell ref="CP68:CQ68"/>
    <mergeCell ref="CR68:CT68"/>
    <mergeCell ref="CZ68:DA68"/>
    <mergeCell ref="DB68:DD68"/>
    <mergeCell ref="CF66:CG66"/>
    <mergeCell ref="DB69:DD69"/>
    <mergeCell ref="DE69:DE71"/>
    <mergeCell ref="BL70:BM70"/>
    <mergeCell ref="BN70:BP70"/>
    <mergeCell ref="BV70:BW70"/>
    <mergeCell ref="BX70:BZ70"/>
    <mergeCell ref="CF70:CG70"/>
    <mergeCell ref="CH70:CJ70"/>
    <mergeCell ref="CP70:CQ70"/>
    <mergeCell ref="CR70:CT70"/>
    <mergeCell ref="CZ70:DA70"/>
    <mergeCell ref="DB70:DD70"/>
    <mergeCell ref="BL71:BM71"/>
    <mergeCell ref="BN71:BP71"/>
    <mergeCell ref="BV71:BW71"/>
    <mergeCell ref="BX71:BZ71"/>
    <mergeCell ref="CF71:CG71"/>
    <mergeCell ref="CH71:CJ71"/>
    <mergeCell ref="CP71:CQ71"/>
    <mergeCell ref="CR71:CT71"/>
    <mergeCell ref="CZ71:DA71"/>
    <mergeCell ref="DB71:DD71"/>
    <mergeCell ref="CF69:CG69"/>
    <mergeCell ref="CH69:CJ69"/>
    <mergeCell ref="CK69:CK71"/>
    <mergeCell ref="CM69:CN71"/>
    <mergeCell ref="CP69:CQ69"/>
    <mergeCell ref="CR69:CT69"/>
    <mergeCell ref="CU69:CU71"/>
    <mergeCell ref="CW69:CX71"/>
    <mergeCell ref="CZ69:DA69"/>
    <mergeCell ref="CH72:CJ72"/>
    <mergeCell ref="CK72:CK74"/>
    <mergeCell ref="CM72:CN74"/>
    <mergeCell ref="CP72:CQ72"/>
    <mergeCell ref="CR72:CT72"/>
    <mergeCell ref="CU72:CU74"/>
    <mergeCell ref="CW72:CX74"/>
    <mergeCell ref="CZ72:DA72"/>
    <mergeCell ref="BI72:BJ74"/>
    <mergeCell ref="BL72:BM72"/>
    <mergeCell ref="BN72:BP72"/>
    <mergeCell ref="BQ72:BQ74"/>
    <mergeCell ref="BS72:BT74"/>
    <mergeCell ref="BV72:BW72"/>
    <mergeCell ref="BX72:BZ72"/>
    <mergeCell ref="CA72:CA74"/>
    <mergeCell ref="CC72:CD74"/>
    <mergeCell ref="BI75:BJ77"/>
    <mergeCell ref="BL75:BM75"/>
    <mergeCell ref="BN75:BP75"/>
    <mergeCell ref="BQ75:BQ77"/>
    <mergeCell ref="BS75:BT77"/>
    <mergeCell ref="BV75:BW75"/>
    <mergeCell ref="BX75:BZ75"/>
    <mergeCell ref="CA75:CA77"/>
    <mergeCell ref="CC75:CD77"/>
    <mergeCell ref="DB72:DD72"/>
    <mergeCell ref="DE72:DE74"/>
    <mergeCell ref="BL73:BM73"/>
    <mergeCell ref="BN73:BP73"/>
    <mergeCell ref="BV73:BW73"/>
    <mergeCell ref="BX73:BZ73"/>
    <mergeCell ref="CF73:CG73"/>
    <mergeCell ref="CH73:CJ73"/>
    <mergeCell ref="CP73:CQ73"/>
    <mergeCell ref="CR73:CT73"/>
    <mergeCell ref="CZ73:DA73"/>
    <mergeCell ref="DB73:DD73"/>
    <mergeCell ref="BL74:BM74"/>
    <mergeCell ref="BN74:BP74"/>
    <mergeCell ref="BV74:BW74"/>
    <mergeCell ref="BX74:BZ74"/>
    <mergeCell ref="CF74:CG74"/>
    <mergeCell ref="CH74:CJ74"/>
    <mergeCell ref="CP74:CQ74"/>
    <mergeCell ref="CR74:CT74"/>
    <mergeCell ref="CZ74:DA74"/>
    <mergeCell ref="DB74:DD74"/>
    <mergeCell ref="CF72:CG72"/>
    <mergeCell ref="DB75:DD75"/>
    <mergeCell ref="DE75:DE77"/>
    <mergeCell ref="BL76:BM76"/>
    <mergeCell ref="BN76:BP76"/>
    <mergeCell ref="BV76:BW76"/>
    <mergeCell ref="BX76:BZ76"/>
    <mergeCell ref="CF76:CG76"/>
    <mergeCell ref="CH76:CJ76"/>
    <mergeCell ref="CP76:CQ76"/>
    <mergeCell ref="CR76:CT76"/>
    <mergeCell ref="CZ76:DA76"/>
    <mergeCell ref="DB76:DD76"/>
    <mergeCell ref="BL77:BM77"/>
    <mergeCell ref="BN77:BP77"/>
    <mergeCell ref="BV77:BW77"/>
    <mergeCell ref="BX77:BZ77"/>
    <mergeCell ref="CF77:CG77"/>
    <mergeCell ref="CH77:CJ77"/>
    <mergeCell ref="CP77:CQ77"/>
    <mergeCell ref="CR77:CT77"/>
    <mergeCell ref="CZ77:DA77"/>
    <mergeCell ref="DB77:DD77"/>
    <mergeCell ref="CF75:CG75"/>
    <mergeCell ref="CH75:CJ75"/>
    <mergeCell ref="CK75:CK77"/>
    <mergeCell ref="CM75:CN77"/>
    <mergeCell ref="CP75:CQ75"/>
    <mergeCell ref="CR75:CT75"/>
    <mergeCell ref="CU75:CU77"/>
    <mergeCell ref="CW75:CX77"/>
    <mergeCell ref="CZ75:DA75"/>
    <mergeCell ref="CH78:CJ78"/>
    <mergeCell ref="CK78:CK80"/>
    <mergeCell ref="CM78:CN80"/>
    <mergeCell ref="CP78:CQ78"/>
    <mergeCell ref="CR78:CT78"/>
    <mergeCell ref="CU78:CU80"/>
    <mergeCell ref="CW78:CX80"/>
    <mergeCell ref="CZ78:DA78"/>
    <mergeCell ref="BI78:BJ80"/>
    <mergeCell ref="BL78:BM78"/>
    <mergeCell ref="BN78:BP78"/>
    <mergeCell ref="BQ78:BQ80"/>
    <mergeCell ref="BS78:BT80"/>
    <mergeCell ref="BV78:BW78"/>
    <mergeCell ref="BX78:BZ78"/>
    <mergeCell ref="CA78:CA80"/>
    <mergeCell ref="CC78:CD80"/>
    <mergeCell ref="BI81:BJ83"/>
    <mergeCell ref="BL81:BM81"/>
    <mergeCell ref="BN81:BP81"/>
    <mergeCell ref="BQ81:BQ83"/>
    <mergeCell ref="BS81:BT83"/>
    <mergeCell ref="BV81:BW81"/>
    <mergeCell ref="BX81:BZ81"/>
    <mergeCell ref="CA81:CA83"/>
    <mergeCell ref="CC81:CD83"/>
    <mergeCell ref="DB78:DD78"/>
    <mergeCell ref="DE78:DE80"/>
    <mergeCell ref="BL79:BM79"/>
    <mergeCell ref="BN79:BP79"/>
    <mergeCell ref="BV79:BW79"/>
    <mergeCell ref="BX79:BZ79"/>
    <mergeCell ref="CF79:CG79"/>
    <mergeCell ref="CH79:CJ79"/>
    <mergeCell ref="CP79:CQ79"/>
    <mergeCell ref="CR79:CT79"/>
    <mergeCell ref="CZ79:DA79"/>
    <mergeCell ref="DB79:DD79"/>
    <mergeCell ref="BL80:BM80"/>
    <mergeCell ref="BN80:BP80"/>
    <mergeCell ref="BV80:BW80"/>
    <mergeCell ref="BX80:BZ80"/>
    <mergeCell ref="CF80:CG80"/>
    <mergeCell ref="CH80:CJ80"/>
    <mergeCell ref="CP80:CQ80"/>
    <mergeCell ref="CR80:CT80"/>
    <mergeCell ref="CZ80:DA80"/>
    <mergeCell ref="DB80:DD80"/>
    <mergeCell ref="CF78:CG78"/>
    <mergeCell ref="DB81:DD81"/>
    <mergeCell ref="DE81:DE83"/>
    <mergeCell ref="BL82:BM82"/>
    <mergeCell ref="BN82:BP82"/>
    <mergeCell ref="BV82:BW82"/>
    <mergeCell ref="BX82:BZ82"/>
    <mergeCell ref="CF82:CG82"/>
    <mergeCell ref="CH82:CJ82"/>
    <mergeCell ref="CP82:CQ82"/>
    <mergeCell ref="CR82:CT82"/>
    <mergeCell ref="CZ82:DA82"/>
    <mergeCell ref="DB82:DD82"/>
    <mergeCell ref="BL83:BM83"/>
    <mergeCell ref="BN83:BP83"/>
    <mergeCell ref="BV83:BW83"/>
    <mergeCell ref="BX83:BZ83"/>
    <mergeCell ref="CF83:CG83"/>
    <mergeCell ref="CH83:CJ83"/>
    <mergeCell ref="CP83:CQ83"/>
    <mergeCell ref="CR83:CT83"/>
    <mergeCell ref="CZ83:DA83"/>
    <mergeCell ref="DB83:DD83"/>
    <mergeCell ref="CF81:CG81"/>
    <mergeCell ref="CH81:CJ81"/>
    <mergeCell ref="CK81:CK83"/>
    <mergeCell ref="CM81:CN83"/>
    <mergeCell ref="CP81:CQ81"/>
    <mergeCell ref="CR81:CT81"/>
    <mergeCell ref="CU81:CU83"/>
    <mergeCell ref="CW81:CX83"/>
    <mergeCell ref="CZ81:DA81"/>
    <mergeCell ref="CH84:CJ84"/>
    <mergeCell ref="CK84:CK86"/>
    <mergeCell ref="CM84:CN86"/>
    <mergeCell ref="CP84:CQ84"/>
    <mergeCell ref="CR84:CT84"/>
    <mergeCell ref="CU84:CU86"/>
    <mergeCell ref="CW84:CX86"/>
    <mergeCell ref="CZ84:DA84"/>
    <mergeCell ref="BI84:BJ86"/>
    <mergeCell ref="BL84:BM84"/>
    <mergeCell ref="BN84:BP84"/>
    <mergeCell ref="BQ84:BQ86"/>
    <mergeCell ref="BS84:BT86"/>
    <mergeCell ref="BV84:BW84"/>
    <mergeCell ref="BX84:BZ84"/>
    <mergeCell ref="CA84:CA86"/>
    <mergeCell ref="CC84:CD86"/>
    <mergeCell ref="BI87:BJ89"/>
    <mergeCell ref="BL87:BM87"/>
    <mergeCell ref="BN87:BP87"/>
    <mergeCell ref="BQ87:BQ89"/>
    <mergeCell ref="BS87:BT89"/>
    <mergeCell ref="BV87:BW87"/>
    <mergeCell ref="BX87:BZ87"/>
    <mergeCell ref="CA87:CA89"/>
    <mergeCell ref="CC87:CD89"/>
    <mergeCell ref="DB84:DD84"/>
    <mergeCell ref="DE84:DE86"/>
    <mergeCell ref="BL85:BM85"/>
    <mergeCell ref="BN85:BP85"/>
    <mergeCell ref="BV85:BW85"/>
    <mergeCell ref="BX85:BZ85"/>
    <mergeCell ref="CF85:CG85"/>
    <mergeCell ref="CH85:CJ85"/>
    <mergeCell ref="CP85:CQ85"/>
    <mergeCell ref="CR85:CT85"/>
    <mergeCell ref="CZ85:DA85"/>
    <mergeCell ref="DB85:DD85"/>
    <mergeCell ref="BL86:BM86"/>
    <mergeCell ref="BN86:BP86"/>
    <mergeCell ref="BV86:BW86"/>
    <mergeCell ref="BX86:BZ86"/>
    <mergeCell ref="CF86:CG86"/>
    <mergeCell ref="CH86:CJ86"/>
    <mergeCell ref="CP86:CQ86"/>
    <mergeCell ref="CR86:CT86"/>
    <mergeCell ref="CZ86:DA86"/>
    <mergeCell ref="DB86:DD86"/>
    <mergeCell ref="CF84:CG84"/>
    <mergeCell ref="DB87:DD87"/>
    <mergeCell ref="DE87:DE89"/>
    <mergeCell ref="BL88:BM88"/>
    <mergeCell ref="BN88:BP88"/>
    <mergeCell ref="BV88:BW88"/>
    <mergeCell ref="BX88:BZ88"/>
    <mergeCell ref="CF88:CG88"/>
    <mergeCell ref="CH88:CJ88"/>
    <mergeCell ref="CP88:CQ88"/>
    <mergeCell ref="CR88:CT88"/>
    <mergeCell ref="CZ88:DA88"/>
    <mergeCell ref="DB88:DD88"/>
    <mergeCell ref="BL89:BM89"/>
    <mergeCell ref="BN89:BP89"/>
    <mergeCell ref="BV89:BW89"/>
    <mergeCell ref="BX89:BZ89"/>
    <mergeCell ref="CF89:CG89"/>
    <mergeCell ref="CH89:CJ89"/>
    <mergeCell ref="CP89:CQ89"/>
    <mergeCell ref="CR89:CT89"/>
    <mergeCell ref="CZ89:DA89"/>
    <mergeCell ref="DB89:DD89"/>
    <mergeCell ref="CF87:CG87"/>
    <mergeCell ref="CH87:CJ87"/>
    <mergeCell ref="CK87:CK89"/>
    <mergeCell ref="CM87:CN89"/>
    <mergeCell ref="CP87:CQ87"/>
    <mergeCell ref="CR87:CT87"/>
    <mergeCell ref="CU87:CU89"/>
    <mergeCell ref="CW87:CX89"/>
    <mergeCell ref="CZ87:DA87"/>
    <mergeCell ref="CH92:CJ92"/>
    <mergeCell ref="CP92:CQ92"/>
    <mergeCell ref="CR92:CT92"/>
    <mergeCell ref="CZ92:DA92"/>
    <mergeCell ref="DB92:DD92"/>
    <mergeCell ref="CF90:CG90"/>
    <mergeCell ref="CH90:CJ90"/>
    <mergeCell ref="CK90:CK92"/>
    <mergeCell ref="CM90:CN92"/>
    <mergeCell ref="CP90:CQ90"/>
    <mergeCell ref="CR90:CT90"/>
    <mergeCell ref="CU90:CU92"/>
    <mergeCell ref="CW90:CX92"/>
    <mergeCell ref="CZ90:DA90"/>
    <mergeCell ref="BI90:BJ92"/>
    <mergeCell ref="BL90:BM90"/>
    <mergeCell ref="BN90:BP90"/>
    <mergeCell ref="BQ90:BQ92"/>
    <mergeCell ref="BS90:BT92"/>
    <mergeCell ref="BV90:BW90"/>
    <mergeCell ref="BX90:BZ90"/>
    <mergeCell ref="CA90:CA92"/>
    <mergeCell ref="CC90:CD92"/>
    <mergeCell ref="CM93:CN95"/>
    <mergeCell ref="CP93:CQ93"/>
    <mergeCell ref="CR93:CT93"/>
    <mergeCell ref="CU93:CU95"/>
    <mergeCell ref="CW93:CX95"/>
    <mergeCell ref="CZ93:DA93"/>
    <mergeCell ref="BI93:BJ95"/>
    <mergeCell ref="BL93:BM93"/>
    <mergeCell ref="BN93:BP93"/>
    <mergeCell ref="BQ93:BQ95"/>
    <mergeCell ref="BS93:BT95"/>
    <mergeCell ref="BV93:BW93"/>
    <mergeCell ref="BX93:BZ93"/>
    <mergeCell ref="CA93:CA95"/>
    <mergeCell ref="CC93:CD95"/>
    <mergeCell ref="DB90:DD90"/>
    <mergeCell ref="DE90:DE92"/>
    <mergeCell ref="BL91:BM91"/>
    <mergeCell ref="BN91:BP91"/>
    <mergeCell ref="BV91:BW91"/>
    <mergeCell ref="BX91:BZ91"/>
    <mergeCell ref="CF91:CG91"/>
    <mergeCell ref="CH91:CJ91"/>
    <mergeCell ref="CP91:CQ91"/>
    <mergeCell ref="CR91:CT91"/>
    <mergeCell ref="CZ91:DA91"/>
    <mergeCell ref="DB91:DD91"/>
    <mergeCell ref="BL92:BM92"/>
    <mergeCell ref="BN92:BP92"/>
    <mergeCell ref="BV92:BW92"/>
    <mergeCell ref="BX92:BZ92"/>
    <mergeCell ref="CF92:CG92"/>
    <mergeCell ref="BI96:BJ98"/>
    <mergeCell ref="BL96:BM96"/>
    <mergeCell ref="BN96:BP96"/>
    <mergeCell ref="BQ96:BQ98"/>
    <mergeCell ref="BS96:BT98"/>
    <mergeCell ref="BV96:BW96"/>
    <mergeCell ref="BX96:BZ96"/>
    <mergeCell ref="CA96:CA98"/>
    <mergeCell ref="CC96:CD98"/>
    <mergeCell ref="DB93:DD93"/>
    <mergeCell ref="DE93:DE95"/>
    <mergeCell ref="BL94:BM94"/>
    <mergeCell ref="BN94:BP94"/>
    <mergeCell ref="BV94:BW94"/>
    <mergeCell ref="BX94:BZ94"/>
    <mergeCell ref="CF94:CG94"/>
    <mergeCell ref="CH94:CJ94"/>
    <mergeCell ref="CP94:CQ94"/>
    <mergeCell ref="CR94:CT94"/>
    <mergeCell ref="CZ94:DA94"/>
    <mergeCell ref="DB94:DD94"/>
    <mergeCell ref="BL95:BM95"/>
    <mergeCell ref="BN95:BP95"/>
    <mergeCell ref="BV95:BW95"/>
    <mergeCell ref="BX95:BZ95"/>
    <mergeCell ref="CF95:CG95"/>
    <mergeCell ref="CH95:CJ95"/>
    <mergeCell ref="CP95:CQ95"/>
    <mergeCell ref="CR95:CT95"/>
    <mergeCell ref="CZ95:DA95"/>
    <mergeCell ref="DB95:DD95"/>
    <mergeCell ref="CF93:CG93"/>
    <mergeCell ref="DB96:DD96"/>
    <mergeCell ref="DE96:DE98"/>
    <mergeCell ref="BL97:BM97"/>
    <mergeCell ref="BN97:BP97"/>
    <mergeCell ref="BV97:BW97"/>
    <mergeCell ref="BX97:BZ97"/>
    <mergeCell ref="CF97:CG97"/>
    <mergeCell ref="CH97:CJ97"/>
    <mergeCell ref="CP97:CQ97"/>
    <mergeCell ref="CR97:CT97"/>
    <mergeCell ref="CZ97:DA97"/>
    <mergeCell ref="DB97:DD97"/>
    <mergeCell ref="BL98:BM98"/>
    <mergeCell ref="BN98:BP98"/>
    <mergeCell ref="BV98:BW98"/>
    <mergeCell ref="BX98:BZ98"/>
    <mergeCell ref="CF98:CG98"/>
    <mergeCell ref="CR96:CT96"/>
    <mergeCell ref="CU96:CU98"/>
    <mergeCell ref="CW96:CX98"/>
    <mergeCell ref="CZ96:DA96"/>
    <mergeCell ref="CZ98:DA98"/>
    <mergeCell ref="DB98:DD98"/>
    <mergeCell ref="CF96:CG96"/>
    <mergeCell ref="CH96:CJ96"/>
    <mergeCell ref="DB103:DD103"/>
    <mergeCell ref="BI103:BJ103"/>
    <mergeCell ref="BK103:BM103"/>
    <mergeCell ref="BN103:BP103"/>
    <mergeCell ref="BS103:BT103"/>
    <mergeCell ref="BU103:BW103"/>
    <mergeCell ref="BX103:BZ103"/>
    <mergeCell ref="CC103:CD103"/>
    <mergeCell ref="CE103:CG103"/>
    <mergeCell ref="CH103:CJ103"/>
    <mergeCell ref="BI101:BQ101"/>
    <mergeCell ref="BS101:CA101"/>
    <mergeCell ref="CC101:CK101"/>
    <mergeCell ref="CM101:CU101"/>
    <mergeCell ref="CW101:DE101"/>
    <mergeCell ref="BI102:BJ102"/>
    <mergeCell ref="BK102:BP102"/>
    <mergeCell ref="BS102:BT102"/>
    <mergeCell ref="BU102:BZ102"/>
    <mergeCell ref="CC102:CD102"/>
    <mergeCell ref="CE102:CJ102"/>
    <mergeCell ref="CM102:CN102"/>
    <mergeCell ref="CO102:CT102"/>
    <mergeCell ref="CW102:CX102"/>
    <mergeCell ref="CY102:DD102"/>
    <mergeCell ref="BK32:BM32"/>
    <mergeCell ref="BK33:BM33"/>
    <mergeCell ref="BK34:BM34"/>
    <mergeCell ref="BK35:BM35"/>
    <mergeCell ref="BI41:BJ41"/>
    <mergeCell ref="BK41:BM41"/>
    <mergeCell ref="BI28:BJ28"/>
    <mergeCell ref="BI29:BJ29"/>
    <mergeCell ref="BI30:BJ30"/>
    <mergeCell ref="BI31:BJ31"/>
    <mergeCell ref="BK28:BM28"/>
    <mergeCell ref="BI37:BQ37"/>
    <mergeCell ref="AE40:AF40"/>
    <mergeCell ref="W39:Y39"/>
    <mergeCell ref="Z39:AB39"/>
    <mergeCell ref="W40:Y40"/>
    <mergeCell ref="Z40:AB40"/>
    <mergeCell ref="AY39:AZ39"/>
    <mergeCell ref="AY40:AZ40"/>
    <mergeCell ref="BI40:BJ40"/>
    <mergeCell ref="BK40:BM40"/>
    <mergeCell ref="BN40:BP40"/>
    <mergeCell ref="BN28:BP28"/>
    <mergeCell ref="BK29:BM29"/>
    <mergeCell ref="BN29:BP29"/>
    <mergeCell ref="BK30:BM30"/>
    <mergeCell ref="BN30:BP30"/>
    <mergeCell ref="BK31:BM31"/>
    <mergeCell ref="BN31:BP31"/>
    <mergeCell ref="BN32:BP32"/>
    <mergeCell ref="BN33:BP33"/>
    <mergeCell ref="BN34:BP34"/>
    <mergeCell ref="K31:L31"/>
    <mergeCell ref="M31:O31"/>
    <mergeCell ref="P31:R31"/>
    <mergeCell ref="K32:L32"/>
    <mergeCell ref="M32:O32"/>
    <mergeCell ref="P32:R32"/>
    <mergeCell ref="K33:L33"/>
    <mergeCell ref="M33:O33"/>
    <mergeCell ref="P33:R33"/>
    <mergeCell ref="AE34:AF34"/>
    <mergeCell ref="AG34:AI34"/>
    <mergeCell ref="BI32:BJ32"/>
    <mergeCell ref="BI34:BJ34"/>
    <mergeCell ref="AQ31:AS31"/>
    <mergeCell ref="AT31:AV31"/>
    <mergeCell ref="AO32:AP32"/>
    <mergeCell ref="AE30:AF30"/>
    <mergeCell ref="AG30:AI30"/>
    <mergeCell ref="AJ30:AL30"/>
    <mergeCell ref="AE31:AF31"/>
    <mergeCell ref="AG31:AI31"/>
    <mergeCell ref="AJ31:AL31"/>
    <mergeCell ref="AE32:AF32"/>
    <mergeCell ref="AG32:AI32"/>
    <mergeCell ref="AJ32:AL32"/>
    <mergeCell ref="AE33:AF33"/>
    <mergeCell ref="W32:Y32"/>
    <mergeCell ref="Z32:AB32"/>
    <mergeCell ref="BU33:BW33"/>
    <mergeCell ref="BX33:BZ33"/>
    <mergeCell ref="BS40:BT40"/>
    <mergeCell ref="K34:L34"/>
    <mergeCell ref="M34:O34"/>
    <mergeCell ref="P34:R34"/>
    <mergeCell ref="K35:L35"/>
    <mergeCell ref="M35:O35"/>
    <mergeCell ref="P35:R35"/>
    <mergeCell ref="U33:V33"/>
    <mergeCell ref="W33:Y33"/>
    <mergeCell ref="Z33:AB33"/>
    <mergeCell ref="U34:V34"/>
    <mergeCell ref="W34:Y34"/>
    <mergeCell ref="Z34:AB34"/>
    <mergeCell ref="U35:V35"/>
    <mergeCell ref="W35:Y35"/>
    <mergeCell ref="Z35:AB35"/>
    <mergeCell ref="AJ34:AL34"/>
    <mergeCell ref="AY35:AZ35"/>
    <mergeCell ref="BA35:BC35"/>
    <mergeCell ref="BD35:BF35"/>
    <mergeCell ref="AO34:AP34"/>
    <mergeCell ref="BS34:BT34"/>
    <mergeCell ref="BS35:BT35"/>
    <mergeCell ref="AO35:AP35"/>
    <mergeCell ref="AQ35:AS35"/>
    <mergeCell ref="AT35:AV35"/>
    <mergeCell ref="BI33:BJ33"/>
    <mergeCell ref="BS33:BT33"/>
    <mergeCell ref="BI35:BJ35"/>
    <mergeCell ref="BN35:BP35"/>
    <mergeCell ref="BX32:BZ32"/>
    <mergeCell ref="BU34:BW34"/>
    <mergeCell ref="BX34:BZ34"/>
    <mergeCell ref="CY40:DA40"/>
    <mergeCell ref="DB40:DD40"/>
    <mergeCell ref="CC40:CD40"/>
    <mergeCell ref="CE40:CG40"/>
    <mergeCell ref="CH40:CJ40"/>
    <mergeCell ref="BS28:BT28"/>
    <mergeCell ref="BU28:BW28"/>
    <mergeCell ref="BX28:BZ28"/>
    <mergeCell ref="BS29:BT29"/>
    <mergeCell ref="BU29:BW29"/>
    <mergeCell ref="BX29:BZ29"/>
    <mergeCell ref="BS30:BT30"/>
    <mergeCell ref="BU30:BW30"/>
    <mergeCell ref="BX30:BZ30"/>
    <mergeCell ref="BS31:BT31"/>
    <mergeCell ref="BU31:BW31"/>
    <mergeCell ref="BX31:BZ31"/>
    <mergeCell ref="BS32:BT32"/>
    <mergeCell ref="BU32:BW32"/>
    <mergeCell ref="CH32:CJ32"/>
    <mergeCell ref="CC33:CD33"/>
    <mergeCell ref="CE33:CG33"/>
    <mergeCell ref="CH33:CJ33"/>
    <mergeCell ref="CC34:CD34"/>
    <mergeCell ref="CC35:CD35"/>
    <mergeCell ref="CE35:CG35"/>
    <mergeCell ref="CH35:CJ35"/>
    <mergeCell ref="CH28:CJ28"/>
    <mergeCell ref="CC29:CD29"/>
    <mergeCell ref="CC28:CD28"/>
    <mergeCell ref="CE28:CG28"/>
    <mergeCell ref="CC32:CD32"/>
    <mergeCell ref="CE32:CG32"/>
    <mergeCell ref="CR31:CT31"/>
    <mergeCell ref="CM32:CN32"/>
    <mergeCell ref="CO32:CQ32"/>
    <mergeCell ref="CR32:CT32"/>
    <mergeCell ref="CM33:CN33"/>
    <mergeCell ref="CO33:CQ33"/>
    <mergeCell ref="CR33:CT33"/>
    <mergeCell ref="CM28:CN28"/>
    <mergeCell ref="CO28:CQ28"/>
    <mergeCell ref="CR28:CT28"/>
    <mergeCell ref="CM29:CN29"/>
    <mergeCell ref="CO29:CQ29"/>
    <mergeCell ref="CR29:CT29"/>
    <mergeCell ref="CM30:CN30"/>
    <mergeCell ref="CO30:CQ30"/>
    <mergeCell ref="CR30:CT30"/>
    <mergeCell ref="CE29:CG29"/>
    <mergeCell ref="CY28:DA28"/>
    <mergeCell ref="DB28:DD28"/>
    <mergeCell ref="CW29:CX29"/>
    <mergeCell ref="CY29:DA29"/>
    <mergeCell ref="DB29:DD29"/>
    <mergeCell ref="CW30:CX30"/>
    <mergeCell ref="CY30:DA30"/>
    <mergeCell ref="DB30:DD30"/>
    <mergeCell ref="CW31:CX31"/>
    <mergeCell ref="CY31:DA31"/>
    <mergeCell ref="DB31:DD31"/>
    <mergeCell ref="CW32:CX32"/>
    <mergeCell ref="CY32:DA32"/>
    <mergeCell ref="DB32:DD32"/>
    <mergeCell ref="CW33:CX33"/>
    <mergeCell ref="CY33:DA33"/>
    <mergeCell ref="DB33:DD33"/>
    <mergeCell ref="A41:B41"/>
    <mergeCell ref="C41:E41"/>
    <mergeCell ref="F41:H41"/>
    <mergeCell ref="K41:L41"/>
    <mergeCell ref="M41:O41"/>
    <mergeCell ref="P41:R41"/>
    <mergeCell ref="U41:V41"/>
    <mergeCell ref="W41:Y41"/>
    <mergeCell ref="Z41:AB41"/>
    <mergeCell ref="AE41:AF41"/>
    <mergeCell ref="AG41:AI41"/>
    <mergeCell ref="AJ41:AL41"/>
    <mergeCell ref="AO41:AP41"/>
    <mergeCell ref="AQ41:AS41"/>
    <mergeCell ref="AT41:AV41"/>
    <mergeCell ref="AY41:AZ41"/>
    <mergeCell ref="BA41:BC41"/>
    <mergeCell ref="AY42:AZ42"/>
    <mergeCell ref="BA42:BC42"/>
    <mergeCell ref="BD42:BF42"/>
    <mergeCell ref="BI42:BJ42"/>
    <mergeCell ref="BK42:BM42"/>
    <mergeCell ref="BN41:BP41"/>
    <mergeCell ref="BS41:BT41"/>
    <mergeCell ref="BU41:BW41"/>
    <mergeCell ref="BX41:BZ41"/>
    <mergeCell ref="CC41:CD41"/>
    <mergeCell ref="CE41:CG41"/>
    <mergeCell ref="CO41:CQ41"/>
    <mergeCell ref="CY34:DA34"/>
    <mergeCell ref="DB34:DD34"/>
    <mergeCell ref="CW35:CX35"/>
    <mergeCell ref="CY35:DA35"/>
    <mergeCell ref="DB35:DD35"/>
    <mergeCell ref="BD41:BF41"/>
    <mergeCell ref="CM34:CN34"/>
    <mergeCell ref="CO34:CQ34"/>
    <mergeCell ref="CR34:CT34"/>
    <mergeCell ref="CM35:CN35"/>
    <mergeCell ref="BU35:BW35"/>
    <mergeCell ref="BX35:BZ35"/>
    <mergeCell ref="BU40:BW40"/>
    <mergeCell ref="CO40:CQ40"/>
    <mergeCell ref="CM41:CN41"/>
    <mergeCell ref="BS37:CA37"/>
    <mergeCell ref="CC37:CK37"/>
    <mergeCell ref="CM37:CU37"/>
    <mergeCell ref="CW37:DE37"/>
    <mergeCell ref="BI38:BJ38"/>
    <mergeCell ref="CY103:DA103"/>
    <mergeCell ref="CR42:CT42"/>
    <mergeCell ref="CW42:CX42"/>
    <mergeCell ref="CY42:DA42"/>
    <mergeCell ref="DB42:DD42"/>
    <mergeCell ref="A43:B43"/>
    <mergeCell ref="C43:E43"/>
    <mergeCell ref="F43:H43"/>
    <mergeCell ref="K43:L43"/>
    <mergeCell ref="M43:O43"/>
    <mergeCell ref="P43:R43"/>
    <mergeCell ref="U43:V43"/>
    <mergeCell ref="W43:Y43"/>
    <mergeCell ref="Z43:AB43"/>
    <mergeCell ref="AE43:AF43"/>
    <mergeCell ref="AG43:AI43"/>
    <mergeCell ref="AJ43:AL43"/>
    <mergeCell ref="AO43:AP43"/>
    <mergeCell ref="AQ43:AS43"/>
    <mergeCell ref="AT43:AV43"/>
    <mergeCell ref="AY43:AZ43"/>
    <mergeCell ref="BA43:BC43"/>
    <mergeCell ref="BD43:BF43"/>
    <mergeCell ref="BI43:BJ43"/>
    <mergeCell ref="BK43:BM43"/>
    <mergeCell ref="CR43:CT43"/>
    <mergeCell ref="CW43:CX43"/>
    <mergeCell ref="CM103:CN103"/>
    <mergeCell ref="CO103:CQ103"/>
    <mergeCell ref="BN42:BP42"/>
    <mergeCell ref="BS42:BT42"/>
    <mergeCell ref="BU42:BW42"/>
    <mergeCell ref="AQ13:AS13"/>
    <mergeCell ref="AT13:AV13"/>
    <mergeCell ref="CY43:DA43"/>
    <mergeCell ref="DB43:DD43"/>
    <mergeCell ref="A100:I100"/>
    <mergeCell ref="K100:S100"/>
    <mergeCell ref="U100:AC100"/>
    <mergeCell ref="AE100:AM100"/>
    <mergeCell ref="AO100:AW100"/>
    <mergeCell ref="AY100:BG100"/>
    <mergeCell ref="BI100:BQ100"/>
    <mergeCell ref="BS100:CA100"/>
    <mergeCell ref="CC100:CK100"/>
    <mergeCell ref="CM100:CU100"/>
    <mergeCell ref="CW100:DE100"/>
    <mergeCell ref="BN43:BP43"/>
    <mergeCell ref="BS43:BT43"/>
    <mergeCell ref="BU43:BW43"/>
    <mergeCell ref="BX43:BZ43"/>
    <mergeCell ref="CC43:CD43"/>
    <mergeCell ref="CE43:CG43"/>
    <mergeCell ref="CH43:CJ43"/>
    <mergeCell ref="CM43:CN43"/>
    <mergeCell ref="CO43:CQ43"/>
    <mergeCell ref="BX42:BZ42"/>
    <mergeCell ref="CC42:CD42"/>
    <mergeCell ref="CE42:CG42"/>
    <mergeCell ref="CH42:CJ42"/>
    <mergeCell ref="CY41:DA41"/>
    <mergeCell ref="DB41:DD41"/>
    <mergeCell ref="A42:B42"/>
    <mergeCell ref="C42:E42"/>
    <mergeCell ref="CE31:CG31"/>
    <mergeCell ref="CH31:CJ31"/>
    <mergeCell ref="CM31:CN31"/>
    <mergeCell ref="CO31:CQ31"/>
    <mergeCell ref="CW40:CX40"/>
    <mergeCell ref="CH93:CJ93"/>
    <mergeCell ref="CK93:CK95"/>
    <mergeCell ref="CK96:CK98"/>
    <mergeCell ref="CM96:CN98"/>
    <mergeCell ref="CP96:CQ96"/>
    <mergeCell ref="CH41:CJ41"/>
    <mergeCell ref="C14:E14"/>
    <mergeCell ref="F14:H14"/>
    <mergeCell ref="C15:E15"/>
    <mergeCell ref="F15:H15"/>
    <mergeCell ref="M14:O14"/>
    <mergeCell ref="P14:R14"/>
    <mergeCell ref="M15:O15"/>
    <mergeCell ref="P15:R15"/>
    <mergeCell ref="F42:H42"/>
    <mergeCell ref="K42:L42"/>
    <mergeCell ref="M42:O42"/>
    <mergeCell ref="P42:R42"/>
    <mergeCell ref="U42:V42"/>
    <mergeCell ref="W42:Y42"/>
    <mergeCell ref="Z42:AB42"/>
    <mergeCell ref="AE42:AF42"/>
    <mergeCell ref="AG42:AI42"/>
    <mergeCell ref="AJ42:AL42"/>
    <mergeCell ref="AO42:AP42"/>
    <mergeCell ref="AQ42:AS42"/>
    <mergeCell ref="AT42:AV42"/>
    <mergeCell ref="C5:E5"/>
    <mergeCell ref="F5:H5"/>
    <mergeCell ref="C6:E6"/>
    <mergeCell ref="F6:H6"/>
    <mergeCell ref="C7:E7"/>
    <mergeCell ref="F7:H7"/>
    <mergeCell ref="C13:E13"/>
    <mergeCell ref="F13:H13"/>
    <mergeCell ref="P6:R6"/>
    <mergeCell ref="M7:O7"/>
    <mergeCell ref="P7:R7"/>
    <mergeCell ref="CR103:CT103"/>
    <mergeCell ref="CW103:CX103"/>
    <mergeCell ref="CM42:CN42"/>
    <mergeCell ref="CO42:CQ42"/>
    <mergeCell ref="CR41:CT41"/>
    <mergeCell ref="CW41:CX41"/>
    <mergeCell ref="CW34:CX34"/>
    <mergeCell ref="CW28:CX28"/>
    <mergeCell ref="CH29:CJ29"/>
    <mergeCell ref="CC30:CD30"/>
    <mergeCell ref="CE30:CG30"/>
    <mergeCell ref="CH30:CJ30"/>
    <mergeCell ref="CC31:CD31"/>
    <mergeCell ref="CH98:CJ98"/>
    <mergeCell ref="CP98:CQ98"/>
    <mergeCell ref="CR98:CT98"/>
    <mergeCell ref="CO35:CQ35"/>
    <mergeCell ref="CR35:CT35"/>
    <mergeCell ref="CE34:CG34"/>
    <mergeCell ref="CH34:CJ34"/>
    <mergeCell ref="CR40:CT40"/>
    <mergeCell ref="W14:Y14"/>
    <mergeCell ref="Z14:AB14"/>
    <mergeCell ref="W15:Y15"/>
    <mergeCell ref="Z15:AB15"/>
    <mergeCell ref="AG5:AI5"/>
    <mergeCell ref="AJ5:AL5"/>
    <mergeCell ref="AG6:AI6"/>
    <mergeCell ref="AJ6:AL6"/>
    <mergeCell ref="AG7:AI7"/>
    <mergeCell ref="AJ7:AL7"/>
    <mergeCell ref="AG8:AI8"/>
    <mergeCell ref="AJ8:AL8"/>
    <mergeCell ref="AG9:AI9"/>
    <mergeCell ref="M8:O8"/>
    <mergeCell ref="P8:R8"/>
    <mergeCell ref="M9:O9"/>
    <mergeCell ref="P9:R9"/>
    <mergeCell ref="M10:O10"/>
    <mergeCell ref="P10:R10"/>
    <mergeCell ref="M11:O11"/>
    <mergeCell ref="P11:R11"/>
    <mergeCell ref="M12:O12"/>
    <mergeCell ref="P12:R12"/>
    <mergeCell ref="M13:O13"/>
    <mergeCell ref="P13:R13"/>
    <mergeCell ref="AG15:AI15"/>
    <mergeCell ref="M5:O5"/>
    <mergeCell ref="P5:R5"/>
    <mergeCell ref="W5:Y5"/>
    <mergeCell ref="Z5:AB5"/>
    <mergeCell ref="W6:Y6"/>
    <mergeCell ref="Z6:AB6"/>
    <mergeCell ref="W7:Y7"/>
    <mergeCell ref="Z7:AB7"/>
    <mergeCell ref="W8:Y8"/>
    <mergeCell ref="Z8:AB8"/>
    <mergeCell ref="W9:Y9"/>
    <mergeCell ref="Z9:AB9"/>
    <mergeCell ref="W10:Y10"/>
    <mergeCell ref="Z10:AB10"/>
    <mergeCell ref="W11:Y11"/>
    <mergeCell ref="Z11:AB11"/>
    <mergeCell ref="W12:Y12"/>
    <mergeCell ref="Z12:AB12"/>
    <mergeCell ref="W13:Y13"/>
    <mergeCell ref="Z13:AB13"/>
    <mergeCell ref="AJ9:AL9"/>
    <mergeCell ref="AG10:AI10"/>
    <mergeCell ref="AJ10:AL10"/>
    <mergeCell ref="AG11:AI11"/>
    <mergeCell ref="AJ11:AL11"/>
    <mergeCell ref="AG12:AI12"/>
    <mergeCell ref="AJ12:AL12"/>
    <mergeCell ref="AO5:AP5"/>
    <mergeCell ref="BK12:BM12"/>
    <mergeCell ref="BN12:BP12"/>
    <mergeCell ref="BK13:BM13"/>
    <mergeCell ref="BN13:BP13"/>
    <mergeCell ref="AT14:AV14"/>
    <mergeCell ref="AQ15:AS15"/>
    <mergeCell ref="AT15:AV15"/>
    <mergeCell ref="BA5:BC5"/>
    <mergeCell ref="BD5:BF5"/>
    <mergeCell ref="BA6:BC6"/>
    <mergeCell ref="BD6:BF6"/>
    <mergeCell ref="BA7:BC7"/>
    <mergeCell ref="BD7:BF7"/>
    <mergeCell ref="BA8:BC8"/>
    <mergeCell ref="BD8:BF8"/>
    <mergeCell ref="BA9:BC9"/>
    <mergeCell ref="BD9:BF9"/>
    <mergeCell ref="BA10:BC10"/>
    <mergeCell ref="BD10:BF10"/>
    <mergeCell ref="BA11:BC11"/>
    <mergeCell ref="BD11:BF11"/>
    <mergeCell ref="BA12:BC12"/>
    <mergeCell ref="BD12:BF12"/>
    <mergeCell ref="AJ15:AL15"/>
    <mergeCell ref="CC10:CD10"/>
    <mergeCell ref="CE8:CG8"/>
    <mergeCell ref="CH8:CJ8"/>
    <mergeCell ref="BN10:BP10"/>
    <mergeCell ref="BK11:BM11"/>
    <mergeCell ref="BN11:BP11"/>
    <mergeCell ref="BU5:BW5"/>
    <mergeCell ref="BX5:BZ5"/>
    <mergeCell ref="BU6:BW6"/>
    <mergeCell ref="BX6:BZ6"/>
    <mergeCell ref="BU7:BW7"/>
    <mergeCell ref="BX7:BZ7"/>
    <mergeCell ref="BU8:BW8"/>
    <mergeCell ref="BX8:BZ8"/>
    <mergeCell ref="BU9:BW9"/>
    <mergeCell ref="BX9:BZ9"/>
    <mergeCell ref="BU10:BW10"/>
    <mergeCell ref="BX10:BZ10"/>
    <mergeCell ref="BU11:BW11"/>
    <mergeCell ref="BX11:BZ11"/>
    <mergeCell ref="BS10:BT10"/>
    <mergeCell ref="CC8:CD8"/>
    <mergeCell ref="CO8:CQ8"/>
    <mergeCell ref="CR8:CT8"/>
    <mergeCell ref="CO9:CQ9"/>
    <mergeCell ref="CR9:CT9"/>
    <mergeCell ref="CO10:CQ10"/>
    <mergeCell ref="CR10:CT10"/>
    <mergeCell ref="CO11:CQ11"/>
    <mergeCell ref="CR11:CT11"/>
    <mergeCell ref="CO12:CQ12"/>
    <mergeCell ref="CR12:CT12"/>
    <mergeCell ref="CO13:CQ13"/>
    <mergeCell ref="CR13:CT13"/>
    <mergeCell ref="CE9:CG9"/>
    <mergeCell ref="CH9:CJ9"/>
    <mergeCell ref="CE10:CG10"/>
    <mergeCell ref="CH10:CJ10"/>
    <mergeCell ref="CE11:CG11"/>
    <mergeCell ref="CH11:CJ11"/>
    <mergeCell ref="CE12:CG12"/>
    <mergeCell ref="CH12:CJ12"/>
    <mergeCell ref="CE13:CG13"/>
    <mergeCell ref="CH13:CJ13"/>
    <mergeCell ref="CM8:CN8"/>
    <mergeCell ref="BA48:BC48"/>
    <mergeCell ref="BD48:BF48"/>
    <mergeCell ref="BI48:BJ48"/>
    <mergeCell ref="BK48:BM48"/>
    <mergeCell ref="BN48:BP48"/>
    <mergeCell ref="CW12:CX12"/>
    <mergeCell ref="CY14:DA14"/>
    <mergeCell ref="DB14:DD14"/>
    <mergeCell ref="CY15:DA15"/>
    <mergeCell ref="DB15:DD15"/>
    <mergeCell ref="CY5:DA5"/>
    <mergeCell ref="DB5:DD5"/>
    <mergeCell ref="CY6:DA6"/>
    <mergeCell ref="DB6:DD6"/>
    <mergeCell ref="CY7:DA7"/>
    <mergeCell ref="DB7:DD7"/>
    <mergeCell ref="CY8:DA8"/>
    <mergeCell ref="DB8:DD8"/>
    <mergeCell ref="CY9:DA9"/>
    <mergeCell ref="DB9:DD9"/>
    <mergeCell ref="CY10:DA10"/>
    <mergeCell ref="DB10:DD10"/>
    <mergeCell ref="CY11:DA11"/>
    <mergeCell ref="DB11:DD11"/>
    <mergeCell ref="CY12:DA12"/>
    <mergeCell ref="DB12:DD12"/>
    <mergeCell ref="CY13:DA13"/>
    <mergeCell ref="DB13:DD13"/>
    <mergeCell ref="BU12:BW12"/>
    <mergeCell ref="BX12:BZ12"/>
    <mergeCell ref="BU13:BW13"/>
    <mergeCell ref="BX13:BZ13"/>
    <mergeCell ref="BD50:BF50"/>
    <mergeCell ref="BI50:BJ50"/>
    <mergeCell ref="BK50:BM50"/>
    <mergeCell ref="BN50:BP50"/>
    <mergeCell ref="BS50:BT50"/>
    <mergeCell ref="A2:I2"/>
    <mergeCell ref="K2:S2"/>
    <mergeCell ref="U2:AC2"/>
    <mergeCell ref="AE2:AM2"/>
    <mergeCell ref="AO2:AW2"/>
    <mergeCell ref="AY2:BG2"/>
    <mergeCell ref="BI2:BQ2"/>
    <mergeCell ref="BS2:CA2"/>
    <mergeCell ref="CC2:CK2"/>
    <mergeCell ref="CM2:CU2"/>
    <mergeCell ref="CW2:DE2"/>
    <mergeCell ref="A48:B48"/>
    <mergeCell ref="C48:E48"/>
    <mergeCell ref="F48:H48"/>
    <mergeCell ref="K48:L48"/>
    <mergeCell ref="M48:O48"/>
    <mergeCell ref="P48:R48"/>
    <mergeCell ref="U48:V48"/>
    <mergeCell ref="W48:Y48"/>
    <mergeCell ref="Z48:AB48"/>
    <mergeCell ref="AE48:AF48"/>
    <mergeCell ref="AG48:AI48"/>
    <mergeCell ref="AJ48:AL48"/>
    <mergeCell ref="AO48:AP48"/>
    <mergeCell ref="AQ48:AS48"/>
    <mergeCell ref="AT48:AV48"/>
    <mergeCell ref="AY48:AZ48"/>
    <mergeCell ref="A50:B50"/>
    <mergeCell ref="C50:E50"/>
    <mergeCell ref="F50:H50"/>
    <mergeCell ref="K50:L50"/>
    <mergeCell ref="M50:O50"/>
    <mergeCell ref="P50:R50"/>
    <mergeCell ref="U50:V50"/>
    <mergeCell ref="W50:Y50"/>
    <mergeCell ref="Z50:AB50"/>
    <mergeCell ref="AE50:AF50"/>
    <mergeCell ref="AG50:AI50"/>
    <mergeCell ref="AJ50:AL50"/>
    <mergeCell ref="AO50:AP50"/>
    <mergeCell ref="AQ50:AS50"/>
    <mergeCell ref="AT50:AV50"/>
    <mergeCell ref="AY50:AZ50"/>
    <mergeCell ref="BA50:BC50"/>
    <mergeCell ref="BU50:BW50"/>
    <mergeCell ref="BX50:BZ50"/>
    <mergeCell ref="CC50:CD50"/>
    <mergeCell ref="CE50:CG50"/>
    <mergeCell ref="CH50:CJ50"/>
    <mergeCell ref="CM50:CN50"/>
    <mergeCell ref="CO50:CQ50"/>
    <mergeCell ref="CR50:CT50"/>
    <mergeCell ref="CW50:CX50"/>
    <mergeCell ref="CY50:DA50"/>
    <mergeCell ref="DB50:DD50"/>
    <mergeCell ref="BX48:BZ48"/>
    <mergeCell ref="CC48:CD48"/>
    <mergeCell ref="CE48:CG48"/>
    <mergeCell ref="CH48:CJ48"/>
    <mergeCell ref="CM48:CN48"/>
    <mergeCell ref="CO48:CQ48"/>
    <mergeCell ref="CR48:CT48"/>
    <mergeCell ref="CW48:CX48"/>
    <mergeCell ref="CY48:DA48"/>
    <mergeCell ref="DB48:DD48"/>
  </mergeCells>
  <phoneticPr fontId="10" type="noConversion"/>
  <pageMargins left="0.70866141732283472" right="0.70866141732283472" top="0.94488188976377963" bottom="0.74803149606299213" header="0.31496062992125984" footer="0.31496062992125984"/>
  <pageSetup paperSize="9" scale="10" fitToHeight="0" orientation="portrait" r:id="rId1"/>
  <headerFooter>
    <oddHeader>&amp;L&amp;12&amp;P&amp;R&amp;G</oddHeader>
    <oddFooter xml:space="preserve">&amp;L&amp;G&amp;R&amp;K01+033ArchiProd UAB | Lithuania | Vilnius | Linkmenu str. 5 | LT-09300
 VAT no LT100016506913| Company no. 306179050
</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64A73-69CA-44BC-8051-AC75B351D1F3}">
  <sheetPr>
    <tabColor rgb="FF92D050"/>
    <pageSetUpPr fitToPage="1"/>
  </sheetPr>
  <dimension ref="A1:I25"/>
  <sheetViews>
    <sheetView topLeftCell="A2" zoomScale="70" zoomScaleNormal="70" zoomScaleSheetLayoutView="55" workbookViewId="0">
      <selection activeCell="N2" sqref="N2"/>
    </sheetView>
  </sheetViews>
  <sheetFormatPr baseColWidth="10" defaultColWidth="8.6640625" defaultRowHeight="14" x14ac:dyDescent="0.2"/>
  <cols>
    <col min="1" max="1" width="9.5" style="2" customWidth="1"/>
    <col min="2" max="2" width="9.5" style="1" customWidth="1"/>
    <col min="3" max="3" width="19" style="1" customWidth="1"/>
    <col min="4" max="6" width="18.6640625" style="1" customWidth="1"/>
    <col min="7" max="9" width="9.5" style="1" customWidth="1"/>
    <col min="10" max="16384" width="8.6640625" style="2"/>
  </cols>
  <sheetData>
    <row r="1" spans="1:9" s="12" customFormat="1" ht="33" x14ac:dyDescent="0.4">
      <c r="A1" s="172" t="s">
        <v>568</v>
      </c>
      <c r="B1" s="172"/>
      <c r="C1" s="172"/>
      <c r="D1" s="172"/>
      <c r="E1" s="172"/>
      <c r="F1" s="172"/>
      <c r="G1" s="172"/>
      <c r="H1" s="172"/>
      <c r="I1" s="172"/>
    </row>
    <row r="2" spans="1:9" ht="229.5" customHeight="1" x14ac:dyDescent="0.2">
      <c r="A2" s="43" t="s">
        <v>452</v>
      </c>
      <c r="B2" s="43"/>
      <c r="C2" s="43"/>
      <c r="D2" s="43"/>
      <c r="E2" s="43"/>
      <c r="F2" s="43"/>
      <c r="G2" s="43"/>
      <c r="H2" s="43"/>
      <c r="I2" s="43"/>
    </row>
    <row r="3" spans="1:9" x14ac:dyDescent="0.2">
      <c r="A3" s="6"/>
      <c r="B3" s="6"/>
      <c r="C3" s="6"/>
      <c r="D3" s="6"/>
      <c r="E3" s="6"/>
      <c r="F3" s="6"/>
      <c r="G3" s="7"/>
      <c r="H3" s="7"/>
      <c r="I3" s="7"/>
    </row>
    <row r="4" spans="1:9" ht="16" x14ac:dyDescent="0.2">
      <c r="A4" s="70" t="str">
        <f>"1. MODEL. To build plinth blocks SKU. Code, state model, eg. "&amp;A6</f>
        <v>1. MODEL. To build plinth blocks SKU. Code, state model, eg. APP01</v>
      </c>
      <c r="B4" s="70"/>
      <c r="C4" s="70"/>
      <c r="D4" s="70"/>
      <c r="E4" s="70"/>
      <c r="F4" s="70"/>
      <c r="G4" s="70"/>
      <c r="H4" s="70"/>
      <c r="I4" s="70"/>
    </row>
    <row r="5" spans="1:9" ht="30" x14ac:dyDescent="0.2">
      <c r="A5" s="76" t="s">
        <v>5</v>
      </c>
      <c r="B5" s="76"/>
      <c r="C5" s="71" t="s">
        <v>20</v>
      </c>
      <c r="D5" s="72"/>
      <c r="E5" s="72"/>
      <c r="F5" s="72"/>
      <c r="G5" s="72"/>
      <c r="H5" s="73"/>
      <c r="I5" s="5" t="s">
        <v>160</v>
      </c>
    </row>
    <row r="6" spans="1:9" s="4" customFormat="1" ht="31" customHeight="1" x14ac:dyDescent="0.2">
      <c r="A6" s="44" t="s">
        <v>443</v>
      </c>
      <c r="B6" s="44"/>
      <c r="C6" s="55" t="s">
        <v>445</v>
      </c>
      <c r="D6" s="55"/>
      <c r="E6" s="55"/>
      <c r="F6" s="55" t="s">
        <v>446</v>
      </c>
      <c r="G6" s="55"/>
      <c r="H6" s="55"/>
      <c r="I6" s="8">
        <v>0</v>
      </c>
    </row>
    <row r="7" spans="1:9" ht="31" customHeight="1" x14ac:dyDescent="0.2">
      <c r="A7" s="44" t="s">
        <v>444</v>
      </c>
      <c r="B7" s="44"/>
      <c r="C7" s="55" t="s">
        <v>448</v>
      </c>
      <c r="D7" s="55"/>
      <c r="E7" s="55"/>
      <c r="F7" s="55" t="s">
        <v>447</v>
      </c>
      <c r="G7" s="55"/>
      <c r="H7" s="55"/>
      <c r="I7" s="8">
        <v>0</v>
      </c>
    </row>
    <row r="8" spans="1:9" ht="31" customHeight="1" x14ac:dyDescent="0.2">
      <c r="A8" s="63"/>
      <c r="B8" s="63"/>
      <c r="C8" s="55"/>
      <c r="D8" s="55"/>
      <c r="E8" s="55"/>
      <c r="F8" s="55"/>
      <c r="G8" s="55"/>
      <c r="H8" s="55"/>
      <c r="I8" s="8"/>
    </row>
    <row r="9" spans="1:9" ht="31" customHeight="1" x14ac:dyDescent="0.2">
      <c r="A9" s="63"/>
      <c r="B9" s="63"/>
      <c r="C9" s="55"/>
      <c r="D9" s="55"/>
      <c r="E9" s="55"/>
      <c r="F9" s="55"/>
      <c r="G9" s="55"/>
      <c r="H9" s="55"/>
      <c r="I9" s="8"/>
    </row>
    <row r="10" spans="1:9" ht="31" customHeight="1" x14ac:dyDescent="0.2">
      <c r="A10" s="63"/>
      <c r="B10" s="63"/>
      <c r="C10" s="55"/>
      <c r="D10" s="55"/>
      <c r="E10" s="55"/>
      <c r="F10" s="55"/>
      <c r="G10" s="55"/>
      <c r="H10" s="55"/>
      <c r="I10" s="8"/>
    </row>
    <row r="12" spans="1:9" ht="16" x14ac:dyDescent="0.2">
      <c r="A12" s="120" t="str">
        <f>"2. SIZE. Add the plinth blocks size, eg. 140mm height x 82mm width x 25mm thickness= "&amp;A6&amp;".140x82x25"</f>
        <v>2. SIZE. Add the plinth blocks size, eg. 140mm height x 82mm width x 25mm thickness= APP01.140x82x25</v>
      </c>
      <c r="B12" s="120"/>
      <c r="C12" s="120"/>
      <c r="D12" s="120"/>
      <c r="E12" s="120"/>
      <c r="F12" s="120"/>
      <c r="G12" s="120"/>
      <c r="H12" s="120"/>
      <c r="I12" s="120"/>
    </row>
    <row r="13" spans="1:9" ht="113" customHeight="1" x14ac:dyDescent="0.2">
      <c r="A13" s="162" t="s">
        <v>567</v>
      </c>
      <c r="B13" s="162"/>
      <c r="C13" s="162"/>
      <c r="D13" s="162"/>
      <c r="E13" s="162"/>
      <c r="F13" s="162"/>
      <c r="G13" s="162"/>
      <c r="H13" s="162"/>
      <c r="I13" s="162"/>
    </row>
    <row r="15" spans="1:9" ht="16" x14ac:dyDescent="0.2">
      <c r="A15" s="120" t="str">
        <f>"3. TREATMENT/FINISH/GLOSS LEVEL. Add SKU. code to plinth blocks code, eg. "&amp;A6&amp;".140x82x25."&amp;A20</f>
        <v>3. TREATMENT/FINISH/GLOSS LEVEL. Add SKU. code to plinth blocks code, eg. APP01.140x82x25.SO/MATCH</v>
      </c>
      <c r="B15" s="120"/>
      <c r="C15" s="120"/>
      <c r="D15" s="120"/>
      <c r="E15" s="120"/>
      <c r="F15" s="120"/>
      <c r="G15" s="120"/>
      <c r="H15" s="120"/>
      <c r="I15" s="120"/>
    </row>
    <row r="16" spans="1:9" ht="30" x14ac:dyDescent="0.2">
      <c r="A16" s="76" t="s">
        <v>5</v>
      </c>
      <c r="B16" s="76"/>
      <c r="C16" s="71" t="s">
        <v>20</v>
      </c>
      <c r="D16" s="72"/>
      <c r="E16" s="72"/>
      <c r="F16" s="72"/>
      <c r="G16" s="72"/>
      <c r="H16" s="73"/>
      <c r="I16" s="5" t="s">
        <v>160</v>
      </c>
    </row>
    <row r="17" spans="1:9" ht="31.5" customHeight="1" x14ac:dyDescent="0.2">
      <c r="A17" s="163" t="s">
        <v>449</v>
      </c>
      <c r="B17" s="164"/>
      <c r="C17" s="20" t="s">
        <v>73</v>
      </c>
      <c r="D17" s="59" t="s">
        <v>161</v>
      </c>
      <c r="E17" s="59"/>
      <c r="F17" s="55" t="s">
        <v>238</v>
      </c>
      <c r="G17" s="55"/>
      <c r="H17" s="55"/>
      <c r="I17" s="169">
        <v>74</v>
      </c>
    </row>
    <row r="18" spans="1:9" ht="31.5" customHeight="1" x14ac:dyDescent="0.2">
      <c r="A18" s="165"/>
      <c r="B18" s="166"/>
      <c r="C18" s="19" t="s">
        <v>74</v>
      </c>
      <c r="D18" s="59" t="s">
        <v>162</v>
      </c>
      <c r="E18" s="59"/>
      <c r="F18" s="59" t="s">
        <v>339</v>
      </c>
      <c r="G18" s="59"/>
      <c r="H18" s="59"/>
      <c r="I18" s="170"/>
    </row>
    <row r="19" spans="1:9" ht="31.5" customHeight="1" x14ac:dyDescent="0.2">
      <c r="A19" s="167"/>
      <c r="B19" s="168"/>
      <c r="C19" s="19" t="s">
        <v>75</v>
      </c>
      <c r="D19" s="59" t="s">
        <v>162</v>
      </c>
      <c r="E19" s="59"/>
      <c r="F19" s="59" t="s">
        <v>340</v>
      </c>
      <c r="G19" s="59"/>
      <c r="H19" s="59"/>
      <c r="I19" s="171"/>
    </row>
    <row r="20" spans="1:9" ht="31.5" customHeight="1" x14ac:dyDescent="0.2">
      <c r="A20" s="163" t="s">
        <v>450</v>
      </c>
      <c r="B20" s="164"/>
      <c r="C20" s="20" t="s">
        <v>73</v>
      </c>
      <c r="D20" s="59" t="s">
        <v>163</v>
      </c>
      <c r="E20" s="59"/>
      <c r="F20" s="55" t="s">
        <v>341</v>
      </c>
      <c r="G20" s="55"/>
      <c r="H20" s="55"/>
      <c r="I20" s="169">
        <v>96.2</v>
      </c>
    </row>
    <row r="21" spans="1:9" ht="31.5" customHeight="1" x14ac:dyDescent="0.2">
      <c r="A21" s="165"/>
      <c r="B21" s="166"/>
      <c r="C21" s="19" t="s">
        <v>74</v>
      </c>
      <c r="D21" s="59" t="s">
        <v>162</v>
      </c>
      <c r="E21" s="59"/>
      <c r="F21" s="59" t="s">
        <v>339</v>
      </c>
      <c r="G21" s="59"/>
      <c r="H21" s="59"/>
      <c r="I21" s="170"/>
    </row>
    <row r="22" spans="1:9" ht="31.5" customHeight="1" x14ac:dyDescent="0.2">
      <c r="A22" s="167"/>
      <c r="B22" s="168"/>
      <c r="C22" s="19" t="s">
        <v>75</v>
      </c>
      <c r="D22" s="59" t="s">
        <v>162</v>
      </c>
      <c r="E22" s="59"/>
      <c r="F22" s="59" t="s">
        <v>340</v>
      </c>
      <c r="G22" s="59"/>
      <c r="H22" s="59"/>
      <c r="I22" s="171"/>
    </row>
    <row r="23" spans="1:9" ht="31.5" customHeight="1" x14ac:dyDescent="0.2">
      <c r="A23" s="163" t="s">
        <v>451</v>
      </c>
      <c r="B23" s="164"/>
      <c r="C23" s="20" t="s">
        <v>73</v>
      </c>
      <c r="D23" s="59" t="s">
        <v>164</v>
      </c>
      <c r="E23" s="59"/>
      <c r="F23" s="55" t="s">
        <v>342</v>
      </c>
      <c r="G23" s="55"/>
      <c r="H23" s="55"/>
      <c r="I23" s="169">
        <v>96.2</v>
      </c>
    </row>
    <row r="24" spans="1:9" ht="31.5" customHeight="1" x14ac:dyDescent="0.2">
      <c r="A24" s="165"/>
      <c r="B24" s="166"/>
      <c r="C24" s="19" t="s">
        <v>74</v>
      </c>
      <c r="D24" s="59" t="s">
        <v>162</v>
      </c>
      <c r="E24" s="59"/>
      <c r="F24" s="59" t="s">
        <v>339</v>
      </c>
      <c r="G24" s="59"/>
      <c r="H24" s="59"/>
      <c r="I24" s="170"/>
    </row>
    <row r="25" spans="1:9" ht="31.5" customHeight="1" x14ac:dyDescent="0.2">
      <c r="A25" s="167"/>
      <c r="B25" s="168"/>
      <c r="C25" s="19" t="s">
        <v>75</v>
      </c>
      <c r="D25" s="59" t="s">
        <v>162</v>
      </c>
      <c r="E25" s="59"/>
      <c r="F25" s="59" t="s">
        <v>340</v>
      </c>
      <c r="G25" s="59"/>
      <c r="H25" s="59"/>
      <c r="I25" s="171"/>
    </row>
  </sheetData>
  <mergeCells count="49">
    <mergeCell ref="A4:I4"/>
    <mergeCell ref="A1:I1"/>
    <mergeCell ref="A7:B7"/>
    <mergeCell ref="C7:E7"/>
    <mergeCell ref="F7:H7"/>
    <mergeCell ref="A6:B6"/>
    <mergeCell ref="C6:E6"/>
    <mergeCell ref="F6:H6"/>
    <mergeCell ref="A2:I2"/>
    <mergeCell ref="A8:B8"/>
    <mergeCell ref="C8:E8"/>
    <mergeCell ref="F8:H8"/>
    <mergeCell ref="A5:B5"/>
    <mergeCell ref="C5:H5"/>
    <mergeCell ref="A10:B10"/>
    <mergeCell ref="C10:E10"/>
    <mergeCell ref="F10:H10"/>
    <mergeCell ref="A9:B9"/>
    <mergeCell ref="C9:E9"/>
    <mergeCell ref="F9:H9"/>
    <mergeCell ref="F24:H24"/>
    <mergeCell ref="I17:I19"/>
    <mergeCell ref="D19:E19"/>
    <mergeCell ref="F19:H19"/>
    <mergeCell ref="A12:I12"/>
    <mergeCell ref="A15:I15"/>
    <mergeCell ref="A16:B16"/>
    <mergeCell ref="C16:H16"/>
    <mergeCell ref="D18:E18"/>
    <mergeCell ref="F18:H18"/>
    <mergeCell ref="A17:B19"/>
    <mergeCell ref="D17:E17"/>
    <mergeCell ref="F17:H17"/>
    <mergeCell ref="A13:I13"/>
    <mergeCell ref="A23:B25"/>
    <mergeCell ref="D23:E23"/>
    <mergeCell ref="F23:H23"/>
    <mergeCell ref="I23:I25"/>
    <mergeCell ref="D22:E22"/>
    <mergeCell ref="F22:H22"/>
    <mergeCell ref="A20:B22"/>
    <mergeCell ref="D20:E20"/>
    <mergeCell ref="F20:H20"/>
    <mergeCell ref="I20:I22"/>
    <mergeCell ref="D21:E21"/>
    <mergeCell ref="F21:H21"/>
    <mergeCell ref="D25:E25"/>
    <mergeCell ref="F25:H25"/>
    <mergeCell ref="D24:E24"/>
  </mergeCells>
  <pageMargins left="0.70866141732283472" right="0.70866141732283472" top="0.94488188976377963" bottom="0.74803149606299213" header="0.31496062992125984" footer="0.31496062992125984"/>
  <pageSetup paperSize="9" scale="10" fitToHeight="0" orientation="portrait" r:id="rId1"/>
  <headerFooter>
    <oddHeader>&amp;L&amp;12&amp;P&amp;R&amp;G</oddHeader>
    <oddFooter xml:space="preserve">&amp;L&amp;G&amp;R&amp;K01+033ArchiProd UAB | Lithuania | Vilnius | Linkmenu str. 5 | LT-09300
 VAT no LT100016506913| Company no. 306179050
</oddFoot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85C48A46EB5149B1278D45360DB4C9" ma:contentTypeVersion="15" ma:contentTypeDescription="Create a new document." ma:contentTypeScope="" ma:versionID="05aad089e36c8d8040d7c0b16c8a68b2">
  <xsd:schema xmlns:xsd="http://www.w3.org/2001/XMLSchema" xmlns:xs="http://www.w3.org/2001/XMLSchema" xmlns:p="http://schemas.microsoft.com/office/2006/metadata/properties" xmlns:ns2="de9d2825-1904-433d-9c1b-c5f72010cedd" xmlns:ns3="97560a01-f6a9-4bc3-b623-6228af8fe8c8" targetNamespace="http://schemas.microsoft.com/office/2006/metadata/properties" ma:root="true" ma:fieldsID="e76a90450fc9aa632e7e4e29b9dbc518" ns2:_="" ns3:_="">
    <xsd:import namespace="de9d2825-1904-433d-9c1b-c5f72010cedd"/>
    <xsd:import namespace="97560a01-f6a9-4bc3-b623-6228af8fe8c8"/>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SearchProperties"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e9d2825-1904-433d-9c1b-c5f72010cedd"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43872578-ff59-497e-9941-b30aa92d05e9"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Location" ma:index="21" nillable="true" ma:displayName="Location" ma:indexed="true" ma:internalName="MediaServiceLocatio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7560a01-f6a9-4bc3-b623-6228af8fe8c8"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840d8376-b5c0-4753-b063-d745041685ef}" ma:internalName="TaxCatchAll" ma:showField="CatchAllData" ma:web="97560a01-f6a9-4bc3-b623-6228af8fe8c8">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97560a01-f6a9-4bc3-b623-6228af8fe8c8" xsi:nil="true"/>
    <lcf76f155ced4ddcb4097134ff3c332f xmlns="de9d2825-1904-433d-9c1b-c5f72010cedd">
      <Terms xmlns="http://schemas.microsoft.com/office/infopath/2007/PartnerControls"/>
    </lcf76f155ced4ddcb4097134ff3c332f>
    <SharedWithUsers xmlns="97560a01-f6a9-4bc3-b623-6228af8fe8c8">
      <UserInfo>
        <DisplayName>Edward Rhys-Hurn | Archiprod UAB</DisplayName>
        <AccountId>9</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A31EEF8-3EB2-4886-B768-58F01566191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e9d2825-1904-433d-9c1b-c5f72010cedd"/>
    <ds:schemaRef ds:uri="97560a01-f6a9-4bc3-b623-6228af8fe8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B3BD75-8D1D-47AF-A2AF-A28AC5A63ABB}">
  <ds:schemaRefs>
    <ds:schemaRef ds:uri="http://purl.org/dc/dcmitype/"/>
    <ds:schemaRef ds:uri="http://schemas.openxmlformats.org/package/2006/metadata/core-properties"/>
    <ds:schemaRef ds:uri="http://www.w3.org/XML/1998/namespace"/>
    <ds:schemaRef ds:uri="http://purl.org/dc/terms/"/>
    <ds:schemaRef ds:uri="http://schemas.microsoft.com/office/2006/metadata/properties"/>
    <ds:schemaRef ds:uri="de9d2825-1904-433d-9c1b-c5f72010cedd"/>
    <ds:schemaRef ds:uri="http://schemas.microsoft.com/office/2006/documentManagement/types"/>
    <ds:schemaRef ds:uri="http://purl.org/dc/elements/1.1/"/>
    <ds:schemaRef ds:uri="http://schemas.microsoft.com/office/infopath/2007/PartnerControls"/>
    <ds:schemaRef ds:uri="97560a01-f6a9-4bc3-b623-6228af8fe8c8"/>
  </ds:schemaRefs>
</ds:datastoreItem>
</file>

<file path=customXml/itemProps3.xml><?xml version="1.0" encoding="utf-8"?>
<ds:datastoreItem xmlns:ds="http://schemas.openxmlformats.org/officeDocument/2006/customXml" ds:itemID="{3292D4AC-9BCD-41D0-B343-C684788BF20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Pricelist FLUSH RANGE</vt:lpstr>
      <vt:lpstr>Pricelist DESIGNO RANGE</vt:lpstr>
      <vt:lpstr>Pricelist FINESTRATO RANGE</vt:lpstr>
      <vt:lpstr>Pricelist CLASSIC RANGE</vt:lpstr>
      <vt:lpstr>Pricelist FRAMES</vt:lpstr>
      <vt:lpstr>Pricelist PLINTH BLOCKS</vt:lpstr>
      <vt:lpstr>'Pricelist FINESTRATO RANGE'!Print_Area</vt:lpstr>
      <vt:lpstr>'Pricelist FLUSH RANGE'!Print_Area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 | Zakuna</dc:creator>
  <cp:lastModifiedBy>Andreja Daranda | Archiprod UAB</cp:lastModifiedBy>
  <cp:lastPrinted>2025-07-28T09:44:45Z</cp:lastPrinted>
  <dcterms:created xsi:type="dcterms:W3CDTF">2023-12-01T12:50:23Z</dcterms:created>
  <dcterms:modified xsi:type="dcterms:W3CDTF">2025-07-28T09:47:39Z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0x0101003385C48A46EB5149B1278D45360DB4C9</vt:lpwstr>
  </property>
  <property fmtid="{D5CDD505-2E9C-101B-9397-08002B2CF9AE}" pid="3" name="MediaServiceImageTags">
    <vt:lpwstr/>
  </property>
</Properties>
</file>