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xa\Desktop\"/>
    </mc:Choice>
  </mc:AlternateContent>
  <xr:revisionPtr revIDLastSave="0" documentId="13_ncr:1_{5A077BDA-FCBC-4D92-B76D-B22B575ABEC2}" xr6:coauthVersionLast="47" xr6:coauthVersionMax="47" xr10:uidLastSave="{00000000-0000-0000-0000-000000000000}"/>
  <bookViews>
    <workbookView xWindow="11424" yWindow="0" windowWidth="11712" windowHeight="12336" xr2:uid="{8AAF1234-41B7-42C8-96EE-EF26B1017C1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E14" i="1" s="1" a="1"/>
  <c r="E14" i="1" s="1"/>
  <c r="D15" i="1" a="1"/>
  <c r="D15" i="1" s="1"/>
  <c r="D16" i="1" a="1"/>
  <c r="D16" i="1" s="1"/>
  <c r="E16" i="1" s="1" a="1"/>
  <c r="E16" i="1" s="1"/>
  <c r="D17" i="1" a="1"/>
  <c r="D17" i="1" s="1"/>
  <c r="E17" i="1" l="1" a="1"/>
  <c r="E17" i="1" s="1"/>
  <c r="E15" i="1" a="1"/>
  <c r="E15" i="1" s="1"/>
  <c r="G14" i="1"/>
  <c r="G16" i="1"/>
  <c r="G17" i="1" l="1"/>
  <c r="G15" i="1"/>
  <c r="C20" i="1" l="1" a="1"/>
  <c r="C4" i="1"/>
  <c r="C5" i="1"/>
  <c r="C6" i="1"/>
  <c r="C7" i="1"/>
  <c r="C8" i="1"/>
  <c r="C3" i="1"/>
  <c r="C20" i="1" l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A25" i="1" l="1" a="1"/>
  <c r="A25" i="1" s="1"/>
  <c r="E6" i="1" a="1"/>
  <c r="E6" i="1" s="1"/>
  <c r="E4" i="1" a="1"/>
  <c r="E4" i="1" s="1"/>
  <c r="E3" i="1" a="1"/>
  <c r="E8" i="1" a="1"/>
  <c r="E7" i="1" a="1"/>
  <c r="E7" i="1" s="1"/>
  <c r="G7" i="1" s="1"/>
  <c r="E5" i="1" a="1"/>
  <c r="E5" i="1" s="1"/>
  <c r="G5" i="1" s="1"/>
  <c r="D26" i="1" l="1" a="1"/>
  <c r="D26" i="1" s="1"/>
  <c r="E8" i="1"/>
  <c r="G8" i="1" s="1"/>
  <c r="G6" i="1"/>
  <c r="E3" i="1"/>
  <c r="G4" i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<sst xmlns="http://schemas.openxmlformats.org/spreadsheetml/2006/main" count="38" uniqueCount="25">
  <si>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Exchange</t>
  </si>
  <si>
    <t>Product</t>
  </si>
  <si>
    <t>Expiration</t>
  </si>
  <si>
    <t>UST</t>
  </si>
  <si>
    <t>CME</t>
  </si>
  <si>
    <t>ZT</t>
  </si>
  <si>
    <t>Symbol</t>
  </si>
  <si>
    <t>ZF</t>
  </si>
  <si>
    <t>ZN</t>
  </si>
  <si>
    <t>TN</t>
  </si>
  <si>
    <t>ZB</t>
  </si>
  <si>
    <t>UB</t>
  </si>
  <si>
    <t>Jun25</t>
  </si>
  <si>
    <t>lastPrice</t>
  </si>
  <si>
    <t>lastSettlementPrice</t>
  </si>
  <si>
    <t>Change</t>
  </si>
  <si>
    <t>FYT</t>
  </si>
  <si>
    <t>NOB</t>
  </si>
  <si>
    <t>NCB</t>
  </si>
  <si>
    <t>BOB</t>
  </si>
  <si>
    <t>Instrument Name</t>
  </si>
  <si>
    <t>ICS</t>
  </si>
  <si>
    <t>Front Month</t>
  </si>
  <si>
    <t>Positions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</si>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</sst>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D10E10-E182-4D5A-BD2C-170A0D7E3B14}">
  <we:reference id="wa200008402" version="1.0.0.0" store="en-US" storeType="OMEX"/>
  <we:alternateReferences>
    <we:reference id="wa200008402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_xldudf_ARCHITECT_INITIALIZECLIENT</we:customFunctionIds>
        <we:customFunctionIds>_xldudf_ARCHITECT_MARKETBBO</we:customFunctionIds>
        <we:customFunctionIds>_xldudf_ARCHITECT_STREAMMARKETTICKER</we:customFunctionIds>
        <we:customFunctionIds>_xldudf_ARCHITECT_MARKETMID</we:customFunctionIds>
        <we:customFunctionIds>_xldudf_ARCHITECT_MARKETTICKER</we:customFunctionIds>
        <we:customFunctionIds>_xldudf_ARCHITECT_ACCOUNTLIST</we:customFunctionIds>
        <we:customFunctionIds>_xldudf_ARCHITECT_STREAMACCOUNTPOSITIONVALUES</we:customFunctionIds>
        <we:customFunctionIds>_xldudf_ARCHITECT_ACCOUNTPNL</we:customFunctionIds>
        <we:customFunctionIds>_xldudf_ARCHITECT_ACCOUNTBALANCE</we:customFunctionIds>
        <we:customFunctionIds>_xldudf_ARCHITECT_DERIVEFUTURESSYMBOL</we:customFunctionIds>
        <we:customFunctionIds>_xldudf_ARCHITECT_SEARCHSYMBOLS</we:customFunctionIds>
        <we:customFunctionIds>_xldudf_ARCHITECT_STREAMFILLSANALYSIS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6724-2B2D-49C0-BEBA-A336A8976D72}">
  <dimension ref="A1:K37"/>
  <sheetViews>
    <sheetView tabSelected="1" workbookViewId="0">
      <selection activeCell="I17" sqref="I17"/>
    </sheetView>
  </sheetViews>
  <sheetFormatPr defaultRowHeight="14.4" x14ac:dyDescent="0.3"/>
  <cols>
    <col min="1" max="1" width="25.6640625" customWidth="1"/>
    <col min="3" max="3" width="9.109375" bestFit="1" customWidth="1"/>
    <col min="4" max="4" width="18.5546875" customWidth="1"/>
    <col min="5" max="5" width="15.44140625" bestFit="1" customWidth="1"/>
    <col min="8" max="8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14</v>
      </c>
      <c r="G1" s="1" t="s">
        <v>15</v>
      </c>
      <c r="H1" s="1"/>
      <c r="I1" s="1"/>
    </row>
    <row r="2" spans="1:9" x14ac:dyDescent="0.3">
      <c r="A2" s="2" t="s">
        <v>3</v>
      </c>
    </row>
    <row r="3" spans="1:9" x14ac:dyDescent="0.3">
      <c r="A3" t="s">
        <v>4</v>
      </c>
      <c r="B3" t="s">
        <v>5</v>
      </c>
      <c r="C3" s="3" t="str">
        <f>$A$21</f>
        <v>Jun25</v>
      </c>
      <c r="D3" t="str" cm="1">
        <f t="array" ref="D3">_xldudf_ARCHITECT_DERIVEFUTURESSYMBOL(B3,C3)</f>
        <v>ZT 20250630 CME Future/USD</v>
      </c>
      <c r="E3" cm="1">
        <f t="array" ref="E3:F3">_xldudf_ARCHITECT_STREAMMARKETTICKER(D3,A3, E$1:F$1)</f>
        <v>103.35546875</v>
      </c>
      <c r="F3">
        <v>103.3203125</v>
      </c>
      <c r="G3">
        <f>(E3-F3)*32</f>
        <v>1.125</v>
      </c>
    </row>
    <row r="4" spans="1:9" x14ac:dyDescent="0.3">
      <c r="A4" t="s">
        <v>4</v>
      </c>
      <c r="B4" t="s">
        <v>7</v>
      </c>
      <c r="C4" s="3" t="str">
        <f t="shared" ref="C4:C8" si="0">$A$21</f>
        <v>Jun25</v>
      </c>
      <c r="D4" t="str" cm="1">
        <f t="array" ref="D4">_xldudf_ARCHITECT_DERIVEFUTURESSYMBOL(B4,C4)</f>
        <v>ZF 20250630 CME Future/USD</v>
      </c>
      <c r="E4" cm="1">
        <f t="array" ref="E4:F4">_xldudf_ARCHITECT_STREAMMARKETTICKER(D4,A4, E$1:F$1)</f>
        <v>107.6328125</v>
      </c>
      <c r="F4">
        <v>107.5703125</v>
      </c>
      <c r="G4">
        <f t="shared" ref="G4:G7" si="1">(E4-F4)*32</f>
        <v>2</v>
      </c>
    </row>
    <row r="5" spans="1:9" x14ac:dyDescent="0.3">
      <c r="A5" t="s">
        <v>4</v>
      </c>
      <c r="B5" t="s">
        <v>8</v>
      </c>
      <c r="C5" s="3" t="str">
        <f t="shared" si="0"/>
        <v>Jun25</v>
      </c>
      <c r="D5" t="str" cm="1">
        <f t="array" ref="D5">_xldudf_ARCHITECT_DERIVEFUTURESSYMBOL(B5,C5)</f>
        <v>ZN 20250618 CME Future/USD</v>
      </c>
      <c r="E5" cm="1">
        <f t="array" ref="E5:F5">_xldudf_ARCHITECT_STREAMMARKETTICKER(D5,A5, E$1:F$1)</f>
        <v>110.234375</v>
      </c>
      <c r="F5">
        <v>110.15625</v>
      </c>
      <c r="G5">
        <f t="shared" si="1"/>
        <v>2.5</v>
      </c>
    </row>
    <row r="6" spans="1:9" x14ac:dyDescent="0.3">
      <c r="A6" t="s">
        <v>4</v>
      </c>
      <c r="B6" t="s">
        <v>9</v>
      </c>
      <c r="C6" s="3" t="str">
        <f t="shared" si="0"/>
        <v>Jun25</v>
      </c>
      <c r="D6" t="str" cm="1">
        <f t="array" ref="D6">_xldudf_ARCHITECT_DERIVEFUTURESSYMBOL(B6,C6)</f>
        <v>TN 20250618 CME Future/USD</v>
      </c>
      <c r="E6" cm="1">
        <f t="array" ref="E6:F6">_xldudf_ARCHITECT_STREAMMARKETTICKER(D6,A6, E$1:F$1)</f>
        <v>112.359375</v>
      </c>
      <c r="F6">
        <v>112.3125</v>
      </c>
      <c r="G6">
        <f t="shared" si="1"/>
        <v>1.5</v>
      </c>
    </row>
    <row r="7" spans="1:9" x14ac:dyDescent="0.3">
      <c r="A7" t="s">
        <v>4</v>
      </c>
      <c r="B7" t="s">
        <v>10</v>
      </c>
      <c r="C7" s="3" t="str">
        <f t="shared" si="0"/>
        <v>Jun25</v>
      </c>
      <c r="D7" t="str" cm="1">
        <f t="array" ref="D7">_xldudf_ARCHITECT_DERIVEFUTURESSYMBOL(B7,C7)</f>
        <v>ZB 20250618 CME Future/USD</v>
      </c>
      <c r="E7" cm="1">
        <f t="array" ref="E7:F7">_xldudf_ARCHITECT_STREAMMARKETTICKER(D7,A7, E$1:F$1)</f>
        <v>113.53125</v>
      </c>
      <c r="F7">
        <v>113.5</v>
      </c>
      <c r="G7">
        <f t="shared" si="1"/>
        <v>1</v>
      </c>
    </row>
    <row r="8" spans="1:9" x14ac:dyDescent="0.3">
      <c r="A8" t="s">
        <v>4</v>
      </c>
      <c r="B8" t="s">
        <v>11</v>
      </c>
      <c r="C8" s="3" t="str">
        <f t="shared" si="0"/>
        <v>Jun25</v>
      </c>
      <c r="D8" t="str" cm="1">
        <f t="array" ref="D8">_xldudf_ARCHITECT_DERIVEFUTURESSYMBOL(B8,C8)</f>
        <v>UB 20250618 CME Future/USD</v>
      </c>
      <c r="E8" cm="1">
        <f t="array" ref="E8:F8">_xldudf_ARCHITECT_STREAMMARKETTICKER(D8,A8, E$1:F$1)</f>
        <v>117.0625</v>
      </c>
      <c r="F8">
        <v>117.0625</v>
      </c>
      <c r="G8">
        <f>(E8-F8)*32</f>
        <v>0</v>
      </c>
    </row>
    <row r="12" spans="1:9" x14ac:dyDescent="0.3">
      <c r="A12" s="1" t="s">
        <v>0</v>
      </c>
      <c r="B12" s="1" t="s">
        <v>20</v>
      </c>
      <c r="C12" s="4"/>
    </row>
    <row r="13" spans="1:9" x14ac:dyDescent="0.3">
      <c r="A13" s="2" t="s">
        <v>21</v>
      </c>
      <c r="B13" s="1"/>
    </row>
    <row r="14" spans="1:9" x14ac:dyDescent="0.3">
      <c r="A14" t="s">
        <v>4</v>
      </c>
      <c r="B14" t="s">
        <v>16</v>
      </c>
      <c r="C14" t="s">
        <v>24</v>
      </c>
      <c r="D14" t="str" cm="1">
        <f t="array" ref="D14">_xldudf_ARCHITECT_DERIVEFUTURESSYMBOL(B14,C14)</f>
        <v>FYT 20250618 CME Futures Spread/USD</v>
      </c>
      <c r="E14" cm="1">
        <f t="array" ref="E14:F14">_xldudf_ARCHITECT_STREAMMARKETTICKER(D14,A14, E$1:F$1)</f>
        <v>7.8125E-3</v>
      </c>
      <c r="F14">
        <v>0</v>
      </c>
      <c r="G14">
        <f t="shared" ref="G14:G17" si="2">(E14-F14)*32</f>
        <v>0.25</v>
      </c>
    </row>
    <row r="15" spans="1:9" x14ac:dyDescent="0.3">
      <c r="A15" t="s">
        <v>4</v>
      </c>
      <c r="B15" t="s">
        <v>17</v>
      </c>
      <c r="C15" t="s">
        <v>24</v>
      </c>
      <c r="D15" t="str" cm="1">
        <f t="array" ref="D15">_xldudf_ARCHITECT_DERIVEFUTURESSYMBOL(B15,C15)</f>
        <v>NOB 20250618 CME Futures Spread/USD</v>
      </c>
      <c r="E15" cm="1">
        <f t="array" ref="E15:F15">_xldudf_ARCHITECT_STREAMMARKETTICKER(D15,A15, E$1:F$1)</f>
        <v>4.6875E-2</v>
      </c>
      <c r="F15">
        <v>0</v>
      </c>
      <c r="G15">
        <f t="shared" si="2"/>
        <v>1.5</v>
      </c>
    </row>
    <row r="16" spans="1:9" x14ac:dyDescent="0.3">
      <c r="A16" t="s">
        <v>4</v>
      </c>
      <c r="B16" t="s">
        <v>18</v>
      </c>
      <c r="C16" t="s">
        <v>24</v>
      </c>
      <c r="D16" t="str" cm="1">
        <f t="array" ref="D16">_xldudf_ARCHITECT_DERIVEFUTURESSYMBOL(B16,C16)</f>
        <v>NCB 20250618 CME Futures Spread/USD</v>
      </c>
      <c r="E16" cm="1">
        <f t="array" ref="E16:F16">_xldudf_ARCHITECT_STREAMMARKETTICKER(D16,A16, E$1:F$1)</f>
        <v>1.5625E-2</v>
      </c>
      <c r="F16">
        <v>0</v>
      </c>
      <c r="G16">
        <f t="shared" si="2"/>
        <v>0.5</v>
      </c>
    </row>
    <row r="17" spans="1:11" x14ac:dyDescent="0.3">
      <c r="A17" t="s">
        <v>4</v>
      </c>
      <c r="B17" t="s">
        <v>19</v>
      </c>
      <c r="C17" t="s">
        <v>24</v>
      </c>
      <c r="D17" t="str" cm="1">
        <f t="array" ref="D17">_xldudf_ARCHITECT_DERIVEFUTURESSYMBOL(B17,C17)</f>
        <v>BOB 20250618 CME Futures Spread/USD</v>
      </c>
      <c r="E17" cm="1">
        <f t="array" ref="E17:F17">_xldudf_ARCHITECT_STREAMMARKETTICKER(D17,A17, E$1:F$1)</f>
        <v>6.25E-2</v>
      </c>
      <c r="F17">
        <v>0</v>
      </c>
      <c r="G17">
        <f t="shared" si="2"/>
        <v>2</v>
      </c>
    </row>
    <row r="20" spans="1:11" x14ac:dyDescent="0.3">
      <c r="A20" t="s">
        <v>22</v>
      </c>
      <c r="C20" s="1" t="str" cm="1">
        <f t="array" ref="C20:F22">_xldudf_ARCHITECT_ACCOUNTLIST()</f>
        <v>Account Name</v>
      </c>
      <c r="D20" s="1" t="str">
        <v>Trader</v>
      </c>
      <c r="E20" s="1" t="str">
        <v>Trade Permission</v>
      </c>
      <c r="F20" s="1" t="str">
        <v>View Permission</v>
      </c>
    </row>
    <row r="21" spans="1:11" x14ac:dyDescent="0.3">
      <c r="A21" s="5" t="s">
        <v>12</v>
      </c>
      <c r="C21" t="str">
        <v>RQD:1401001/ACho</v>
      </c>
      <c r="D21" t="str">
        <v>c207106a-9541-5e8f-ac50-6dd7d756e0e3</v>
      </c>
      <c r="E21" t="str">
        <v>true</v>
      </c>
      <c r="F21" t="str">
        <v>true</v>
      </c>
    </row>
    <row r="22" spans="1:11" x14ac:dyDescent="0.3">
      <c r="C22" t="str">
        <v>DORMAN:2153155R/ACho</v>
      </c>
      <c r="D22" t="str">
        <v>c207106a-9541-5e8f-ac50-6dd7d756e0e3</v>
      </c>
      <c r="E22" t="str">
        <v>true</v>
      </c>
      <c r="F22" t="str">
        <v>true</v>
      </c>
    </row>
    <row r="24" spans="1:11" x14ac:dyDescent="0.3">
      <c r="A24" s="1" t="s">
        <v>23</v>
      </c>
    </row>
    <row r="25" spans="1:11" x14ac:dyDescent="0.3">
      <c r="A25" t="str" cm="1">
        <f t="array" ref="A25:C32">_xldudf_ARCHITECT_STREAMACCOUNTPOSITIONVALUES(C21, D3:D8)</f>
        <v>2025-05-13T01:06:59.074737370Z</v>
      </c>
      <c r="B25" t="str">
        <v/>
      </c>
      <c r="C25" t="str">
        <v/>
      </c>
    </row>
    <row r="26" spans="1:11" x14ac:dyDescent="0.3">
      <c r="A26" t="str">
        <v>Symbol</v>
      </c>
      <c r="B26" t="str">
        <v>NetPosition</v>
      </c>
      <c r="C26" t="str">
        <v>Cost Basis</v>
      </c>
      <c r="D26" t="str" cm="1">
        <f t="array" ref="D26:J32">_xldudf_ARCHITECT_STREAMFILLSANALYSIS(C22,A27:A33, 5)</f>
        <v>Symbols</v>
      </c>
      <c r="E26" t="str">
        <v>TradePosition</v>
      </c>
      <c r="F26" t="str">
        <v>TradeCount</v>
      </c>
      <c r="G26" s="6" t="str">
        <v>AverageBuyPrice</v>
      </c>
      <c r="H26" t="str">
        <v>BuyQuantity</v>
      </c>
      <c r="I26" s="6" t="str">
        <v>AverageSellPrice</v>
      </c>
      <c r="J26" t="str">
        <v>SellQuantity</v>
      </c>
      <c r="K26" s="6"/>
    </row>
    <row r="27" spans="1:11" x14ac:dyDescent="0.3">
      <c r="A27" t="str">
        <v>ZT 20250630 CME Future/USD</v>
      </c>
      <c r="B27" t="str">
        <v>0</v>
      </c>
      <c r="C27" t="str">
        <v>0</v>
      </c>
      <c r="D27" t="str">
        <v>ZT 20250630 CME Future/USD</v>
      </c>
      <c r="E27" t="str">
        <v/>
      </c>
      <c r="F27" t="str">
        <v/>
      </c>
      <c r="G27" s="6" t="str">
        <v/>
      </c>
      <c r="H27" t="str">
        <v/>
      </c>
      <c r="I27" s="6" t="str">
        <v/>
      </c>
      <c r="J27" t="str">
        <v/>
      </c>
      <c r="K27" s="6"/>
    </row>
    <row r="28" spans="1:11" x14ac:dyDescent="0.3">
      <c r="A28" t="str">
        <v>ZF 20250630 CME Future/USD</v>
      </c>
      <c r="B28" t="str">
        <v>0</v>
      </c>
      <c r="C28" t="str">
        <v>0</v>
      </c>
      <c r="D28" t="str">
        <v>ZF 20250630 CME Future/USD</v>
      </c>
      <c r="E28" t="str">
        <v/>
      </c>
      <c r="F28" t="str">
        <v/>
      </c>
      <c r="G28" s="6" t="str">
        <v/>
      </c>
      <c r="H28" t="str">
        <v/>
      </c>
      <c r="I28" s="6" t="str">
        <v/>
      </c>
      <c r="J28" t="str">
        <v/>
      </c>
      <c r="K28" s="6"/>
    </row>
    <row r="29" spans="1:11" x14ac:dyDescent="0.3">
      <c r="A29" t="str">
        <v>ZN 20250618 CME Future/USD</v>
      </c>
      <c r="B29" t="str">
        <v>0</v>
      </c>
      <c r="C29" t="str">
        <v>0</v>
      </c>
      <c r="D29" t="str">
        <v>ZN 20250618 CME Future/USD</v>
      </c>
      <c r="E29" t="str">
        <v/>
      </c>
      <c r="F29" t="str">
        <v/>
      </c>
      <c r="G29" s="6" t="str">
        <v/>
      </c>
      <c r="H29" t="str">
        <v/>
      </c>
      <c r="I29" s="6" t="str">
        <v/>
      </c>
      <c r="J29" t="str">
        <v/>
      </c>
      <c r="K29" s="6"/>
    </row>
    <row r="30" spans="1:11" x14ac:dyDescent="0.3">
      <c r="A30" t="str">
        <v>TN 20250618 CME Future/USD</v>
      </c>
      <c r="B30" t="str">
        <v>0</v>
      </c>
      <c r="C30" t="str">
        <v>0</v>
      </c>
      <c r="D30" t="str">
        <v>TN 20250618 CME Future/USD</v>
      </c>
      <c r="E30" t="str">
        <v/>
      </c>
      <c r="F30" t="str">
        <v/>
      </c>
      <c r="G30" s="6" t="str">
        <v/>
      </c>
      <c r="H30" t="str">
        <v/>
      </c>
      <c r="I30" s="6" t="str">
        <v/>
      </c>
      <c r="J30" t="str">
        <v/>
      </c>
      <c r="K30" s="6"/>
    </row>
    <row r="31" spans="1:11" x14ac:dyDescent="0.3">
      <c r="A31" t="str">
        <v>ZB 20250618 CME Future/USD</v>
      </c>
      <c r="B31" t="str">
        <v>0</v>
      </c>
      <c r="C31" t="str">
        <v>0</v>
      </c>
      <c r="D31" t="str">
        <v>ZB 20250618 CME Future/USD</v>
      </c>
      <c r="E31" t="str">
        <v/>
      </c>
      <c r="F31" t="str">
        <v/>
      </c>
      <c r="G31" s="6" t="str">
        <v/>
      </c>
      <c r="H31" t="str">
        <v/>
      </c>
      <c r="I31" s="6" t="str">
        <v/>
      </c>
      <c r="J31" t="str">
        <v/>
      </c>
      <c r="K31" s="6"/>
    </row>
    <row r="32" spans="1:11" x14ac:dyDescent="0.3">
      <c r="A32" t="str">
        <v>UB 20250618 CME Future/USD</v>
      </c>
      <c r="B32" t="str">
        <v>0</v>
      </c>
      <c r="C32" t="str">
        <v>0</v>
      </c>
      <c r="D32" t="str">
        <v>UB 20250618 CME Future/USD</v>
      </c>
      <c r="E32" t="str">
        <v/>
      </c>
      <c r="F32" t="str">
        <v/>
      </c>
      <c r="G32" s="6" t="str">
        <v/>
      </c>
      <c r="H32" t="str">
        <v/>
      </c>
      <c r="I32" s="6" t="str">
        <v/>
      </c>
      <c r="J32" t="str">
        <v/>
      </c>
      <c r="K32" s="6"/>
    </row>
    <row r="33" spans="7:11" x14ac:dyDescent="0.3">
      <c r="G33" s="6"/>
      <c r="I33" s="6"/>
      <c r="K33" s="6"/>
    </row>
    <row r="34" spans="7:11" x14ac:dyDescent="0.3">
      <c r="G34" s="6"/>
      <c r="I34" s="6"/>
      <c r="K34" s="6"/>
    </row>
    <row r="35" spans="7:11" x14ac:dyDescent="0.3">
      <c r="G35" s="6"/>
      <c r="I35" s="6"/>
      <c r="K35" s="6"/>
    </row>
    <row r="36" spans="7:11" x14ac:dyDescent="0.3">
      <c r="G36" s="6"/>
      <c r="I36" s="6"/>
      <c r="K36" s="6"/>
    </row>
    <row r="37" spans="7:11" x14ac:dyDescent="0.3">
      <c r="G37" s="6"/>
      <c r="I37" s="6"/>
      <c r="K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33179D404CB41BDE6130ABB4BD8C9" ma:contentTypeVersion="4" ma:contentTypeDescription="Create a new document." ma:contentTypeScope="" ma:versionID="9582a1f560542e679b929121ba8caeda">
  <xsd:schema xmlns:xsd="http://www.w3.org/2001/XMLSchema" xmlns:xs="http://www.w3.org/2001/XMLSchema" xmlns:p="http://schemas.microsoft.com/office/2006/metadata/properties" xmlns:ns3="00fe1ec1-041b-4fcb-aa38-62498d7ef1ce" targetNamespace="http://schemas.microsoft.com/office/2006/metadata/properties" ma:root="true" ma:fieldsID="d753180ce7505719d5a5c8949ca52c1c" ns3:_="">
    <xsd:import namespace="00fe1ec1-041b-4fcb-aa38-62498d7ef1c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e1ec1-041b-4fcb-aa38-62498d7ef1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DF318-887F-4628-9F6A-F5D541DEB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e1ec1-041b-4fcb-aa38-62498d7ef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8C5192-557C-4FE9-B9D8-089011B0A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46F5D-E205-4157-807F-B0788944CE72}">
  <ds:schemaRefs>
    <ds:schemaRef ds:uri="http://purl.org/dc/elements/1.1/"/>
    <ds:schemaRef ds:uri="http://schemas.microsoft.com/office/2006/metadata/properties"/>
    <ds:schemaRef ds:uri="00fe1ec1-041b-4fcb-aa38-62498d7ef1ce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Cho</dc:creator>
  <cp:lastModifiedBy>Andrew Cho</cp:lastModifiedBy>
  <dcterms:created xsi:type="dcterms:W3CDTF">2025-05-08T17:31:18Z</dcterms:created>
  <dcterms:modified xsi:type="dcterms:W3CDTF">2025-05-13T01:08:01Z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0x01010016533179D404CB41BDE6130ABB4BD8C9</vt:lpwstr>
  </property>
</Properties>
</file>