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F\Desktop\"/>
    </mc:Choice>
  </mc:AlternateContent>
  <bookViews>
    <workbookView xWindow="0" yWindow="0" windowWidth="28800" windowHeight="12345" tabRatio="830" activeTab="6"/>
  </bookViews>
  <sheets>
    <sheet name="HOUSING1" sheetId="16" r:id="rId1"/>
    <sheet name="HOUSING2" sheetId="15" r:id="rId2"/>
    <sheet name="OFFICE" sheetId="1" r:id="rId3"/>
    <sheet name="INDUSTRIAL" sheetId="2" r:id="rId4"/>
    <sheet name="RETAIL" sheetId="17" r:id="rId5"/>
    <sheet name="RESTAURANT" sheetId="4" r:id="rId6"/>
    <sheet name="RESTS" sheetId="3" r:id="rId7"/>
    <sheet name="SERVER" sheetId="5" r:id="rId8"/>
    <sheet name="SWIM" sheetId="6" r:id="rId9"/>
    <sheet name="SCHOOL" sheetId="7" r:id="rId10"/>
    <sheet name="HOSPITAL" sheetId="8" r:id="rId11"/>
    <sheet name="SUPER" sheetId="10" r:id="rId12"/>
    <sheet name="HOTEL" sheetId="12" r:id="rId13"/>
    <sheet name="GYM" sheetId="13" r:id="rId14"/>
    <sheet name="COOLROOM" sheetId="14" r:id="rId15"/>
    <sheet name="PARKING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7" l="1"/>
  <c r="O24" i="16"/>
  <c r="K24" i="16"/>
  <c r="O24" i="15"/>
  <c r="K24" i="15"/>
  <c r="O24" i="12" l="1"/>
  <c r="K24" i="12"/>
  <c r="C24" i="12"/>
  <c r="G27" i="8"/>
  <c r="C27" i="8"/>
  <c r="O24" i="8"/>
  <c r="K24" i="8"/>
  <c r="C24" i="8"/>
  <c r="O27" i="3"/>
  <c r="K27" i="3"/>
  <c r="O24" i="3"/>
  <c r="K24" i="3"/>
  <c r="G24" i="3"/>
  <c r="C24" i="3"/>
  <c r="W24" i="3"/>
  <c r="S24" i="3"/>
  <c r="K27" i="4"/>
  <c r="O27" i="4"/>
  <c r="W24" i="4"/>
  <c r="S24" i="4"/>
  <c r="O24" i="4"/>
  <c r="K24" i="4"/>
  <c r="G24" i="4"/>
  <c r="C24" i="4"/>
</calcChain>
</file>

<file path=xl/sharedStrings.xml><?xml version="1.0" encoding="utf-8"?>
<sst xmlns="http://schemas.openxmlformats.org/spreadsheetml/2006/main" count="403" uniqueCount="29">
  <si>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</si>
  <si>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</si>
  <si>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</si>
  <si>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</si>
  <si>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</si>
  <si>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</si>
  <si>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</si>
  <si>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</si>
  <si>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</si>
  <si>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</si>
  <si>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</si>
  <si>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Month</t>
  </si>
  <si>
    <t>Ths set C</t>
  </si>
  <si>
    <t>Tcs set C</t>
  </si>
  <si>
    <t>Vww l.p.d</t>
  </si>
  <si>
    <t>Ve l.p.s</t>
  </si>
  <si>
    <t>Vw l.p.d</t>
  </si>
  <si>
    <t>X g/h.p</t>
  </si>
  <si>
    <t>Probability of use of lighting and appliances (daily)</t>
  </si>
  <si>
    <t>Probability of domestic hot water consumption (daily)</t>
  </si>
  <si>
    <t>Occ m2/p</t>
  </si>
  <si>
    <t>Probability of processes (daily)</t>
  </si>
  <si>
    <t>Weekday_4</t>
  </si>
  <si>
    <t>Saturday_4</t>
  </si>
  <si>
    <t>Sunday_4</t>
  </si>
  <si>
    <t>Pro W/m2</t>
  </si>
  <si>
    <t>A W/m2</t>
  </si>
  <si>
    <t>L W/m2</t>
  </si>
  <si>
    <t>P W/p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</si>
</sst>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2" fontId="0" fillId="3" borderId="1" xfId="0" applyNumberForma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HOUSING1!$A$3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HOUSING1!$B$1:$Y$2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HOUSING1!$B$3:$Y$3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HOUSING1!$A$4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HOUSING1!$B$1:$Y$2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HOUSING1!$B$4:$Y$4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HOUSING1!$A$5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HOUSING1!$B$1:$Y$2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HOUSING1!$B$5:$Y$5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INDUSTRIAL!$A$31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INDUSTRIAL!$B$31:$Y$31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INDUSTRIAL!$A$32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INDUSTRIAL!$B$32:$Y$32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INDUSTRIAL!$A$33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INDUSTRIAL!$B$33:$Y$33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9606058617672786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HOUSING1!$A$21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HOUSING1!$B$1:$M$2</c15:sqref>
                  </c15:fullRef>
                  <c15:levelRef>
                    <c15:sqref>HOUSING1!$B$2:$M$2</c15:sqref>
                  </c15:levelRef>
                </c:ext>
              </c:extLst>
              <c:f>HOUSING1!$B$2:$M$2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HOUSING1!$B$21:$M$21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RESTS!$B$3:$Y$3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2-4935-9828-1700BEBCB243}"/>
            </c:ext>
          </c:extLst>
        </c:ser>
        <c:ser>
          <c:idx val="1"/>
          <c:order val="1"/>
          <c:tx>
            <c:strRef>
              <c:f>RESTS!$A$4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RESTS!$B$4:$Y$4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2-4935-9828-1700BEBCB243}"/>
            </c:ext>
          </c:extLst>
        </c:ser>
        <c:ser>
          <c:idx val="2"/>
          <c:order val="2"/>
          <c:tx>
            <c:strRef>
              <c:f>RESTS!$A$5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RESTS!$B$5:$Y$5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2-4935-9828-1700BEBC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RESTS!$B$1:$M$2</c15:sqref>
                  </c15:fullRef>
                  <c15:levelRef>
                    <c15:sqref>RESTS!$B$2:$M$2</c15:sqref>
                  </c15:levelRef>
                </c:ext>
              </c:extLst>
              <c:f>RESTS!$B$2:$M$2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F-4520-8432-BFCD9773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4-4D38-A972-62D630E1CAA8}"/>
            </c:ext>
          </c:extLst>
        </c:ser>
        <c:ser>
          <c:idx val="1"/>
          <c:order val="1"/>
          <c:tx>
            <c:strRef>
              <c:f>RESTS!$A$10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4-4D38-A972-62D630E1CAA8}"/>
            </c:ext>
          </c:extLst>
        </c:ser>
        <c:ser>
          <c:idx val="2"/>
          <c:order val="2"/>
          <c:tx>
            <c:strRef>
              <c:f>RESTS!$A$11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4-4D38-A972-62D630E1C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0.4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0.6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A-4CCE-8CC3-FEA36690E910}"/>
            </c:ext>
          </c:extLst>
        </c:ser>
        <c:ser>
          <c:idx val="1"/>
          <c:order val="1"/>
          <c:tx>
            <c:strRef>
              <c:f>RESTS!$A$16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A-4CCE-8CC3-FEA36690E910}"/>
            </c:ext>
          </c:extLst>
        </c:ser>
        <c:ser>
          <c:idx val="2"/>
          <c:order val="2"/>
          <c:tx>
            <c:strRef>
              <c:f>RESTS!$A$17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A-4CCE-8CC3-FEA36690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HOUSING1!$A$9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HOUSING1!$B$1:$Y$2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HOUSING1!$B$9:$Y$9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HOUSING1!$A$10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HOUSING1!$B$1:$Y$2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HOUSING1!$B$10:$Y$10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HOUSING1!$A$11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HOUSING1!$B$1:$Y$2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HOUSING1!$B$11:$Y$11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SERVER!$B$1:$M$2</c15:sqref>
                  </c15:fullRef>
                  <c15:levelRef>
                    <c15:sqref>SERVER!$B$2:$M$2</c15:sqref>
                  </c15:levelRef>
                </c:ext>
              </c:extLst>
              <c:f>SERVER!$B$2:$M$2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51550503062117237"/>
          <c:h val="0.24220224649565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522616"/>
        <c:axId val="2102512840"/>
      </c:barChart>
      <c:catAx>
        <c:axId val="209152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2840"/>
        <c:crosses val="autoZero"/>
        <c:auto val="1"/>
        <c:lblAlgn val="ctr"/>
        <c:lblOffset val="100"/>
        <c:noMultiLvlLbl val="0"/>
      </c:catAx>
      <c:valAx>
        <c:axId val="21025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22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040152"/>
        <c:axId val="2107043848"/>
      </c:barChart>
      <c:catAx>
        <c:axId val="210704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43848"/>
        <c:crosses val="autoZero"/>
        <c:auto val="1"/>
        <c:lblAlgn val="ctr"/>
        <c:lblOffset val="100"/>
        <c:noMultiLvlLbl val="0"/>
      </c:catAx>
      <c:valAx>
        <c:axId val="2107043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40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519768"/>
        <c:axId val="2105994584"/>
      </c:barChart>
      <c:catAx>
        <c:axId val="210251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94584"/>
        <c:crosses val="autoZero"/>
        <c:auto val="1"/>
        <c:lblAlgn val="ctr"/>
        <c:lblOffset val="100"/>
        <c:noMultiLvlLbl val="0"/>
      </c:catAx>
      <c:valAx>
        <c:axId val="21059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197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105976"/>
        <c:axId val="2107109720"/>
      </c:barChart>
      <c:catAx>
        <c:axId val="21071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09720"/>
        <c:crosses val="autoZero"/>
        <c:auto val="1"/>
        <c:lblAlgn val="ctr"/>
        <c:lblOffset val="100"/>
        <c:noMultiLvlLbl val="0"/>
      </c:catAx>
      <c:valAx>
        <c:axId val="21071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05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139672"/>
        <c:axId val="2111143416"/>
      </c:barChart>
      <c:catAx>
        <c:axId val="211113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43416"/>
        <c:crosses val="autoZero"/>
        <c:auto val="1"/>
        <c:lblAlgn val="ctr"/>
        <c:lblOffset val="100"/>
        <c:noMultiLvlLbl val="0"/>
      </c:catAx>
      <c:valAx>
        <c:axId val="211114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39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170408"/>
        <c:axId val="2111174216"/>
      </c:barChart>
      <c:catAx>
        <c:axId val="211117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4216"/>
        <c:crosses val="autoZero"/>
        <c:auto val="1"/>
        <c:lblAlgn val="ctr"/>
        <c:lblOffset val="100"/>
        <c:noMultiLvlLbl val="0"/>
      </c:catAx>
      <c:valAx>
        <c:axId val="2111174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04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HOUSING1!$A$15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HOUSING1!$B$1:$Y$2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HOUSING1!$B$15:$Y$15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HOUSING1!$A$16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HOUSING1!$B$1:$Y$2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HOUSING1!$B$16:$Y$16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HOUSING1!$A$17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HOUSING1!$B$1:$Y$2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HOUSING1!$B$17:$Y$17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190552"/>
        <c:axId val="2106193896"/>
      </c:barChart>
      <c:catAx>
        <c:axId val="210619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3896"/>
        <c:crosses val="autoZero"/>
        <c:auto val="1"/>
        <c:lblAlgn val="ctr"/>
        <c:lblOffset val="100"/>
        <c:noMultiLvlLbl val="0"/>
      </c:catAx>
      <c:valAx>
        <c:axId val="21061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0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232264"/>
        <c:axId val="2111236008"/>
      </c:barChart>
      <c:catAx>
        <c:axId val="211123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6008"/>
        <c:crosses val="autoZero"/>
        <c:auto val="1"/>
        <c:lblAlgn val="ctr"/>
        <c:lblOffset val="100"/>
        <c:noMultiLvlLbl val="0"/>
      </c:catAx>
      <c:valAx>
        <c:axId val="21112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2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806536"/>
        <c:axId val="2111810088"/>
      </c:barChart>
      <c:catAx>
        <c:axId val="211180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10088"/>
        <c:crosses val="autoZero"/>
        <c:auto val="1"/>
        <c:lblAlgn val="ctr"/>
        <c:lblOffset val="100"/>
        <c:noMultiLvlLbl val="0"/>
      </c:catAx>
      <c:valAx>
        <c:axId val="211181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065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509288"/>
        <c:axId val="2111512872"/>
      </c:barChart>
      <c:catAx>
        <c:axId val="211150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12872"/>
        <c:crosses val="autoZero"/>
        <c:auto val="1"/>
        <c:lblAlgn val="ctr"/>
        <c:lblOffset val="100"/>
        <c:noMultiLvlLbl val="0"/>
      </c:catAx>
      <c:valAx>
        <c:axId val="2111512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09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462776"/>
        <c:axId val="2114466520"/>
      </c:barChart>
      <c:catAx>
        <c:axId val="211446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66520"/>
        <c:crosses val="autoZero"/>
        <c:auto val="1"/>
        <c:lblAlgn val="ctr"/>
        <c:lblOffset val="100"/>
        <c:noMultiLvlLbl val="0"/>
      </c:catAx>
      <c:valAx>
        <c:axId val="21144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62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475592"/>
        <c:axId val="2113478968"/>
      </c:barChart>
      <c:catAx>
        <c:axId val="211347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78968"/>
        <c:crosses val="autoZero"/>
        <c:auto val="1"/>
        <c:lblAlgn val="ctr"/>
        <c:lblOffset val="100"/>
        <c:noMultiLvlLbl val="0"/>
      </c:catAx>
      <c:valAx>
        <c:axId val="21134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75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SUPER!$A$3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SUPER!$B$1:$Y$2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SUPER!$B$3:$Y$3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SUPER!$A$4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SUPER!$B$1:$Y$2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SUPER!$B$4:$Y$4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SUPER!$A$5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SUPER!$B$1:$Y$2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SUPER!$B$5:$Y$5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70848"/>
        <c:axId val="133471408"/>
      </c:barChart>
      <c:catAx>
        <c:axId val="1334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1408"/>
        <c:crosses val="autoZero"/>
        <c:auto val="1"/>
        <c:lblAlgn val="ctr"/>
        <c:lblOffset val="100"/>
        <c:noMultiLvlLbl val="0"/>
      </c:catAx>
      <c:valAx>
        <c:axId val="1334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0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SUPER!$A$21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SUPER!$B$1:$M$2</c15:sqref>
                  </c15:fullRef>
                  <c15:levelRef>
                    <c15:sqref>SUPER!$B$2:$M$2</c15:sqref>
                  </c15:levelRef>
                </c:ext>
              </c:extLst>
              <c:f>SUPER!$B$2:$M$2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SUPER!$B$21:$M$21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74208"/>
        <c:axId val="133474768"/>
      </c:barChart>
      <c:catAx>
        <c:axId val="1334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4768"/>
        <c:crosses val="autoZero"/>
        <c:auto val="1"/>
        <c:lblAlgn val="ctr"/>
        <c:lblOffset val="100"/>
        <c:noMultiLvlLbl val="0"/>
      </c:catAx>
      <c:valAx>
        <c:axId val="133474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74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SUPER!$A$9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SUPER!$B$1:$Y$2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SUPER!$B$9:$Y$9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SUPER!$A$10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SUPER!$B$1:$Y$2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SUPER!$B$10:$Y$10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SUPER!$A$11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SUPER!$B$1:$Y$2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SUPER!$B$11:$Y$11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4416"/>
        <c:axId val="133574976"/>
      </c:barChart>
      <c:catAx>
        <c:axId val="1335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4976"/>
        <c:crosses val="autoZero"/>
        <c:auto val="1"/>
        <c:lblAlgn val="ctr"/>
        <c:lblOffset val="100"/>
        <c:noMultiLvlLbl val="0"/>
      </c:catAx>
      <c:valAx>
        <c:axId val="1335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4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SUPER!$A$15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SUPER!$B$1:$Y$2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SUPER!$B$15:$Y$15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SUPER!$A$16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SUPER!$B$1:$Y$2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SUPER!$B$16:$Y$16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SUPER!$A$17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SUPER!$B$1:$Y$2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SUPER!$B$17:$Y$17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8896"/>
        <c:axId val="133579456"/>
      </c:barChart>
      <c:catAx>
        <c:axId val="1335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9456"/>
        <c:crosses val="autoZero"/>
        <c:auto val="1"/>
        <c:lblAlgn val="ctr"/>
        <c:lblOffset val="100"/>
        <c:noMultiLvlLbl val="0"/>
      </c:catAx>
      <c:valAx>
        <c:axId val="133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8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HOUSING2!$A$3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HOUSING2!$B$1:$Y$2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HOUSING2!$B$3:$Y$3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HOUSING2!$A$4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HOUSING2!$B$1:$Y$2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HOUSING2!$B$4:$Y$4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HOUSING2!$A$5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HOUSING2!$B$1:$Y$2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HOUSING2!$B$5:$Y$5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90208"/>
        <c:axId val="211690768"/>
      </c:barChart>
      <c:catAx>
        <c:axId val="2116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0768"/>
        <c:crosses val="autoZero"/>
        <c:auto val="1"/>
        <c:lblAlgn val="ctr"/>
        <c:lblOffset val="100"/>
        <c:noMultiLvlLbl val="0"/>
      </c:catAx>
      <c:valAx>
        <c:axId val="2116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02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94688"/>
        <c:axId val="211695248"/>
      </c:barChart>
      <c:catAx>
        <c:axId val="2116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5248"/>
        <c:crosses val="autoZero"/>
        <c:auto val="1"/>
        <c:lblAlgn val="ctr"/>
        <c:lblOffset val="100"/>
        <c:noMultiLvlLbl val="0"/>
      </c:catAx>
      <c:valAx>
        <c:axId val="21169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46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00288"/>
        <c:axId val="251436928"/>
      </c:barChart>
      <c:catAx>
        <c:axId val="211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6928"/>
        <c:crosses val="autoZero"/>
        <c:auto val="1"/>
        <c:lblAlgn val="ctr"/>
        <c:lblOffset val="100"/>
        <c:noMultiLvlLbl val="0"/>
      </c:catAx>
      <c:valAx>
        <c:axId val="2514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442528"/>
        <c:axId val="251443088"/>
      </c:barChart>
      <c:catAx>
        <c:axId val="2514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3088"/>
        <c:crosses val="autoZero"/>
        <c:auto val="1"/>
        <c:lblAlgn val="ctr"/>
        <c:lblOffset val="100"/>
        <c:noMultiLvlLbl val="0"/>
      </c:catAx>
      <c:valAx>
        <c:axId val="2514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42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68160"/>
        <c:axId val="251568720"/>
      </c:barChart>
      <c:catAx>
        <c:axId val="2515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720"/>
        <c:crosses val="autoZero"/>
        <c:auto val="1"/>
        <c:lblAlgn val="ctr"/>
        <c:lblOffset val="100"/>
        <c:noMultiLvlLbl val="0"/>
      </c:catAx>
      <c:valAx>
        <c:axId val="251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68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72640"/>
        <c:axId val="251573200"/>
      </c:barChart>
      <c:catAx>
        <c:axId val="2515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3200"/>
        <c:crosses val="autoZero"/>
        <c:auto val="1"/>
        <c:lblAlgn val="ctr"/>
        <c:lblOffset val="100"/>
        <c:noMultiLvlLbl val="0"/>
      </c:catAx>
      <c:valAx>
        <c:axId val="25157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2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78240"/>
        <c:axId val="251578800"/>
      </c:barChart>
      <c:catAx>
        <c:axId val="2515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8800"/>
        <c:crosses val="autoZero"/>
        <c:auto val="1"/>
        <c:lblAlgn val="ctr"/>
        <c:lblOffset val="100"/>
        <c:noMultiLvlLbl val="0"/>
      </c:catAx>
      <c:valAx>
        <c:axId val="25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7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18752"/>
        <c:axId val="213519312"/>
      </c:barChart>
      <c:catAx>
        <c:axId val="2135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9312"/>
        <c:crosses val="autoZero"/>
        <c:auto val="1"/>
        <c:lblAlgn val="ctr"/>
        <c:lblOffset val="100"/>
        <c:noMultiLvlLbl val="0"/>
      </c:catAx>
      <c:valAx>
        <c:axId val="2135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8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HOUSING2!$A$21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HOUSING2!$B$1:$M$2</c15:sqref>
                  </c15:fullRef>
                  <c15:levelRef>
                    <c15:sqref>HOUSING2!$B$2:$M$2</c15:sqref>
                  </c15:levelRef>
                </c:ext>
              </c:extLst>
              <c:f>HOUSING2!$B$2:$M$2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HOUSING2!$B$21:$M$21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26258403007992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HOUSING2!$A$9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HOUSING2!$B$1:$Y$2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HOUSING2!$B$9:$Y$9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HOUSING2!$A$10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HOUSING2!$B$1:$Y$2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HOUSING2!$B$10:$Y$10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HOUSING2!$A$11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HOUSING2!$B$1:$Y$2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HOUSING2!$B$11:$Y$11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HOUSING2!$A$15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HOUSING2!$B$1:$Y$2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HOUSING2!$B$15:$Y$15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HOUSING2!$A$16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HOUSING2!$B$1:$Y$2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HOUSING2!$B$16:$Y$16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HOUSING2!$A$17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HOUSING2!$B$1:$Y$2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HOUSING2!$B$17:$Y$17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4557466563156168"/>
          <c:w val="0.89655796150481193"/>
          <c:h val="0.61358835819495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080336"/>
        <c:axId val="1530082832"/>
      </c:barChart>
      <c:catAx>
        <c:axId val="15300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2832"/>
        <c:crosses val="autoZero"/>
        <c:auto val="1"/>
        <c:lblAlgn val="ctr"/>
        <c:lblOffset val="100"/>
        <c:noMultiLvlLbl val="0"/>
      </c:catAx>
      <c:valAx>
        <c:axId val="15300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8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38E-2"/>
          <c:y val="0.10173657967269147"/>
          <c:w val="0.1710605861767279"/>
          <c:h val="0.60711408906418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28</xdr:row>
      <xdr:rowOff>0</xdr:rowOff>
    </xdr:from>
    <xdr:to>
      <xdr:col>32</xdr:col>
      <xdr:colOff>138113</xdr:colOff>
      <xdr:row>32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Normal="100" workbookViewId="0">
      <selection activeCell="R37" sqref="R37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</row>
    <row r="3" spans="1:25" x14ac:dyDescent="0.25">
      <c r="A3" s="13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3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3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4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4">
        <v>9</v>
      </c>
      <c r="K8" s="14">
        <v>10</v>
      </c>
      <c r="L8" s="14">
        <v>11</v>
      </c>
      <c r="M8" s="14">
        <v>12</v>
      </c>
      <c r="N8" s="14">
        <v>13</v>
      </c>
      <c r="O8" s="14">
        <v>14</v>
      </c>
      <c r="P8" s="14">
        <v>15</v>
      </c>
      <c r="Q8" s="14">
        <v>16</v>
      </c>
      <c r="R8" s="14">
        <v>17</v>
      </c>
      <c r="S8" s="14">
        <v>18</v>
      </c>
      <c r="T8" s="14">
        <v>19</v>
      </c>
      <c r="U8" s="14">
        <v>20</v>
      </c>
      <c r="V8" s="14">
        <v>21</v>
      </c>
      <c r="W8" s="14">
        <v>22</v>
      </c>
      <c r="X8" s="14">
        <v>23</v>
      </c>
      <c r="Y8" s="14">
        <v>24</v>
      </c>
    </row>
    <row r="9" spans="1:25" x14ac:dyDescent="0.25">
      <c r="A9" s="14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4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4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5">
        <v>1</v>
      </c>
      <c r="C14" s="15">
        <v>2</v>
      </c>
      <c r="D14" s="15">
        <v>3</v>
      </c>
      <c r="E14" s="15">
        <v>4</v>
      </c>
      <c r="F14" s="15">
        <v>5</v>
      </c>
      <c r="G14" s="15">
        <v>6</v>
      </c>
      <c r="H14" s="15">
        <v>7</v>
      </c>
      <c r="I14" s="15">
        <v>8</v>
      </c>
      <c r="J14" s="15">
        <v>9</v>
      </c>
      <c r="K14" s="15">
        <v>10</v>
      </c>
      <c r="L14" s="15">
        <v>11</v>
      </c>
      <c r="M14" s="15">
        <v>12</v>
      </c>
      <c r="N14" s="15">
        <v>13</v>
      </c>
      <c r="O14" s="15">
        <v>14</v>
      </c>
      <c r="P14" s="15">
        <v>15</v>
      </c>
      <c r="Q14" s="15">
        <v>16</v>
      </c>
      <c r="R14" s="15">
        <v>17</v>
      </c>
      <c r="S14" s="15">
        <v>18</v>
      </c>
      <c r="T14" s="15">
        <v>19</v>
      </c>
      <c r="U14" s="15">
        <v>20</v>
      </c>
      <c r="V14" s="15">
        <v>21</v>
      </c>
      <c r="W14" s="15">
        <v>22</v>
      </c>
      <c r="X14" s="15">
        <v>23</v>
      </c>
      <c r="Y14" s="15">
        <v>24</v>
      </c>
    </row>
    <row r="15" spans="1:25" x14ac:dyDescent="0.25">
      <c r="A15" s="15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5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5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16">
        <v>1</v>
      </c>
      <c r="C20" s="16">
        <v>2</v>
      </c>
      <c r="D20" s="16">
        <v>3</v>
      </c>
      <c r="E20" s="16">
        <v>4</v>
      </c>
      <c r="F20" s="16">
        <v>5</v>
      </c>
      <c r="G20" s="16">
        <v>6</v>
      </c>
      <c r="H20" s="16">
        <v>7</v>
      </c>
      <c r="I20" s="16">
        <v>8</v>
      </c>
      <c r="J20" s="16">
        <v>9</v>
      </c>
      <c r="K20" s="16">
        <v>10</v>
      </c>
      <c r="L20" s="16">
        <v>11</v>
      </c>
      <c r="M20" s="16">
        <v>12</v>
      </c>
    </row>
    <row r="21" spans="1:25" x14ac:dyDescent="0.25">
      <c r="A21" s="9" t="s">
        <v>11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3" spans="1:25" x14ac:dyDescent="0.25">
      <c r="C23" s="36" t="s">
        <v>20</v>
      </c>
      <c r="D23" s="37"/>
      <c r="E23" s="38"/>
      <c r="G23" s="36" t="s">
        <v>28</v>
      </c>
      <c r="H23" s="37"/>
      <c r="I23" s="38"/>
      <c r="K23" s="36" t="s">
        <v>26</v>
      </c>
      <c r="L23" s="37"/>
      <c r="M23" s="38"/>
      <c r="O23" s="36" t="s">
        <v>27</v>
      </c>
      <c r="P23" s="37"/>
      <c r="Q23" s="38"/>
      <c r="S23" s="36" t="s">
        <v>13</v>
      </c>
      <c r="T23" s="37"/>
      <c r="U23" s="38"/>
      <c r="W23" s="36" t="s">
        <v>12</v>
      </c>
      <c r="X23" s="37"/>
      <c r="Y23" s="38"/>
    </row>
    <row r="24" spans="1:25" x14ac:dyDescent="0.25">
      <c r="C24" s="26">
        <v>60</v>
      </c>
      <c r="D24" s="26"/>
      <c r="E24" s="26"/>
      <c r="G24" s="33">
        <v>70</v>
      </c>
      <c r="H24" s="33"/>
      <c r="I24" s="33"/>
      <c r="K24" s="33">
        <f>2*0.75+40*0.1</f>
        <v>5.5</v>
      </c>
      <c r="L24" s="33"/>
      <c r="M24" s="33"/>
      <c r="N24" s="21"/>
      <c r="O24" s="33">
        <f>9.4*0.75+17*0.1+0.05*13.2+0.1*11.1</f>
        <v>10.52</v>
      </c>
      <c r="P24" s="33"/>
      <c r="Q24" s="33"/>
      <c r="S24" s="26">
        <v>26</v>
      </c>
      <c r="T24" s="26"/>
      <c r="U24" s="26"/>
      <c r="V24" s="22"/>
      <c r="W24" s="26">
        <v>22</v>
      </c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40</v>
      </c>
      <c r="D27" s="26"/>
      <c r="E27" s="26"/>
      <c r="F27" s="22"/>
      <c r="G27" s="26">
        <v>80</v>
      </c>
      <c r="H27" s="26"/>
      <c r="I27" s="26"/>
      <c r="K27" s="26">
        <v>10</v>
      </c>
      <c r="L27" s="26"/>
      <c r="M27" s="26"/>
      <c r="O27" s="26">
        <v>80</v>
      </c>
      <c r="P27" s="26"/>
      <c r="Q27" s="26"/>
      <c r="S27" s="26">
        <v>0</v>
      </c>
      <c r="T27" s="26"/>
      <c r="U27" s="26"/>
    </row>
  </sheetData>
  <mergeCells count="26">
    <mergeCell ref="B1:Y1"/>
    <mergeCell ref="B7:Y7"/>
    <mergeCell ref="B13:Y13"/>
    <mergeCell ref="B19:M19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  <mergeCell ref="W24:Y24"/>
    <mergeCell ref="C27:E27"/>
    <mergeCell ref="G27:I27"/>
    <mergeCell ref="K27:M27"/>
    <mergeCell ref="O27:Q27"/>
    <mergeCell ref="S27:U27"/>
    <mergeCell ref="C26:E26"/>
    <mergeCell ref="G26:I26"/>
    <mergeCell ref="K26:M26"/>
    <mergeCell ref="O26:Q26"/>
    <mergeCell ref="S26:U26"/>
  </mergeCells>
  <pageMargins left="0.7" right="0.7" top="0.75" bottom="0.75" header="0.3" footer="0.3"/>
  <pageSetup paperSize="9" orientation="portrait" r:id="rId1"/>
  <ignoredErrors>
    <ignoredError sqref="K24:Q24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W15" sqref="W1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25">
      <c r="A9" s="11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1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1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5">
      <c r="A15" s="12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2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2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9" t="s">
        <v>11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3" spans="1:25" x14ac:dyDescent="0.25">
      <c r="C23" s="28" t="s">
        <v>20</v>
      </c>
      <c r="D23" s="28"/>
      <c r="E23" s="28"/>
      <c r="G23" s="28" t="s">
        <v>28</v>
      </c>
      <c r="H23" s="28"/>
      <c r="I23" s="28"/>
      <c r="K23" s="28" t="s">
        <v>26</v>
      </c>
      <c r="L23" s="28"/>
      <c r="M23" s="28"/>
      <c r="O23" s="28" t="s">
        <v>27</v>
      </c>
      <c r="P23" s="28"/>
      <c r="Q23" s="28"/>
      <c r="S23" s="28" t="s">
        <v>13</v>
      </c>
      <c r="T23" s="28"/>
      <c r="U23" s="28"/>
      <c r="W23" s="28" t="s">
        <v>12</v>
      </c>
      <c r="X23" s="28"/>
      <c r="Y23" s="28"/>
    </row>
    <row r="24" spans="1:25" x14ac:dyDescent="0.25">
      <c r="C24" s="26">
        <v>10</v>
      </c>
      <c r="D24" s="26"/>
      <c r="E24" s="26"/>
      <c r="G24" s="33">
        <v>70</v>
      </c>
      <c r="H24" s="33"/>
      <c r="I24" s="33"/>
      <c r="K24" s="27">
        <v>4</v>
      </c>
      <c r="L24" s="27"/>
      <c r="M24" s="27"/>
      <c r="O24" s="27">
        <v>14</v>
      </c>
      <c r="P24" s="27"/>
      <c r="Q24" s="27"/>
      <c r="S24" s="27">
        <v>26</v>
      </c>
      <c r="T24" s="27"/>
      <c r="U24" s="27"/>
      <c r="V24" s="22"/>
      <c r="W24" s="27">
        <v>21</v>
      </c>
      <c r="X24" s="27"/>
      <c r="Y24" s="27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2</v>
      </c>
      <c r="D27" s="26"/>
      <c r="E27" s="26"/>
      <c r="F27" s="22"/>
      <c r="G27" s="26">
        <v>4</v>
      </c>
      <c r="H27" s="26"/>
      <c r="I27" s="26"/>
      <c r="K27" s="26">
        <v>8</v>
      </c>
      <c r="L27" s="26"/>
      <c r="M27" s="26"/>
      <c r="O27" s="33">
        <v>80</v>
      </c>
      <c r="P27" s="33"/>
      <c r="Q27" s="33"/>
      <c r="S27" s="26">
        <v>0</v>
      </c>
      <c r="T27" s="26"/>
      <c r="U27" s="26"/>
    </row>
  </sheetData>
  <mergeCells count="26">
    <mergeCell ref="W24:Y24"/>
    <mergeCell ref="C27:E27"/>
    <mergeCell ref="G27:I27"/>
    <mergeCell ref="K27:M27"/>
    <mergeCell ref="O27:Q27"/>
    <mergeCell ref="S27:U27"/>
    <mergeCell ref="C26:E26"/>
    <mergeCell ref="G26:I26"/>
    <mergeCell ref="K26:M26"/>
    <mergeCell ref="O26:Q26"/>
    <mergeCell ref="S26:U26"/>
    <mergeCell ref="C24:E24"/>
    <mergeCell ref="G24:I24"/>
    <mergeCell ref="K24:M24"/>
    <mergeCell ref="O24:Q24"/>
    <mergeCell ref="S24:U24"/>
    <mergeCell ref="B1:Y1"/>
    <mergeCell ref="B7:Y7"/>
    <mergeCell ref="B13:Y13"/>
    <mergeCell ref="B19:M19"/>
    <mergeCell ref="C23:E23"/>
    <mergeCell ref="G23:I23"/>
    <mergeCell ref="K23:M23"/>
    <mergeCell ref="O23:Q23"/>
    <mergeCell ref="S23:U23"/>
    <mergeCell ref="W23:Y23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4" workbookViewId="0">
      <selection activeCell="C23" sqref="C23:Y27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5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5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25">
      <c r="A9" s="11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5">
      <c r="A10" s="11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5">
      <c r="A11" s="11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5">
      <c r="A15" s="12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5">
      <c r="A16" s="12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5">
      <c r="A17" s="12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9" t="s">
        <v>11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3" spans="1:25" x14ac:dyDescent="0.25">
      <c r="C23" s="28" t="s">
        <v>20</v>
      </c>
      <c r="D23" s="28"/>
      <c r="E23" s="28"/>
      <c r="G23" s="28" t="s">
        <v>28</v>
      </c>
      <c r="H23" s="28"/>
      <c r="I23" s="28"/>
      <c r="K23" s="28" t="s">
        <v>26</v>
      </c>
      <c r="L23" s="28"/>
      <c r="M23" s="28"/>
      <c r="O23" s="28" t="s">
        <v>27</v>
      </c>
      <c r="P23" s="28"/>
      <c r="Q23" s="28"/>
      <c r="S23" s="28" t="s">
        <v>13</v>
      </c>
      <c r="T23" s="28"/>
      <c r="U23" s="28"/>
      <c r="W23" s="28" t="s">
        <v>12</v>
      </c>
      <c r="X23" s="28"/>
      <c r="Y23" s="28"/>
    </row>
    <row r="24" spans="1:25" x14ac:dyDescent="0.25">
      <c r="C24" s="26">
        <f>0.4*15+0.4*3+0.2*5</f>
        <v>8.1999999999999993</v>
      </c>
      <c r="D24" s="26"/>
      <c r="E24" s="26"/>
      <c r="G24" s="26">
        <v>70</v>
      </c>
      <c r="H24" s="26"/>
      <c r="I24" s="26"/>
      <c r="K24" s="26">
        <f>0.4*4+0.4*7+0.2*20</f>
        <v>8.4</v>
      </c>
      <c r="L24" s="26"/>
      <c r="M24" s="26"/>
      <c r="O24" s="26">
        <f>0.4*4.5+0.4*14.1+0.2*15.9</f>
        <v>10.620000000000001</v>
      </c>
      <c r="P24" s="26"/>
      <c r="Q24" s="26"/>
      <c r="S24" s="26">
        <v>26</v>
      </c>
      <c r="T24" s="26"/>
      <c r="U24" s="26"/>
      <c r="V24" s="22"/>
      <c r="W24" s="26">
        <v>22</v>
      </c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f>0.4*40+0.4*5+0.2*5</f>
        <v>19</v>
      </c>
      <c r="D27" s="26"/>
      <c r="E27" s="26"/>
      <c r="F27" s="22"/>
      <c r="G27" s="26">
        <f>0.4*80+0.4*10+0.2*10</f>
        <v>38</v>
      </c>
      <c r="H27" s="26"/>
      <c r="I27" s="26"/>
      <c r="K27" s="26">
        <v>10</v>
      </c>
      <c r="L27" s="26"/>
      <c r="M27" s="26"/>
      <c r="O27" s="26">
        <v>80</v>
      </c>
      <c r="P27" s="26"/>
      <c r="Q27" s="26"/>
      <c r="S27" s="26">
        <v>0</v>
      </c>
      <c r="T27" s="26"/>
      <c r="U27" s="26"/>
    </row>
  </sheetData>
  <mergeCells count="26">
    <mergeCell ref="W24:Y24"/>
    <mergeCell ref="C27:E27"/>
    <mergeCell ref="G27:I27"/>
    <mergeCell ref="K27:M27"/>
    <mergeCell ref="O27:Q27"/>
    <mergeCell ref="S27:U27"/>
    <mergeCell ref="C26:E26"/>
    <mergeCell ref="G26:I26"/>
    <mergeCell ref="K26:M26"/>
    <mergeCell ref="O26:Q26"/>
    <mergeCell ref="S26:U26"/>
    <mergeCell ref="C24:E24"/>
    <mergeCell ref="G24:I24"/>
    <mergeCell ref="K24:M24"/>
    <mergeCell ref="O24:Q24"/>
    <mergeCell ref="S24:U24"/>
    <mergeCell ref="B1:Y1"/>
    <mergeCell ref="B7:Y7"/>
    <mergeCell ref="B13:Y13"/>
    <mergeCell ref="B19:M19"/>
    <mergeCell ref="C23:E23"/>
    <mergeCell ref="G23:I23"/>
    <mergeCell ref="K23:M23"/>
    <mergeCell ref="O23:Q23"/>
    <mergeCell ref="S23:U23"/>
    <mergeCell ref="W23:Y23"/>
  </mergeCells>
  <pageMargins left="0.7" right="0.7" top="0.75" bottom="0.75" header="0.3" footer="0.3"/>
  <pageSetup paperSize="9" orientation="portrait"/>
  <ignoredErrors>
    <ignoredError sqref="C24:K24 C27:G27 L27:M27 H27:J27 T24:V24 X24:Y24 L24:O24 P24:R24" unlocked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10" zoomScaleNormal="100" workbookViewId="0">
      <selection activeCell="S23" sqref="S23:U23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25">
      <c r="A9" s="11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1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1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5">
      <c r="A15" s="12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2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2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9" t="s">
        <v>11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3" spans="1:25" x14ac:dyDescent="0.25">
      <c r="C23" s="28" t="s">
        <v>20</v>
      </c>
      <c r="D23" s="28"/>
      <c r="E23" s="28"/>
      <c r="G23" s="28" t="s">
        <v>28</v>
      </c>
      <c r="H23" s="28"/>
      <c r="I23" s="28"/>
      <c r="K23" s="28" t="s">
        <v>26</v>
      </c>
      <c r="L23" s="28"/>
      <c r="M23" s="28"/>
      <c r="O23" s="28" t="s">
        <v>27</v>
      </c>
      <c r="P23" s="28"/>
      <c r="Q23" s="28"/>
      <c r="S23" s="28" t="s">
        <v>13</v>
      </c>
      <c r="T23" s="28"/>
      <c r="U23" s="28"/>
      <c r="W23" s="28" t="s">
        <v>12</v>
      </c>
      <c r="X23" s="28"/>
      <c r="Y23" s="28"/>
    </row>
    <row r="24" spans="1:25" x14ac:dyDescent="0.25">
      <c r="C24" s="26">
        <v>3</v>
      </c>
      <c r="D24" s="26"/>
      <c r="E24" s="26"/>
      <c r="G24" s="26">
        <v>70</v>
      </c>
      <c r="H24" s="26"/>
      <c r="I24" s="26"/>
      <c r="K24" s="33">
        <v>5</v>
      </c>
      <c r="L24" s="33"/>
      <c r="M24" s="33"/>
      <c r="N24" s="21"/>
      <c r="O24" s="33">
        <v>9.3000000000000007</v>
      </c>
      <c r="P24" s="33"/>
      <c r="Q24" s="33"/>
      <c r="S24" s="26">
        <v>22</v>
      </c>
      <c r="T24" s="26"/>
      <c r="U24" s="26"/>
      <c r="V24" s="22"/>
      <c r="W24" s="26">
        <v>22</v>
      </c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2</v>
      </c>
      <c r="D27" s="26"/>
      <c r="E27" s="26"/>
      <c r="F27" s="22"/>
      <c r="G27" s="26">
        <v>4</v>
      </c>
      <c r="H27" s="26"/>
      <c r="I27" s="26"/>
      <c r="K27" s="26">
        <v>10</v>
      </c>
      <c r="L27" s="26"/>
      <c r="M27" s="26"/>
      <c r="O27" s="26">
        <v>80</v>
      </c>
      <c r="P27" s="26"/>
      <c r="Q27" s="26"/>
      <c r="S27" s="26">
        <v>0</v>
      </c>
      <c r="T27" s="26"/>
      <c r="U27" s="26"/>
    </row>
  </sheetData>
  <mergeCells count="26">
    <mergeCell ref="C26:E26"/>
    <mergeCell ref="G26:I26"/>
    <mergeCell ref="K26:M26"/>
    <mergeCell ref="O26:Q26"/>
    <mergeCell ref="S26:U26"/>
    <mergeCell ref="C27:E27"/>
    <mergeCell ref="G27:I27"/>
    <mergeCell ref="K27:M27"/>
    <mergeCell ref="O27:Q27"/>
    <mergeCell ref="S27:U27"/>
    <mergeCell ref="B1:Y1"/>
    <mergeCell ref="B7:Y7"/>
    <mergeCell ref="B13:Y13"/>
    <mergeCell ref="B19:M19"/>
    <mergeCell ref="W24:Y24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7" zoomScaleNormal="100" workbookViewId="0">
      <selection activeCell="K24" sqref="K24:M24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25">
      <c r="A9" s="11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5">
      <c r="A10" s="11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5">
      <c r="A11" s="11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5">
      <c r="A15" s="12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5">
      <c r="A16" s="12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5">
      <c r="A17" s="12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9" t="s">
        <v>11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3" spans="1:25" x14ac:dyDescent="0.25">
      <c r="C23" s="36" t="s">
        <v>20</v>
      </c>
      <c r="D23" s="37"/>
      <c r="E23" s="38"/>
      <c r="G23" s="36" t="s">
        <v>28</v>
      </c>
      <c r="H23" s="37"/>
      <c r="I23" s="38"/>
      <c r="K23" s="36" t="s">
        <v>26</v>
      </c>
      <c r="L23" s="37"/>
      <c r="M23" s="38"/>
      <c r="O23" s="36" t="s">
        <v>27</v>
      </c>
      <c r="P23" s="37"/>
      <c r="Q23" s="38"/>
      <c r="S23" s="36" t="s">
        <v>13</v>
      </c>
      <c r="T23" s="37"/>
      <c r="U23" s="38"/>
      <c r="W23" s="36" t="s">
        <v>12</v>
      </c>
      <c r="X23" s="37"/>
      <c r="Y23" s="38"/>
    </row>
    <row r="24" spans="1:25" x14ac:dyDescent="0.25">
      <c r="C24" s="33">
        <f>10*0.9+0.1*5</f>
        <v>9.5</v>
      </c>
      <c r="D24" s="33"/>
      <c r="E24" s="33"/>
      <c r="G24" s="26">
        <v>70</v>
      </c>
      <c r="H24" s="26"/>
      <c r="I24" s="26"/>
      <c r="K24" s="33">
        <f>4*0.9+7*0.1</f>
        <v>4.3</v>
      </c>
      <c r="L24" s="33"/>
      <c r="M24" s="33"/>
      <c r="N24" s="21"/>
      <c r="O24" s="33">
        <f>2.9*0.9+0.1*4.4</f>
        <v>3.05</v>
      </c>
      <c r="P24" s="33"/>
      <c r="Q24" s="33"/>
      <c r="S24" s="26">
        <v>26</v>
      </c>
      <c r="T24" s="26"/>
      <c r="U24" s="26"/>
      <c r="V24" s="22"/>
      <c r="W24" s="26">
        <v>21</v>
      </c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40</v>
      </c>
      <c r="D27" s="26"/>
      <c r="E27" s="26"/>
      <c r="F27" s="22"/>
      <c r="G27" s="26">
        <v>80</v>
      </c>
      <c r="H27" s="26"/>
      <c r="I27" s="26"/>
      <c r="K27" s="26">
        <v>10</v>
      </c>
      <c r="L27" s="26"/>
      <c r="M27" s="26"/>
      <c r="O27" s="26">
        <v>80</v>
      </c>
      <c r="P27" s="26"/>
      <c r="Q27" s="26"/>
      <c r="S27" s="26">
        <v>0</v>
      </c>
      <c r="T27" s="26"/>
      <c r="U27" s="26"/>
    </row>
  </sheetData>
  <mergeCells count="26">
    <mergeCell ref="C26:E26"/>
    <mergeCell ref="G26:I26"/>
    <mergeCell ref="K26:M26"/>
    <mergeCell ref="O26:Q26"/>
    <mergeCell ref="S26:U26"/>
    <mergeCell ref="C27:E27"/>
    <mergeCell ref="G27:I27"/>
    <mergeCell ref="K27:M27"/>
    <mergeCell ref="O27:Q27"/>
    <mergeCell ref="S27:U27"/>
    <mergeCell ref="B1:Y1"/>
    <mergeCell ref="B7:Y7"/>
    <mergeCell ref="B13:Y13"/>
    <mergeCell ref="B19:M19"/>
    <mergeCell ref="W24:Y24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</mergeCells>
  <pageMargins left="0.7" right="0.7" top="0.75" bottom="0.75" header="0.3" footer="0.3"/>
  <pageSetup paperSize="9" orientation="portrait" r:id="rId1"/>
  <ignoredErrors>
    <ignoredError sqref="K24 C24 O24" unlocked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4" zoomScaleNormal="100" workbookViewId="0">
      <selection activeCell="C23" sqref="C23:Y27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25">
      <c r="A9" s="11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1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1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5">
      <c r="A15" s="12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5">
      <c r="A16" s="12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5">
      <c r="A17" s="12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9" t="s">
        <v>11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3" spans="1:25" x14ac:dyDescent="0.25">
      <c r="C23" s="36" t="s">
        <v>20</v>
      </c>
      <c r="D23" s="37"/>
      <c r="E23" s="38"/>
      <c r="G23" s="36" t="s">
        <v>28</v>
      </c>
      <c r="H23" s="37"/>
      <c r="I23" s="38"/>
      <c r="K23" s="36" t="s">
        <v>26</v>
      </c>
      <c r="L23" s="37"/>
      <c r="M23" s="38"/>
      <c r="O23" s="36" t="s">
        <v>27</v>
      </c>
      <c r="P23" s="37"/>
      <c r="Q23" s="38"/>
      <c r="S23" s="36" t="s">
        <v>13</v>
      </c>
      <c r="T23" s="37"/>
      <c r="U23" s="38"/>
      <c r="W23" s="36" t="s">
        <v>12</v>
      </c>
      <c r="X23" s="37"/>
      <c r="Y23" s="38"/>
    </row>
    <row r="24" spans="1:25" x14ac:dyDescent="0.25">
      <c r="C24" s="33">
        <v>5</v>
      </c>
      <c r="D24" s="33"/>
      <c r="E24" s="33"/>
      <c r="G24" s="26">
        <v>110</v>
      </c>
      <c r="H24" s="26"/>
      <c r="I24" s="26"/>
      <c r="K24" s="33">
        <v>2</v>
      </c>
      <c r="L24" s="33"/>
      <c r="M24" s="33"/>
      <c r="N24" s="21"/>
      <c r="O24" s="33">
        <v>9.9</v>
      </c>
      <c r="P24" s="33"/>
      <c r="Q24" s="33"/>
      <c r="S24" s="26">
        <v>22</v>
      </c>
      <c r="T24" s="26"/>
      <c r="U24" s="26"/>
      <c r="V24" s="22"/>
      <c r="W24" s="26">
        <v>18</v>
      </c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40</v>
      </c>
      <c r="D27" s="26"/>
      <c r="E27" s="26"/>
      <c r="F27" s="22"/>
      <c r="G27" s="26">
        <v>80</v>
      </c>
      <c r="H27" s="26"/>
      <c r="I27" s="26"/>
      <c r="K27" s="26">
        <v>10</v>
      </c>
      <c r="L27" s="26"/>
      <c r="M27" s="26"/>
      <c r="O27" s="26">
        <v>255</v>
      </c>
      <c r="P27" s="26"/>
      <c r="Q27" s="26"/>
      <c r="S27" s="26">
        <v>0</v>
      </c>
      <c r="T27" s="26"/>
      <c r="U27" s="26"/>
    </row>
  </sheetData>
  <mergeCells count="26">
    <mergeCell ref="C26:E26"/>
    <mergeCell ref="G26:I26"/>
    <mergeCell ref="K26:M26"/>
    <mergeCell ref="O26:Q26"/>
    <mergeCell ref="S26:U26"/>
    <mergeCell ref="C27:E27"/>
    <mergeCell ref="G27:I27"/>
    <mergeCell ref="K27:M27"/>
    <mergeCell ref="O27:Q27"/>
    <mergeCell ref="S27:U27"/>
    <mergeCell ref="B1:Y1"/>
    <mergeCell ref="B7:Y7"/>
    <mergeCell ref="B13:Y13"/>
    <mergeCell ref="B19:M19"/>
    <mergeCell ref="W24:Y24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Normal="100" workbookViewId="0">
      <selection activeCell="W21" sqref="W21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</row>
    <row r="3" spans="1:25" x14ac:dyDescent="0.25">
      <c r="A3" s="13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5">
      <c r="A4" s="13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5">
      <c r="A5" s="13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4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4">
        <v>9</v>
      </c>
      <c r="K8" s="14">
        <v>10</v>
      </c>
      <c r="L8" s="14">
        <v>11</v>
      </c>
      <c r="M8" s="14">
        <v>12</v>
      </c>
      <c r="N8" s="14">
        <v>13</v>
      </c>
      <c r="O8" s="14">
        <v>14</v>
      </c>
      <c r="P8" s="14">
        <v>15</v>
      </c>
      <c r="Q8" s="14">
        <v>16</v>
      </c>
      <c r="R8" s="14">
        <v>17</v>
      </c>
      <c r="S8" s="14">
        <v>18</v>
      </c>
      <c r="T8" s="14">
        <v>19</v>
      </c>
      <c r="U8" s="14">
        <v>20</v>
      </c>
      <c r="V8" s="14">
        <v>21</v>
      </c>
      <c r="W8" s="14">
        <v>22</v>
      </c>
      <c r="X8" s="14">
        <v>23</v>
      </c>
      <c r="Y8" s="14">
        <v>24</v>
      </c>
    </row>
    <row r="9" spans="1:25" x14ac:dyDescent="0.25">
      <c r="A9" s="14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5">
      <c r="A10" s="14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5">
      <c r="A11" s="14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5">
        <v>1</v>
      </c>
      <c r="C14" s="15">
        <v>2</v>
      </c>
      <c r="D14" s="15">
        <v>3</v>
      </c>
      <c r="E14" s="15">
        <v>4</v>
      </c>
      <c r="F14" s="15">
        <v>5</v>
      </c>
      <c r="G14" s="15">
        <v>6</v>
      </c>
      <c r="H14" s="15">
        <v>7</v>
      </c>
      <c r="I14" s="15">
        <v>8</v>
      </c>
      <c r="J14" s="15">
        <v>9</v>
      </c>
      <c r="K14" s="15">
        <v>10</v>
      </c>
      <c r="L14" s="15">
        <v>11</v>
      </c>
      <c r="M14" s="15">
        <v>12</v>
      </c>
      <c r="N14" s="15">
        <v>13</v>
      </c>
      <c r="O14" s="15">
        <v>14</v>
      </c>
      <c r="P14" s="15">
        <v>15</v>
      </c>
      <c r="Q14" s="15">
        <v>16</v>
      </c>
      <c r="R14" s="15">
        <v>17</v>
      </c>
      <c r="S14" s="15">
        <v>18</v>
      </c>
      <c r="T14" s="15">
        <v>19</v>
      </c>
      <c r="U14" s="15">
        <v>20</v>
      </c>
      <c r="V14" s="15">
        <v>21</v>
      </c>
      <c r="W14" s="15">
        <v>22</v>
      </c>
      <c r="X14" s="15">
        <v>23</v>
      </c>
      <c r="Y14" s="15">
        <v>24</v>
      </c>
    </row>
    <row r="15" spans="1:25" x14ac:dyDescent="0.25">
      <c r="A15" s="1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16">
        <v>1</v>
      </c>
      <c r="C20" s="16">
        <v>2</v>
      </c>
      <c r="D20" s="16">
        <v>3</v>
      </c>
      <c r="E20" s="16">
        <v>4</v>
      </c>
      <c r="F20" s="16">
        <v>5</v>
      </c>
      <c r="G20" s="16">
        <v>6</v>
      </c>
      <c r="H20" s="16">
        <v>7</v>
      </c>
      <c r="I20" s="16">
        <v>8</v>
      </c>
      <c r="J20" s="16">
        <v>9</v>
      </c>
      <c r="K20" s="16">
        <v>10</v>
      </c>
      <c r="L20" s="16">
        <v>11</v>
      </c>
      <c r="M20" s="16">
        <v>12</v>
      </c>
    </row>
    <row r="21" spans="1:25" x14ac:dyDescent="0.25">
      <c r="A21" s="9" t="s">
        <v>11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3" spans="1:25" x14ac:dyDescent="0.25">
      <c r="C23" s="36" t="s">
        <v>20</v>
      </c>
      <c r="D23" s="37"/>
      <c r="E23" s="38"/>
      <c r="G23" s="36" t="s">
        <v>28</v>
      </c>
      <c r="H23" s="37"/>
      <c r="I23" s="38"/>
      <c r="K23" s="36" t="s">
        <v>26</v>
      </c>
      <c r="L23" s="37"/>
      <c r="M23" s="38"/>
      <c r="O23" s="36" t="s">
        <v>27</v>
      </c>
      <c r="P23" s="37"/>
      <c r="Q23" s="38"/>
      <c r="S23" s="36" t="s">
        <v>13</v>
      </c>
      <c r="T23" s="37"/>
      <c r="U23" s="38"/>
      <c r="W23" s="36" t="s">
        <v>12</v>
      </c>
      <c r="X23" s="37"/>
      <c r="Y23" s="38"/>
    </row>
    <row r="24" spans="1:25" x14ac:dyDescent="0.25">
      <c r="C24" s="26">
        <v>1</v>
      </c>
      <c r="D24" s="26"/>
      <c r="E24" s="26"/>
      <c r="G24" s="33">
        <v>5.6</v>
      </c>
      <c r="H24" s="33"/>
      <c r="I24" s="33"/>
      <c r="K24" s="33">
        <v>0</v>
      </c>
      <c r="L24" s="33"/>
      <c r="M24" s="33"/>
      <c r="N24" s="21"/>
      <c r="O24" s="33">
        <v>5.7</v>
      </c>
      <c r="P24" s="33"/>
      <c r="Q24" s="33"/>
      <c r="S24" s="26">
        <v>-5</v>
      </c>
      <c r="T24" s="26"/>
      <c r="U24" s="26"/>
      <c r="V24" s="22"/>
      <c r="W24" s="26">
        <v>-5</v>
      </c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0</v>
      </c>
      <c r="D27" s="26"/>
      <c r="E27" s="26"/>
      <c r="F27" s="22"/>
      <c r="G27" s="26">
        <v>0</v>
      </c>
      <c r="H27" s="26"/>
      <c r="I27" s="26"/>
      <c r="K27" s="26">
        <v>0</v>
      </c>
      <c r="L27" s="26"/>
      <c r="M27" s="26"/>
      <c r="O27" s="26">
        <v>0</v>
      </c>
      <c r="P27" s="26"/>
      <c r="Q27" s="26"/>
      <c r="S27" s="26">
        <v>0</v>
      </c>
      <c r="T27" s="26"/>
      <c r="U27" s="26"/>
    </row>
  </sheetData>
  <mergeCells count="26">
    <mergeCell ref="B1:Y1"/>
    <mergeCell ref="B7:Y7"/>
    <mergeCell ref="B13:Y13"/>
    <mergeCell ref="B19:M19"/>
    <mergeCell ref="W24:Y24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  <mergeCell ref="C27:E27"/>
    <mergeCell ref="G27:I27"/>
    <mergeCell ref="K27:M27"/>
    <mergeCell ref="O27:Q27"/>
    <mergeCell ref="S27:U27"/>
    <mergeCell ref="C26:E26"/>
    <mergeCell ref="G26:I26"/>
    <mergeCell ref="K26:M26"/>
    <mergeCell ref="O26:Q26"/>
    <mergeCell ref="S26:U26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7" zoomScaleNormal="100" workbookViewId="0">
      <selection activeCell="X25" sqref="X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</row>
    <row r="3" spans="1:25" x14ac:dyDescent="0.25">
      <c r="A3" s="1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4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4">
        <v>9</v>
      </c>
      <c r="K8" s="14">
        <v>10</v>
      </c>
      <c r="L8" s="14">
        <v>11</v>
      </c>
      <c r="M8" s="14">
        <v>12</v>
      </c>
      <c r="N8" s="14">
        <v>13</v>
      </c>
      <c r="O8" s="14">
        <v>14</v>
      </c>
      <c r="P8" s="14">
        <v>15</v>
      </c>
      <c r="Q8" s="14">
        <v>16</v>
      </c>
      <c r="R8" s="14">
        <v>17</v>
      </c>
      <c r="S8" s="14">
        <v>18</v>
      </c>
      <c r="T8" s="14">
        <v>19</v>
      </c>
      <c r="U8" s="14">
        <v>20</v>
      </c>
      <c r="V8" s="14">
        <v>21</v>
      </c>
      <c r="W8" s="14">
        <v>22</v>
      </c>
      <c r="X8" s="14">
        <v>23</v>
      </c>
      <c r="Y8" s="14">
        <v>24</v>
      </c>
    </row>
    <row r="9" spans="1:25" x14ac:dyDescent="0.25">
      <c r="A9" s="14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4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4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5">
        <v>1</v>
      </c>
      <c r="C14" s="15">
        <v>2</v>
      </c>
      <c r="D14" s="15">
        <v>3</v>
      </c>
      <c r="E14" s="15">
        <v>4</v>
      </c>
      <c r="F14" s="15">
        <v>5</v>
      </c>
      <c r="G14" s="15">
        <v>6</v>
      </c>
      <c r="H14" s="15">
        <v>7</v>
      </c>
      <c r="I14" s="15">
        <v>8</v>
      </c>
      <c r="J14" s="15">
        <v>9</v>
      </c>
      <c r="K14" s="15">
        <v>10</v>
      </c>
      <c r="L14" s="15">
        <v>11</v>
      </c>
      <c r="M14" s="15">
        <v>12</v>
      </c>
      <c r="N14" s="15">
        <v>13</v>
      </c>
      <c r="O14" s="15">
        <v>14</v>
      </c>
      <c r="P14" s="15">
        <v>15</v>
      </c>
      <c r="Q14" s="15">
        <v>16</v>
      </c>
      <c r="R14" s="15">
        <v>17</v>
      </c>
      <c r="S14" s="15">
        <v>18</v>
      </c>
      <c r="T14" s="15">
        <v>19</v>
      </c>
      <c r="U14" s="15">
        <v>20</v>
      </c>
      <c r="V14" s="15">
        <v>21</v>
      </c>
      <c r="W14" s="15">
        <v>22</v>
      </c>
      <c r="X14" s="15">
        <v>23</v>
      </c>
      <c r="Y14" s="15">
        <v>24</v>
      </c>
    </row>
    <row r="15" spans="1:25" x14ac:dyDescent="0.25">
      <c r="A15" s="1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16">
        <v>1</v>
      </c>
      <c r="C20" s="16">
        <v>2</v>
      </c>
      <c r="D20" s="16">
        <v>3</v>
      </c>
      <c r="E20" s="16">
        <v>4</v>
      </c>
      <c r="F20" s="16">
        <v>5</v>
      </c>
      <c r="G20" s="16">
        <v>6</v>
      </c>
      <c r="H20" s="16">
        <v>7</v>
      </c>
      <c r="I20" s="16">
        <v>8</v>
      </c>
      <c r="J20" s="16">
        <v>9</v>
      </c>
      <c r="K20" s="16">
        <v>10</v>
      </c>
      <c r="L20" s="16">
        <v>11</v>
      </c>
      <c r="M20" s="16">
        <v>12</v>
      </c>
    </row>
    <row r="21" spans="1:25" x14ac:dyDescent="0.25">
      <c r="A21" s="9" t="s">
        <v>11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3" spans="1:25" x14ac:dyDescent="0.25">
      <c r="C23" s="36" t="s">
        <v>20</v>
      </c>
      <c r="D23" s="37"/>
      <c r="E23" s="38"/>
      <c r="G23" s="36" t="s">
        <v>28</v>
      </c>
      <c r="H23" s="37"/>
      <c r="I23" s="38"/>
      <c r="K23" s="36" t="s">
        <v>26</v>
      </c>
      <c r="L23" s="37"/>
      <c r="M23" s="38"/>
      <c r="O23" s="36" t="s">
        <v>27</v>
      </c>
      <c r="P23" s="37"/>
      <c r="Q23" s="38"/>
      <c r="S23" s="36" t="s">
        <v>13</v>
      </c>
      <c r="T23" s="37"/>
      <c r="U23" s="38"/>
      <c r="W23" s="36" t="s">
        <v>12</v>
      </c>
      <c r="X23" s="37"/>
      <c r="Y23" s="38"/>
    </row>
    <row r="24" spans="1:25" x14ac:dyDescent="0.25">
      <c r="C24" s="26">
        <v>0</v>
      </c>
      <c r="D24" s="26"/>
      <c r="E24" s="26"/>
      <c r="G24" s="33">
        <v>0</v>
      </c>
      <c r="H24" s="33"/>
      <c r="I24" s="33"/>
      <c r="K24" s="33">
        <v>0</v>
      </c>
      <c r="L24" s="33"/>
      <c r="M24" s="33"/>
      <c r="N24" s="21"/>
      <c r="O24" s="33">
        <v>2.9</v>
      </c>
      <c r="P24" s="33"/>
      <c r="Q24" s="33"/>
      <c r="S24" s="26"/>
      <c r="T24" s="26"/>
      <c r="U24" s="26"/>
      <c r="V24" s="22"/>
      <c r="W24" s="26"/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>
        <v>0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0</v>
      </c>
      <c r="D27" s="26"/>
      <c r="E27" s="26"/>
      <c r="F27" s="22"/>
      <c r="G27" s="26">
        <v>0</v>
      </c>
      <c r="H27" s="26"/>
      <c r="I27" s="26"/>
      <c r="K27" s="26">
        <v>0</v>
      </c>
      <c r="L27" s="26"/>
      <c r="M27" s="26"/>
      <c r="O27" s="26">
        <v>0</v>
      </c>
      <c r="P27" s="26"/>
      <c r="Q27" s="26"/>
      <c r="S27" s="26">
        <v>0</v>
      </c>
      <c r="T27" s="26"/>
      <c r="U27" s="26"/>
    </row>
  </sheetData>
  <mergeCells count="26">
    <mergeCell ref="B1:Y1"/>
    <mergeCell ref="B7:Y7"/>
    <mergeCell ref="B13:Y13"/>
    <mergeCell ref="B19:M19"/>
    <mergeCell ref="W24:Y24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  <mergeCell ref="C27:E27"/>
    <mergeCell ref="G27:I27"/>
    <mergeCell ref="K27:M27"/>
    <mergeCell ref="O27:Q27"/>
    <mergeCell ref="S27:U27"/>
    <mergeCell ref="C26:E26"/>
    <mergeCell ref="G26:I26"/>
    <mergeCell ref="K26:M26"/>
    <mergeCell ref="O26:Q26"/>
    <mergeCell ref="S26:U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Normal="100" workbookViewId="0">
      <selection activeCell="C23" sqref="C23:Y27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</row>
    <row r="3" spans="1:25" x14ac:dyDescent="0.25">
      <c r="A3" s="13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3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3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4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4">
        <v>9</v>
      </c>
      <c r="K8" s="14">
        <v>10</v>
      </c>
      <c r="L8" s="14">
        <v>11</v>
      </c>
      <c r="M8" s="14">
        <v>12</v>
      </c>
      <c r="N8" s="14">
        <v>13</v>
      </c>
      <c r="O8" s="14">
        <v>14</v>
      </c>
      <c r="P8" s="14">
        <v>15</v>
      </c>
      <c r="Q8" s="14">
        <v>16</v>
      </c>
      <c r="R8" s="14">
        <v>17</v>
      </c>
      <c r="S8" s="14">
        <v>18</v>
      </c>
      <c r="T8" s="14">
        <v>19</v>
      </c>
      <c r="U8" s="14">
        <v>20</v>
      </c>
      <c r="V8" s="14">
        <v>21</v>
      </c>
      <c r="W8" s="14">
        <v>22</v>
      </c>
      <c r="X8" s="14">
        <v>23</v>
      </c>
      <c r="Y8" s="14">
        <v>24</v>
      </c>
    </row>
    <row r="9" spans="1:25" x14ac:dyDescent="0.25">
      <c r="A9" s="14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4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4" t="s">
        <v>4</v>
      </c>
      <c r="B11" s="17">
        <v>0.1</v>
      </c>
      <c r="C11" s="17">
        <v>0.1</v>
      </c>
      <c r="D11" s="17">
        <v>0.1</v>
      </c>
      <c r="E11" s="17">
        <v>0.1</v>
      </c>
      <c r="F11" s="17">
        <v>0.1</v>
      </c>
      <c r="G11" s="17">
        <v>0.1</v>
      </c>
      <c r="H11" s="17">
        <v>0.5</v>
      </c>
      <c r="I11" s="17">
        <v>1</v>
      </c>
      <c r="J11" s="17">
        <v>0.5</v>
      </c>
      <c r="K11" s="17">
        <v>0.5</v>
      </c>
      <c r="L11" s="17">
        <v>0.5</v>
      </c>
      <c r="M11" s="17">
        <v>1</v>
      </c>
      <c r="N11" s="17">
        <v>1</v>
      </c>
      <c r="O11" s="17">
        <v>0.5</v>
      </c>
      <c r="P11" s="17">
        <v>0.5</v>
      </c>
      <c r="Q11" s="17">
        <v>0.5</v>
      </c>
      <c r="R11" s="17">
        <v>1</v>
      </c>
      <c r="S11" s="17">
        <v>1</v>
      </c>
      <c r="T11" s="17">
        <v>1</v>
      </c>
      <c r="U11" s="17">
        <v>1</v>
      </c>
      <c r="V11" s="17">
        <v>0.5</v>
      </c>
      <c r="W11" s="17">
        <v>0.5</v>
      </c>
      <c r="X11" s="17">
        <v>0.5</v>
      </c>
      <c r="Y11" s="17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5">
        <v>1</v>
      </c>
      <c r="C14" s="15">
        <v>2</v>
      </c>
      <c r="D14" s="15">
        <v>3</v>
      </c>
      <c r="E14" s="15">
        <v>4</v>
      </c>
      <c r="F14" s="15">
        <v>5</v>
      </c>
      <c r="G14" s="15">
        <v>6</v>
      </c>
      <c r="H14" s="15">
        <v>7</v>
      </c>
      <c r="I14" s="15">
        <v>8</v>
      </c>
      <c r="J14" s="15">
        <v>9</v>
      </c>
      <c r="K14" s="15">
        <v>10</v>
      </c>
      <c r="L14" s="15">
        <v>11</v>
      </c>
      <c r="M14" s="15">
        <v>12</v>
      </c>
      <c r="N14" s="15">
        <v>13</v>
      </c>
      <c r="O14" s="15">
        <v>14</v>
      </c>
      <c r="P14" s="15">
        <v>15</v>
      </c>
      <c r="Q14" s="15">
        <v>16</v>
      </c>
      <c r="R14" s="15">
        <v>17</v>
      </c>
      <c r="S14" s="15">
        <v>18</v>
      </c>
      <c r="T14" s="15">
        <v>19</v>
      </c>
      <c r="U14" s="15">
        <v>20</v>
      </c>
      <c r="V14" s="15">
        <v>21</v>
      </c>
      <c r="W14" s="15">
        <v>22</v>
      </c>
      <c r="X14" s="15">
        <v>23</v>
      </c>
      <c r="Y14" s="15">
        <v>24</v>
      </c>
    </row>
    <row r="15" spans="1:25" x14ac:dyDescent="0.25">
      <c r="A15" s="15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5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5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16">
        <v>1</v>
      </c>
      <c r="C20" s="16">
        <v>2</v>
      </c>
      <c r="D20" s="16">
        <v>3</v>
      </c>
      <c r="E20" s="16">
        <v>4</v>
      </c>
      <c r="F20" s="16">
        <v>5</v>
      </c>
      <c r="G20" s="16">
        <v>6</v>
      </c>
      <c r="H20" s="16">
        <v>7</v>
      </c>
      <c r="I20" s="16">
        <v>8</v>
      </c>
      <c r="J20" s="16">
        <v>9</v>
      </c>
      <c r="K20" s="16">
        <v>10</v>
      </c>
      <c r="L20" s="16">
        <v>11</v>
      </c>
      <c r="M20" s="16">
        <v>12</v>
      </c>
    </row>
    <row r="21" spans="1:25" x14ac:dyDescent="0.25">
      <c r="A21" s="9" t="s">
        <v>11</v>
      </c>
      <c r="B21" s="20">
        <v>0.8</v>
      </c>
      <c r="C21" s="20">
        <v>0.6</v>
      </c>
      <c r="D21" s="20">
        <v>1</v>
      </c>
      <c r="E21" s="20">
        <v>0.8</v>
      </c>
      <c r="F21" s="20">
        <v>0.6</v>
      </c>
      <c r="G21" s="20">
        <v>1</v>
      </c>
      <c r="H21" s="20">
        <v>0.6</v>
      </c>
      <c r="I21" s="20">
        <v>0.6</v>
      </c>
      <c r="J21" s="20">
        <v>1</v>
      </c>
      <c r="K21" s="20">
        <v>0.8</v>
      </c>
      <c r="L21" s="20">
        <v>1</v>
      </c>
      <c r="M21" s="20">
        <v>0.6</v>
      </c>
    </row>
    <row r="23" spans="1:25" x14ac:dyDescent="0.25">
      <c r="C23" s="36" t="s">
        <v>20</v>
      </c>
      <c r="D23" s="37"/>
      <c r="E23" s="38"/>
      <c r="G23" s="36" t="s">
        <v>28</v>
      </c>
      <c r="H23" s="37"/>
      <c r="I23" s="38"/>
      <c r="K23" s="36" t="s">
        <v>26</v>
      </c>
      <c r="L23" s="37"/>
      <c r="M23" s="38"/>
      <c r="O23" s="36" t="s">
        <v>27</v>
      </c>
      <c r="P23" s="37"/>
      <c r="Q23" s="38"/>
      <c r="S23" s="36" t="s">
        <v>13</v>
      </c>
      <c r="T23" s="37"/>
      <c r="U23" s="38"/>
      <c r="W23" s="36" t="s">
        <v>12</v>
      </c>
      <c r="X23" s="37"/>
      <c r="Y23" s="38"/>
    </row>
    <row r="24" spans="1:25" x14ac:dyDescent="0.25">
      <c r="C24" s="26">
        <v>40</v>
      </c>
      <c r="D24" s="26"/>
      <c r="E24" s="26"/>
      <c r="G24" s="33">
        <v>70</v>
      </c>
      <c r="H24" s="33"/>
      <c r="I24" s="33"/>
      <c r="K24" s="33">
        <f>2*0.75+40*0.1</f>
        <v>5.5</v>
      </c>
      <c r="L24" s="33"/>
      <c r="M24" s="33"/>
      <c r="N24" s="21"/>
      <c r="O24" s="33">
        <f>9.4*0.75+17*0.1+0.05*13.2+0.1*11.1</f>
        <v>10.52</v>
      </c>
      <c r="P24" s="33"/>
      <c r="Q24" s="33"/>
      <c r="S24" s="26">
        <v>26</v>
      </c>
      <c r="T24" s="26"/>
      <c r="U24" s="26"/>
      <c r="V24" s="22"/>
      <c r="W24" s="26">
        <v>22</v>
      </c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40</v>
      </c>
      <c r="D27" s="26"/>
      <c r="E27" s="26"/>
      <c r="F27" s="22"/>
      <c r="G27" s="26">
        <v>80</v>
      </c>
      <c r="H27" s="26"/>
      <c r="I27" s="26"/>
      <c r="K27" s="26">
        <v>10</v>
      </c>
      <c r="L27" s="26"/>
      <c r="M27" s="26"/>
      <c r="O27" s="26">
        <v>80</v>
      </c>
      <c r="P27" s="26"/>
      <c r="Q27" s="26"/>
      <c r="S27" s="26">
        <v>0</v>
      </c>
      <c r="T27" s="26"/>
      <c r="U27" s="26"/>
    </row>
  </sheetData>
  <mergeCells count="26">
    <mergeCell ref="B1:Y1"/>
    <mergeCell ref="B7:Y7"/>
    <mergeCell ref="B13:Y13"/>
    <mergeCell ref="B19:M19"/>
    <mergeCell ref="W24:Y24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  <mergeCell ref="C27:E27"/>
    <mergeCell ref="G27:I27"/>
    <mergeCell ref="K27:M27"/>
    <mergeCell ref="O27:Q27"/>
    <mergeCell ref="S27:U27"/>
    <mergeCell ref="C26:E26"/>
    <mergeCell ref="G26:I26"/>
    <mergeCell ref="K26:M26"/>
    <mergeCell ref="O26:Q26"/>
    <mergeCell ref="S26:U26"/>
  </mergeCells>
  <pageMargins left="0.7" right="0.7" top="0.75" bottom="0.75" header="0.3" footer="0.3"/>
  <pageSetup paperSize="9" orientation="portrait" r:id="rId1"/>
  <ignoredErrors>
    <ignoredError sqref="K24 O24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="85" zoomScaleNormal="85" workbookViewId="0">
      <selection activeCell="T42" sqref="T42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5">
      <c r="A15" s="12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2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2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V18" s="21"/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9" t="s">
        <v>11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3" spans="1:25" x14ac:dyDescent="0.25">
      <c r="C23" s="28" t="s">
        <v>20</v>
      </c>
      <c r="D23" s="28"/>
      <c r="E23" s="28"/>
      <c r="G23" s="28" t="s">
        <v>28</v>
      </c>
      <c r="H23" s="28"/>
      <c r="I23" s="28"/>
      <c r="K23" s="28" t="s">
        <v>26</v>
      </c>
      <c r="L23" s="28"/>
      <c r="M23" s="28"/>
      <c r="O23" s="28" t="s">
        <v>27</v>
      </c>
      <c r="P23" s="28"/>
      <c r="Q23" s="28"/>
      <c r="S23" s="28" t="s">
        <v>13</v>
      </c>
      <c r="T23" s="28"/>
      <c r="U23" s="28"/>
      <c r="W23" s="28" t="s">
        <v>12</v>
      </c>
      <c r="X23" s="28"/>
      <c r="Y23" s="28"/>
    </row>
    <row r="24" spans="1:25" x14ac:dyDescent="0.25">
      <c r="C24" s="26">
        <v>14</v>
      </c>
      <c r="D24" s="26"/>
      <c r="E24" s="26"/>
      <c r="G24" s="33">
        <v>70</v>
      </c>
      <c r="H24" s="33"/>
      <c r="I24" s="33"/>
      <c r="K24" s="27">
        <v>7</v>
      </c>
      <c r="L24" s="27"/>
      <c r="M24" s="27"/>
      <c r="O24" s="27">
        <v>15.9</v>
      </c>
      <c r="P24" s="27"/>
      <c r="Q24" s="27"/>
      <c r="S24" s="27">
        <v>24</v>
      </c>
      <c r="T24" s="27"/>
      <c r="U24" s="27"/>
      <c r="W24" s="27">
        <v>22</v>
      </c>
      <c r="X24" s="27"/>
      <c r="Y24" s="27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10</v>
      </c>
      <c r="D27" s="26"/>
      <c r="E27" s="26"/>
      <c r="F27" s="22"/>
      <c r="G27" s="26">
        <v>20</v>
      </c>
      <c r="H27" s="26"/>
      <c r="I27" s="26"/>
      <c r="K27" s="26">
        <v>10</v>
      </c>
      <c r="L27" s="26"/>
      <c r="M27" s="26"/>
      <c r="O27" s="26">
        <v>80</v>
      </c>
      <c r="P27" s="26"/>
      <c r="Q27" s="26"/>
      <c r="S27" s="26">
        <v>0</v>
      </c>
      <c r="T27" s="26"/>
      <c r="U27" s="26"/>
    </row>
  </sheetData>
  <mergeCells count="26">
    <mergeCell ref="B1:Y1"/>
    <mergeCell ref="B7:Y7"/>
    <mergeCell ref="B13:Y13"/>
    <mergeCell ref="B19:M19"/>
    <mergeCell ref="K26:M26"/>
    <mergeCell ref="G24:I24"/>
    <mergeCell ref="G23:I23"/>
    <mergeCell ref="O26:Q26"/>
    <mergeCell ref="C23:E23"/>
    <mergeCell ref="C24:E24"/>
    <mergeCell ref="W23:Y23"/>
    <mergeCell ref="S23:U23"/>
    <mergeCell ref="G26:I26"/>
    <mergeCell ref="G27:I27"/>
    <mergeCell ref="K23:M23"/>
    <mergeCell ref="K24:M24"/>
    <mergeCell ref="C26:E26"/>
    <mergeCell ref="C27:E27"/>
    <mergeCell ref="O27:Q27"/>
    <mergeCell ref="K27:M27"/>
    <mergeCell ref="W24:Y24"/>
    <mergeCell ref="S24:U24"/>
    <mergeCell ref="O23:Q23"/>
    <mergeCell ref="O24:Q24"/>
    <mergeCell ref="S26:U26"/>
    <mergeCell ref="S27:U2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zoomScale="85" zoomScaleNormal="85" workbookViewId="0">
      <selection activeCell="V42" sqref="V42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7">
        <v>0.2</v>
      </c>
      <c r="C3" s="17">
        <v>0.2</v>
      </c>
      <c r="D3" s="17">
        <v>0.2</v>
      </c>
      <c r="E3" s="17">
        <v>0.2</v>
      </c>
      <c r="F3" s="17">
        <v>0.2</v>
      </c>
      <c r="G3" s="17">
        <v>0.5</v>
      </c>
      <c r="H3" s="17">
        <v>0.8</v>
      </c>
      <c r="I3" s="18">
        <v>1</v>
      </c>
      <c r="J3" s="18">
        <v>1</v>
      </c>
      <c r="K3" s="18">
        <v>0.8</v>
      </c>
      <c r="L3" s="18">
        <v>1</v>
      </c>
      <c r="M3" s="18">
        <v>0.5</v>
      </c>
      <c r="N3" s="18">
        <v>0.8</v>
      </c>
      <c r="O3" s="18">
        <v>1</v>
      </c>
      <c r="P3" s="18">
        <v>1</v>
      </c>
      <c r="Q3" s="18">
        <v>0.8</v>
      </c>
      <c r="R3" s="18">
        <v>0.8</v>
      </c>
      <c r="S3" s="18">
        <v>0.8</v>
      </c>
      <c r="T3" s="17">
        <v>0.5</v>
      </c>
      <c r="U3" s="17">
        <v>0.5</v>
      </c>
      <c r="V3" s="17">
        <v>0.5</v>
      </c>
      <c r="W3" s="17">
        <v>0.5</v>
      </c>
      <c r="X3" s="17">
        <v>0.2</v>
      </c>
      <c r="Y3" s="17">
        <v>0.2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25">
      <c r="A9" s="11" t="s">
        <v>2</v>
      </c>
      <c r="B9" s="17">
        <v>0.2</v>
      </c>
      <c r="C9" s="17">
        <v>0.2</v>
      </c>
      <c r="D9" s="17">
        <v>0.2</v>
      </c>
      <c r="E9" s="17">
        <v>0.2</v>
      </c>
      <c r="F9" s="17">
        <v>0.2</v>
      </c>
      <c r="G9" s="17">
        <v>0.5</v>
      </c>
      <c r="H9" s="17">
        <v>0.8</v>
      </c>
      <c r="I9" s="17">
        <v>1</v>
      </c>
      <c r="J9" s="17">
        <v>1</v>
      </c>
      <c r="K9" s="17">
        <v>0.8</v>
      </c>
      <c r="L9" s="18">
        <v>1</v>
      </c>
      <c r="M9" s="18">
        <v>0.5</v>
      </c>
      <c r="N9" s="18">
        <v>0.8</v>
      </c>
      <c r="O9" s="18">
        <v>1</v>
      </c>
      <c r="P9" s="18">
        <v>1</v>
      </c>
      <c r="Q9" s="18">
        <v>0.8</v>
      </c>
      <c r="R9" s="18">
        <v>0.8</v>
      </c>
      <c r="S9" s="18">
        <v>0.8</v>
      </c>
      <c r="T9" s="17">
        <v>0.5</v>
      </c>
      <c r="U9" s="17">
        <v>0.5</v>
      </c>
      <c r="V9" s="17">
        <v>0.5</v>
      </c>
      <c r="W9" s="17">
        <v>0.5</v>
      </c>
      <c r="X9" s="17">
        <v>0.2</v>
      </c>
      <c r="Y9" s="17">
        <v>0.2</v>
      </c>
    </row>
    <row r="10" spans="1:25" x14ac:dyDescent="0.25">
      <c r="A10" s="11" t="s">
        <v>3</v>
      </c>
      <c r="B10" s="17">
        <v>0.2</v>
      </c>
      <c r="C10" s="17">
        <v>0.2</v>
      </c>
      <c r="D10" s="17">
        <v>0.2</v>
      </c>
      <c r="E10" s="17">
        <v>0.2</v>
      </c>
      <c r="F10" s="17">
        <v>0.2</v>
      </c>
      <c r="G10" s="17">
        <v>0.2</v>
      </c>
      <c r="H10" s="17">
        <v>0.2</v>
      </c>
      <c r="I10" s="17">
        <v>0.2</v>
      </c>
      <c r="J10" s="17">
        <v>0.2</v>
      </c>
      <c r="K10" s="17">
        <v>0.2</v>
      </c>
      <c r="L10" s="17">
        <v>0.2</v>
      </c>
      <c r="M10" s="17">
        <v>0.2</v>
      </c>
      <c r="N10" s="17">
        <v>0.2</v>
      </c>
      <c r="O10" s="17">
        <v>0.2</v>
      </c>
      <c r="P10" s="17">
        <v>0.2</v>
      </c>
      <c r="Q10" s="17">
        <v>0.2</v>
      </c>
      <c r="R10" s="17">
        <v>0.2</v>
      </c>
      <c r="S10" s="17">
        <v>0.2</v>
      </c>
      <c r="T10" s="17">
        <v>0.2</v>
      </c>
      <c r="U10" s="17">
        <v>0.2</v>
      </c>
      <c r="V10" s="17">
        <v>0.2</v>
      </c>
      <c r="W10" s="17">
        <v>0.2</v>
      </c>
      <c r="X10" s="17">
        <v>0.2</v>
      </c>
      <c r="Y10" s="17">
        <v>0.2</v>
      </c>
    </row>
    <row r="11" spans="1:25" x14ac:dyDescent="0.25">
      <c r="A11" s="11" t="s">
        <v>4</v>
      </c>
      <c r="B11" s="17">
        <v>0.2</v>
      </c>
      <c r="C11" s="17">
        <v>0.2</v>
      </c>
      <c r="D11" s="17">
        <v>0.2</v>
      </c>
      <c r="E11" s="17">
        <v>0.2</v>
      </c>
      <c r="F11" s="17">
        <v>0.2</v>
      </c>
      <c r="G11" s="17">
        <v>0.2</v>
      </c>
      <c r="H11" s="17">
        <v>0.2</v>
      </c>
      <c r="I11" s="17">
        <v>0.2</v>
      </c>
      <c r="J11" s="17">
        <v>0.2</v>
      </c>
      <c r="K11" s="17">
        <v>0.2</v>
      </c>
      <c r="L11" s="17">
        <v>0.2</v>
      </c>
      <c r="M11" s="17">
        <v>0.2</v>
      </c>
      <c r="N11" s="17">
        <v>0.2</v>
      </c>
      <c r="O11" s="17">
        <v>0.2</v>
      </c>
      <c r="P11" s="17">
        <v>0.2</v>
      </c>
      <c r="Q11" s="17">
        <v>0.2</v>
      </c>
      <c r="R11" s="17">
        <v>0.2</v>
      </c>
      <c r="S11" s="17">
        <v>0.2</v>
      </c>
      <c r="T11" s="17">
        <v>0.2</v>
      </c>
      <c r="U11" s="17">
        <v>0.2</v>
      </c>
      <c r="V11" s="17">
        <v>0.2</v>
      </c>
      <c r="W11" s="17">
        <v>0.2</v>
      </c>
      <c r="X11" s="17">
        <v>0.2</v>
      </c>
      <c r="Y11" s="17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5">
      <c r="A15" s="12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2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2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9" t="s">
        <v>11</v>
      </c>
      <c r="B21" s="20">
        <v>0.8</v>
      </c>
      <c r="C21" s="20">
        <v>0.6</v>
      </c>
      <c r="D21" s="20">
        <v>0.8</v>
      </c>
      <c r="E21" s="20">
        <v>0.6</v>
      </c>
      <c r="F21" s="20">
        <v>0.8</v>
      </c>
      <c r="G21" s="20">
        <v>0.8</v>
      </c>
      <c r="H21" s="20">
        <v>0.6</v>
      </c>
      <c r="I21" s="20">
        <v>0.6</v>
      </c>
      <c r="J21" s="20">
        <v>0.8</v>
      </c>
      <c r="K21" s="20">
        <v>0.6</v>
      </c>
      <c r="L21" s="20">
        <v>0.8</v>
      </c>
      <c r="M21" s="20">
        <v>1</v>
      </c>
    </row>
    <row r="23" spans="1:25" x14ac:dyDescent="0.25">
      <c r="C23" s="28" t="s">
        <v>20</v>
      </c>
      <c r="D23" s="28"/>
      <c r="E23" s="28"/>
      <c r="G23" s="28" t="s">
        <v>28</v>
      </c>
      <c r="H23" s="28"/>
      <c r="I23" s="28"/>
      <c r="K23" s="28" t="s">
        <v>26</v>
      </c>
      <c r="L23" s="28"/>
      <c r="M23" s="28"/>
      <c r="O23" s="28" t="s">
        <v>27</v>
      </c>
      <c r="P23" s="28"/>
      <c r="Q23" s="28"/>
      <c r="S23" s="28" t="s">
        <v>13</v>
      </c>
      <c r="T23" s="28"/>
      <c r="U23" s="28"/>
      <c r="W23" s="28" t="s">
        <v>12</v>
      </c>
      <c r="X23" s="28"/>
      <c r="Y23" s="28"/>
    </row>
    <row r="24" spans="1:25" x14ac:dyDescent="0.25">
      <c r="C24" s="26">
        <v>10</v>
      </c>
      <c r="D24" s="26"/>
      <c r="E24" s="26"/>
      <c r="G24" s="33">
        <v>90</v>
      </c>
      <c r="H24" s="33"/>
      <c r="I24" s="33"/>
      <c r="K24" s="27">
        <v>20</v>
      </c>
      <c r="L24" s="27"/>
      <c r="M24" s="27"/>
      <c r="O24" s="27">
        <v>14.7</v>
      </c>
      <c r="P24" s="27"/>
      <c r="Q24" s="27"/>
      <c r="S24" s="27">
        <v>24</v>
      </c>
      <c r="T24" s="27"/>
      <c r="U24" s="27"/>
      <c r="W24" s="27">
        <v>21</v>
      </c>
      <c r="X24" s="27"/>
      <c r="Y24" s="27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10</v>
      </c>
      <c r="D27" s="26"/>
      <c r="E27" s="26"/>
      <c r="F27" s="22"/>
      <c r="G27" s="26">
        <v>20</v>
      </c>
      <c r="H27" s="26"/>
      <c r="I27" s="26"/>
      <c r="K27" s="26">
        <v>31</v>
      </c>
      <c r="L27" s="26"/>
      <c r="M27" s="26"/>
      <c r="O27" s="26">
        <v>170</v>
      </c>
      <c r="P27" s="26"/>
      <c r="Q27" s="26"/>
      <c r="S27" s="35">
        <v>16.5</v>
      </c>
      <c r="T27" s="35"/>
      <c r="U27" s="35"/>
    </row>
    <row r="28" spans="1:25" x14ac:dyDescent="0.25">
      <c r="C28" s="23"/>
      <c r="D28" s="23"/>
      <c r="E28" s="23"/>
      <c r="F28" s="22"/>
      <c r="G28" s="23"/>
      <c r="H28" s="23"/>
      <c r="I28" s="23"/>
      <c r="K28" s="23"/>
      <c r="L28" s="23"/>
      <c r="M28" s="23"/>
      <c r="O28" s="24"/>
      <c r="P28" s="24"/>
      <c r="Q28" s="24"/>
      <c r="S28" s="25"/>
      <c r="T28" s="25"/>
      <c r="U28" s="25"/>
      <c r="W28" s="25"/>
      <c r="X28" s="25"/>
      <c r="Y28" s="25"/>
    </row>
    <row r="29" spans="1:25" x14ac:dyDescent="0.25">
      <c r="A29" s="3"/>
      <c r="B29" s="34" t="s">
        <v>21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1:25" x14ac:dyDescent="0.25">
      <c r="A30" s="3"/>
      <c r="B30" s="19">
        <v>1</v>
      </c>
      <c r="C30" s="19">
        <v>2</v>
      </c>
      <c r="D30" s="19">
        <v>3</v>
      </c>
      <c r="E30" s="19">
        <v>4</v>
      </c>
      <c r="F30" s="19">
        <v>5</v>
      </c>
      <c r="G30" s="19">
        <v>6</v>
      </c>
      <c r="H30" s="19">
        <v>7</v>
      </c>
      <c r="I30" s="19">
        <v>8</v>
      </c>
      <c r="J30" s="19">
        <v>9</v>
      </c>
      <c r="K30" s="19">
        <v>10</v>
      </c>
      <c r="L30" s="19">
        <v>11</v>
      </c>
      <c r="M30" s="19">
        <v>12</v>
      </c>
      <c r="N30" s="19">
        <v>13</v>
      </c>
      <c r="O30" s="19">
        <v>14</v>
      </c>
      <c r="P30" s="19">
        <v>15</v>
      </c>
      <c r="Q30" s="19">
        <v>16</v>
      </c>
      <c r="R30" s="19">
        <v>17</v>
      </c>
      <c r="S30" s="19">
        <v>18</v>
      </c>
      <c r="T30" s="19">
        <v>19</v>
      </c>
      <c r="U30" s="19">
        <v>20</v>
      </c>
      <c r="V30" s="19">
        <v>21</v>
      </c>
      <c r="W30" s="19">
        <v>22</v>
      </c>
      <c r="X30" s="19">
        <v>23</v>
      </c>
      <c r="Y30" s="19">
        <v>24</v>
      </c>
    </row>
    <row r="31" spans="1:25" x14ac:dyDescent="0.25">
      <c r="A31" s="19" t="s">
        <v>22</v>
      </c>
      <c r="B31" s="5">
        <v>0.22077152286052992</v>
      </c>
      <c r="C31" s="5">
        <v>0.22077152286052992</v>
      </c>
      <c r="D31" s="5">
        <v>0.22437001377719393</v>
      </c>
      <c r="E31" s="5">
        <v>0.22437001377719393</v>
      </c>
      <c r="F31" s="5">
        <v>0.22437001377719393</v>
      </c>
      <c r="G31" s="5">
        <v>0.22437001377719393</v>
      </c>
      <c r="H31" s="5">
        <v>0.31324693217134986</v>
      </c>
      <c r="I31" s="6">
        <v>0.27883999231040341</v>
      </c>
      <c r="J31" s="6">
        <v>0.29683244689372335</v>
      </c>
      <c r="K31" s="6">
        <v>0.31242590753260074</v>
      </c>
      <c r="L31" s="6">
        <v>0.32082238633815002</v>
      </c>
      <c r="M31" s="6">
        <v>0.32082238633815002</v>
      </c>
      <c r="N31" s="6">
        <v>0.31722389542148599</v>
      </c>
      <c r="O31" s="6">
        <v>0.31242590753260074</v>
      </c>
      <c r="P31" s="6">
        <v>0.31722389542148599</v>
      </c>
      <c r="Q31" s="6">
        <v>0.3292188651436993</v>
      </c>
      <c r="R31" s="6">
        <v>0.32681987119925665</v>
      </c>
      <c r="S31" s="6">
        <v>0.32082238633815002</v>
      </c>
      <c r="T31" s="5">
        <v>0.30522892569927274</v>
      </c>
      <c r="U31" s="5">
        <v>0.27040546602159493</v>
      </c>
      <c r="V31" s="5">
        <v>0.26395341386049787</v>
      </c>
      <c r="W31" s="5">
        <v>0.26395341386049787</v>
      </c>
      <c r="X31" s="5">
        <v>0.26635240780494057</v>
      </c>
      <c r="Y31" s="5">
        <v>0.24835995322162058</v>
      </c>
    </row>
    <row r="32" spans="1:25" x14ac:dyDescent="0.25">
      <c r="A32" s="19" t="s">
        <v>23</v>
      </c>
      <c r="B32" s="5">
        <v>0.21837252891608727</v>
      </c>
      <c r="C32" s="5">
        <v>0.21837252891608727</v>
      </c>
      <c r="D32" s="5">
        <v>0.21837252891608727</v>
      </c>
      <c r="E32" s="5">
        <v>0.21837252891608727</v>
      </c>
      <c r="F32" s="5">
        <v>0.21837252891608727</v>
      </c>
      <c r="G32" s="5">
        <v>0.21837252891608727</v>
      </c>
      <c r="H32" s="5">
        <v>0.21837252891608727</v>
      </c>
      <c r="I32" s="5">
        <v>0.2231705168049726</v>
      </c>
      <c r="J32" s="5">
        <v>0.23036749863830061</v>
      </c>
      <c r="K32" s="5">
        <v>0.23996347441607127</v>
      </c>
      <c r="L32" s="5">
        <v>0.23996347441607127</v>
      </c>
      <c r="M32" s="5">
        <v>6.6136538399923103E-2</v>
      </c>
      <c r="N32" s="5">
        <v>6.2538047483259113E-2</v>
      </c>
      <c r="O32" s="5">
        <v>6.0139053538816448E-2</v>
      </c>
      <c r="P32" s="5">
        <v>6.0139053538816448E-2</v>
      </c>
      <c r="Q32" s="5">
        <v>6.0139053538816448E-2</v>
      </c>
      <c r="R32" s="5">
        <v>5.4141568677709785E-2</v>
      </c>
      <c r="S32" s="5">
        <v>4.8144083816603123E-2</v>
      </c>
      <c r="T32" s="5">
        <v>4.8144083816603123E-2</v>
      </c>
      <c r="U32" s="5">
        <v>4.8144083816603123E-2</v>
      </c>
      <c r="V32" s="5">
        <v>4.8144083816603123E-2</v>
      </c>
      <c r="W32" s="5">
        <v>4.8144083816603123E-2</v>
      </c>
      <c r="X32" s="5">
        <v>4.8144083816603123E-2</v>
      </c>
      <c r="Y32" s="5">
        <v>4.8144083816603123E-2</v>
      </c>
    </row>
    <row r="33" spans="1:25" x14ac:dyDescent="0.25">
      <c r="A33" s="19" t="s">
        <v>24</v>
      </c>
      <c r="B33" s="5">
        <v>3.4266764922623427E-2</v>
      </c>
      <c r="C33" s="5">
        <v>3.4266764922623427E-2</v>
      </c>
      <c r="D33" s="5">
        <v>3.4266764922623427E-2</v>
      </c>
      <c r="E33" s="5">
        <v>3.4266764922623427E-2</v>
      </c>
      <c r="F33" s="5">
        <v>3.4266764922623427E-2</v>
      </c>
      <c r="G33" s="5">
        <v>3.4266764922623427E-2</v>
      </c>
      <c r="H33" s="5">
        <v>3.4266764922623427E-2</v>
      </c>
      <c r="I33" s="5">
        <v>3.4266764922623427E-2</v>
      </c>
      <c r="J33" s="5">
        <v>3.4266764922623427E-2</v>
      </c>
      <c r="K33" s="5">
        <v>3.4266764922623427E-2</v>
      </c>
      <c r="L33" s="5">
        <v>3.4266764922623427E-2</v>
      </c>
      <c r="M33" s="5">
        <v>3.4266764922623427E-2</v>
      </c>
      <c r="N33" s="5">
        <v>3.4266764922623427E-2</v>
      </c>
      <c r="O33" s="5">
        <v>3.4266764922623427E-2</v>
      </c>
      <c r="P33" s="5">
        <v>3.4266764922623427E-2</v>
      </c>
      <c r="Q33" s="5">
        <v>3.4266764922623427E-2</v>
      </c>
      <c r="R33" s="5">
        <v>3.4266764922623427E-2</v>
      </c>
      <c r="S33" s="5">
        <v>3.4266764922623427E-2</v>
      </c>
      <c r="T33" s="5">
        <v>3.4266764922623427E-2</v>
      </c>
      <c r="U33" s="5">
        <v>3.4266764922623427E-2</v>
      </c>
      <c r="V33" s="5">
        <v>3.4266764922623427E-2</v>
      </c>
      <c r="W33" s="5">
        <v>3.4266764922623427E-2</v>
      </c>
      <c r="X33" s="5">
        <v>3.4266764922623427E-2</v>
      </c>
      <c r="Y33" s="5">
        <v>3.4266764922623427E-2</v>
      </c>
    </row>
  </sheetData>
  <mergeCells count="27">
    <mergeCell ref="K26:M26"/>
    <mergeCell ref="O26:Q26"/>
    <mergeCell ref="C27:E27"/>
    <mergeCell ref="G27:I27"/>
    <mergeCell ref="K27:M27"/>
    <mergeCell ref="O27:Q27"/>
    <mergeCell ref="B29:Y29"/>
    <mergeCell ref="S26:U26"/>
    <mergeCell ref="S27:U27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  <mergeCell ref="C26:E26"/>
    <mergeCell ref="G26:I26"/>
    <mergeCell ref="B1:Y1"/>
    <mergeCell ref="B7:Y7"/>
    <mergeCell ref="B13:Y13"/>
    <mergeCell ref="B19:M19"/>
    <mergeCell ref="W24:Y2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10" zoomScaleNormal="100" workbookViewId="0">
      <selection activeCell="AF45" sqref="AF4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</row>
    <row r="3" spans="1:25" x14ac:dyDescent="0.25">
      <c r="A3" s="1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4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4">
        <v>9</v>
      </c>
      <c r="K8" s="14">
        <v>10</v>
      </c>
      <c r="L8" s="14">
        <v>11</v>
      </c>
      <c r="M8" s="14">
        <v>12</v>
      </c>
      <c r="N8" s="14">
        <v>13</v>
      </c>
      <c r="O8" s="14">
        <v>14</v>
      </c>
      <c r="P8" s="14">
        <v>15</v>
      </c>
      <c r="Q8" s="14">
        <v>16</v>
      </c>
      <c r="R8" s="14">
        <v>17</v>
      </c>
      <c r="S8" s="14">
        <v>18</v>
      </c>
      <c r="T8" s="14">
        <v>19</v>
      </c>
      <c r="U8" s="14">
        <v>20</v>
      </c>
      <c r="V8" s="14">
        <v>21</v>
      </c>
      <c r="W8" s="14">
        <v>22</v>
      </c>
      <c r="X8" s="14">
        <v>23</v>
      </c>
      <c r="Y8" s="14">
        <v>24</v>
      </c>
    </row>
    <row r="9" spans="1:25" x14ac:dyDescent="0.25">
      <c r="A9" s="14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4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4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5">
        <v>1</v>
      </c>
      <c r="C14" s="15">
        <v>2</v>
      </c>
      <c r="D14" s="15">
        <v>3</v>
      </c>
      <c r="E14" s="15">
        <v>4</v>
      </c>
      <c r="F14" s="15">
        <v>5</v>
      </c>
      <c r="G14" s="15">
        <v>6</v>
      </c>
      <c r="H14" s="15">
        <v>7</v>
      </c>
      <c r="I14" s="15">
        <v>8</v>
      </c>
      <c r="J14" s="15">
        <v>9</v>
      </c>
      <c r="K14" s="15">
        <v>10</v>
      </c>
      <c r="L14" s="15">
        <v>11</v>
      </c>
      <c r="M14" s="15">
        <v>12</v>
      </c>
      <c r="N14" s="15">
        <v>13</v>
      </c>
      <c r="O14" s="15">
        <v>14</v>
      </c>
      <c r="P14" s="15">
        <v>15</v>
      </c>
      <c r="Q14" s="15">
        <v>16</v>
      </c>
      <c r="R14" s="15">
        <v>17</v>
      </c>
      <c r="S14" s="15">
        <v>18</v>
      </c>
      <c r="T14" s="15">
        <v>19</v>
      </c>
      <c r="U14" s="15">
        <v>20</v>
      </c>
      <c r="V14" s="15">
        <v>21</v>
      </c>
      <c r="W14" s="15">
        <v>22</v>
      </c>
      <c r="X14" s="15">
        <v>23</v>
      </c>
      <c r="Y14" s="15">
        <v>24</v>
      </c>
    </row>
    <row r="15" spans="1:25" x14ac:dyDescent="0.25">
      <c r="A15" s="1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16">
        <v>1</v>
      </c>
      <c r="C20" s="16">
        <v>2</v>
      </c>
      <c r="D20" s="16">
        <v>3</v>
      </c>
      <c r="E20" s="16">
        <v>4</v>
      </c>
      <c r="F20" s="16">
        <v>5</v>
      </c>
      <c r="G20" s="16">
        <v>6</v>
      </c>
      <c r="H20" s="16">
        <v>7</v>
      </c>
      <c r="I20" s="16">
        <v>8</v>
      </c>
      <c r="J20" s="16">
        <v>9</v>
      </c>
      <c r="K20" s="16">
        <v>10</v>
      </c>
      <c r="L20" s="16">
        <v>11</v>
      </c>
      <c r="M20" s="16">
        <v>12</v>
      </c>
    </row>
    <row r="21" spans="1:25" x14ac:dyDescent="0.25">
      <c r="A21" s="9" t="s">
        <v>11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3" spans="1:25" x14ac:dyDescent="0.25">
      <c r="C23" s="36" t="s">
        <v>20</v>
      </c>
      <c r="D23" s="37"/>
      <c r="E23" s="38"/>
      <c r="G23" s="36" t="s">
        <v>28</v>
      </c>
      <c r="H23" s="37"/>
      <c r="I23" s="38"/>
      <c r="K23" s="36" t="s">
        <v>26</v>
      </c>
      <c r="L23" s="37"/>
      <c r="M23" s="38"/>
      <c r="O23" s="36" t="s">
        <v>27</v>
      </c>
      <c r="P23" s="37"/>
      <c r="Q23" s="38"/>
      <c r="S23" s="36" t="s">
        <v>13</v>
      </c>
      <c r="T23" s="37"/>
      <c r="U23" s="38"/>
      <c r="W23" s="36" t="s">
        <v>12</v>
      </c>
      <c r="X23" s="37"/>
      <c r="Y23" s="38"/>
    </row>
    <row r="24" spans="1:25" x14ac:dyDescent="0.25">
      <c r="C24" s="26">
        <v>5</v>
      </c>
      <c r="D24" s="26"/>
      <c r="E24" s="26"/>
      <c r="G24" s="33">
        <v>70</v>
      </c>
      <c r="H24" s="33"/>
      <c r="I24" s="33"/>
      <c r="K24" s="33">
        <v>2</v>
      </c>
      <c r="L24" s="33"/>
      <c r="M24" s="33"/>
      <c r="N24" s="21"/>
      <c r="O24" s="33">
        <f>24+9.3</f>
        <v>33.299999999999997</v>
      </c>
      <c r="P24" s="33"/>
      <c r="Q24" s="33"/>
      <c r="S24" s="26">
        <v>26</v>
      </c>
      <c r="T24" s="26"/>
      <c r="U24" s="26"/>
      <c r="V24" s="22"/>
      <c r="W24" s="26">
        <v>20</v>
      </c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40</v>
      </c>
      <c r="D27" s="26"/>
      <c r="E27" s="26"/>
      <c r="F27" s="22"/>
      <c r="G27" s="26">
        <v>80</v>
      </c>
      <c r="H27" s="26"/>
      <c r="I27" s="26"/>
      <c r="K27" s="26">
        <v>8</v>
      </c>
      <c r="L27" s="26"/>
      <c r="M27" s="26"/>
      <c r="O27" s="26">
        <v>80</v>
      </c>
      <c r="P27" s="26"/>
      <c r="Q27" s="26"/>
      <c r="S27" s="26">
        <v>0</v>
      </c>
      <c r="T27" s="26"/>
      <c r="U27" s="26"/>
    </row>
  </sheetData>
  <mergeCells count="26">
    <mergeCell ref="B1:Y1"/>
    <mergeCell ref="B7:Y7"/>
    <mergeCell ref="B13:Y13"/>
    <mergeCell ref="B19:M19"/>
    <mergeCell ref="W24:Y24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  <mergeCell ref="C27:E27"/>
    <mergeCell ref="G27:I27"/>
    <mergeCell ref="K27:M27"/>
    <mergeCell ref="O27:Q27"/>
    <mergeCell ref="S27:U27"/>
    <mergeCell ref="C26:E26"/>
    <mergeCell ref="G26:I26"/>
    <mergeCell ref="K26:M26"/>
    <mergeCell ref="O26:Q26"/>
    <mergeCell ref="S26:U26"/>
  </mergeCells>
  <pageMargins left="0.7" right="0.7" top="0.75" bottom="0.75" header="0.3" footer="0.3"/>
  <pageSetup paperSize="9" orientation="portrait" r:id="rId1"/>
  <ignoredErrors>
    <ignoredError sqref="O24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Normal="100" workbookViewId="0">
      <selection activeCell="Z39" sqref="Z39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25">
      <c r="A9" s="11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5">
      <c r="A10" s="11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5">
      <c r="A11" s="11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5">
      <c r="A15" s="12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5">
      <c r="A16" s="12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5">
      <c r="A17" s="12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9" t="s">
        <v>11</v>
      </c>
      <c r="B21" s="20">
        <v>0.8</v>
      </c>
      <c r="C21" s="20">
        <v>0.6</v>
      </c>
      <c r="D21" s="20">
        <v>1</v>
      </c>
      <c r="E21" s="20">
        <v>0.8</v>
      </c>
      <c r="F21" s="20">
        <v>0.6</v>
      </c>
      <c r="G21" s="20">
        <v>1</v>
      </c>
      <c r="H21" s="20">
        <v>0.6</v>
      </c>
      <c r="I21" s="20">
        <v>0.6</v>
      </c>
      <c r="J21" s="20">
        <v>1</v>
      </c>
      <c r="K21" s="20">
        <v>0.8</v>
      </c>
      <c r="L21" s="20">
        <v>1</v>
      </c>
      <c r="M21" s="20">
        <v>0.6</v>
      </c>
    </row>
    <row r="23" spans="1:25" x14ac:dyDescent="0.25">
      <c r="C23" s="28" t="s">
        <v>20</v>
      </c>
      <c r="D23" s="28"/>
      <c r="E23" s="28"/>
      <c r="G23" s="28" t="s">
        <v>28</v>
      </c>
      <c r="H23" s="28"/>
      <c r="I23" s="28"/>
      <c r="K23" s="28" t="s">
        <v>26</v>
      </c>
      <c r="L23" s="28"/>
      <c r="M23" s="28"/>
      <c r="O23" s="28" t="s">
        <v>27</v>
      </c>
      <c r="P23" s="28"/>
      <c r="Q23" s="28"/>
      <c r="S23" s="28" t="s">
        <v>13</v>
      </c>
      <c r="T23" s="28"/>
      <c r="U23" s="28"/>
      <c r="W23" s="28" t="s">
        <v>12</v>
      </c>
      <c r="X23" s="28"/>
      <c r="Y23" s="28"/>
    </row>
    <row r="24" spans="1:25" x14ac:dyDescent="0.25">
      <c r="C24" s="26">
        <f>2*0.85+5*0.15</f>
        <v>2.4500000000000002</v>
      </c>
      <c r="D24" s="26"/>
      <c r="E24" s="26"/>
      <c r="G24" s="26">
        <f>70*0.85+90*0.15</f>
        <v>73</v>
      </c>
      <c r="H24" s="26"/>
      <c r="I24" s="26"/>
      <c r="K24" s="27">
        <f>200*0.15+2*0.85</f>
        <v>31.7</v>
      </c>
      <c r="L24" s="27"/>
      <c r="M24" s="27"/>
      <c r="O24" s="27">
        <f>15.9*0.15+6.9*0.85</f>
        <v>8.25</v>
      </c>
      <c r="P24" s="27"/>
      <c r="Q24" s="27"/>
      <c r="S24" s="26">
        <f>30*0.15+26*0.85</f>
        <v>26.599999999999998</v>
      </c>
      <c r="T24" s="26"/>
      <c r="U24" s="26"/>
      <c r="W24" s="26">
        <f>20*0.15+21*0.85</f>
        <v>20.849999999999998</v>
      </c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8</v>
      </c>
      <c r="D27" s="26"/>
      <c r="E27" s="26"/>
      <c r="F27" s="22"/>
      <c r="G27" s="26">
        <v>16</v>
      </c>
      <c r="H27" s="26"/>
      <c r="I27" s="26"/>
      <c r="K27" s="26">
        <f>111*0.15+10*0.85</f>
        <v>25.15</v>
      </c>
      <c r="L27" s="26"/>
      <c r="M27" s="26"/>
      <c r="O27" s="26">
        <f>170*0.15+70*0.85</f>
        <v>85</v>
      </c>
      <c r="P27" s="26"/>
      <c r="Q27" s="26"/>
      <c r="S27" s="26">
        <v>0</v>
      </c>
      <c r="T27" s="26"/>
      <c r="U27" s="26"/>
      <c r="X27" s="21"/>
    </row>
  </sheetData>
  <mergeCells count="26">
    <mergeCell ref="C26:E26"/>
    <mergeCell ref="G26:I26"/>
    <mergeCell ref="K26:M26"/>
    <mergeCell ref="O26:Q26"/>
    <mergeCell ref="S26:U26"/>
    <mergeCell ref="C27:E27"/>
    <mergeCell ref="G27:I27"/>
    <mergeCell ref="K27:M27"/>
    <mergeCell ref="O27:Q27"/>
    <mergeCell ref="S27:U27"/>
    <mergeCell ref="B1:Y1"/>
    <mergeCell ref="B7:Y7"/>
    <mergeCell ref="B13:Y13"/>
    <mergeCell ref="B19:M19"/>
    <mergeCell ref="W24:Y24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</mergeCells>
  <pageMargins left="0.7" right="0.7" top="0.75" bottom="0.75" header="0.3" footer="0.3"/>
  <pageSetup paperSize="9" orientation="portrait" r:id="rId1"/>
  <ignoredErrors>
    <ignoredError sqref="C24:F24 D27:F27 H27:I27 H24:I24 P24:R24 X24:Y24 T24:V24 L24:N24 G24 O24 W24 S24 J24:K24 K27:Q27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zoomScaleNormal="100" workbookViewId="0">
      <selection activeCell="AD36" sqref="AD3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8">
        <v>0.4</v>
      </c>
      <c r="J3" s="18">
        <v>0.4</v>
      </c>
      <c r="K3" s="18">
        <v>0.8</v>
      </c>
      <c r="L3" s="18">
        <v>1</v>
      </c>
      <c r="M3" s="18">
        <v>1</v>
      </c>
      <c r="N3" s="18">
        <v>0.6</v>
      </c>
      <c r="O3" s="18">
        <v>0.4</v>
      </c>
      <c r="P3" s="18">
        <v>0.2</v>
      </c>
      <c r="Q3" s="17">
        <v>0.2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25">
      <c r="A9" s="11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1" t="s">
        <v>3</v>
      </c>
      <c r="B10" s="17">
        <v>0.1</v>
      </c>
      <c r="C10" s="17">
        <v>0.1</v>
      </c>
      <c r="D10" s="17">
        <v>0.1</v>
      </c>
      <c r="E10" s="17">
        <v>0.1</v>
      </c>
      <c r="F10" s="17">
        <v>0.1</v>
      </c>
      <c r="G10" s="17">
        <v>0.1</v>
      </c>
      <c r="H10" s="17">
        <v>0.1</v>
      </c>
      <c r="I10" s="17">
        <v>0.1</v>
      </c>
      <c r="J10" s="17">
        <v>0.1</v>
      </c>
      <c r="K10" s="17">
        <v>0.1</v>
      </c>
      <c r="L10" s="17">
        <v>0.1</v>
      </c>
      <c r="M10" s="17">
        <v>0.1</v>
      </c>
      <c r="N10" s="17">
        <v>0.1</v>
      </c>
      <c r="O10" s="17">
        <v>0.1</v>
      </c>
      <c r="P10" s="17">
        <v>0.1</v>
      </c>
      <c r="Q10" s="17">
        <v>0.1</v>
      </c>
      <c r="R10" s="17">
        <v>0.1</v>
      </c>
      <c r="S10" s="17">
        <v>0.1</v>
      </c>
      <c r="T10" s="17">
        <v>0.1</v>
      </c>
      <c r="U10" s="17">
        <v>0.1</v>
      </c>
      <c r="V10" s="17">
        <v>0.1</v>
      </c>
      <c r="W10" s="17">
        <v>0.1</v>
      </c>
      <c r="X10" s="17">
        <v>0.1</v>
      </c>
      <c r="Y10" s="17">
        <v>0.1</v>
      </c>
    </row>
    <row r="11" spans="1:25" x14ac:dyDescent="0.25">
      <c r="A11" s="11" t="s">
        <v>4</v>
      </c>
      <c r="B11" s="17">
        <v>0.1</v>
      </c>
      <c r="C11" s="17">
        <v>0.1</v>
      </c>
      <c r="D11" s="17">
        <v>0.1</v>
      </c>
      <c r="E11" s="17">
        <v>0.1</v>
      </c>
      <c r="F11" s="17">
        <v>0.1</v>
      </c>
      <c r="G11" s="17">
        <v>0.1</v>
      </c>
      <c r="H11" s="17">
        <v>0.1</v>
      </c>
      <c r="I11" s="17">
        <v>0.1</v>
      </c>
      <c r="J11" s="17">
        <v>0.1</v>
      </c>
      <c r="K11" s="17">
        <v>0.1</v>
      </c>
      <c r="L11" s="17">
        <v>0.1</v>
      </c>
      <c r="M11" s="17">
        <v>0.1</v>
      </c>
      <c r="N11" s="17">
        <v>0.1</v>
      </c>
      <c r="O11" s="17">
        <v>0.1</v>
      </c>
      <c r="P11" s="17">
        <v>0.1</v>
      </c>
      <c r="Q11" s="17">
        <v>0.1</v>
      </c>
      <c r="R11" s="17">
        <v>0.1</v>
      </c>
      <c r="S11" s="17">
        <v>0.1</v>
      </c>
      <c r="T11" s="17">
        <v>0.1</v>
      </c>
      <c r="U11" s="17">
        <v>0.1</v>
      </c>
      <c r="V11" s="17">
        <v>0.1</v>
      </c>
      <c r="W11" s="17">
        <v>0.1</v>
      </c>
      <c r="X11" s="17">
        <v>0.1</v>
      </c>
      <c r="Y11" s="17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5">
      <c r="A15" s="12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0.4</v>
      </c>
      <c r="J15" s="6">
        <v>0.4</v>
      </c>
      <c r="K15" s="6">
        <v>0.8</v>
      </c>
      <c r="L15" s="6">
        <v>1</v>
      </c>
      <c r="M15" s="6">
        <v>1</v>
      </c>
      <c r="N15" s="6">
        <v>0.6</v>
      </c>
      <c r="O15" s="6">
        <v>0.4</v>
      </c>
      <c r="P15" s="6">
        <v>0.2</v>
      </c>
      <c r="Q15" s="6">
        <v>0.2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2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2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9" t="s">
        <v>11</v>
      </c>
      <c r="B21" s="20">
        <v>0.8</v>
      </c>
      <c r="C21" s="20">
        <v>0.6</v>
      </c>
      <c r="D21" s="20">
        <v>1</v>
      </c>
      <c r="E21" s="20">
        <v>0.8</v>
      </c>
      <c r="F21" s="20">
        <v>0.6</v>
      </c>
      <c r="G21" s="20">
        <v>1</v>
      </c>
      <c r="H21" s="20">
        <v>0.6</v>
      </c>
      <c r="I21" s="20">
        <v>0.6</v>
      </c>
      <c r="J21" s="20">
        <v>1</v>
      </c>
      <c r="K21" s="20">
        <v>0.8</v>
      </c>
      <c r="L21" s="20">
        <v>1</v>
      </c>
      <c r="M21" s="20">
        <v>0.6</v>
      </c>
    </row>
    <row r="23" spans="1:25" x14ac:dyDescent="0.25">
      <c r="C23" s="28" t="s">
        <v>20</v>
      </c>
      <c r="D23" s="28"/>
      <c r="E23" s="28"/>
      <c r="G23" s="28" t="s">
        <v>28</v>
      </c>
      <c r="H23" s="28"/>
      <c r="I23" s="28"/>
      <c r="K23" s="28" t="s">
        <v>26</v>
      </c>
      <c r="L23" s="28"/>
      <c r="M23" s="28"/>
      <c r="O23" s="28" t="s">
        <v>27</v>
      </c>
      <c r="P23" s="28"/>
      <c r="Q23" s="28"/>
      <c r="S23" s="28" t="s">
        <v>13</v>
      </c>
      <c r="T23" s="28"/>
      <c r="U23" s="28"/>
      <c r="W23" s="28" t="s">
        <v>12</v>
      </c>
      <c r="X23" s="28"/>
      <c r="Y23" s="28"/>
    </row>
    <row r="24" spans="1:25" x14ac:dyDescent="0.25">
      <c r="C24" s="26">
        <f>2*0.85+0.15*5</f>
        <v>2.4500000000000002</v>
      </c>
      <c r="D24" s="26"/>
      <c r="E24" s="26"/>
      <c r="G24" s="33">
        <f>70*0.85+90*0.15</f>
        <v>73</v>
      </c>
      <c r="H24" s="33"/>
      <c r="I24" s="33"/>
      <c r="K24" s="27">
        <f>2*0.85+200*0.15</f>
        <v>31.7</v>
      </c>
      <c r="L24" s="27"/>
      <c r="M24" s="27"/>
      <c r="O24" s="27">
        <f>6.1*0.85+0.15*12.5</f>
        <v>7.06</v>
      </c>
      <c r="P24" s="27"/>
      <c r="Q24" s="27"/>
      <c r="S24" s="26">
        <f>26*0.85+30*0.15</f>
        <v>26.599999999999998</v>
      </c>
      <c r="T24" s="26"/>
      <c r="U24" s="26"/>
      <c r="V24" s="22"/>
      <c r="W24" s="26">
        <f>21*0.85+20*0.15</f>
        <v>20.849999999999998</v>
      </c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8</v>
      </c>
      <c r="D27" s="26"/>
      <c r="E27" s="26"/>
      <c r="F27" s="22"/>
      <c r="G27" s="26">
        <v>16</v>
      </c>
      <c r="H27" s="26"/>
      <c r="I27" s="26"/>
      <c r="K27" s="26">
        <f>0.85*10+97*0.15</f>
        <v>23.049999999999997</v>
      </c>
      <c r="L27" s="26"/>
      <c r="M27" s="26"/>
      <c r="O27" s="26">
        <f>80*0.85+170*0.15</f>
        <v>93.5</v>
      </c>
      <c r="P27" s="26"/>
      <c r="Q27" s="26"/>
      <c r="S27" s="26">
        <v>0</v>
      </c>
      <c r="T27" s="26"/>
      <c r="U27" s="26"/>
    </row>
  </sheetData>
  <mergeCells count="26">
    <mergeCell ref="S26:U26"/>
    <mergeCell ref="C27:E27"/>
    <mergeCell ref="K27:M27"/>
    <mergeCell ref="O27:Q27"/>
    <mergeCell ref="S27:U27"/>
    <mergeCell ref="G27:I27"/>
    <mergeCell ref="C26:E26"/>
    <mergeCell ref="G26:I26"/>
    <mergeCell ref="K26:M26"/>
    <mergeCell ref="O26:Q26"/>
    <mergeCell ref="B1:Y1"/>
    <mergeCell ref="B7:Y7"/>
    <mergeCell ref="B13:Y13"/>
    <mergeCell ref="B19:M19"/>
    <mergeCell ref="W24:Y24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</mergeCells>
  <pageMargins left="0.7" right="0.7" top="0.75" bottom="0.75" header="0.3" footer="0.3"/>
  <pageSetup paperSize="9" orientation="portrait" r:id="rId1"/>
  <ignoredErrors>
    <ignoredError sqref="S24:Y24 C24 G24 K24 O24 K27 O27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13" zoomScaleNormal="100" workbookViewId="0">
      <selection activeCell="P21" sqref="P21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25">
      <c r="A9" s="11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11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11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5">
      <c r="A15" s="12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2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2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9" t="s">
        <v>11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3" spans="1:25" x14ac:dyDescent="0.25">
      <c r="C23" s="28" t="s">
        <v>20</v>
      </c>
      <c r="D23" s="28"/>
      <c r="E23" s="28"/>
      <c r="G23" s="28" t="s">
        <v>28</v>
      </c>
      <c r="H23" s="28"/>
      <c r="I23" s="28"/>
      <c r="K23" s="28" t="s">
        <v>26</v>
      </c>
      <c r="L23" s="28"/>
      <c r="M23" s="28"/>
      <c r="O23" s="28" t="s">
        <v>27</v>
      </c>
      <c r="P23" s="28"/>
      <c r="Q23" s="28"/>
      <c r="S23" s="28" t="s">
        <v>13</v>
      </c>
      <c r="T23" s="28"/>
      <c r="U23" s="28"/>
      <c r="W23" s="28" t="s">
        <v>12</v>
      </c>
      <c r="X23" s="28"/>
      <c r="Y23" s="28"/>
    </row>
    <row r="24" spans="1:25" x14ac:dyDescent="0.25">
      <c r="C24" s="26">
        <v>1</v>
      </c>
      <c r="D24" s="26"/>
      <c r="E24" s="26"/>
      <c r="G24" s="26">
        <v>0</v>
      </c>
      <c r="H24" s="26"/>
      <c r="I24" s="26"/>
      <c r="K24" s="27">
        <v>500</v>
      </c>
      <c r="L24" s="27"/>
      <c r="M24" s="27"/>
      <c r="O24" s="27">
        <v>7.1</v>
      </c>
      <c r="P24" s="27"/>
      <c r="Q24" s="27"/>
      <c r="S24" s="26">
        <v>26</v>
      </c>
      <c r="T24" s="26"/>
      <c r="U24" s="26"/>
      <c r="V24" s="22"/>
      <c r="W24" s="26">
        <v>26</v>
      </c>
      <c r="X24" s="26"/>
      <c r="Y24" s="26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0</v>
      </c>
      <c r="D27" s="26"/>
      <c r="E27" s="26"/>
      <c r="F27" s="22"/>
      <c r="G27" s="26">
        <v>0</v>
      </c>
      <c r="H27" s="26"/>
      <c r="I27" s="26"/>
      <c r="K27" s="26">
        <v>36</v>
      </c>
      <c r="L27" s="26"/>
      <c r="M27" s="26"/>
      <c r="O27" s="26">
        <v>0</v>
      </c>
      <c r="P27" s="26"/>
      <c r="Q27" s="26"/>
      <c r="S27" s="26">
        <v>0</v>
      </c>
      <c r="T27" s="26"/>
      <c r="U27" s="26"/>
    </row>
  </sheetData>
  <mergeCells count="26">
    <mergeCell ref="C26:E26"/>
    <mergeCell ref="G26:I26"/>
    <mergeCell ref="K26:M26"/>
    <mergeCell ref="O26:Q26"/>
    <mergeCell ref="S26:U26"/>
    <mergeCell ref="C27:E27"/>
    <mergeCell ref="G27:I27"/>
    <mergeCell ref="K27:M27"/>
    <mergeCell ref="O27:Q27"/>
    <mergeCell ref="S27:U27"/>
    <mergeCell ref="B1:Y1"/>
    <mergeCell ref="B7:Y7"/>
    <mergeCell ref="B13:Y13"/>
    <mergeCell ref="B19:M19"/>
    <mergeCell ref="W24:Y24"/>
    <mergeCell ref="C23:E23"/>
    <mergeCell ref="G23:I23"/>
    <mergeCell ref="K23:M23"/>
    <mergeCell ref="O23:Q23"/>
    <mergeCell ref="S23:U23"/>
    <mergeCell ref="W23:Y23"/>
    <mergeCell ref="C24:E24"/>
    <mergeCell ref="G24:I24"/>
    <mergeCell ref="K24:M24"/>
    <mergeCell ref="O24:Q24"/>
    <mergeCell ref="S24:U2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X28" sqref="X28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0" t="s">
        <v>18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x14ac:dyDescent="0.25">
      <c r="A8" s="3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1">
        <v>21</v>
      </c>
      <c r="W8" s="11">
        <v>22</v>
      </c>
      <c r="X8" s="11">
        <v>23</v>
      </c>
      <c r="Y8" s="11">
        <v>24</v>
      </c>
    </row>
    <row r="9" spans="1:25" x14ac:dyDescent="0.25">
      <c r="A9" s="11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1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1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1" t="s">
        <v>19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5">
      <c r="A14" s="3"/>
      <c r="B14" s="12">
        <v>1</v>
      </c>
      <c r="C14" s="12">
        <v>2</v>
      </c>
      <c r="D14" s="12">
        <v>3</v>
      </c>
      <c r="E14" s="12">
        <v>4</v>
      </c>
      <c r="F14" s="12">
        <v>5</v>
      </c>
      <c r="G14" s="12">
        <v>6</v>
      </c>
      <c r="H14" s="12">
        <v>7</v>
      </c>
      <c r="I14" s="12">
        <v>8</v>
      </c>
      <c r="J14" s="12">
        <v>9</v>
      </c>
      <c r="K14" s="12">
        <v>10</v>
      </c>
      <c r="L14" s="12">
        <v>11</v>
      </c>
      <c r="M14" s="12">
        <v>12</v>
      </c>
      <c r="N14" s="12">
        <v>13</v>
      </c>
      <c r="O14" s="12">
        <v>14</v>
      </c>
      <c r="P14" s="12">
        <v>15</v>
      </c>
      <c r="Q14" s="12">
        <v>16</v>
      </c>
      <c r="R14" s="12">
        <v>17</v>
      </c>
      <c r="S14" s="12">
        <v>18</v>
      </c>
      <c r="T14" s="12">
        <v>19</v>
      </c>
      <c r="U14" s="12">
        <v>20</v>
      </c>
      <c r="V14" s="12">
        <v>21</v>
      </c>
      <c r="W14" s="12">
        <v>22</v>
      </c>
      <c r="X14" s="12">
        <v>23</v>
      </c>
      <c r="Y14" s="12">
        <v>24</v>
      </c>
    </row>
    <row r="15" spans="1:25" x14ac:dyDescent="0.25">
      <c r="A15" s="12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5">
      <c r="A16" s="12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5">
      <c r="A17" s="12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2" t="s">
        <v>1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9" t="s">
        <v>11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3" spans="1:25" x14ac:dyDescent="0.25">
      <c r="C23" s="28" t="s">
        <v>20</v>
      </c>
      <c r="D23" s="28"/>
      <c r="E23" s="28"/>
      <c r="G23" s="28" t="s">
        <v>28</v>
      </c>
      <c r="H23" s="28"/>
      <c r="I23" s="28"/>
      <c r="K23" s="28" t="s">
        <v>26</v>
      </c>
      <c r="L23" s="28"/>
      <c r="M23" s="28"/>
      <c r="O23" s="28" t="s">
        <v>27</v>
      </c>
      <c r="P23" s="28"/>
      <c r="Q23" s="28"/>
      <c r="S23" s="28" t="s">
        <v>13</v>
      </c>
      <c r="T23" s="28"/>
      <c r="U23" s="28"/>
      <c r="W23" s="28" t="s">
        <v>12</v>
      </c>
      <c r="X23" s="28"/>
      <c r="Y23" s="28"/>
    </row>
    <row r="24" spans="1:25" x14ac:dyDescent="0.25">
      <c r="C24" s="26">
        <v>20</v>
      </c>
      <c r="D24" s="26"/>
      <c r="E24" s="26"/>
      <c r="G24" s="33">
        <v>70</v>
      </c>
      <c r="H24" s="33"/>
      <c r="I24" s="33"/>
      <c r="K24" s="27">
        <v>2</v>
      </c>
      <c r="L24" s="27"/>
      <c r="M24" s="27"/>
      <c r="O24" s="27">
        <v>11.3</v>
      </c>
      <c r="P24" s="27"/>
      <c r="Q24" s="27"/>
      <c r="S24" s="27">
        <v>24</v>
      </c>
      <c r="T24" s="27"/>
      <c r="U24" s="27"/>
      <c r="V24" s="22"/>
      <c r="W24" s="27">
        <v>24</v>
      </c>
      <c r="X24" s="27"/>
      <c r="Y24" s="27"/>
    </row>
    <row r="26" spans="1:25" x14ac:dyDescent="0.25">
      <c r="C26" s="28" t="s">
        <v>14</v>
      </c>
      <c r="D26" s="28"/>
      <c r="E26" s="28"/>
      <c r="G26" s="28" t="s">
        <v>16</v>
      </c>
      <c r="H26" s="28"/>
      <c r="I26" s="28"/>
      <c r="K26" s="28" t="s">
        <v>15</v>
      </c>
      <c r="L26" s="28"/>
      <c r="M26" s="28"/>
      <c r="O26" s="28" t="s">
        <v>17</v>
      </c>
      <c r="P26" s="28"/>
      <c r="Q26" s="28"/>
      <c r="S26" s="28" t="s">
        <v>25</v>
      </c>
      <c r="T26" s="28"/>
      <c r="U26" s="28"/>
    </row>
    <row r="27" spans="1:25" x14ac:dyDescent="0.25">
      <c r="C27" s="26">
        <v>120</v>
      </c>
      <c r="D27" s="26"/>
      <c r="E27" s="26"/>
      <c r="F27" s="22"/>
      <c r="G27" s="26">
        <v>360</v>
      </c>
      <c r="H27" s="26"/>
      <c r="I27" s="26"/>
      <c r="K27" s="26">
        <v>83</v>
      </c>
      <c r="L27" s="26"/>
      <c r="M27" s="26"/>
      <c r="O27" s="33">
        <v>80</v>
      </c>
      <c r="P27" s="33"/>
      <c r="Q27" s="33"/>
      <c r="S27" s="26">
        <v>0</v>
      </c>
      <c r="T27" s="26"/>
      <c r="U27" s="26"/>
    </row>
  </sheetData>
  <mergeCells count="26">
    <mergeCell ref="W24:Y24"/>
    <mergeCell ref="C27:E27"/>
    <mergeCell ref="G27:I27"/>
    <mergeCell ref="K27:M27"/>
    <mergeCell ref="O27:Q27"/>
    <mergeCell ref="S27:U27"/>
    <mergeCell ref="C26:E26"/>
    <mergeCell ref="G26:I26"/>
    <mergeCell ref="K26:M26"/>
    <mergeCell ref="O26:Q26"/>
    <mergeCell ref="S26:U26"/>
    <mergeCell ref="C24:E24"/>
    <mergeCell ref="G24:I24"/>
    <mergeCell ref="K24:M24"/>
    <mergeCell ref="O24:Q24"/>
    <mergeCell ref="S24:U24"/>
    <mergeCell ref="B1:Y1"/>
    <mergeCell ref="B7:Y7"/>
    <mergeCell ref="B13:Y13"/>
    <mergeCell ref="B19:M19"/>
    <mergeCell ref="C23:E23"/>
    <mergeCell ref="G23:I23"/>
    <mergeCell ref="K23:M23"/>
    <mergeCell ref="O23:Q23"/>
    <mergeCell ref="S23:U23"/>
    <mergeCell ref="W23:Y23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HOUSING1</vt:lpstr>
      <vt:lpstr>HOUSING2</vt:lpstr>
      <vt:lpstr>OFFICE</vt:lpstr>
      <vt:lpstr>INDUSTRIAL</vt:lpstr>
      <vt:lpstr>RETAIL</vt:lpstr>
      <vt:lpstr>RESTAURANT</vt:lpstr>
      <vt:lpstr>RESTS</vt:lpstr>
      <vt:lpstr>SERVER</vt:lpstr>
      <vt:lpstr>SWIM</vt:lpstr>
      <vt:lpstr>SCHOOL</vt:lpstr>
      <vt:lpstr>HOSPITAL</vt:lpstr>
      <vt:lpstr>SUPER</vt:lpstr>
      <vt:lpstr>HOTEL</vt:lpstr>
      <vt:lpstr>GYM</vt:lpstr>
      <vt:lpstr>COOLROOM</vt:lpstr>
      <vt:lpstr>PARKING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2016-05-09T09:54:06Z</dcterms:created>
  <dcterms:modified xsi:type="dcterms:W3CDTF">2016-05-10T08:43:53Z</dcterms:modified>
</cp:coreProperties>
</file>