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1905" yWindow="-975" windowWidth="22260" windowHeight="142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F6" i="1" l="1"/>
  <c r="D6" i="1"/>
  <c r="F5" i="1" l="1"/>
  <c r="D9" i="1" l="1"/>
  <c r="N5" i="1"/>
  <c r="D5" i="1"/>
</calcChain>
</file>

<file path=xl/sharedStrings.xml><?xml version="1.0" encoding="utf-8"?>
<sst xmlns="http://schemas.openxmlformats.org/spreadsheetml/2006/main" count="188" uniqueCount="79">
  <si>
    <t>Category</t>
  </si>
  <si>
    <t>ASHP</t>
  </si>
  <si>
    <t>GSHP</t>
  </si>
  <si>
    <t>Conversion</t>
  </si>
  <si>
    <t>Distribution</t>
  </si>
  <si>
    <t>KBOB 2016</t>
  </si>
  <si>
    <t>kgCO2-eq/kW</t>
  </si>
  <si>
    <t>Emission</t>
  </si>
  <si>
    <t>kgCO2-eq/m2</t>
  </si>
  <si>
    <t>Name</t>
  </si>
  <si>
    <t>Ventilation</t>
  </si>
  <si>
    <t>mechanical ventilation</t>
  </si>
  <si>
    <t>window ventilation</t>
  </si>
  <si>
    <t>-</t>
  </si>
  <si>
    <t>including the borehole with the assumption of  0.04kW/m and 28.1kgCO2/m + 272.5 for the actual device</t>
  </si>
  <si>
    <t>hydronic heat distribution office</t>
  </si>
  <si>
    <t>hydronic heat distribution residential</t>
  </si>
  <si>
    <t>I do not know why res and office are so different</t>
  </si>
  <si>
    <t>radiator</t>
  </si>
  <si>
    <t>per EBF</t>
  </si>
  <si>
    <t>ceiling heating</t>
  </si>
  <si>
    <t>Distribution and Emission</t>
  </si>
  <si>
    <t>kgCO2-eq/kWp</t>
  </si>
  <si>
    <t>(kgCO2-eq/m2)/(m3/hm2)</t>
  </si>
  <si>
    <t>according to linear interpolation, meaning (kgCO2 per EBF) per Aussenluftvolumenstrom, so multiply the number with the aussenluftvolumenstrom and then with EBF</t>
  </si>
  <si>
    <t>floor heating</t>
  </si>
  <si>
    <t>air</t>
  </si>
  <si>
    <t>Pellets</t>
  </si>
  <si>
    <t>lifetime</t>
  </si>
  <si>
    <t>Confirmed 1</t>
  </si>
  <si>
    <t>Source LT</t>
  </si>
  <si>
    <t>electric</t>
  </si>
  <si>
    <t>Natural Gas</t>
  </si>
  <si>
    <t>None</t>
  </si>
  <si>
    <t>kgCO2-eq/egal</t>
  </si>
  <si>
    <t>Dummy for when a System "None" is chosen</t>
  </si>
  <si>
    <t>egal</t>
  </si>
  <si>
    <t>KBOB 2016, http://www.erdsondenoptimierung.ch/index.php?id=269463</t>
  </si>
  <si>
    <t>SIA 2032 (2020)</t>
  </si>
  <si>
    <t>Value_UBP</t>
  </si>
  <si>
    <t>Dim_UBP</t>
  </si>
  <si>
    <t>UBP/kW</t>
  </si>
  <si>
    <t>UBP/kWp</t>
  </si>
  <si>
    <t>UBP/m2</t>
  </si>
  <si>
    <t>UBP/(m3/hm2)</t>
  </si>
  <si>
    <t>UBP</t>
  </si>
  <si>
    <t>Dim</t>
  </si>
  <si>
    <t>Value</t>
  </si>
  <si>
    <t>Wood</t>
  </si>
  <si>
    <t>district</t>
  </si>
  <si>
    <t>Oil</t>
  </si>
  <si>
    <t>KBOB 2016, based on radiators with 0.07kW/m2 heating power</t>
  </si>
  <si>
    <t>Dim_Cost</t>
  </si>
  <si>
    <t>Cost</t>
  </si>
  <si>
    <t>Source Emissions</t>
  </si>
  <si>
    <t>Source Cost</t>
  </si>
  <si>
    <t>description emissions</t>
  </si>
  <si>
    <t>description cost</t>
  </si>
  <si>
    <t>CHF/kW</t>
  </si>
  <si>
    <t>CHF/m2</t>
  </si>
  <si>
    <t>CHF</t>
  </si>
  <si>
    <t>KBOB 2016, own estimation</t>
  </si>
  <si>
    <t>overestimation, as there is only a "Übergabestation" and no burner, hence only half of the embodied emission of a burner(assumption) is counted</t>
  </si>
  <si>
    <t>per EBF, series of looped pipes connected to a warm water boiler.
On https://comfortfloor.ch/lp/bodenheizung-kosten/, 180CHF/m2 is listed</t>
  </si>
  <si>
    <t>included in floor heating /radiator</t>
  </si>
  <si>
    <r>
      <t>per EBF, comfort ventilation</t>
    </r>
    <r>
      <rPr>
        <u/>
        <sz val="11"/>
        <color rgb="FFFF0000"/>
        <rFont val="Calibri"/>
        <family val="2"/>
        <scheme val="minor"/>
      </rPr>
      <t xml:space="preserve"> with heat recovery function</t>
    </r>
  </si>
  <si>
    <t>per piece, wall-mounted radiator: 430 CHF. Assumption that per 15m2 one radiator is needed
for demontage and montage, ca. 1000 per piece CHF https://www.ofri.ch/kosten/radiator-montieren</t>
  </si>
  <si>
    <t>T. Gürber (2020), D. Sigrist (2018), WWF (2019), Energieschweiz und erneuerbarheizen (2020), energie 360°</t>
  </si>
  <si>
    <t>T. Gürber (2020)</t>
  </si>
  <si>
    <t>PV_cost_interpolated in dp.py</t>
  </si>
  <si>
    <t>CRB</t>
  </si>
  <si>
    <t>Aktualisierte Daten von Frischknecht (2018)</t>
  </si>
  <si>
    <t>IRENA and Swissolar</t>
  </si>
  <si>
    <t>PV_2050</t>
  </si>
  <si>
    <t>PV_2020</t>
  </si>
  <si>
    <t>Aktualisierte Daten von Treeze</t>
  </si>
  <si>
    <t>swissolar, BAPV</t>
  </si>
  <si>
    <t>m-Si_2050</t>
  </si>
  <si>
    <t>m-Si_2020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</si>
</sst>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6" fillId="0" borderId="2" xfId="0" applyFont="1" applyBorder="1"/>
    <xf numFmtId="164" fontId="6" fillId="0" borderId="0" xfId="0" applyNumberFormat="1" applyFont="1"/>
    <xf numFmtId="0" fontId="6" fillId="0" borderId="0" xfId="0" applyFont="1"/>
    <xf numFmtId="0" fontId="2" fillId="0" borderId="2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24.7109375" customWidth="1"/>
    <col min="2" max="2" width="33.42578125" customWidth="1"/>
    <col min="3" max="3" width="12.42578125" customWidth="1"/>
    <col min="4" max="4" width="13.140625" customWidth="1"/>
    <col min="6" max="6" width="11.42578125" customWidth="1"/>
    <col min="7" max="7" width="11.85546875" customWidth="1"/>
    <col min="8" max="8" width="11.42578125" customWidth="1"/>
    <col min="9" max="10" width="11.140625" customWidth="1"/>
    <col min="11" max="11" width="15.28515625" customWidth="1"/>
    <col min="12" max="12" width="11.140625" customWidth="1"/>
    <col min="13" max="13" width="18.140625" customWidth="1"/>
    <col min="14" max="14" width="10" customWidth="1"/>
    <col min="15" max="16" width="15.140625" customWidth="1"/>
  </cols>
  <sheetData>
    <row r="1" spans="1:15" x14ac:dyDescent="0.25">
      <c r="A1" s="5" t="s">
        <v>0</v>
      </c>
      <c r="B1" s="5" t="s">
        <v>9</v>
      </c>
      <c r="C1" s="6" t="s">
        <v>46</v>
      </c>
      <c r="D1" s="5" t="s">
        <v>47</v>
      </c>
      <c r="E1" s="5" t="s">
        <v>40</v>
      </c>
      <c r="F1" s="5" t="s">
        <v>39</v>
      </c>
      <c r="G1" s="5" t="s">
        <v>54</v>
      </c>
      <c r="H1" s="5" t="s">
        <v>29</v>
      </c>
      <c r="I1" s="7" t="s">
        <v>56</v>
      </c>
      <c r="J1" s="5" t="s">
        <v>52</v>
      </c>
      <c r="K1" s="5" t="s">
        <v>53</v>
      </c>
      <c r="L1" s="5" t="s">
        <v>55</v>
      </c>
      <c r="M1" s="5" t="s">
        <v>57</v>
      </c>
      <c r="N1" s="6" t="s">
        <v>28</v>
      </c>
      <c r="O1" s="5" t="s">
        <v>30</v>
      </c>
    </row>
    <row r="2" spans="1:15" x14ac:dyDescent="0.25">
      <c r="A2" s="2" t="s">
        <v>3</v>
      </c>
      <c r="B2" s="2" t="s">
        <v>27</v>
      </c>
      <c r="C2" s="4" t="s">
        <v>6</v>
      </c>
      <c r="D2">
        <v>51.2</v>
      </c>
      <c r="E2" t="s">
        <v>41</v>
      </c>
      <c r="F2">
        <v>120</v>
      </c>
      <c r="G2" t="s">
        <v>5</v>
      </c>
      <c r="H2" t="s">
        <v>13</v>
      </c>
      <c r="I2" s="3"/>
      <c r="J2" s="10" t="s">
        <v>58</v>
      </c>
      <c r="K2">
        <v>2110</v>
      </c>
      <c r="L2" t="s">
        <v>67</v>
      </c>
      <c r="N2" s="4">
        <v>20</v>
      </c>
      <c r="O2" t="s">
        <v>38</v>
      </c>
    </row>
    <row r="3" spans="1:15" x14ac:dyDescent="0.25">
      <c r="A3" s="2" t="s">
        <v>3</v>
      </c>
      <c r="B3" s="2" t="s">
        <v>48</v>
      </c>
      <c r="C3" s="4" t="s">
        <v>6</v>
      </c>
      <c r="D3">
        <v>51.2</v>
      </c>
      <c r="E3" t="s">
        <v>41</v>
      </c>
      <c r="F3">
        <v>120</v>
      </c>
      <c r="G3" t="s">
        <v>5</v>
      </c>
      <c r="H3" t="s">
        <v>13</v>
      </c>
      <c r="I3" s="3"/>
      <c r="J3" s="10" t="s">
        <v>58</v>
      </c>
      <c r="K3">
        <v>2110</v>
      </c>
      <c r="L3" t="s">
        <v>67</v>
      </c>
      <c r="N3" s="4">
        <v>20</v>
      </c>
      <c r="O3" t="s">
        <v>38</v>
      </c>
    </row>
    <row r="4" spans="1:15" x14ac:dyDescent="0.25">
      <c r="A4" s="2" t="s">
        <v>3</v>
      </c>
      <c r="B4" s="2" t="s">
        <v>1</v>
      </c>
      <c r="C4" s="4" t="s">
        <v>6</v>
      </c>
      <c r="D4">
        <v>363.75</v>
      </c>
      <c r="E4" t="s">
        <v>41</v>
      </c>
      <c r="F4">
        <v>682500</v>
      </c>
      <c r="G4" t="s">
        <v>5</v>
      </c>
      <c r="H4" t="s">
        <v>13</v>
      </c>
      <c r="I4" s="3"/>
      <c r="J4" s="10" t="s">
        <v>58</v>
      </c>
      <c r="K4">
        <v>2290</v>
      </c>
      <c r="L4" t="s">
        <v>67</v>
      </c>
      <c r="N4" s="4">
        <v>20</v>
      </c>
      <c r="O4" t="s">
        <v>38</v>
      </c>
    </row>
    <row r="5" spans="1:15" x14ac:dyDescent="0.25">
      <c r="A5" s="2" t="s">
        <v>3</v>
      </c>
      <c r="B5" s="2" t="s">
        <v>2</v>
      </c>
      <c r="C5" s="4" t="s">
        <v>6</v>
      </c>
      <c r="D5">
        <f>272.5 + 624</f>
        <v>896.5</v>
      </c>
      <c r="E5" t="s">
        <v>41</v>
      </c>
      <c r="F5">
        <f>527500+768900</f>
        <v>1296400</v>
      </c>
      <c r="G5" t="s">
        <v>37</v>
      </c>
      <c r="H5" t="s">
        <v>13</v>
      </c>
      <c r="I5" s="3" t="s">
        <v>14</v>
      </c>
      <c r="J5" s="10" t="s">
        <v>58</v>
      </c>
      <c r="K5">
        <v>3970</v>
      </c>
      <c r="L5" t="s">
        <v>67</v>
      </c>
      <c r="N5" s="8">
        <f>272.5/896.5*20+624/896.5*40</f>
        <v>33.920803123257109</v>
      </c>
      <c r="O5" t="s">
        <v>38</v>
      </c>
    </row>
    <row r="6" spans="1:15" x14ac:dyDescent="0.25">
      <c r="A6" s="2" t="s">
        <v>3</v>
      </c>
      <c r="B6" s="2" t="s">
        <v>31</v>
      </c>
      <c r="C6" s="4" t="s">
        <v>6</v>
      </c>
      <c r="D6" s="1">
        <f>D15/0.07</f>
        <v>77.999999999999986</v>
      </c>
      <c r="E6" t="s">
        <v>41</v>
      </c>
      <c r="F6" s="1">
        <f>F15/0.07</f>
        <v>145714.28571428571</v>
      </c>
      <c r="G6" t="s">
        <v>51</v>
      </c>
      <c r="H6" t="s">
        <v>13</v>
      </c>
      <c r="I6" s="3"/>
      <c r="J6" s="10" t="s">
        <v>58</v>
      </c>
      <c r="K6" s="13">
        <v>810</v>
      </c>
      <c r="L6" t="s">
        <v>67</v>
      </c>
      <c r="N6" s="4">
        <v>20</v>
      </c>
      <c r="O6" t="s">
        <v>38</v>
      </c>
    </row>
    <row r="7" spans="1:15" x14ac:dyDescent="0.25">
      <c r="A7" s="2" t="s">
        <v>3</v>
      </c>
      <c r="B7" s="2" t="s">
        <v>32</v>
      </c>
      <c r="C7" s="4" t="s">
        <v>6</v>
      </c>
      <c r="D7">
        <v>51.2</v>
      </c>
      <c r="E7" t="s">
        <v>41</v>
      </c>
      <c r="F7">
        <v>120</v>
      </c>
      <c r="G7" t="s">
        <v>5</v>
      </c>
      <c r="H7" t="s">
        <v>13</v>
      </c>
      <c r="I7" s="3"/>
      <c r="J7" s="10" t="s">
        <v>58</v>
      </c>
      <c r="K7" s="13">
        <v>1220</v>
      </c>
      <c r="L7" t="s">
        <v>67</v>
      </c>
      <c r="N7" s="4">
        <v>20</v>
      </c>
      <c r="O7" t="s">
        <v>38</v>
      </c>
    </row>
    <row r="8" spans="1:15" x14ac:dyDescent="0.25">
      <c r="A8" s="2" t="s">
        <v>3</v>
      </c>
      <c r="B8" s="2" t="s">
        <v>50</v>
      </c>
      <c r="C8" s="4" t="s">
        <v>6</v>
      </c>
      <c r="D8">
        <v>51.2</v>
      </c>
      <c r="E8" t="s">
        <v>41</v>
      </c>
      <c r="F8">
        <v>120</v>
      </c>
      <c r="G8" t="s">
        <v>5</v>
      </c>
      <c r="H8" t="s">
        <v>13</v>
      </c>
      <c r="I8" s="3"/>
      <c r="J8" s="10" t="s">
        <v>58</v>
      </c>
      <c r="K8" s="13">
        <v>1040</v>
      </c>
      <c r="L8" t="s">
        <v>67</v>
      </c>
      <c r="N8" s="4">
        <v>20</v>
      </c>
      <c r="O8" t="s">
        <v>38</v>
      </c>
    </row>
    <row r="9" spans="1:15" x14ac:dyDescent="0.25">
      <c r="A9" s="2" t="s">
        <v>3</v>
      </c>
      <c r="B9" s="2" t="s">
        <v>49</v>
      </c>
      <c r="C9" s="4" t="s">
        <v>6</v>
      </c>
      <c r="D9">
        <f xml:space="preserve"> 0.5* 51.2</f>
        <v>25.6</v>
      </c>
      <c r="E9" t="s">
        <v>41</v>
      </c>
      <c r="F9">
        <v>60</v>
      </c>
      <c r="G9" t="s">
        <v>61</v>
      </c>
      <c r="I9" s="3" t="s">
        <v>62</v>
      </c>
      <c r="J9" s="10" t="s">
        <v>58</v>
      </c>
      <c r="K9">
        <v>1550</v>
      </c>
      <c r="L9" t="s">
        <v>67</v>
      </c>
      <c r="N9" s="4">
        <v>20</v>
      </c>
      <c r="O9" t="s">
        <v>38</v>
      </c>
    </row>
    <row r="10" spans="1:15" x14ac:dyDescent="0.25">
      <c r="A10" s="2" t="s">
        <v>73</v>
      </c>
      <c r="B10" s="2" t="s">
        <v>77</v>
      </c>
      <c r="C10" s="14" t="s">
        <v>22</v>
      </c>
      <c r="D10" s="15">
        <v>833</v>
      </c>
      <c r="E10" s="16" t="s">
        <v>42</v>
      </c>
      <c r="F10" s="16">
        <v>1894815</v>
      </c>
      <c r="G10" s="16" t="s">
        <v>71</v>
      </c>
      <c r="H10" t="s">
        <v>13</v>
      </c>
      <c r="I10" s="3"/>
      <c r="J10" s="10" t="s">
        <v>58</v>
      </c>
      <c r="K10" s="16" t="s">
        <v>69</v>
      </c>
      <c r="L10" s="16" t="s">
        <v>72</v>
      </c>
      <c r="N10" s="14">
        <v>35</v>
      </c>
      <c r="O10" t="s">
        <v>38</v>
      </c>
    </row>
    <row r="11" spans="1:15" x14ac:dyDescent="0.25">
      <c r="A11" s="2" t="s">
        <v>74</v>
      </c>
      <c r="B11" s="2" t="s">
        <v>78</v>
      </c>
      <c r="C11" s="17" t="s">
        <v>22</v>
      </c>
      <c r="D11" s="18">
        <v>1243.0999999999999</v>
      </c>
      <c r="E11" s="11" t="s">
        <v>42</v>
      </c>
      <c r="F11" s="11">
        <v>2398500</v>
      </c>
      <c r="G11" s="11" t="s">
        <v>75</v>
      </c>
      <c r="I11" s="3"/>
      <c r="J11" s="10" t="s">
        <v>58</v>
      </c>
      <c r="K11" s="11" t="s">
        <v>69</v>
      </c>
      <c r="L11" s="11" t="s">
        <v>76</v>
      </c>
      <c r="M11" s="11"/>
      <c r="N11" s="17">
        <v>30</v>
      </c>
      <c r="O11" t="s">
        <v>38</v>
      </c>
    </row>
    <row r="12" spans="1:15" x14ac:dyDescent="0.25">
      <c r="A12" s="2" t="s">
        <v>4</v>
      </c>
      <c r="B12" s="2" t="s">
        <v>15</v>
      </c>
      <c r="C12" s="4" t="s">
        <v>8</v>
      </c>
      <c r="D12">
        <v>7.62</v>
      </c>
      <c r="E12" t="s">
        <v>43</v>
      </c>
      <c r="F12">
        <v>15000</v>
      </c>
      <c r="G12" t="s">
        <v>5</v>
      </c>
      <c r="H12" t="s">
        <v>13</v>
      </c>
      <c r="I12" s="3"/>
      <c r="J12" s="10" t="s">
        <v>59</v>
      </c>
      <c r="K12">
        <v>0</v>
      </c>
      <c r="L12" s="11" t="s">
        <v>64</v>
      </c>
      <c r="M12" t="s">
        <v>19</v>
      </c>
      <c r="N12" s="4">
        <v>60</v>
      </c>
      <c r="O12" t="s">
        <v>70</v>
      </c>
    </row>
    <row r="13" spans="1:15" x14ac:dyDescent="0.25">
      <c r="A13" s="2" t="s">
        <v>4</v>
      </c>
      <c r="B13" s="2" t="s">
        <v>16</v>
      </c>
      <c r="C13" s="4" t="s">
        <v>8</v>
      </c>
      <c r="D13">
        <v>3.07</v>
      </c>
      <c r="E13" t="s">
        <v>43</v>
      </c>
      <c r="F13">
        <v>5480</v>
      </c>
      <c r="G13" t="s">
        <v>5</v>
      </c>
      <c r="I13" s="3" t="s">
        <v>17</v>
      </c>
      <c r="J13" s="10" t="s">
        <v>59</v>
      </c>
      <c r="K13">
        <v>0</v>
      </c>
      <c r="L13" s="11" t="s">
        <v>64</v>
      </c>
      <c r="M13" t="s">
        <v>19</v>
      </c>
      <c r="N13" s="4">
        <v>60</v>
      </c>
      <c r="O13" t="s">
        <v>70</v>
      </c>
    </row>
    <row r="14" spans="1:15" x14ac:dyDescent="0.25">
      <c r="A14" s="2" t="s">
        <v>7</v>
      </c>
      <c r="B14" s="2" t="s">
        <v>25</v>
      </c>
      <c r="C14" s="4" t="s">
        <v>8</v>
      </c>
      <c r="D14">
        <v>5.0599999999999996</v>
      </c>
      <c r="E14" t="s">
        <v>43</v>
      </c>
      <c r="F14">
        <v>4040</v>
      </c>
      <c r="G14" t="s">
        <v>5</v>
      </c>
      <c r="H14" t="s">
        <v>13</v>
      </c>
      <c r="I14" s="3" t="s">
        <v>19</v>
      </c>
      <c r="J14" s="10" t="s">
        <v>59</v>
      </c>
      <c r="K14">
        <v>150</v>
      </c>
      <c r="L14" t="s">
        <v>68</v>
      </c>
      <c r="M14" s="12" t="s">
        <v>63</v>
      </c>
      <c r="N14" s="4">
        <v>60</v>
      </c>
      <c r="O14" t="s">
        <v>70</v>
      </c>
    </row>
    <row r="15" spans="1:15" x14ac:dyDescent="0.25">
      <c r="A15" s="2" t="s">
        <v>7</v>
      </c>
      <c r="B15" s="2" t="s">
        <v>18</v>
      </c>
      <c r="C15" s="4" t="s">
        <v>8</v>
      </c>
      <c r="D15">
        <v>5.46</v>
      </c>
      <c r="E15" t="s">
        <v>43</v>
      </c>
      <c r="F15">
        <v>10200</v>
      </c>
      <c r="G15" t="s">
        <v>5</v>
      </c>
      <c r="I15" s="3" t="s">
        <v>19</v>
      </c>
      <c r="J15" s="10" t="s">
        <v>59</v>
      </c>
      <c r="K15" s="1">
        <f>(430+1000)/15</f>
        <v>95.333333333333329</v>
      </c>
      <c r="L15" t="s">
        <v>68</v>
      </c>
      <c r="M15" s="12" t="s">
        <v>66</v>
      </c>
      <c r="N15" s="4">
        <v>60</v>
      </c>
      <c r="O15" t="s">
        <v>70</v>
      </c>
    </row>
    <row r="16" spans="1:15" x14ac:dyDescent="0.25">
      <c r="A16" s="2" t="s">
        <v>7</v>
      </c>
      <c r="B16" s="2" t="s">
        <v>20</v>
      </c>
      <c r="C16" s="4" t="s">
        <v>8</v>
      </c>
      <c r="D16">
        <v>5.77</v>
      </c>
      <c r="E16" t="s">
        <v>43</v>
      </c>
      <c r="F16">
        <v>39600</v>
      </c>
      <c r="G16" t="s">
        <v>5</v>
      </c>
      <c r="I16" s="3" t="s">
        <v>19</v>
      </c>
      <c r="J16" s="10" t="s">
        <v>59</v>
      </c>
      <c r="N16" s="4">
        <v>30</v>
      </c>
      <c r="O16" t="s">
        <v>38</v>
      </c>
    </row>
    <row r="17" spans="1:15" x14ac:dyDescent="0.25">
      <c r="A17" s="2" t="s">
        <v>21</v>
      </c>
      <c r="B17" s="2" t="s">
        <v>26</v>
      </c>
      <c r="C17" s="4" t="s">
        <v>8</v>
      </c>
      <c r="D17">
        <v>1.7</v>
      </c>
      <c r="E17" t="s">
        <v>43</v>
      </c>
      <c r="F17">
        <v>2940</v>
      </c>
      <c r="G17" t="s">
        <v>5</v>
      </c>
      <c r="I17" s="3" t="s">
        <v>19</v>
      </c>
      <c r="J17" s="10" t="s">
        <v>59</v>
      </c>
      <c r="N17" s="4">
        <v>30</v>
      </c>
      <c r="O17" t="s">
        <v>38</v>
      </c>
    </row>
    <row r="18" spans="1:15" x14ac:dyDescent="0.25">
      <c r="A18" s="2" t="s">
        <v>10</v>
      </c>
      <c r="B18" s="2" t="s">
        <v>11</v>
      </c>
      <c r="C18" s="4" t="s">
        <v>23</v>
      </c>
      <c r="D18">
        <v>5.8</v>
      </c>
      <c r="E18" t="s">
        <v>44</v>
      </c>
      <c r="F18">
        <v>14480</v>
      </c>
      <c r="G18" t="s">
        <v>5</v>
      </c>
      <c r="H18" t="s">
        <v>13</v>
      </c>
      <c r="I18" s="3" t="s">
        <v>24</v>
      </c>
      <c r="J18" s="10" t="s">
        <v>59</v>
      </c>
      <c r="K18">
        <v>240</v>
      </c>
      <c r="L18" t="s">
        <v>68</v>
      </c>
      <c r="M18" s="11" t="s">
        <v>65</v>
      </c>
      <c r="N18" s="4">
        <v>30</v>
      </c>
      <c r="O18" t="s">
        <v>38</v>
      </c>
    </row>
    <row r="19" spans="1:15" x14ac:dyDescent="0.25">
      <c r="A19" s="2" t="s">
        <v>10</v>
      </c>
      <c r="B19" s="2" t="s">
        <v>12</v>
      </c>
      <c r="C19" s="4"/>
      <c r="H19" t="s">
        <v>13</v>
      </c>
      <c r="I19" s="3"/>
      <c r="N19" s="4">
        <v>30</v>
      </c>
      <c r="O19" t="s">
        <v>38</v>
      </c>
    </row>
    <row r="20" spans="1:15" x14ac:dyDescent="0.25">
      <c r="A20" s="2"/>
      <c r="B20" s="2" t="s">
        <v>33</v>
      </c>
      <c r="C20" s="4" t="s">
        <v>34</v>
      </c>
      <c r="D20">
        <v>0</v>
      </c>
      <c r="E20" t="s">
        <v>45</v>
      </c>
      <c r="F20">
        <v>0</v>
      </c>
      <c r="G20" t="s">
        <v>33</v>
      </c>
      <c r="H20" t="s">
        <v>13</v>
      </c>
      <c r="I20" s="3" t="s">
        <v>35</v>
      </c>
      <c r="J20" s="10" t="s">
        <v>60</v>
      </c>
      <c r="K20">
        <v>0</v>
      </c>
      <c r="L20" t="s">
        <v>33</v>
      </c>
      <c r="N20" s="4">
        <v>30</v>
      </c>
      <c r="O20" t="s">
        <v>36</v>
      </c>
    </row>
    <row r="21" spans="1:15" x14ac:dyDescent="0.25">
      <c r="B21" s="9"/>
      <c r="C21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2021-03-10T14:34:17Z</dcterms:modified>
</cp:coreProperties>
</file>