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sia_380-1-full_version\data\"/>
    </mc:Choice>
  </mc:AlternateContent>
  <bookViews>
    <workbookView xWindow="0" yWindow="0" windowWidth="4176" windowHeight="31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H42" i="1"/>
  <c r="L42" i="1"/>
  <c r="I42" i="1"/>
  <c r="I41" i="1"/>
  <c r="L41" i="1"/>
  <c r="H41" i="1"/>
</calcChain>
</file>

<file path=xl/sharedStrings.xml><?xml version="1.0" encoding="utf-8"?>
<sst xmlns="http://schemas.openxmlformats.org/spreadsheetml/2006/main" count="260" uniqueCount="116">
  <si>
    <t>Abk</t>
  </si>
  <si>
    <t>U-value</t>
  </si>
  <si>
    <t>W33</t>
  </si>
  <si>
    <t>Betonwand, Wärmedämmung mit Lattenrost, Verkleidung</t>
  </si>
  <si>
    <t>Insulation thickness [m]</t>
  </si>
  <si>
    <t>Insulation Type</t>
  </si>
  <si>
    <t>Main material</t>
  </si>
  <si>
    <t>concrete</t>
  </si>
  <si>
    <t>GWP[kgCO2eq/m2]</t>
  </si>
  <si>
    <t>Steinwolle</t>
  </si>
  <si>
    <t>UBP 2013 [/m2]</t>
  </si>
  <si>
    <t>Link</t>
  </si>
  <si>
    <t>http://www.bauteilkatalog.ch/ch/de/202.asp?id=3152740&amp;typ=369313&amp;ngid=2&amp;navid=1&amp;mode=a&amp;Doku=0&amp;iPrint=0&amp;iPDF=0&amp;iXML=0&amp;iChLambda=0&amp;lng=DE&amp;ubt=0&amp;noNPK=&amp;qTr=0&amp;sBT=B2+Wand+gegen+unbeheizte+R%C3%A4ume&amp;sUW=0.2375933798035&amp;sWZ=0&amp;sDS=0.18&amp;BGId=&amp;fx=0&amp;fxl=0&amp;cmbBG=UBP_2006&amp;cmbBezugsmenge=&amp;item1=73333359&amp;lambda1=2.3&amp;ESId1=&amp;bt1=0&amp;Menge1=1&amp;eh1=5&amp;Faktor1=1&amp;Lebensdauer1=60&amp;schicht1=73333359&amp;item2=369313&amp;ESId2=&amp;bt2=0&amp;Menge2=1&amp;eh2=5&amp;Faktor2=1&amp;Lebensdauer2=30&amp;schicht2=369313&amp;sdicke2=0.18&amp;lambda2=0.04&amp;item3=34747343&amp;lambda3=0.13&amp;ESId3=&amp;bt3=0&amp;Menge3=1&amp;eh3=5&amp;Faktor3=1&amp;Lebensdauer3=30&amp;item4=37028770&amp;lambda4=0.25&amp;ESId4=&amp;bt4=0&amp;Menge4=1&amp;eh4=5&amp;Faktor4=1&amp;Lebensdauer4=30&amp;item5=106223103&amp;schichten=5</t>
  </si>
  <si>
    <t>Holzblockwand, Aussenwärmedämmung, Verkleidung</t>
  </si>
  <si>
    <t>W47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</si>
  <si>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0.177522873139556&amp;sWZ=0.03&amp;sDS=0.18&amp;BGId=&amp;fx=0&amp;fxl=0&amp;cmbBG=UBP_2006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0.18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</si>
  <si>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Glaswolle</t>
  </si>
  <si>
    <t>wood</t>
  </si>
  <si>
    <t>Zellulosedämmplatten</t>
  </si>
  <si>
    <t>Sichtbetonwand, Aussenwärmedämmung verputzt</t>
  </si>
  <si>
    <t>W04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</si>
  <si>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0.210794029029777&amp;sWZ=0&amp;sDS=0.18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0.18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</si>
  <si>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Polystyrol</t>
  </si>
  <si>
    <t>Sichtbacksteinmauerwerk, Aussenwärmedämmung verputzt</t>
  </si>
  <si>
    <t>http://www.bauteilkatalog.ch/ch/de/202.asp?id=33726706&amp;navid=1&amp;ngid=2&amp;typ=1413628&amp;lng=DE</t>
  </si>
  <si>
    <t>W02</t>
  </si>
  <si>
    <t>brick</t>
  </si>
  <si>
    <t>http://www.bauteilkatalog.ch/ch/de/202.asp?id=69314999&amp;typ=48249105&amp;ngid=2&amp;navid=1&amp;mode=a&amp;Doku=0&amp;iPrint=0&amp;iPDF=0&amp;iXML=0&amp;iChLambda=0&amp;lng=DE&amp;ubt=0&amp;noNPK=&amp;qTr=0&amp;sBT=B1+Wand+gegen+Aussenklima&amp;sUW=0.135444884350983&amp;sWZ=0.03&amp;sDS=0.25&amp;BGId=&amp;fx=0&amp;fxl=0&amp;cmbBG=GWP_100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48249105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</si>
  <si>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48249105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48249105&amp;ESId3=&amp;bt3=0&amp;Menge3=1&amp;eh3=5&amp;Faktor3=1&amp;Lebensdauer3=40&amp;schicht3=3726289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</si>
  <si>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69314999&amp;typ=3726289&amp;ngid=2&amp;navid=1&amp;mode=a&amp;Doku=0&amp;iPrint=0&amp;iPDF=0&amp;iXML=0&amp;iChLambda=1&amp;lng=DE&amp;ubt=0&amp;noNPK=&amp;qTr=0&amp;sBT=B1+Wand+gegen+Aussenklima&amp;sUW=0.135444884350983&amp;sWZ=0.03&amp;sDS=0.25&amp;BGId=&amp;fx=0&amp;fxl=0&amp;cmbBG=energy_fnwa&amp;cmbBezugsmenge=&amp;item1=4815940&amp;lambda1=0.13&amp;ESId1=&amp;bt1=0&amp;Menge1=1&amp;eh1=5&amp;Faktor1=1&amp;Lebensdauer1=60&amp;item2=2269503&amp;lambda2=0&amp;ESId2=&amp;bt2=0&amp;Menge2=1&amp;eh2=5&amp;Faktor2=1&amp;Lebensdauer2=40&amp;item3=3726289&amp;ESId3=&amp;bt3=0&amp;Menge3=1&amp;eh3=5&amp;Faktor3=1&amp;Lebensdauer3=40&amp;schicht3=112215635&amp;sdicke3=0.25&amp;lambda3=0.04&amp;item4=3545027&amp;lambda4=0&amp;ESId4=&amp;bt4=0&amp;Menge4=2&amp;eh4=54&amp;Faktor4=1&amp;Lebensdauer4=40&amp;item5=43066472&amp;lambda5=0.13&amp;ESId5=&amp;bt5=0&amp;Menge5=1.5&amp;eh5=4&amp;Faktor5=1&amp;Lebensdauer5=40&amp;item6=146700467&amp;lambda6=0.13&amp;ESId6=&amp;bt6=0&amp;Menge6=1&amp;eh6=5&amp;Faktor6=1&amp;Lebensdauer6=40&amp;item7=107527024&amp;item8=129448545&amp;lambda8=0&amp;ESId8=&amp;bt8=0&amp;Menge8=1&amp;eh8=5&amp;Faktor8=1&amp;Lebensdauer8=40&amp;WBZMemo8=vgl.%2Fv.+WB-6.2-U2+%28axb%3D0.5%29&amp;sdicke8=0.03&amp;schichten=8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</si>
  <si>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UBP_2006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</si>
  <si>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67454258&amp;typ=101607271&amp;ngid=2&amp;navid=1&amp;mode=a&amp;Doku=0&amp;iPrint=0&amp;iPDF=0&amp;iXML=0&amp;iChLambda=0&amp;lng=DE&amp;ubt=0&amp;noNPK=&amp;qTr=0&amp;sBT=B1+Wand+gegen+Aussenklima&amp;sUW=0.153989070123489&amp;sWZ=0&amp;sDS=0.25&amp;BGId=&amp;fx=0&amp;fxl=0&amp;cmbBG=GWP_100a&amp;cmbBezugsmenge=&amp;item1=43026243&amp;lambda1=2.3&amp;ESId1=&amp;bt1=0&amp;Menge1=1&amp;eh1=5&amp;Faktor1=1&amp;Lebensdauer1=60&amp;schicht1=43026243&amp;item2=1514220&amp;lambda2=0.8&amp;ESId2=&amp;bt2=0&amp;Menge2=1&amp;eh2=5&amp;Faktor2=1&amp;Lebensdauer2=30&amp;item3=101607271&amp;ESId3=&amp;bt3=0&amp;Menge3=1&amp;eh3=5&amp;Faktor3=1&amp;Lebensdauer3=30&amp;schicht3=101607271&amp;sdicke3=0.25&amp;lambda3=0.04&amp;item4=-843633&amp;lambda4=0.8&amp;ESId4=&amp;bt4=0&amp;Menge4=1&amp;eh4=5&amp;Faktor4=1&amp;Lebensdauer4=30&amp;item5=79173007&amp;lambda5=1&amp;ESId5=&amp;bt5=0&amp;Menge5=1&amp;eh5=5&amp;Faktor5=1&amp;Lebensdauer5=30&amp;item6=112656&amp;schichten=6</t>
  </si>
  <si>
    <t>http://www.bauteilkatalog.ch/ch/de/202.asp?id=33726706&amp;typ=95132444&amp;ngid=2&amp;navid=1&amp;mode=a&amp;Doku=0&amp;iPrint=0&amp;iPDF=0&amp;iXML=0&amp;iChLambda=0&amp;lng=DE&amp;ubt=0&amp;noNPK=&amp;qTr=0&amp;sBT=B1+Wand+gegen+Aussenklima&amp;sUW=0.148746640523205&amp;sWZ=0&amp;sDS=0.25&amp;BGId=&amp;fx=0&amp;fxl=0&amp;cmbBG=UBP_2006&amp;cmbBezugsmenge=&amp;item1=138410053&amp;lambda1=0.44&amp;ESId1=&amp;bt1=0&amp;Menge1=1&amp;eh1=5&amp;Faktor1=1&amp;Lebensdauer1=60&amp;schicht1=138410053&amp;item2=-131366796&amp;lambda2=1&amp;ESId2=&amp;bt2=0&amp;Menge2=1&amp;eh2=5&amp;Faktor2=1&amp;Lebensdauer2=30&amp;item3=40704894&amp;lambda3=0.8&amp;ESId3=&amp;bt3=0&amp;Menge3=1&amp;eh3=5&amp;Faktor3=1&amp;Lebensdauer3=30&amp;item4=95132444&amp;ESId4=&amp;bt4=0&amp;Menge4=1&amp;eh4=5&amp;Faktor4=1&amp;Lebensdauer4=30&amp;schicht4=95132444&amp;sdicke4=0.25&amp;lambda4=0.04&amp;item5=80903491&amp;lambda5=0.8&amp;ESId5=&amp;bt5=0&amp;Menge5=1&amp;eh5=5&amp;Faktor5=1&amp;Lebensdauer5=30&amp;item6=69757902&amp;lambda6=1&amp;ESId6=&amp;bt6=0&amp;Menge6=1&amp;eh6=5&amp;Faktor6=1&amp;Lebensdauer6=30&amp;item7=43681336&amp;schichten=7</t>
  </si>
  <si>
    <t>Thermal capacitance [kJ/m2K]</t>
  </si>
  <si>
    <t>Name</t>
  </si>
  <si>
    <t>Category</t>
  </si>
  <si>
    <t>wall</t>
  </si>
  <si>
    <t>window</t>
  </si>
  <si>
    <t>F01</t>
  </si>
  <si>
    <t>3 fach Verglasung</t>
  </si>
  <si>
    <t>Holzflügelfenster 3-fach ESG</t>
  </si>
  <si>
    <t>0.6 ug</t>
  </si>
  <si>
    <t>https://treeze.ch/fileadmin/user_upload/calculators/637-Fensterrechner.htm</t>
  </si>
  <si>
    <t>Non renewable Primary Energy [MJ/m2]</t>
  </si>
  <si>
    <t>Aluminiumflügelfenster 2-fach ESG</t>
  </si>
  <si>
    <t>1.1 ug</t>
  </si>
  <si>
    <t>aluminum, glass</t>
  </si>
  <si>
    <t>wood, glass</t>
  </si>
  <si>
    <t>2 fach Verglasung</t>
  </si>
  <si>
    <t>F02</t>
  </si>
  <si>
    <t>Grundaufbau</t>
  </si>
  <si>
    <t xml:space="preserve">wall </t>
  </si>
  <si>
    <t>SIA standard, Stahlbeton, Mineralwolle, verputzt</t>
  </si>
  <si>
    <t>SIA ziel, Stahlbeton, Mineralwolle, verputzt</t>
  </si>
  <si>
    <t>WSIA1</t>
  </si>
  <si>
    <t>WSIA2</t>
  </si>
  <si>
    <t>hive</t>
  </si>
  <si>
    <t>wie Name sagt</t>
  </si>
  <si>
    <t>lifetime</t>
  </si>
  <si>
    <t>wall generell 60 angenommen</t>
  </si>
  <si>
    <t>Stahlbeton, EPS</t>
  </si>
  <si>
    <t>UBA_EnEV_wall_stb</t>
  </si>
  <si>
    <t>UBA_KfW_55_wall_stb</t>
  </si>
  <si>
    <t>UBA_KFW_40_wall_stb</t>
  </si>
  <si>
    <t>EPS</t>
  </si>
  <si>
    <t>UBAKUS nur Produktion</t>
  </si>
  <si>
    <t>UBA_1</t>
  </si>
  <si>
    <t>UBA_2</t>
  </si>
  <si>
    <t>UBA_3</t>
  </si>
  <si>
    <t>roof</t>
  </si>
  <si>
    <t>UBA_EnEV_roof_stb</t>
  </si>
  <si>
    <t>UBA_KfW_55_roof_stb</t>
  </si>
  <si>
    <t>UBA_KfW_40_roof_stb</t>
  </si>
  <si>
    <t>UBA_4</t>
  </si>
  <si>
    <t>UBA_5</t>
  </si>
  <si>
    <t>UBA_6</t>
  </si>
  <si>
    <t>UBA_EnEV_window</t>
  </si>
  <si>
    <t>UBA_KfW_55_window</t>
  </si>
  <si>
    <t>UBA_KfW_40_window</t>
  </si>
  <si>
    <t>Kunststoff, 2-fach Verglasung</t>
  </si>
  <si>
    <t>Kunststoff, 3-fach Verglasung</t>
  </si>
  <si>
    <t>plastic</t>
  </si>
  <si>
    <t>treeze Fensterrechner (1.6x1.6m), nur Herstellung, 0.18m Dicke</t>
  </si>
  <si>
    <t>3 fach Verglasung, ESG/ESG</t>
  </si>
  <si>
    <t>3 fach Verglasung ESG/ESG/ESG</t>
  </si>
  <si>
    <t>treeze Fensterrechner (1.6x1.6m), nur Herstellung,  Dicke</t>
  </si>
  <si>
    <t>treeze Fensterrechner (1.6x1.6m), nur Herstellung,</t>
  </si>
  <si>
    <t>UBA_7</t>
  </si>
  <si>
    <t>UBA_8</t>
  </si>
  <si>
    <t>UBA_9</t>
  </si>
  <si>
    <t>UBA_EnEV_wall_wood</t>
  </si>
  <si>
    <t>UBA_KfW_55_wall_wood</t>
  </si>
  <si>
    <t>Holzständer, Zellulose</t>
  </si>
  <si>
    <t>UBA_10</t>
  </si>
  <si>
    <t>UBA_11</t>
  </si>
  <si>
    <t>Zellulose</t>
  </si>
  <si>
    <t>UBA_12</t>
  </si>
  <si>
    <t>floor</t>
  </si>
  <si>
    <t>Stahlbeton</t>
  </si>
  <si>
    <t>-</t>
  </si>
  <si>
    <t>UBA_EnEV_roof_wood</t>
  </si>
  <si>
    <t>UBA_KfW_55_roof_wood</t>
  </si>
  <si>
    <t>UBA_KfW_40_roof_wood</t>
  </si>
  <si>
    <t>Holz MW SW</t>
  </si>
  <si>
    <t>UBA_16</t>
  </si>
  <si>
    <t>UBA_17</t>
  </si>
  <si>
    <t>UBA_18</t>
  </si>
  <si>
    <t>UBA_13</t>
  </si>
  <si>
    <t>UBA_14</t>
  </si>
  <si>
    <t>mineral wool</t>
  </si>
  <si>
    <t>UBA_all_stb</t>
  </si>
  <si>
    <t>UBA_all_wood</t>
  </si>
  <si>
    <t>Holz</t>
  </si>
  <si>
    <t>UBAKUS BSP Einschubdecke</t>
  </si>
  <si>
    <t>UBAKUS 20cm Beton pur</t>
  </si>
  <si>
    <t>UBA_KFW_40_wall_wood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</si>
</sst>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Embodied Energy and Environmental Impact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Non renewable Primary Energy [MJ/m2]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Sheet1!$I$2:$I$17</c:f>
              <c:numCache>
                <c:formatCode>General</c:formatCode>
                <c:ptCount val="16"/>
                <c:pt idx="0">
                  <c:v>15.55</c:v>
                </c:pt>
                <c:pt idx="1">
                  <c:v>17.68</c:v>
                </c:pt>
                <c:pt idx="2">
                  <c:v>9.27</c:v>
                </c:pt>
                <c:pt idx="3">
                  <c:v>10.87</c:v>
                </c:pt>
                <c:pt idx="4">
                  <c:v>11.34</c:v>
                </c:pt>
                <c:pt idx="5">
                  <c:v>13.75</c:v>
                </c:pt>
                <c:pt idx="6">
                  <c:v>7.5</c:v>
                </c:pt>
                <c:pt idx="7">
                  <c:v>8.41</c:v>
                </c:pt>
                <c:pt idx="8">
                  <c:v>25.46</c:v>
                </c:pt>
                <c:pt idx="9">
                  <c:v>29.01</c:v>
                </c:pt>
                <c:pt idx="10">
                  <c:v>25.82</c:v>
                </c:pt>
                <c:pt idx="11">
                  <c:v>29.5</c:v>
                </c:pt>
                <c:pt idx="12">
                  <c:v>25.39</c:v>
                </c:pt>
                <c:pt idx="13">
                  <c:v>28.94</c:v>
                </c:pt>
                <c:pt idx="14">
                  <c:v>25.75</c:v>
                </c:pt>
                <c:pt idx="15">
                  <c:v>29.43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2"/>
          <c:order val="1"/>
          <c:tx>
            <c:strRef>
              <c:f>Sheet1!$L$1</c:f>
              <c:strCache>
                <c:ptCount val="1"/>
                <c:pt idx="0">
                  <c:v>UBP 2013 [/m2]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1824.51</c:v>
                </c:pt>
                <c:pt idx="1">
                  <c:v>1975.36</c:v>
                </c:pt>
                <c:pt idx="2">
                  <c:v>1400.32</c:v>
                </c:pt>
                <c:pt idx="3">
                  <c:v>1513.46</c:v>
                </c:pt>
                <c:pt idx="4">
                  <c:v>1341.63</c:v>
                </c:pt>
                <c:pt idx="5">
                  <c:v>1431.94</c:v>
                </c:pt>
                <c:pt idx="6">
                  <c:v>1509.86</c:v>
                </c:pt>
                <c:pt idx="7">
                  <c:v>1665.59</c:v>
                </c:pt>
                <c:pt idx="8">
                  <c:v>2378.91</c:v>
                </c:pt>
                <c:pt idx="9">
                  <c:v>2631</c:v>
                </c:pt>
                <c:pt idx="10">
                  <c:v>2200.0300000000002</c:v>
                </c:pt>
                <c:pt idx="11">
                  <c:v>2382.56</c:v>
                </c:pt>
                <c:pt idx="12">
                  <c:v>1818.98</c:v>
                </c:pt>
                <c:pt idx="13">
                  <c:v>2071.08</c:v>
                </c:pt>
                <c:pt idx="14">
                  <c:v>1818.98</c:v>
                </c:pt>
                <c:pt idx="15">
                  <c:v>1822.64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6-43F9-A6DD-2F06D307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21672"/>
        <c:axId val="481822000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Embodied Energy [MJ/m2]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481822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UBP (2013)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21672"/>
        <c:crosses val="max"/>
        <c:crossBetween val="midCat"/>
      </c:valAx>
      <c:valAx>
        <c:axId val="48182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82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GWP and Thermal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GWP[kgCO2eq/m2]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1.4</c:v>
                </c:pt>
                <c:pt idx="1">
                  <c:v>1.54</c:v>
                </c:pt>
                <c:pt idx="2">
                  <c:v>0.5</c:v>
                </c:pt>
                <c:pt idx="3">
                  <c:v>0.61</c:v>
                </c:pt>
                <c:pt idx="4">
                  <c:v>0.42</c:v>
                </c:pt>
                <c:pt idx="5">
                  <c:v>0.5</c:v>
                </c:pt>
                <c:pt idx="6">
                  <c:v>0.34</c:v>
                </c:pt>
                <c:pt idx="7">
                  <c:v>0.39</c:v>
                </c:pt>
                <c:pt idx="8">
                  <c:v>2.0299999999999998</c:v>
                </c:pt>
                <c:pt idx="9">
                  <c:v>2.27</c:v>
                </c:pt>
                <c:pt idx="10">
                  <c:v>2.0699999999999998</c:v>
                </c:pt>
                <c:pt idx="11">
                  <c:v>2.33</c:v>
                </c:pt>
                <c:pt idx="12">
                  <c:v>2</c:v>
                </c:pt>
                <c:pt idx="13">
                  <c:v>2.2400000000000002</c:v>
                </c:pt>
                <c:pt idx="14">
                  <c:v>2.04</c:v>
                </c:pt>
                <c:pt idx="15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328"/>
        <c:axId val="484269216"/>
      </c:scatterChart>
      <c:scatterChart>
        <c:scatterStyle val="lineMarker"/>
        <c:varyColors val="0"/>
        <c:ser>
          <c:idx val="3"/>
          <c:order val="1"/>
          <c:tx>
            <c:strRef>
              <c:f>Sheet1!$G$1</c:f>
              <c:strCache>
                <c:ptCount val="1"/>
                <c:pt idx="0">
                  <c:v>U-value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Sheet1!$J$2:$J$17</c:f>
              <c:numCache>
                <c:formatCode>General</c:formatCode>
                <c:ptCount val="16"/>
                <c:pt idx="0">
                  <c:v>351.5</c:v>
                </c:pt>
                <c:pt idx="1">
                  <c:v>358.5</c:v>
                </c:pt>
                <c:pt idx="2">
                  <c:v>88</c:v>
                </c:pt>
                <c:pt idx="3">
                  <c:v>92</c:v>
                </c:pt>
                <c:pt idx="4">
                  <c:v>84</c:v>
                </c:pt>
                <c:pt idx="5">
                  <c:v>86</c:v>
                </c:pt>
                <c:pt idx="6">
                  <c:v>95.5</c:v>
                </c:pt>
                <c:pt idx="7">
                  <c:v>102</c:v>
                </c:pt>
                <c:pt idx="8">
                  <c:v>348.5</c:v>
                </c:pt>
                <c:pt idx="9">
                  <c:v>354</c:v>
                </c:pt>
                <c:pt idx="10">
                  <c:v>348.5</c:v>
                </c:pt>
                <c:pt idx="11">
                  <c:v>354</c:v>
                </c:pt>
                <c:pt idx="12">
                  <c:v>27.5</c:v>
                </c:pt>
                <c:pt idx="13">
                  <c:v>30.5</c:v>
                </c:pt>
                <c:pt idx="14">
                  <c:v>27</c:v>
                </c:pt>
                <c:pt idx="15">
                  <c:v>29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0.24</c:v>
                </c:pt>
                <c:pt idx="1">
                  <c:v>0.18</c:v>
                </c:pt>
                <c:pt idx="2">
                  <c:v>0.21</c:v>
                </c:pt>
                <c:pt idx="3">
                  <c:v>0.17</c:v>
                </c:pt>
                <c:pt idx="4">
                  <c:v>0.21</c:v>
                </c:pt>
                <c:pt idx="5">
                  <c:v>0.17</c:v>
                </c:pt>
                <c:pt idx="6">
                  <c:v>0.21</c:v>
                </c:pt>
                <c:pt idx="7">
                  <c:v>0.17</c:v>
                </c:pt>
                <c:pt idx="8">
                  <c:v>0.21</c:v>
                </c:pt>
                <c:pt idx="9">
                  <c:v>0.15</c:v>
                </c:pt>
                <c:pt idx="10">
                  <c:v>0.2</c:v>
                </c:pt>
                <c:pt idx="11">
                  <c:v>0.15</c:v>
                </c:pt>
                <c:pt idx="12">
                  <c:v>0.2</c:v>
                </c:pt>
                <c:pt idx="13">
                  <c:v>0.15</c:v>
                </c:pt>
                <c:pt idx="14">
                  <c:v>0.19</c:v>
                </c:pt>
                <c:pt idx="15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63-4616-8584-81BC296A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47576"/>
        <c:axId val="503947248"/>
      </c:scatterChart>
      <c:valAx>
        <c:axId val="48426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Thermal Capacitance [kJ/m2]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9216"/>
        <c:crosses val="autoZero"/>
        <c:crossBetween val="midCat"/>
      </c:valAx>
      <c:valAx>
        <c:axId val="4842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GWP</a:t>
                </a:r>
                <a:r>
                  <a:rPr lang="de-CH" baseline="0"/>
                  <a:t> [kgCO2eq/m2]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262328"/>
        <c:crosses val="autoZero"/>
        <c:crossBetween val="midCat"/>
      </c:valAx>
      <c:valAx>
        <c:axId val="50394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U-value [W/m2K]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947576"/>
        <c:crosses val="max"/>
        <c:crossBetween val="midCat"/>
      </c:valAx>
      <c:valAx>
        <c:axId val="503947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9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51</xdr:row>
      <xdr:rowOff>57150</xdr:rowOff>
    </xdr:from>
    <xdr:to>
      <xdr:col>8</xdr:col>
      <xdr:colOff>49530</xdr:colOff>
      <xdr:row>66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51</xdr:row>
      <xdr:rowOff>50800</xdr:rowOff>
    </xdr:from>
    <xdr:to>
      <xdr:col>13</xdr:col>
      <xdr:colOff>11430</xdr:colOff>
      <xdr:row>66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22" workbookViewId="0">
      <selection activeCell="B28" sqref="B28"/>
    </sheetView>
  </sheetViews>
  <sheetFormatPr defaultRowHeight="14.4" x14ac:dyDescent="0.3"/>
  <cols>
    <col min="2" max="2" width="79.77734375" customWidth="1"/>
    <col min="3" max="3" width="50.88671875" customWidth="1"/>
    <col min="5" max="5" width="21.44140625" customWidth="1"/>
    <col min="6" max="6" width="32.77734375" customWidth="1"/>
    <col min="7" max="7" width="13.88671875" customWidth="1"/>
    <col min="8" max="9" width="18" customWidth="1"/>
    <col min="10" max="10" width="26.21875" customWidth="1"/>
    <col min="11" max="11" width="15.21875" customWidth="1"/>
    <col min="12" max="13" width="14" customWidth="1"/>
  </cols>
  <sheetData>
    <row r="1" spans="1:14" x14ac:dyDescent="0.3">
      <c r="A1" t="s">
        <v>35</v>
      </c>
      <c r="B1" t="s">
        <v>34</v>
      </c>
      <c r="C1" t="s">
        <v>50</v>
      </c>
      <c r="D1" t="s">
        <v>0</v>
      </c>
      <c r="E1" t="s">
        <v>4</v>
      </c>
      <c r="F1" t="s">
        <v>5</v>
      </c>
      <c r="G1" t="s">
        <v>1</v>
      </c>
      <c r="H1" t="s">
        <v>8</v>
      </c>
      <c r="I1" t="s">
        <v>43</v>
      </c>
      <c r="J1" t="s">
        <v>33</v>
      </c>
      <c r="K1" t="s">
        <v>6</v>
      </c>
      <c r="L1" t="s">
        <v>10</v>
      </c>
      <c r="M1" t="s">
        <v>58</v>
      </c>
      <c r="N1" t="s">
        <v>11</v>
      </c>
    </row>
    <row r="2" spans="1:14" x14ac:dyDescent="0.3">
      <c r="A2" t="s">
        <v>36</v>
      </c>
      <c r="B2" t="str">
        <f>CONCATENATE(C2," ",F2," ",E2,"m insulation thickness")</f>
        <v>Betonwand, Wärmedämmung mit Lattenrost, Verkleidung Steinwolle 0.18m insulation thickness</v>
      </c>
      <c r="C2" t="s">
        <v>3</v>
      </c>
      <c r="D2" t="s">
        <v>2</v>
      </c>
      <c r="E2">
        <v>0.18</v>
      </c>
      <c r="F2" t="s">
        <v>9</v>
      </c>
      <c r="G2">
        <v>0.24</v>
      </c>
      <c r="H2">
        <v>1.4</v>
      </c>
      <c r="I2">
        <v>15.55</v>
      </c>
      <c r="J2">
        <v>351.5</v>
      </c>
      <c r="K2" t="s">
        <v>7</v>
      </c>
      <c r="L2">
        <v>1824.51</v>
      </c>
      <c r="M2">
        <v>60</v>
      </c>
      <c r="N2" t="s">
        <v>12</v>
      </c>
    </row>
    <row r="3" spans="1:14" x14ac:dyDescent="0.3">
      <c r="A3" t="s">
        <v>36</v>
      </c>
      <c r="B3" t="str">
        <f t="shared" ref="B3:B17" si="0">CONCATENATE(C3," ",F3," ",E3,"m insulation thickness")</f>
        <v>Betonwand, Wärmedämmung mit Lattenrost, Verkleidung Steinwolle 0.25m insulation thickness</v>
      </c>
      <c r="C3" t="s">
        <v>3</v>
      </c>
      <c r="D3" t="s">
        <v>2</v>
      </c>
      <c r="E3">
        <v>0.25</v>
      </c>
      <c r="F3" t="s">
        <v>9</v>
      </c>
      <c r="G3">
        <v>0.18</v>
      </c>
      <c r="H3">
        <v>1.54</v>
      </c>
      <c r="I3">
        <v>17.68</v>
      </c>
      <c r="J3">
        <v>358.5</v>
      </c>
      <c r="K3" t="s">
        <v>7</v>
      </c>
      <c r="L3">
        <v>1975.36</v>
      </c>
      <c r="M3">
        <v>60</v>
      </c>
      <c r="N3" t="s">
        <v>12</v>
      </c>
    </row>
    <row r="4" spans="1:14" x14ac:dyDescent="0.3">
      <c r="A4" t="s">
        <v>36</v>
      </c>
      <c r="B4" t="str">
        <f t="shared" si="0"/>
        <v>Holzblockwand, Aussenwärmedämmung, Verkleidung Steinwolle 0.18m insulation thickness</v>
      </c>
      <c r="C4" t="s">
        <v>13</v>
      </c>
      <c r="D4" t="s">
        <v>14</v>
      </c>
      <c r="E4">
        <v>0.18</v>
      </c>
      <c r="F4" t="s">
        <v>9</v>
      </c>
      <c r="G4">
        <v>0.21</v>
      </c>
      <c r="H4">
        <v>0.5</v>
      </c>
      <c r="I4">
        <v>9.27</v>
      </c>
      <c r="J4">
        <v>88</v>
      </c>
      <c r="K4" t="s">
        <v>17</v>
      </c>
      <c r="L4">
        <v>1400.32</v>
      </c>
      <c r="M4">
        <v>60</v>
      </c>
      <c r="N4" t="s">
        <v>15</v>
      </c>
    </row>
    <row r="5" spans="1:14" x14ac:dyDescent="0.3">
      <c r="A5" t="s">
        <v>36</v>
      </c>
      <c r="B5" t="str">
        <f t="shared" si="0"/>
        <v>Holzblockwand, Aussenwärmedämmung, Verkleidung Steinwolle 0.25m insulation thickness</v>
      </c>
      <c r="C5" t="s">
        <v>13</v>
      </c>
      <c r="D5" t="s">
        <v>14</v>
      </c>
      <c r="E5">
        <v>0.25</v>
      </c>
      <c r="F5" t="s">
        <v>9</v>
      </c>
      <c r="G5">
        <v>0.17</v>
      </c>
      <c r="H5">
        <v>0.61</v>
      </c>
      <c r="I5">
        <v>10.87</v>
      </c>
      <c r="J5">
        <v>92</v>
      </c>
      <c r="K5" t="s">
        <v>17</v>
      </c>
      <c r="L5">
        <v>1513.46</v>
      </c>
      <c r="M5">
        <v>60</v>
      </c>
      <c r="N5" t="s">
        <v>27</v>
      </c>
    </row>
    <row r="6" spans="1:14" x14ac:dyDescent="0.3">
      <c r="A6" t="s">
        <v>36</v>
      </c>
      <c r="B6" t="str">
        <f t="shared" si="0"/>
        <v>Holzblockwand, Aussenwärmedämmung, Verkleidung Glaswolle 0.18m insulation thickness</v>
      </c>
      <c r="C6" t="s">
        <v>13</v>
      </c>
      <c r="D6" t="s">
        <v>14</v>
      </c>
      <c r="E6">
        <v>0.18</v>
      </c>
      <c r="F6" t="s">
        <v>16</v>
      </c>
      <c r="G6">
        <v>0.21</v>
      </c>
      <c r="H6">
        <v>0.42</v>
      </c>
      <c r="I6">
        <v>11.34</v>
      </c>
      <c r="J6">
        <v>84</v>
      </c>
      <c r="K6" t="s">
        <v>17</v>
      </c>
      <c r="L6">
        <v>1341.63</v>
      </c>
      <c r="M6">
        <v>60</v>
      </c>
      <c r="N6" t="s">
        <v>15</v>
      </c>
    </row>
    <row r="7" spans="1:14" x14ac:dyDescent="0.3">
      <c r="A7" t="s">
        <v>36</v>
      </c>
      <c r="B7" t="str">
        <f t="shared" si="0"/>
        <v>Holzblockwand, Aussenwärmedämmung, Verkleidung Glaswolle 0.25m insulation thickness</v>
      </c>
      <c r="C7" t="s">
        <v>13</v>
      </c>
      <c r="D7" t="s">
        <v>14</v>
      </c>
      <c r="E7">
        <v>0.25</v>
      </c>
      <c r="F7" t="s">
        <v>16</v>
      </c>
      <c r="G7">
        <v>0.17</v>
      </c>
      <c r="H7">
        <v>0.5</v>
      </c>
      <c r="I7">
        <v>13.75</v>
      </c>
      <c r="J7">
        <v>86</v>
      </c>
      <c r="K7" t="s">
        <v>17</v>
      </c>
      <c r="L7">
        <v>1431.94</v>
      </c>
      <c r="M7">
        <v>60</v>
      </c>
      <c r="N7" t="s">
        <v>28</v>
      </c>
    </row>
    <row r="8" spans="1:14" x14ac:dyDescent="0.3">
      <c r="A8" t="s">
        <v>36</v>
      </c>
      <c r="B8" t="str">
        <f t="shared" si="0"/>
        <v>Holzblockwand, Aussenwärmedämmung, Verkleidung Zellulosedämmplatten 0.18m insulation thickness</v>
      </c>
      <c r="C8" t="s">
        <v>13</v>
      </c>
      <c r="D8" t="s">
        <v>14</v>
      </c>
      <c r="E8">
        <v>0.18</v>
      </c>
      <c r="F8" t="s">
        <v>18</v>
      </c>
      <c r="G8">
        <v>0.21</v>
      </c>
      <c r="H8">
        <v>0.34</v>
      </c>
      <c r="I8">
        <v>7.5</v>
      </c>
      <c r="J8">
        <v>95.5</v>
      </c>
      <c r="K8" t="s">
        <v>17</v>
      </c>
      <c r="L8">
        <v>1509.86</v>
      </c>
      <c r="M8">
        <v>60</v>
      </c>
      <c r="N8" t="s">
        <v>15</v>
      </c>
    </row>
    <row r="9" spans="1:14" x14ac:dyDescent="0.3">
      <c r="A9" t="s">
        <v>36</v>
      </c>
      <c r="B9" t="str">
        <f t="shared" si="0"/>
        <v>Holzblockwand, Aussenwärmedämmung, Verkleidung Zellulosedämmplatten 0.25m insulation thickness</v>
      </c>
      <c r="C9" t="s">
        <v>13</v>
      </c>
      <c r="D9" t="s">
        <v>14</v>
      </c>
      <c r="E9">
        <v>0.25</v>
      </c>
      <c r="F9" t="s">
        <v>18</v>
      </c>
      <c r="G9">
        <v>0.17</v>
      </c>
      <c r="H9">
        <v>0.39</v>
      </c>
      <c r="I9">
        <v>8.41</v>
      </c>
      <c r="J9">
        <v>102</v>
      </c>
      <c r="K9" t="s">
        <v>17</v>
      </c>
      <c r="L9">
        <v>1665.59</v>
      </c>
      <c r="M9">
        <v>60</v>
      </c>
      <c r="N9" t="s">
        <v>29</v>
      </c>
    </row>
    <row r="10" spans="1:14" x14ac:dyDescent="0.3">
      <c r="A10" t="s">
        <v>36</v>
      </c>
      <c r="B10" t="str">
        <f t="shared" si="0"/>
        <v>Sichtbetonwand, Aussenwärmedämmung verputzt Steinwolle 0.18m insulation thickness</v>
      </c>
      <c r="C10" t="s">
        <v>19</v>
      </c>
      <c r="D10" t="s">
        <v>20</v>
      </c>
      <c r="E10">
        <v>0.18</v>
      </c>
      <c r="F10" t="s">
        <v>9</v>
      </c>
      <c r="G10">
        <v>0.21</v>
      </c>
      <c r="H10">
        <v>2.0299999999999998</v>
      </c>
      <c r="I10">
        <v>25.46</v>
      </c>
      <c r="J10">
        <v>348.5</v>
      </c>
      <c r="K10" t="s">
        <v>7</v>
      </c>
      <c r="L10">
        <v>2378.91</v>
      </c>
      <c r="M10">
        <v>60</v>
      </c>
      <c r="N10" t="s">
        <v>21</v>
      </c>
    </row>
    <row r="11" spans="1:14" x14ac:dyDescent="0.3">
      <c r="A11" t="s">
        <v>36</v>
      </c>
      <c r="B11" t="str">
        <f t="shared" si="0"/>
        <v>Sichtbetonwand, Aussenwärmedämmung verputzt Steinwolle 0.25m insulation thickness</v>
      </c>
      <c r="C11" t="s">
        <v>19</v>
      </c>
      <c r="D11" t="s">
        <v>20</v>
      </c>
      <c r="E11">
        <v>0.25</v>
      </c>
      <c r="F11" t="s">
        <v>9</v>
      </c>
      <c r="G11">
        <v>0.15</v>
      </c>
      <c r="H11">
        <v>2.27</v>
      </c>
      <c r="I11">
        <v>29.01</v>
      </c>
      <c r="J11">
        <v>354</v>
      </c>
      <c r="K11" t="s">
        <v>7</v>
      </c>
      <c r="L11">
        <v>2631</v>
      </c>
      <c r="M11">
        <v>60</v>
      </c>
      <c r="N11" t="s">
        <v>30</v>
      </c>
    </row>
    <row r="12" spans="1:14" x14ac:dyDescent="0.3">
      <c r="A12" t="s">
        <v>36</v>
      </c>
      <c r="B12" t="str">
        <f t="shared" si="0"/>
        <v>Sichtbetonwand, Aussenwärmedämmung verputzt Polystyrol 0.18m insulation thickness</v>
      </c>
      <c r="C12" t="s">
        <v>19</v>
      </c>
      <c r="D12" t="s">
        <v>20</v>
      </c>
      <c r="E12">
        <v>0.18</v>
      </c>
      <c r="F12" t="s">
        <v>22</v>
      </c>
      <c r="G12">
        <v>0.2</v>
      </c>
      <c r="H12">
        <v>2.0699999999999998</v>
      </c>
      <c r="I12">
        <v>25.82</v>
      </c>
      <c r="J12">
        <v>348.5</v>
      </c>
      <c r="K12" t="s">
        <v>7</v>
      </c>
      <c r="L12" s="1">
        <v>2200.0300000000002</v>
      </c>
      <c r="M12" s="1">
        <v>60</v>
      </c>
      <c r="N12" t="s">
        <v>21</v>
      </c>
    </row>
    <row r="13" spans="1:14" x14ac:dyDescent="0.3">
      <c r="A13" t="s">
        <v>36</v>
      </c>
      <c r="B13" t="str">
        <f t="shared" si="0"/>
        <v>Sichtbetonwand, Aussenwärmedämmung verputzt Polystyrol 0.25m insulation thickness</v>
      </c>
      <c r="C13" t="s">
        <v>19</v>
      </c>
      <c r="D13" t="s">
        <v>20</v>
      </c>
      <c r="E13">
        <v>0.25</v>
      </c>
      <c r="F13" t="s">
        <v>22</v>
      </c>
      <c r="G13">
        <v>0.15</v>
      </c>
      <c r="H13">
        <v>2.33</v>
      </c>
      <c r="I13">
        <v>29.5</v>
      </c>
      <c r="J13">
        <v>354</v>
      </c>
      <c r="K13" t="s">
        <v>7</v>
      </c>
      <c r="L13">
        <v>2382.56</v>
      </c>
      <c r="M13" s="1">
        <v>60</v>
      </c>
      <c r="N13" t="s">
        <v>31</v>
      </c>
    </row>
    <row r="14" spans="1:14" x14ac:dyDescent="0.3">
      <c r="A14" t="s">
        <v>36</v>
      </c>
      <c r="B14" t="str">
        <f t="shared" si="0"/>
        <v>Sichtbacksteinmauerwerk, Aussenwärmedämmung verputzt Steinwolle 0.18m insulation thickness</v>
      </c>
      <c r="C14" t="s">
        <v>23</v>
      </c>
      <c r="D14" t="s">
        <v>25</v>
      </c>
      <c r="E14">
        <v>0.18</v>
      </c>
      <c r="F14" t="s">
        <v>9</v>
      </c>
      <c r="G14">
        <v>0.2</v>
      </c>
      <c r="H14">
        <v>2</v>
      </c>
      <c r="I14">
        <v>25.39</v>
      </c>
      <c r="J14">
        <v>27.5</v>
      </c>
      <c r="K14" t="s">
        <v>26</v>
      </c>
      <c r="L14">
        <v>1818.98</v>
      </c>
      <c r="M14" s="1">
        <v>60</v>
      </c>
      <c r="N14" t="s">
        <v>24</v>
      </c>
    </row>
    <row r="15" spans="1:14" x14ac:dyDescent="0.3">
      <c r="A15" t="s">
        <v>36</v>
      </c>
      <c r="B15" t="str">
        <f t="shared" si="0"/>
        <v>Sichtbacksteinmauerwerk, Aussenwärmedämmung verputzt Steinwolle 0.25m insulation thickness</v>
      </c>
      <c r="C15" t="s">
        <v>23</v>
      </c>
      <c r="D15" t="s">
        <v>25</v>
      </c>
      <c r="E15">
        <v>0.25</v>
      </c>
      <c r="F15" t="s">
        <v>9</v>
      </c>
      <c r="G15">
        <v>0.15</v>
      </c>
      <c r="H15">
        <v>2.2400000000000002</v>
      </c>
      <c r="I15">
        <v>28.94</v>
      </c>
      <c r="J15">
        <v>30.5</v>
      </c>
      <c r="K15" t="s">
        <v>26</v>
      </c>
      <c r="L15">
        <v>2071.08</v>
      </c>
      <c r="M15" s="1">
        <v>60</v>
      </c>
      <c r="N15" t="s">
        <v>32</v>
      </c>
    </row>
    <row r="16" spans="1:14" x14ac:dyDescent="0.3">
      <c r="A16" t="s">
        <v>36</v>
      </c>
      <c r="B16" t="str">
        <f t="shared" si="0"/>
        <v>Sichtbacksteinmauerwerk, Aussenwärmedämmung verputzt Polystyrol 0.18m insulation thickness</v>
      </c>
      <c r="C16" t="s">
        <v>23</v>
      </c>
      <c r="D16" t="s">
        <v>25</v>
      </c>
      <c r="E16">
        <v>0.18</v>
      </c>
      <c r="F16" t="s">
        <v>22</v>
      </c>
      <c r="G16">
        <v>0.19</v>
      </c>
      <c r="H16">
        <v>2.04</v>
      </c>
      <c r="I16">
        <v>25.75</v>
      </c>
      <c r="J16">
        <v>27</v>
      </c>
      <c r="K16" t="s">
        <v>26</v>
      </c>
      <c r="L16">
        <v>1818.98</v>
      </c>
      <c r="M16" s="1">
        <v>60</v>
      </c>
      <c r="N16" t="s">
        <v>24</v>
      </c>
    </row>
    <row r="17" spans="1:14" x14ac:dyDescent="0.3">
      <c r="A17" t="s">
        <v>36</v>
      </c>
      <c r="B17" t="str">
        <f t="shared" si="0"/>
        <v>Sichtbacksteinmauerwerk, Aussenwärmedämmung verputzt Polystyrol 0.25m insulation thickness</v>
      </c>
      <c r="C17" t="s">
        <v>23</v>
      </c>
      <c r="D17" t="s">
        <v>25</v>
      </c>
      <c r="E17">
        <v>0.25</v>
      </c>
      <c r="F17" t="s">
        <v>22</v>
      </c>
      <c r="G17">
        <v>0.14000000000000001</v>
      </c>
      <c r="H17">
        <v>2.29</v>
      </c>
      <c r="I17">
        <v>29.43</v>
      </c>
      <c r="J17">
        <v>29</v>
      </c>
      <c r="K17" t="s">
        <v>26</v>
      </c>
      <c r="L17">
        <v>1822.64</v>
      </c>
      <c r="M17" s="1">
        <v>60</v>
      </c>
      <c r="N17" t="s">
        <v>24</v>
      </c>
    </row>
    <row r="18" spans="1:14" x14ac:dyDescent="0.3">
      <c r="M18" t="s">
        <v>59</v>
      </c>
    </row>
    <row r="19" spans="1:14" x14ac:dyDescent="0.3">
      <c r="A19" t="s">
        <v>36</v>
      </c>
      <c r="B19" t="s">
        <v>52</v>
      </c>
      <c r="C19" t="s">
        <v>57</v>
      </c>
      <c r="D19" t="s">
        <v>54</v>
      </c>
      <c r="E19">
        <v>0.18</v>
      </c>
      <c r="F19" t="s">
        <v>9</v>
      </c>
      <c r="G19">
        <v>0.2</v>
      </c>
      <c r="H19">
        <v>63</v>
      </c>
      <c r="M19">
        <v>60</v>
      </c>
      <c r="N19" t="s">
        <v>56</v>
      </c>
    </row>
    <row r="20" spans="1:14" x14ac:dyDescent="0.3">
      <c r="A20" t="s">
        <v>51</v>
      </c>
      <c r="B20" t="s">
        <v>53</v>
      </c>
      <c r="C20" t="s">
        <v>57</v>
      </c>
      <c r="D20" t="s">
        <v>55</v>
      </c>
      <c r="E20">
        <v>0.36</v>
      </c>
      <c r="F20" t="s">
        <v>9</v>
      </c>
      <c r="G20">
        <v>0.11</v>
      </c>
      <c r="H20">
        <v>69</v>
      </c>
      <c r="M20">
        <v>60</v>
      </c>
      <c r="N20" t="s">
        <v>56</v>
      </c>
    </row>
    <row r="22" spans="1:14" x14ac:dyDescent="0.3">
      <c r="A22" t="s">
        <v>36</v>
      </c>
      <c r="B22" t="s">
        <v>61</v>
      </c>
      <c r="C22" t="s">
        <v>60</v>
      </c>
      <c r="D22" t="s">
        <v>66</v>
      </c>
      <c r="E22">
        <v>0.12</v>
      </c>
      <c r="F22" t="s">
        <v>64</v>
      </c>
      <c r="G22">
        <v>0.25</v>
      </c>
      <c r="H22">
        <v>63</v>
      </c>
      <c r="I22">
        <v>169</v>
      </c>
      <c r="K22" t="s">
        <v>7</v>
      </c>
      <c r="M22">
        <v>60</v>
      </c>
      <c r="N22" t="s">
        <v>65</v>
      </c>
    </row>
    <row r="23" spans="1:14" x14ac:dyDescent="0.3">
      <c r="A23" t="s">
        <v>36</v>
      </c>
      <c r="B23" t="s">
        <v>62</v>
      </c>
      <c r="C23" t="s">
        <v>60</v>
      </c>
      <c r="D23" t="s">
        <v>67</v>
      </c>
      <c r="E23">
        <v>0.22</v>
      </c>
      <c r="F23" t="s">
        <v>64</v>
      </c>
      <c r="G23">
        <v>0.14000000000000001</v>
      </c>
      <c r="H23">
        <v>67</v>
      </c>
      <c r="I23">
        <v>205</v>
      </c>
      <c r="K23" t="s">
        <v>7</v>
      </c>
      <c r="M23">
        <v>60</v>
      </c>
      <c r="N23" t="s">
        <v>65</v>
      </c>
    </row>
    <row r="24" spans="1:14" x14ac:dyDescent="0.3">
      <c r="A24" t="s">
        <v>36</v>
      </c>
      <c r="B24" t="s">
        <v>63</v>
      </c>
      <c r="C24" t="s">
        <v>60</v>
      </c>
      <c r="D24" t="s">
        <v>68</v>
      </c>
      <c r="E24">
        <v>0.26</v>
      </c>
      <c r="F24" t="s">
        <v>64</v>
      </c>
      <c r="G24">
        <v>0.12</v>
      </c>
      <c r="H24">
        <v>69</v>
      </c>
      <c r="I24">
        <v>219</v>
      </c>
      <c r="K24" t="s">
        <v>7</v>
      </c>
      <c r="M24">
        <v>60</v>
      </c>
      <c r="N24" t="s">
        <v>65</v>
      </c>
    </row>
    <row r="25" spans="1:14" x14ac:dyDescent="0.3">
      <c r="A25" t="s">
        <v>36</v>
      </c>
      <c r="B25" t="s">
        <v>90</v>
      </c>
      <c r="C25" t="s">
        <v>92</v>
      </c>
      <c r="D25" t="s">
        <v>96</v>
      </c>
      <c r="E25">
        <v>0.18</v>
      </c>
      <c r="F25" t="s">
        <v>95</v>
      </c>
      <c r="G25">
        <v>0.25</v>
      </c>
      <c r="H25">
        <v>-37</v>
      </c>
      <c r="I25">
        <v>39</v>
      </c>
      <c r="K25" t="s">
        <v>17</v>
      </c>
      <c r="M25">
        <v>60</v>
      </c>
      <c r="N25" t="s">
        <v>65</v>
      </c>
    </row>
    <row r="26" spans="1:14" x14ac:dyDescent="0.3">
      <c r="A26" t="s">
        <v>36</v>
      </c>
      <c r="B26" t="s">
        <v>91</v>
      </c>
      <c r="C26" t="s">
        <v>92</v>
      </c>
      <c r="D26" t="s">
        <v>93</v>
      </c>
      <c r="E26">
        <v>0.28000000000000003</v>
      </c>
      <c r="F26" t="s">
        <v>95</v>
      </c>
      <c r="G26">
        <v>0.14000000000000001</v>
      </c>
      <c r="H26">
        <v>-48</v>
      </c>
      <c r="I26">
        <v>43</v>
      </c>
      <c r="K26" t="s">
        <v>17</v>
      </c>
      <c r="M26">
        <v>60</v>
      </c>
      <c r="N26" t="s">
        <v>65</v>
      </c>
    </row>
    <row r="27" spans="1:14" x14ac:dyDescent="0.3">
      <c r="A27" t="s">
        <v>36</v>
      </c>
      <c r="B27" t="s">
        <v>115</v>
      </c>
      <c r="C27" t="s">
        <v>92</v>
      </c>
      <c r="D27" t="s">
        <v>94</v>
      </c>
      <c r="E27">
        <v>0.34</v>
      </c>
      <c r="F27" t="s">
        <v>95</v>
      </c>
      <c r="G27">
        <v>0.12</v>
      </c>
      <c r="H27">
        <v>-55</v>
      </c>
      <c r="I27">
        <v>45</v>
      </c>
      <c r="K27" t="s">
        <v>17</v>
      </c>
      <c r="M27">
        <v>60</v>
      </c>
      <c r="N27" t="s">
        <v>65</v>
      </c>
    </row>
    <row r="28" spans="1:14" x14ac:dyDescent="0.3">
      <c r="A28" t="s">
        <v>69</v>
      </c>
      <c r="B28" t="s">
        <v>70</v>
      </c>
      <c r="C28" t="s">
        <v>60</v>
      </c>
      <c r="D28" t="s">
        <v>73</v>
      </c>
      <c r="E28">
        <v>0.16</v>
      </c>
      <c r="F28" t="s">
        <v>64</v>
      </c>
      <c r="G28">
        <v>0.19</v>
      </c>
      <c r="H28">
        <v>71</v>
      </c>
      <c r="I28">
        <v>196</v>
      </c>
      <c r="K28" t="s">
        <v>7</v>
      </c>
      <c r="M28">
        <v>60</v>
      </c>
      <c r="N28" t="s">
        <v>65</v>
      </c>
    </row>
    <row r="29" spans="1:14" x14ac:dyDescent="0.3">
      <c r="A29" t="s">
        <v>69</v>
      </c>
      <c r="B29" t="s">
        <v>71</v>
      </c>
      <c r="C29" t="s">
        <v>60</v>
      </c>
      <c r="D29" t="s">
        <v>74</v>
      </c>
      <c r="E29">
        <v>0.24</v>
      </c>
      <c r="F29" t="s">
        <v>64</v>
      </c>
      <c r="G29">
        <v>0.13</v>
      </c>
      <c r="H29">
        <v>74</v>
      </c>
      <c r="I29">
        <v>225</v>
      </c>
      <c r="K29" t="s">
        <v>7</v>
      </c>
      <c r="M29">
        <v>60</v>
      </c>
      <c r="N29" t="s">
        <v>65</v>
      </c>
    </row>
    <row r="30" spans="1:14" x14ac:dyDescent="0.3">
      <c r="A30" t="s">
        <v>69</v>
      </c>
      <c r="B30" t="s">
        <v>72</v>
      </c>
      <c r="C30" t="s">
        <v>60</v>
      </c>
      <c r="D30" t="s">
        <v>75</v>
      </c>
      <c r="E30">
        <v>0.28000000000000003</v>
      </c>
      <c r="F30" t="s">
        <v>64</v>
      </c>
      <c r="G30">
        <v>0.11</v>
      </c>
      <c r="H30">
        <v>76</v>
      </c>
      <c r="I30">
        <v>239</v>
      </c>
      <c r="K30" t="s">
        <v>7</v>
      </c>
      <c r="M30">
        <v>60</v>
      </c>
      <c r="N30" t="s">
        <v>65</v>
      </c>
    </row>
    <row r="31" spans="1:14" x14ac:dyDescent="0.3">
      <c r="A31" t="s">
        <v>69</v>
      </c>
      <c r="B31" t="s">
        <v>100</v>
      </c>
      <c r="C31" t="s">
        <v>103</v>
      </c>
      <c r="D31" t="s">
        <v>104</v>
      </c>
      <c r="E31">
        <v>0.15</v>
      </c>
      <c r="F31" t="s">
        <v>109</v>
      </c>
      <c r="G31">
        <v>0.25</v>
      </c>
      <c r="H31">
        <v>-22</v>
      </c>
      <c r="I31">
        <v>68</v>
      </c>
      <c r="K31" t="s">
        <v>17</v>
      </c>
      <c r="M31">
        <v>60</v>
      </c>
      <c r="N31" t="s">
        <v>65</v>
      </c>
    </row>
    <row r="32" spans="1:14" x14ac:dyDescent="0.3">
      <c r="A32" t="s">
        <v>69</v>
      </c>
      <c r="B32" t="s">
        <v>101</v>
      </c>
      <c r="C32" t="s">
        <v>103</v>
      </c>
      <c r="D32" t="s">
        <v>105</v>
      </c>
      <c r="E32">
        <v>0.3</v>
      </c>
      <c r="F32" t="s">
        <v>109</v>
      </c>
      <c r="G32">
        <v>0.14000000000000001</v>
      </c>
      <c r="H32">
        <v>-26</v>
      </c>
      <c r="I32">
        <v>87</v>
      </c>
      <c r="K32" t="s">
        <v>17</v>
      </c>
      <c r="M32">
        <v>60</v>
      </c>
      <c r="N32" t="s">
        <v>65</v>
      </c>
    </row>
    <row r="33" spans="1:14" x14ac:dyDescent="0.3">
      <c r="A33" t="s">
        <v>69</v>
      </c>
      <c r="B33" t="s">
        <v>102</v>
      </c>
      <c r="C33" t="s">
        <v>103</v>
      </c>
      <c r="D33" t="s">
        <v>106</v>
      </c>
      <c r="E33">
        <v>0.32</v>
      </c>
      <c r="F33" t="s">
        <v>109</v>
      </c>
      <c r="G33">
        <v>0.12</v>
      </c>
      <c r="H33">
        <v>-27</v>
      </c>
      <c r="I33">
        <v>89</v>
      </c>
      <c r="K33" t="s">
        <v>17</v>
      </c>
      <c r="M33">
        <v>60</v>
      </c>
      <c r="N33" t="s">
        <v>65</v>
      </c>
    </row>
    <row r="36" spans="1:14" x14ac:dyDescent="0.3">
      <c r="A36" t="s">
        <v>97</v>
      </c>
      <c r="B36" t="s">
        <v>110</v>
      </c>
      <c r="C36" t="s">
        <v>98</v>
      </c>
      <c r="D36" t="s">
        <v>107</v>
      </c>
      <c r="E36">
        <v>0</v>
      </c>
      <c r="F36" t="s">
        <v>99</v>
      </c>
      <c r="G36" t="s">
        <v>99</v>
      </c>
      <c r="H36">
        <v>58</v>
      </c>
      <c r="I36">
        <v>126</v>
      </c>
      <c r="K36" t="s">
        <v>7</v>
      </c>
      <c r="M36">
        <v>60</v>
      </c>
      <c r="N36" t="s">
        <v>114</v>
      </c>
    </row>
    <row r="37" spans="1:14" x14ac:dyDescent="0.3">
      <c r="A37" t="s">
        <v>97</v>
      </c>
      <c r="B37" t="s">
        <v>111</v>
      </c>
      <c r="C37" t="s">
        <v>112</v>
      </c>
      <c r="D37" t="s">
        <v>108</v>
      </c>
      <c r="E37">
        <v>0</v>
      </c>
      <c r="F37" t="s">
        <v>99</v>
      </c>
      <c r="G37" t="s">
        <v>99</v>
      </c>
      <c r="H37">
        <v>-55</v>
      </c>
      <c r="I37">
        <v>39</v>
      </c>
      <c r="K37" t="s">
        <v>17</v>
      </c>
      <c r="M37">
        <v>60</v>
      </c>
      <c r="N37" t="s">
        <v>113</v>
      </c>
    </row>
    <row r="41" spans="1:14" x14ac:dyDescent="0.3">
      <c r="A41" t="s">
        <v>37</v>
      </c>
      <c r="B41" t="s">
        <v>40</v>
      </c>
      <c r="C41" t="s">
        <v>40</v>
      </c>
      <c r="D41" t="s">
        <v>38</v>
      </c>
      <c r="F41" t="s">
        <v>39</v>
      </c>
      <c r="G41" t="s">
        <v>41</v>
      </c>
      <c r="H41">
        <f>249/1.6/1.5</f>
        <v>103.75</v>
      </c>
      <c r="I41">
        <f>1170/1.6/1.5*3600/1000</f>
        <v>1755</v>
      </c>
      <c r="K41" t="s">
        <v>47</v>
      </c>
      <c r="L41">
        <f>333000/1.6/1.5</f>
        <v>138750</v>
      </c>
      <c r="M41">
        <v>30</v>
      </c>
      <c r="N41" t="s">
        <v>42</v>
      </c>
    </row>
    <row r="42" spans="1:14" x14ac:dyDescent="0.3">
      <c r="A42" t="s">
        <v>37</v>
      </c>
      <c r="B42" t="s">
        <v>44</v>
      </c>
      <c r="C42" t="s">
        <v>44</v>
      </c>
      <c r="D42" t="s">
        <v>49</v>
      </c>
      <c r="F42" t="s">
        <v>48</v>
      </c>
      <c r="G42" t="s">
        <v>45</v>
      </c>
      <c r="H42">
        <f>392/1.5/1.6</f>
        <v>163.33333333333331</v>
      </c>
      <c r="I42">
        <f>1740/1.6/1.5*3600/1000</f>
        <v>2610</v>
      </c>
      <c r="K42" t="s">
        <v>46</v>
      </c>
      <c r="L42">
        <f>440000/1.5/1.6</f>
        <v>183333.33333333331</v>
      </c>
      <c r="M42">
        <v>30</v>
      </c>
      <c r="N42" t="s">
        <v>42</v>
      </c>
    </row>
    <row r="44" spans="1:14" x14ac:dyDescent="0.3">
      <c r="A44" t="s">
        <v>37</v>
      </c>
      <c r="B44" t="s">
        <v>76</v>
      </c>
      <c r="C44" t="s">
        <v>79</v>
      </c>
      <c r="D44" t="s">
        <v>87</v>
      </c>
      <c r="F44" t="s">
        <v>48</v>
      </c>
      <c r="G44">
        <v>1.3</v>
      </c>
      <c r="H44">
        <v>206</v>
      </c>
      <c r="I44">
        <v>1150</v>
      </c>
      <c r="K44" t="s">
        <v>81</v>
      </c>
      <c r="L44">
        <v>307000</v>
      </c>
      <c r="M44">
        <v>30</v>
      </c>
      <c r="N44" s="2" t="s">
        <v>82</v>
      </c>
    </row>
    <row r="45" spans="1:14" x14ac:dyDescent="0.3">
      <c r="A45" t="s">
        <v>37</v>
      </c>
      <c r="B45" t="s">
        <v>77</v>
      </c>
      <c r="C45" t="s">
        <v>80</v>
      </c>
      <c r="D45" t="s">
        <v>88</v>
      </c>
      <c r="F45" t="s">
        <v>83</v>
      </c>
      <c r="G45">
        <v>0.9</v>
      </c>
      <c r="H45">
        <v>272</v>
      </c>
      <c r="I45">
        <v>1520</v>
      </c>
      <c r="K45" t="s">
        <v>81</v>
      </c>
      <c r="L45">
        <v>399000</v>
      </c>
      <c r="M45">
        <v>30</v>
      </c>
      <c r="N45" s="2" t="s">
        <v>85</v>
      </c>
    </row>
    <row r="46" spans="1:14" x14ac:dyDescent="0.3">
      <c r="A46" t="s">
        <v>37</v>
      </c>
      <c r="B46" t="s">
        <v>78</v>
      </c>
      <c r="C46" t="s">
        <v>80</v>
      </c>
      <c r="D46" t="s">
        <v>89</v>
      </c>
      <c r="F46" t="s">
        <v>84</v>
      </c>
      <c r="G46">
        <v>0.74</v>
      </c>
      <c r="H46">
        <v>287</v>
      </c>
      <c r="I46">
        <v>1630</v>
      </c>
      <c r="K46" t="s">
        <v>81</v>
      </c>
      <c r="L46">
        <v>422000</v>
      </c>
      <c r="M46">
        <v>30</v>
      </c>
      <c r="N46" s="2" t="s">
        <v>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walkerl</dc:creator>
  <cp:lastModifiedBy>walkerl</cp:lastModifiedBy>
  <dcterms:created xsi:type="dcterms:W3CDTF">2019-09-24T12:19:13Z</dcterms:created>
  <dcterms:modified xsi:type="dcterms:W3CDTF">2020-09-29T13:16:26Z</dcterms:modified>
</cp:coreProperties>
</file>