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rchitjajoo/Desktop/d/CSUF classes/Semester 4/ISDS 415/Performance Lawn Equipment - AssignmentDatabase-20180204/"/>
    </mc:Choice>
  </mc:AlternateContent>
  <bookViews>
    <workbookView xWindow="0" yWindow="460" windowWidth="28800" windowHeight="15960" tabRatio="830" activeTab="2" xr2:uid="{00000000-000D-0000-FFFF-FFFF00000000}"/>
  </bookViews>
  <sheets>
    <sheet name=" Dealer Satisfaction" sheetId="1" r:id="rId1"/>
    <sheet name="End-User Satisfaction" sheetId="2" r:id="rId2"/>
    <sheet name="Gross Revenue &amp; Market Share" sheetId="33" r:id="rId3"/>
    <sheet name="Mower Unit Sales" sheetId="5" r:id="rId4"/>
    <sheet name="Tractor Unit Sales" sheetId="6" r:id="rId5"/>
    <sheet name="Industry Mower Total Sales" sheetId="7" r:id="rId6"/>
    <sheet name="Industry Tractor Total Sales" sheetId="8" r:id="rId7"/>
    <sheet name="Mower Test" sheetId="21" r:id="rId8"/>
  </sheets>
  <definedNames>
    <definedName name="Macro_8_4_4">[0]!Macro_8_4_4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33" l="1"/>
  <c r="U63" i="33"/>
  <c r="U51" i="33"/>
  <c r="U39" i="33"/>
  <c r="U27" i="33"/>
  <c r="H63" i="33"/>
  <c r="H51" i="33"/>
  <c r="H39" i="33"/>
  <c r="H27" i="33"/>
  <c r="H15" i="33"/>
  <c r="H5" i="1"/>
  <c r="H6" i="1"/>
  <c r="H7" i="1"/>
  <c r="H8" i="1"/>
  <c r="H9" i="1"/>
  <c r="H12" i="1"/>
  <c r="H13" i="1"/>
  <c r="H14" i="1"/>
  <c r="H15" i="1"/>
  <c r="H16" i="1"/>
  <c r="H19" i="1"/>
  <c r="H20" i="1"/>
  <c r="H21" i="1"/>
  <c r="H22" i="1"/>
  <c r="H23" i="1"/>
  <c r="H26" i="1"/>
  <c r="H27" i="1"/>
  <c r="H28" i="1"/>
  <c r="H29" i="1"/>
  <c r="H30" i="1"/>
  <c r="H33" i="1"/>
  <c r="H34" i="1"/>
  <c r="H35" i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56" i="33"/>
  <c r="S57" i="33"/>
  <c r="S58" i="33"/>
  <c r="S59" i="33"/>
  <c r="S60" i="33"/>
  <c r="S61" i="33"/>
  <c r="S62" i="33"/>
  <c r="S63" i="33"/>
  <c r="S65" i="33"/>
  <c r="K25" i="33"/>
  <c r="T4" i="33"/>
  <c r="T5" i="33"/>
  <c r="T6" i="33"/>
  <c r="T7" i="33"/>
  <c r="T8" i="33"/>
  <c r="T9" i="33"/>
  <c r="T10" i="33"/>
  <c r="T11" i="33"/>
  <c r="T12" i="33"/>
  <c r="T13" i="33"/>
  <c r="T14" i="33"/>
  <c r="T15" i="33"/>
  <c r="T16" i="33"/>
  <c r="T17" i="33"/>
  <c r="T18" i="33"/>
  <c r="T19" i="33"/>
  <c r="T20" i="33"/>
  <c r="T21" i="33"/>
  <c r="T22" i="33"/>
  <c r="T23" i="33"/>
  <c r="T24" i="33"/>
  <c r="T25" i="33"/>
  <c r="T26" i="33"/>
  <c r="T27" i="33"/>
  <c r="T28" i="33"/>
  <c r="T29" i="33"/>
  <c r="T30" i="33"/>
  <c r="T31" i="33"/>
  <c r="T32" i="33"/>
  <c r="T33" i="33"/>
  <c r="T34" i="33"/>
  <c r="T35" i="33"/>
  <c r="T36" i="33"/>
  <c r="T37" i="33"/>
  <c r="T38" i="33"/>
  <c r="T39" i="33"/>
  <c r="T40" i="33"/>
  <c r="T41" i="33"/>
  <c r="T42" i="33"/>
  <c r="T43" i="33"/>
  <c r="T44" i="33"/>
  <c r="T45" i="33"/>
  <c r="T46" i="33"/>
  <c r="T47" i="33"/>
  <c r="T48" i="33"/>
  <c r="T49" i="33"/>
  <c r="T50" i="33"/>
  <c r="T51" i="33"/>
  <c r="T52" i="33"/>
  <c r="T53" i="33"/>
  <c r="T54" i="33"/>
  <c r="T55" i="33"/>
  <c r="T56" i="33"/>
  <c r="T57" i="33"/>
  <c r="T58" i="33"/>
  <c r="T59" i="33"/>
  <c r="T60" i="33"/>
  <c r="T61" i="33"/>
  <c r="T62" i="33"/>
  <c r="T63" i="33"/>
  <c r="T65" i="33"/>
  <c r="K26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56" i="33"/>
  <c r="R57" i="33"/>
  <c r="R58" i="33"/>
  <c r="R59" i="33"/>
  <c r="R60" i="33"/>
  <c r="R61" i="33"/>
  <c r="R62" i="33"/>
  <c r="R63" i="33"/>
  <c r="R65" i="33"/>
  <c r="K24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5" i="33"/>
  <c r="K2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P56" i="33"/>
  <c r="P57" i="33"/>
  <c r="P58" i="33"/>
  <c r="P59" i="33"/>
  <c r="P60" i="33"/>
  <c r="P61" i="33"/>
  <c r="P62" i="33"/>
  <c r="P63" i="33"/>
  <c r="P65" i="33"/>
  <c r="K22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5" i="33"/>
  <c r="K21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61" i="33"/>
  <c r="G62" i="33"/>
  <c r="G63" i="33"/>
  <c r="G65" i="33"/>
  <c r="K17" i="33"/>
  <c r="E4" i="33"/>
  <c r="E5" i="33"/>
  <c r="E6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61" i="33"/>
  <c r="E62" i="33"/>
  <c r="E63" i="33"/>
  <c r="E65" i="33"/>
  <c r="K15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5" i="33"/>
  <c r="K14" i="33"/>
  <c r="C4" i="33"/>
  <c r="C5" i="33"/>
  <c r="C6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8" i="33"/>
  <c r="C29" i="33"/>
  <c r="C30" i="33"/>
  <c r="C31" i="33"/>
  <c r="C32" i="33"/>
  <c r="C33" i="33"/>
  <c r="C34" i="33"/>
  <c r="C35" i="33"/>
  <c r="C36" i="33"/>
  <c r="C37" i="33"/>
  <c r="C38" i="33"/>
  <c r="C39" i="33"/>
  <c r="C40" i="33"/>
  <c r="C41" i="33"/>
  <c r="C42" i="33"/>
  <c r="C43" i="33"/>
  <c r="C44" i="33"/>
  <c r="C45" i="33"/>
  <c r="C46" i="33"/>
  <c r="C47" i="33"/>
  <c r="C48" i="33"/>
  <c r="C49" i="33"/>
  <c r="C50" i="33"/>
  <c r="C51" i="33"/>
  <c r="C52" i="33"/>
  <c r="C53" i="33"/>
  <c r="C54" i="33"/>
  <c r="C55" i="33"/>
  <c r="C56" i="33"/>
  <c r="C57" i="33"/>
  <c r="C58" i="33"/>
  <c r="C59" i="33"/>
  <c r="C60" i="33"/>
  <c r="C61" i="33"/>
  <c r="C62" i="33"/>
  <c r="C63" i="33"/>
  <c r="C65" i="33"/>
  <c r="K1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5" i="33"/>
  <c r="K12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5" i="33"/>
  <c r="N65" i="8"/>
  <c r="O65" i="8"/>
  <c r="P65" i="8"/>
  <c r="Q65" i="8"/>
  <c r="R65" i="8"/>
  <c r="M65" i="8"/>
  <c r="N52" i="8"/>
  <c r="O52" i="8"/>
  <c r="P52" i="8"/>
  <c r="Q52" i="8"/>
  <c r="R52" i="8"/>
  <c r="N53" i="8"/>
  <c r="O53" i="8"/>
  <c r="P53" i="8"/>
  <c r="Q53" i="8"/>
  <c r="R53" i="8"/>
  <c r="N54" i="8"/>
  <c r="O54" i="8"/>
  <c r="P54" i="8"/>
  <c r="Q54" i="8"/>
  <c r="R54" i="8"/>
  <c r="N55" i="8"/>
  <c r="O55" i="8"/>
  <c r="P55" i="8"/>
  <c r="Q55" i="8"/>
  <c r="R55" i="8"/>
  <c r="N56" i="8"/>
  <c r="O56" i="8"/>
  <c r="P56" i="8"/>
  <c r="Q56" i="8"/>
  <c r="R56" i="8"/>
  <c r="N57" i="8"/>
  <c r="O57" i="8"/>
  <c r="P57" i="8"/>
  <c r="Q57" i="8"/>
  <c r="R57" i="8"/>
  <c r="N58" i="8"/>
  <c r="O58" i="8"/>
  <c r="P58" i="8"/>
  <c r="Q58" i="8"/>
  <c r="R58" i="8"/>
  <c r="N59" i="8"/>
  <c r="O59" i="8"/>
  <c r="P59" i="8"/>
  <c r="Q59" i="8"/>
  <c r="R59" i="8"/>
  <c r="N60" i="8"/>
  <c r="O60" i="8"/>
  <c r="P60" i="8"/>
  <c r="Q60" i="8"/>
  <c r="R60" i="8"/>
  <c r="N61" i="8"/>
  <c r="O61" i="8"/>
  <c r="P61" i="8"/>
  <c r="Q61" i="8"/>
  <c r="R61" i="8"/>
  <c r="N62" i="8"/>
  <c r="O62" i="8"/>
  <c r="P62" i="8"/>
  <c r="Q62" i="8"/>
  <c r="R62" i="8"/>
  <c r="N63" i="8"/>
  <c r="O63" i="8"/>
  <c r="P63" i="8"/>
  <c r="Q63" i="8"/>
  <c r="R63" i="8"/>
  <c r="M53" i="8"/>
  <c r="M54" i="8"/>
  <c r="M55" i="8"/>
  <c r="M56" i="8"/>
  <c r="M57" i="8"/>
  <c r="M58" i="8"/>
  <c r="M59" i="8"/>
  <c r="M60" i="8"/>
  <c r="M61" i="8"/>
  <c r="M62" i="8"/>
  <c r="M63" i="8"/>
  <c r="M52" i="8"/>
  <c r="N40" i="8"/>
  <c r="O40" i="8"/>
  <c r="P40" i="8"/>
  <c r="Q40" i="8"/>
  <c r="R40" i="8"/>
  <c r="N41" i="8"/>
  <c r="O41" i="8"/>
  <c r="P41" i="8"/>
  <c r="Q41" i="8"/>
  <c r="R41" i="8"/>
  <c r="N42" i="8"/>
  <c r="O42" i="8"/>
  <c r="P42" i="8"/>
  <c r="Q42" i="8"/>
  <c r="R42" i="8"/>
  <c r="N43" i="8"/>
  <c r="O43" i="8"/>
  <c r="P43" i="8"/>
  <c r="Q43" i="8"/>
  <c r="R43" i="8"/>
  <c r="N44" i="8"/>
  <c r="O44" i="8"/>
  <c r="P44" i="8"/>
  <c r="Q44" i="8"/>
  <c r="R44" i="8"/>
  <c r="N45" i="8"/>
  <c r="O45" i="8"/>
  <c r="P45" i="8"/>
  <c r="Q45" i="8"/>
  <c r="R45" i="8"/>
  <c r="N46" i="8"/>
  <c r="O46" i="8"/>
  <c r="P46" i="8"/>
  <c r="Q46" i="8"/>
  <c r="R46" i="8"/>
  <c r="N47" i="8"/>
  <c r="O47" i="8"/>
  <c r="P47" i="8"/>
  <c r="Q47" i="8"/>
  <c r="R47" i="8"/>
  <c r="N48" i="8"/>
  <c r="O48" i="8"/>
  <c r="P48" i="8"/>
  <c r="Q48" i="8"/>
  <c r="R48" i="8"/>
  <c r="N49" i="8"/>
  <c r="O49" i="8"/>
  <c r="P49" i="8"/>
  <c r="Q49" i="8"/>
  <c r="R49" i="8"/>
  <c r="N50" i="8"/>
  <c r="O50" i="8"/>
  <c r="P50" i="8"/>
  <c r="Q50" i="8"/>
  <c r="R50" i="8"/>
  <c r="N51" i="8"/>
  <c r="O51" i="8"/>
  <c r="P51" i="8"/>
  <c r="Q51" i="8"/>
  <c r="R51" i="8"/>
  <c r="M41" i="8"/>
  <c r="M42" i="8"/>
  <c r="M43" i="8"/>
  <c r="M44" i="8"/>
  <c r="M45" i="8"/>
  <c r="M46" i="8"/>
  <c r="M47" i="8"/>
  <c r="M48" i="8"/>
  <c r="M49" i="8"/>
  <c r="M50" i="8"/>
  <c r="M51" i="8"/>
  <c r="M40" i="8"/>
  <c r="N28" i="8"/>
  <c r="O28" i="8"/>
  <c r="P28" i="8"/>
  <c r="Q28" i="8"/>
  <c r="R28" i="8"/>
  <c r="N29" i="8"/>
  <c r="O29" i="8"/>
  <c r="P29" i="8"/>
  <c r="Q29" i="8"/>
  <c r="R29" i="8"/>
  <c r="N30" i="8"/>
  <c r="O30" i="8"/>
  <c r="P30" i="8"/>
  <c r="Q30" i="8"/>
  <c r="R30" i="8"/>
  <c r="N31" i="8"/>
  <c r="O31" i="8"/>
  <c r="P31" i="8"/>
  <c r="Q31" i="8"/>
  <c r="R31" i="8"/>
  <c r="N32" i="8"/>
  <c r="O32" i="8"/>
  <c r="P32" i="8"/>
  <c r="Q32" i="8"/>
  <c r="R32" i="8"/>
  <c r="N33" i="8"/>
  <c r="O33" i="8"/>
  <c r="P33" i="8"/>
  <c r="Q33" i="8"/>
  <c r="R33" i="8"/>
  <c r="N34" i="8"/>
  <c r="O34" i="8"/>
  <c r="P34" i="8"/>
  <c r="Q34" i="8"/>
  <c r="R34" i="8"/>
  <c r="N35" i="8"/>
  <c r="O35" i="8"/>
  <c r="P35" i="8"/>
  <c r="Q35" i="8"/>
  <c r="R35" i="8"/>
  <c r="N36" i="8"/>
  <c r="O36" i="8"/>
  <c r="P36" i="8"/>
  <c r="Q36" i="8"/>
  <c r="R36" i="8"/>
  <c r="N37" i="8"/>
  <c r="O37" i="8"/>
  <c r="P37" i="8"/>
  <c r="Q37" i="8"/>
  <c r="R37" i="8"/>
  <c r="N38" i="8"/>
  <c r="O38" i="8"/>
  <c r="P38" i="8"/>
  <c r="Q38" i="8"/>
  <c r="R38" i="8"/>
  <c r="N39" i="8"/>
  <c r="O39" i="8"/>
  <c r="P39" i="8"/>
  <c r="Q39" i="8"/>
  <c r="R39" i="8"/>
  <c r="M29" i="8"/>
  <c r="M30" i="8"/>
  <c r="M31" i="8"/>
  <c r="M32" i="8"/>
  <c r="M33" i="8"/>
  <c r="M34" i="8"/>
  <c r="M35" i="8"/>
  <c r="M36" i="8"/>
  <c r="M37" i="8"/>
  <c r="M38" i="8"/>
  <c r="M39" i="8"/>
  <c r="M28" i="8"/>
  <c r="N16" i="8"/>
  <c r="O16" i="8"/>
  <c r="P16" i="8"/>
  <c r="Q16" i="8"/>
  <c r="R16" i="8"/>
  <c r="N17" i="8"/>
  <c r="O17" i="8"/>
  <c r="P17" i="8"/>
  <c r="Q17" i="8"/>
  <c r="R17" i="8"/>
  <c r="N18" i="8"/>
  <c r="O18" i="8"/>
  <c r="P18" i="8"/>
  <c r="Q18" i="8"/>
  <c r="R18" i="8"/>
  <c r="N19" i="8"/>
  <c r="O19" i="8"/>
  <c r="P19" i="8"/>
  <c r="Q19" i="8"/>
  <c r="R19" i="8"/>
  <c r="N20" i="8"/>
  <c r="O20" i="8"/>
  <c r="P20" i="8"/>
  <c r="Q20" i="8"/>
  <c r="R20" i="8"/>
  <c r="N21" i="8"/>
  <c r="O21" i="8"/>
  <c r="P21" i="8"/>
  <c r="Q21" i="8"/>
  <c r="R21" i="8"/>
  <c r="N22" i="8"/>
  <c r="O22" i="8"/>
  <c r="P22" i="8"/>
  <c r="Q22" i="8"/>
  <c r="R22" i="8"/>
  <c r="N23" i="8"/>
  <c r="O23" i="8"/>
  <c r="P23" i="8"/>
  <c r="Q23" i="8"/>
  <c r="R23" i="8"/>
  <c r="N24" i="8"/>
  <c r="O24" i="8"/>
  <c r="P24" i="8"/>
  <c r="Q24" i="8"/>
  <c r="R24" i="8"/>
  <c r="N25" i="8"/>
  <c r="O25" i="8"/>
  <c r="P25" i="8"/>
  <c r="Q25" i="8"/>
  <c r="R25" i="8"/>
  <c r="N26" i="8"/>
  <c r="O26" i="8"/>
  <c r="P26" i="8"/>
  <c r="Q26" i="8"/>
  <c r="R26" i="8"/>
  <c r="N27" i="8"/>
  <c r="O27" i="8"/>
  <c r="P27" i="8"/>
  <c r="Q27" i="8"/>
  <c r="R27" i="8"/>
  <c r="M17" i="8"/>
  <c r="M18" i="8"/>
  <c r="M19" i="8"/>
  <c r="M20" i="8"/>
  <c r="M21" i="8"/>
  <c r="M22" i="8"/>
  <c r="M23" i="8"/>
  <c r="M24" i="8"/>
  <c r="M25" i="8"/>
  <c r="M26" i="8"/>
  <c r="M27" i="8"/>
  <c r="M16" i="8"/>
  <c r="N4" i="8"/>
  <c r="O4" i="8"/>
  <c r="P4" i="8"/>
  <c r="Q4" i="8"/>
  <c r="R4" i="8"/>
  <c r="N5" i="8"/>
  <c r="O5" i="8"/>
  <c r="P5" i="8"/>
  <c r="Q5" i="8"/>
  <c r="R5" i="8"/>
  <c r="N6" i="8"/>
  <c r="O6" i="8"/>
  <c r="P6" i="8"/>
  <c r="Q6" i="8"/>
  <c r="R6" i="8"/>
  <c r="N7" i="8"/>
  <c r="O7" i="8"/>
  <c r="P7" i="8"/>
  <c r="Q7" i="8"/>
  <c r="R7" i="8"/>
  <c r="N8" i="8"/>
  <c r="O8" i="8"/>
  <c r="P8" i="8"/>
  <c r="Q8" i="8"/>
  <c r="R8" i="8"/>
  <c r="N9" i="8"/>
  <c r="O9" i="8"/>
  <c r="P9" i="8"/>
  <c r="Q9" i="8"/>
  <c r="R9" i="8"/>
  <c r="N10" i="8"/>
  <c r="O10" i="8"/>
  <c r="P10" i="8"/>
  <c r="Q10" i="8"/>
  <c r="R10" i="8"/>
  <c r="N11" i="8"/>
  <c r="O11" i="8"/>
  <c r="P11" i="8"/>
  <c r="Q11" i="8"/>
  <c r="R11" i="8"/>
  <c r="N12" i="8"/>
  <c r="O12" i="8"/>
  <c r="P12" i="8"/>
  <c r="Q12" i="8"/>
  <c r="R12" i="8"/>
  <c r="N13" i="8"/>
  <c r="O13" i="8"/>
  <c r="P13" i="8"/>
  <c r="Q13" i="8"/>
  <c r="R13" i="8"/>
  <c r="N14" i="8"/>
  <c r="O14" i="8"/>
  <c r="P14" i="8"/>
  <c r="Q14" i="8"/>
  <c r="R14" i="8"/>
  <c r="N15" i="8"/>
  <c r="O15" i="8"/>
  <c r="P15" i="8"/>
  <c r="Q15" i="8"/>
  <c r="R15" i="8"/>
  <c r="M5" i="8"/>
  <c r="M6" i="8"/>
  <c r="M7" i="8"/>
  <c r="M8" i="8"/>
  <c r="M9" i="8"/>
  <c r="M10" i="8"/>
  <c r="M11" i="8"/>
  <c r="M12" i="8"/>
  <c r="M13" i="8"/>
  <c r="M14" i="8"/>
  <c r="M15" i="8"/>
  <c r="M4" i="8"/>
  <c r="P65" i="7"/>
  <c r="O65" i="7"/>
  <c r="N65" i="7"/>
  <c r="M65" i="7"/>
  <c r="L65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L53" i="7"/>
  <c r="L54" i="7"/>
  <c r="L55" i="7"/>
  <c r="L56" i="7"/>
  <c r="L57" i="7"/>
  <c r="L58" i="7"/>
  <c r="L59" i="7"/>
  <c r="L60" i="7"/>
  <c r="L61" i="7"/>
  <c r="L62" i="7"/>
  <c r="L63" i="7"/>
  <c r="L52" i="7"/>
  <c r="M40" i="7"/>
  <c r="N40" i="7"/>
  <c r="O40" i="7"/>
  <c r="P40" i="7"/>
  <c r="M41" i="7"/>
  <c r="N41" i="7"/>
  <c r="O41" i="7"/>
  <c r="P41" i="7"/>
  <c r="M42" i="7"/>
  <c r="N42" i="7"/>
  <c r="O42" i="7"/>
  <c r="P42" i="7"/>
  <c r="M43" i="7"/>
  <c r="N43" i="7"/>
  <c r="O43" i="7"/>
  <c r="P43" i="7"/>
  <c r="M44" i="7"/>
  <c r="N44" i="7"/>
  <c r="O44" i="7"/>
  <c r="P44" i="7"/>
  <c r="M45" i="7"/>
  <c r="N45" i="7"/>
  <c r="O45" i="7"/>
  <c r="P45" i="7"/>
  <c r="M46" i="7"/>
  <c r="N46" i="7"/>
  <c r="O46" i="7"/>
  <c r="P46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L41" i="7"/>
  <c r="L42" i="7"/>
  <c r="L43" i="7"/>
  <c r="L44" i="7"/>
  <c r="L45" i="7"/>
  <c r="L46" i="7"/>
  <c r="L47" i="7"/>
  <c r="L48" i="7"/>
  <c r="L49" i="7"/>
  <c r="L50" i="7"/>
  <c r="L51" i="7"/>
  <c r="L40" i="7"/>
  <c r="M28" i="7"/>
  <c r="N28" i="7"/>
  <c r="O28" i="7"/>
  <c r="P28" i="7"/>
  <c r="M29" i="7"/>
  <c r="N29" i="7"/>
  <c r="O29" i="7"/>
  <c r="P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L29" i="7"/>
  <c r="L30" i="7"/>
  <c r="L31" i="7"/>
  <c r="L32" i="7"/>
  <c r="L33" i="7"/>
  <c r="L34" i="7"/>
  <c r="L35" i="7"/>
  <c r="L36" i="7"/>
  <c r="L37" i="7"/>
  <c r="L38" i="7"/>
  <c r="L39" i="7"/>
  <c r="L28" i="7"/>
  <c r="M16" i="7"/>
  <c r="N16" i="7"/>
  <c r="O16" i="7"/>
  <c r="P16" i="7"/>
  <c r="M17" i="7"/>
  <c r="N17" i="7"/>
  <c r="O17" i="7"/>
  <c r="P17" i="7"/>
  <c r="M18" i="7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L17" i="7"/>
  <c r="L18" i="7"/>
  <c r="L19" i="7"/>
  <c r="L20" i="7"/>
  <c r="L21" i="7"/>
  <c r="L22" i="7"/>
  <c r="L23" i="7"/>
  <c r="L24" i="7"/>
  <c r="L25" i="7"/>
  <c r="L26" i="7"/>
  <c r="L27" i="7"/>
  <c r="L16" i="7"/>
  <c r="O4" i="7"/>
  <c r="M4" i="7"/>
  <c r="N4" i="7"/>
  <c r="P4" i="7"/>
  <c r="M5" i="7"/>
  <c r="N5" i="7"/>
  <c r="O5" i="7"/>
  <c r="P5" i="7"/>
  <c r="M6" i="7"/>
  <c r="N6" i="7"/>
  <c r="O6" i="7"/>
  <c r="P6" i="7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L5" i="7"/>
  <c r="L6" i="7"/>
  <c r="L7" i="7"/>
  <c r="L8" i="7"/>
  <c r="L9" i="7"/>
  <c r="L10" i="7"/>
  <c r="L11" i="7"/>
  <c r="L12" i="7"/>
  <c r="L13" i="7"/>
  <c r="L14" i="7"/>
  <c r="L15" i="7"/>
  <c r="L4" i="7"/>
  <c r="B107" i="21"/>
  <c r="P8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K7" i="2"/>
  <c r="K8" i="2"/>
  <c r="K6" i="2"/>
  <c r="P6" i="1"/>
  <c r="P8" i="1"/>
  <c r="L6" i="1"/>
  <c r="M6" i="1"/>
  <c r="N6" i="1"/>
  <c r="O6" i="1"/>
  <c r="L7" i="1"/>
  <c r="M7" i="1"/>
  <c r="N7" i="1"/>
  <c r="O7" i="1"/>
  <c r="P7" i="1"/>
  <c r="L8" i="1"/>
  <c r="M8" i="1"/>
  <c r="N8" i="1"/>
  <c r="O8" i="1"/>
  <c r="K7" i="1"/>
  <c r="K8" i="1"/>
  <c r="K6" i="1"/>
  <c r="K5" i="2"/>
  <c r="K4" i="2"/>
  <c r="L5" i="1"/>
  <c r="M5" i="1"/>
  <c r="N5" i="1"/>
  <c r="O5" i="1"/>
  <c r="P5" i="1"/>
  <c r="K5" i="1"/>
  <c r="L4" i="1"/>
  <c r="M4" i="1"/>
  <c r="N4" i="1"/>
  <c r="O4" i="1"/>
  <c r="P4" i="1"/>
  <c r="K4" i="1"/>
  <c r="G4" i="6"/>
  <c r="G4" i="8"/>
  <c r="G5" i="6"/>
  <c r="G5" i="8"/>
  <c r="G6" i="6"/>
  <c r="G6" i="8"/>
  <c r="G7" i="6"/>
  <c r="G7" i="8"/>
  <c r="G8" i="6"/>
  <c r="G8" i="8"/>
  <c r="G9" i="6"/>
  <c r="G9" i="8"/>
  <c r="G10" i="6"/>
  <c r="G10" i="8"/>
  <c r="G11" i="6"/>
  <c r="G11" i="8"/>
  <c r="G12" i="6"/>
  <c r="G12" i="8"/>
  <c r="G13" i="6"/>
  <c r="G13" i="8"/>
  <c r="G14" i="6"/>
  <c r="G14" i="8"/>
  <c r="G15" i="6"/>
  <c r="G15" i="8"/>
  <c r="G16" i="6"/>
  <c r="G16" i="8"/>
  <c r="G17" i="6"/>
  <c r="G17" i="8"/>
  <c r="G18" i="6"/>
  <c r="G18" i="8"/>
  <c r="G19" i="6"/>
  <c r="G19" i="8"/>
  <c r="G20" i="6"/>
  <c r="G20" i="8"/>
  <c r="G21" i="6"/>
  <c r="G21" i="8"/>
  <c r="G22" i="6"/>
  <c r="G22" i="8"/>
  <c r="G23" i="6"/>
  <c r="G23" i="8"/>
  <c r="G24" i="6"/>
  <c r="G24" i="8"/>
  <c r="G25" i="6"/>
  <c r="G25" i="8"/>
  <c r="G26" i="6"/>
  <c r="G26" i="8"/>
  <c r="G27" i="6"/>
  <c r="G27" i="8"/>
  <c r="G28" i="6"/>
  <c r="G28" i="8"/>
  <c r="G29" i="6"/>
  <c r="G29" i="8"/>
  <c r="G30" i="6"/>
  <c r="G30" i="8"/>
  <c r="G31" i="6"/>
  <c r="G31" i="8"/>
  <c r="G32" i="6"/>
  <c r="G32" i="8"/>
  <c r="G33" i="6"/>
  <c r="G33" i="8"/>
  <c r="G34" i="6"/>
  <c r="G34" i="8"/>
  <c r="G35" i="6"/>
  <c r="G35" i="8"/>
  <c r="G36" i="6"/>
  <c r="G36" i="8"/>
  <c r="G37" i="6"/>
  <c r="G37" i="8"/>
  <c r="G38" i="6"/>
  <c r="G38" i="8"/>
  <c r="G39" i="6"/>
  <c r="G39" i="8"/>
  <c r="G40" i="6"/>
  <c r="G40" i="8"/>
  <c r="G41" i="6"/>
  <c r="G41" i="8"/>
  <c r="G42" i="6"/>
  <c r="G42" i="8"/>
  <c r="G43" i="6"/>
  <c r="G43" i="8"/>
  <c r="G44" i="6"/>
  <c r="G44" i="8"/>
  <c r="G45" i="6"/>
  <c r="G45" i="8"/>
  <c r="G46" i="6"/>
  <c r="G46" i="8"/>
  <c r="G47" i="6"/>
  <c r="G47" i="8"/>
  <c r="G48" i="6"/>
  <c r="G48" i="8"/>
  <c r="G49" i="6"/>
  <c r="G49" i="8"/>
  <c r="G50" i="6"/>
  <c r="G50" i="8"/>
  <c r="G51" i="6"/>
  <c r="G51" i="8"/>
  <c r="G52" i="6"/>
  <c r="G52" i="8"/>
  <c r="G53" i="6"/>
  <c r="G53" i="8"/>
  <c r="G54" i="6"/>
  <c r="G54" i="8"/>
  <c r="G55" i="6"/>
  <c r="G55" i="8"/>
  <c r="G56" i="6"/>
  <c r="G56" i="8"/>
  <c r="G57" i="6"/>
  <c r="G57" i="8"/>
  <c r="G58" i="6"/>
  <c r="G58" i="8"/>
  <c r="G59" i="6"/>
  <c r="G59" i="8"/>
  <c r="G60" i="6"/>
  <c r="G60" i="8"/>
  <c r="G61" i="6"/>
  <c r="G61" i="8"/>
  <c r="G62" i="6"/>
  <c r="G62" i="8"/>
  <c r="G63" i="6"/>
  <c r="G63" i="8"/>
  <c r="H4" i="2"/>
  <c r="H5" i="2"/>
  <c r="H6" i="2"/>
  <c r="H7" i="2"/>
  <c r="H8" i="2"/>
  <c r="H11" i="2"/>
  <c r="H12" i="2"/>
  <c r="H13" i="2"/>
  <c r="H14" i="2"/>
  <c r="H15" i="2"/>
  <c r="H18" i="2"/>
  <c r="H19" i="2"/>
  <c r="H20" i="2"/>
  <c r="H21" i="2"/>
  <c r="H22" i="2"/>
  <c r="H25" i="2"/>
  <c r="H26" i="2"/>
  <c r="H27" i="2"/>
  <c r="H28" i="2"/>
  <c r="H29" i="2"/>
  <c r="H32" i="2"/>
  <c r="H33" i="2"/>
  <c r="H34" i="2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</calcChain>
</file>

<file path=xl/sharedStrings.xml><?xml version="1.0" encoding="utf-8"?>
<sst xmlns="http://schemas.openxmlformats.org/spreadsheetml/2006/main" count="3137" uniqueCount="49">
  <si>
    <t xml:space="preserve"> </t>
  </si>
  <si>
    <t>World</t>
  </si>
  <si>
    <t>NA</t>
  </si>
  <si>
    <t>SA</t>
  </si>
  <si>
    <t>Eur</t>
  </si>
  <si>
    <t>Pac</t>
  </si>
  <si>
    <t>China</t>
  </si>
  <si>
    <t>Tractor</t>
  </si>
  <si>
    <t>Mower</t>
  </si>
  <si>
    <t>Region</t>
  </si>
  <si>
    <t>Total</t>
  </si>
  <si>
    <t>North America</t>
  </si>
  <si>
    <t>South America</t>
  </si>
  <si>
    <t>Pacific Rim</t>
  </si>
  <si>
    <t>Survey Scale:</t>
  </si>
  <si>
    <t xml:space="preserve">Sample </t>
  </si>
  <si>
    <t>Size</t>
  </si>
  <si>
    <t>Europe</t>
  </si>
  <si>
    <t>Mower Unit Sales</t>
  </si>
  <si>
    <t>Month</t>
  </si>
  <si>
    <t>Pacific</t>
  </si>
  <si>
    <t>Tractor Unit Sales</t>
  </si>
  <si>
    <t>Sample</t>
  </si>
  <si>
    <t>Pass</t>
  </si>
  <si>
    <t>Fail</t>
  </si>
  <si>
    <t xml:space="preserve">Dealer Satisfaction </t>
  </si>
  <si>
    <t>End-User Satisfaction</t>
  </si>
  <si>
    <t>Industry Mower Total Sales</t>
  </si>
  <si>
    <t>Industry Tractor Total Sales</t>
  </si>
  <si>
    <t>Mower Test Functional Performance</t>
  </si>
  <si>
    <t>Observation</t>
  </si>
  <si>
    <t>0</t>
  </si>
  <si>
    <t>1</t>
  </si>
  <si>
    <t>2</t>
  </si>
  <si>
    <t>3</t>
  </si>
  <si>
    <t>4</t>
  </si>
  <si>
    <t>5</t>
  </si>
  <si>
    <t>no. of Fail values</t>
  </si>
  <si>
    <t>PLE</t>
  </si>
  <si>
    <t>Tractor Gross Revenue</t>
  </si>
  <si>
    <t>Mowers Gross Revenue</t>
  </si>
  <si>
    <t>Industry Mower Total Revenue</t>
  </si>
  <si>
    <t>Market Share (Mower)</t>
  </si>
  <si>
    <t>Market Share (Tractor)</t>
  </si>
  <si>
    <t>Yearly total</t>
  </si>
  <si>
    <t>The Gross Revenue for Mowers has seen a major jump between 2010 and 2011 with worldwide market share of 9.54%</t>
  </si>
  <si>
    <t>The Gross Revenue for Tractors has seen a continous jump as the years went by with a market share of 14.25% worldwide.</t>
  </si>
  <si>
    <t>The total Gross revenue has been highest for North America in case of Mowers as well as Tractors.</t>
  </si>
  <si>
    <t>The Industry total gross revenue has been highest in North America for both the products.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</si>
</sst>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1">
    <xf numFmtId="0" fontId="0" fillId="0" borderId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3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17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1" xfId="0" applyFont="1" applyBorder="1"/>
    <xf numFmtId="6" fontId="2" fillId="0" borderId="0" xfId="0" applyNumberFormat="1" applyFont="1"/>
    <xf numFmtId="0" fontId="1" fillId="0" borderId="0" xfId="0" applyFont="1"/>
    <xf numFmtId="0" fontId="0" fillId="0" borderId="0" xfId="0" applyBorder="1"/>
    <xf numFmtId="0" fontId="0" fillId="0" borderId="7" xfId="0" applyBorder="1"/>
    <xf numFmtId="0" fontId="2" fillId="0" borderId="11" xfId="0" applyFont="1" applyBorder="1"/>
    <xf numFmtId="17" fontId="2" fillId="0" borderId="3" xfId="0" applyNumberFormat="1" applyFont="1" applyBorder="1"/>
    <xf numFmtId="0" fontId="2" fillId="0" borderId="5" xfId="0" applyFont="1" applyBorder="1"/>
    <xf numFmtId="0" fontId="7" fillId="0" borderId="2" xfId="0" applyFont="1" applyBorder="1"/>
    <xf numFmtId="0" fontId="8" fillId="0" borderId="0" xfId="0" applyFont="1" applyAlignment="1">
      <alignment horizontal="left"/>
    </xf>
    <xf numFmtId="0" fontId="4" fillId="0" borderId="0" xfId="0" applyFont="1"/>
    <xf numFmtId="164" fontId="4" fillId="0" borderId="0" xfId="2" applyNumberFormat="1" applyFont="1"/>
    <xf numFmtId="0" fontId="8" fillId="0" borderId="0" xfId="0" applyFont="1"/>
    <xf numFmtId="0" fontId="8" fillId="0" borderId="1" xfId="0" applyFont="1" applyBorder="1"/>
    <xf numFmtId="0" fontId="4" fillId="0" borderId="8" xfId="0" applyFont="1" applyBorder="1"/>
    <xf numFmtId="0" fontId="8" fillId="0" borderId="10" xfId="0" applyFont="1" applyFill="1" applyBorder="1"/>
    <xf numFmtId="0" fontId="8" fillId="0" borderId="11" xfId="0" applyFont="1" applyBorder="1"/>
    <xf numFmtId="164" fontId="8" fillId="0" borderId="12" xfId="2" applyNumberFormat="1" applyFont="1" applyBorder="1"/>
    <xf numFmtId="164" fontId="8" fillId="0" borderId="13" xfId="2" applyNumberFormat="1" applyFont="1" applyBorder="1"/>
    <xf numFmtId="17" fontId="8" fillId="0" borderId="0" xfId="0" applyNumberFormat="1" applyFont="1"/>
    <xf numFmtId="1" fontId="4" fillId="0" borderId="0" xfId="0" applyNumberFormat="1" applyFont="1"/>
    <xf numFmtId="0" fontId="4" fillId="0" borderId="3" xfId="0" applyFont="1" applyBorder="1"/>
    <xf numFmtId="0" fontId="4" fillId="0" borderId="4" xfId="0" applyFont="1" applyBorder="1"/>
    <xf numFmtId="17" fontId="8" fillId="0" borderId="3" xfId="0" applyNumberFormat="1" applyFont="1" applyBorder="1"/>
    <xf numFmtId="164" fontId="4" fillId="0" borderId="0" xfId="2" applyNumberFormat="1" applyFont="1" applyBorder="1"/>
    <xf numFmtId="164" fontId="4" fillId="0" borderId="4" xfId="2" applyNumberFormat="1" applyFont="1" applyBorder="1"/>
    <xf numFmtId="0" fontId="4" fillId="0" borderId="5" xfId="0" applyFont="1" applyBorder="1"/>
    <xf numFmtId="0" fontId="4" fillId="0" borderId="7" xfId="0" applyFont="1" applyBorder="1"/>
    <xf numFmtId="0" fontId="8" fillId="0" borderId="5" xfId="0" applyFont="1" applyBorder="1"/>
    <xf numFmtId="164" fontId="8" fillId="0" borderId="6" xfId="2" applyNumberFormat="1" applyFont="1" applyBorder="1"/>
    <xf numFmtId="164" fontId="8" fillId="0" borderId="7" xfId="2" applyNumberFormat="1" applyFont="1" applyBorder="1"/>
    <xf numFmtId="164" fontId="4" fillId="0" borderId="7" xfId="2" applyNumberFormat="1" applyFont="1" applyBorder="1"/>
    <xf numFmtId="6" fontId="8" fillId="0" borderId="0" xfId="0" applyNumberFormat="1" applyFont="1" applyAlignment="1">
      <alignment horizontal="left"/>
    </xf>
    <xf numFmtId="6" fontId="8" fillId="0" borderId="0" xfId="0" applyNumberFormat="1" applyFont="1"/>
    <xf numFmtId="164" fontId="8" fillId="0" borderId="0" xfId="2" applyNumberFormat="1" applyFont="1"/>
    <xf numFmtId="0" fontId="8" fillId="0" borderId="9" xfId="0" applyFont="1" applyFill="1" applyBorder="1"/>
    <xf numFmtId="164" fontId="4" fillId="0" borderId="6" xfId="2" applyNumberFormat="1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4" fillId="0" borderId="14" xfId="0" applyFont="1" applyBorder="1"/>
    <xf numFmtId="10" fontId="4" fillId="0" borderId="2" xfId="6" applyNumberFormat="1" applyFont="1" applyBorder="1"/>
    <xf numFmtId="0" fontId="4" fillId="0" borderId="15" xfId="0" applyFont="1" applyBorder="1"/>
    <xf numFmtId="0" fontId="4" fillId="0" borderId="16" xfId="0" applyFont="1" applyBorder="1"/>
    <xf numFmtId="10" fontId="4" fillId="0" borderId="17" xfId="6" applyNumberFormat="1" applyFont="1" applyBorder="1"/>
    <xf numFmtId="0" fontId="4" fillId="0" borderId="18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4" xfId="0" applyNumberFormat="1" applyBorder="1"/>
    <xf numFmtId="0" fontId="0" fillId="0" borderId="6" xfId="0" applyBorder="1"/>
    <xf numFmtId="0" fontId="2" fillId="0" borderId="0" xfId="0" applyFont="1" applyBorder="1"/>
    <xf numFmtId="0" fontId="8" fillId="0" borderId="2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164" fontId="8" fillId="0" borderId="0" xfId="2" applyNumberFormat="1" applyFont="1" applyBorder="1"/>
    <xf numFmtId="164" fontId="4" fillId="0" borderId="0" xfId="0" applyNumberFormat="1" applyFont="1"/>
  </cellXfs>
  <cellStyles count="31">
    <cellStyle name="Comma 2" xfId="1" xr:uid="{00000000-0005-0000-0000-000000000000}"/>
    <cellStyle name="Currency" xfId="2" builtinId="4"/>
    <cellStyle name="Currency 2" xfId="3" xr:uid="{00000000-0005-0000-0000-000002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2" xfId="4" xr:uid="{00000000-0005-0000-0000-00001C000000}"/>
    <cellStyle name="Normal 3" xfId="5" xr:uid="{00000000-0005-0000-0000-00001D000000}"/>
    <cellStyle name="Percent" xfId="6" builtinId="5"/>
  </cellStyles>
  <dxfs count="10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163C25-DF3E-8D43-8261-194F2D13854A}" name="Table1" displayName="Table1" ref="A3:H35" totalsRowShown="0" headerRowDxfId="9" dataDxfId="8">
  <autoFilter ref="A3:H35" xr:uid="{3BDF7D0F-8911-1C46-A099-B4437F1794F5}"/>
  <tableColumns count="8">
    <tableColumn id="1" xr3:uid="{1BD446DC-FEA8-3741-8B84-1DBD8ED2FE52}" name="Survey Scale:" dataDxfId="7"/>
    <tableColumn id="2" xr3:uid="{363DD811-0750-C54E-BD44-0B15EFE73D8A}" name="0" dataDxfId="6"/>
    <tableColumn id="3" xr3:uid="{A47F5BAE-617C-6A42-897C-A10F84E6EB00}" name="1" dataDxfId="5"/>
    <tableColumn id="4" xr3:uid="{F99722F5-FFBF-EF4D-A915-75ACEA724156}" name="2" dataDxfId="4"/>
    <tableColumn id="5" xr3:uid="{70A329DD-570B-2741-964F-8AD047C65B90}" name="3" dataDxfId="3"/>
    <tableColumn id="6" xr3:uid="{CA50D2B7-BAFD-7A4D-85CA-16107751B3DC}" name="4" dataDxfId="2"/>
    <tableColumn id="7" xr3:uid="{97E427F0-8229-1B4D-9D72-0D1CA586493D}" name="5" dataDxfId="1"/>
    <tableColumn id="8" xr3:uid="{0D323A85-DEDA-294F-9185-E03911BD1F11}" name="Sample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blurRad="63500"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xmlns="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selection activeCell="G31" sqref="G31"/>
    </sheetView>
  </sheetViews>
  <sheetFormatPr baseColWidth="10" defaultColWidth="8.83203125" defaultRowHeight="16" x14ac:dyDescent="0.2"/>
  <cols>
    <col min="1" max="1" width="15.1640625" style="16" customWidth="1"/>
    <col min="2" max="7" width="5.6640625" style="16" customWidth="1"/>
    <col min="8" max="8" width="10.1640625" style="16" customWidth="1"/>
    <col min="9" max="16384" width="8.83203125" style="16"/>
  </cols>
  <sheetData>
    <row r="1" spans="1:16" x14ac:dyDescent="0.2">
      <c r="A1" s="15" t="s">
        <v>25</v>
      </c>
      <c r="B1" s="15"/>
    </row>
    <row r="2" spans="1:16" x14ac:dyDescent="0.2">
      <c r="A2" s="58"/>
      <c r="B2" s="58"/>
    </row>
    <row r="3" spans="1:16" x14ac:dyDescent="0.2">
      <c r="A3" s="59" t="s">
        <v>14</v>
      </c>
      <c r="B3" s="59" t="s">
        <v>31</v>
      </c>
      <c r="C3" s="59" t="s">
        <v>32</v>
      </c>
      <c r="D3" s="59" t="s">
        <v>33</v>
      </c>
      <c r="E3" s="59" t="s">
        <v>34</v>
      </c>
      <c r="F3" s="59" t="s">
        <v>35</v>
      </c>
      <c r="G3" s="59" t="s">
        <v>36</v>
      </c>
      <c r="H3" s="18" t="s">
        <v>15</v>
      </c>
      <c r="J3" s="57"/>
      <c r="K3" s="57">
        <v>0</v>
      </c>
      <c r="L3" s="57">
        <v>1</v>
      </c>
      <c r="M3" s="57">
        <v>2</v>
      </c>
      <c r="N3" s="57">
        <v>3</v>
      </c>
      <c r="O3" s="57">
        <v>4</v>
      </c>
      <c r="P3" s="57">
        <v>5</v>
      </c>
    </row>
    <row r="4" spans="1:16" x14ac:dyDescent="0.2">
      <c r="A4" s="18" t="s">
        <v>11</v>
      </c>
      <c r="H4" s="18" t="s">
        <v>16</v>
      </c>
      <c r="J4" s="57">
        <v>2010</v>
      </c>
      <c r="K4" s="57">
        <f>SUM(B5,B12,B19,B26)</f>
        <v>1</v>
      </c>
      <c r="L4" s="57">
        <f>SUM(C5,C12,C19,C26)</f>
        <v>0</v>
      </c>
      <c r="M4" s="57">
        <f t="shared" ref="M4:P4" si="0">SUM(D5,D12,D19,D26)</f>
        <v>4</v>
      </c>
      <c r="N4" s="57">
        <f t="shared" si="0"/>
        <v>21</v>
      </c>
      <c r="O4" s="57">
        <f t="shared" si="0"/>
        <v>37</v>
      </c>
      <c r="P4" s="57">
        <f t="shared" si="0"/>
        <v>17</v>
      </c>
    </row>
    <row r="5" spans="1:16" x14ac:dyDescent="0.2">
      <c r="A5" s="18">
        <v>2010</v>
      </c>
      <c r="B5" s="16">
        <v>1</v>
      </c>
      <c r="C5" s="16">
        <v>0</v>
      </c>
      <c r="D5" s="16">
        <v>2</v>
      </c>
      <c r="E5" s="16">
        <v>14</v>
      </c>
      <c r="F5" s="16">
        <v>22</v>
      </c>
      <c r="G5" s="16">
        <v>11</v>
      </c>
      <c r="H5" s="16">
        <f>SUM(B5:G5)</f>
        <v>50</v>
      </c>
      <c r="J5" s="57">
        <v>2011</v>
      </c>
      <c r="K5" s="57">
        <f>SUM(B6,B13,B20,B27)</f>
        <v>0</v>
      </c>
      <c r="L5" s="57">
        <f t="shared" ref="L5:P5" si="1">SUM(C6,C13,C20,C27)</f>
        <v>0</v>
      </c>
      <c r="M5" s="57">
        <f t="shared" si="1"/>
        <v>4</v>
      </c>
      <c r="N5" s="57">
        <f t="shared" si="1"/>
        <v>19</v>
      </c>
      <c r="O5" s="57">
        <f t="shared" si="1"/>
        <v>37</v>
      </c>
      <c r="P5" s="57">
        <f t="shared" si="1"/>
        <v>20</v>
      </c>
    </row>
    <row r="6" spans="1:16" x14ac:dyDescent="0.2">
      <c r="A6" s="18">
        <v>2011</v>
      </c>
      <c r="B6" s="16">
        <v>0</v>
      </c>
      <c r="C6" s="16">
        <v>0</v>
      </c>
      <c r="D6" s="16">
        <v>2</v>
      </c>
      <c r="E6" s="16">
        <v>14</v>
      </c>
      <c r="F6" s="16">
        <v>20</v>
      </c>
      <c r="G6" s="16">
        <v>14</v>
      </c>
      <c r="H6" s="16">
        <f>SUM(B6:G6)</f>
        <v>50</v>
      </c>
      <c r="J6" s="57">
        <v>2012</v>
      </c>
      <c r="K6" s="57">
        <f>SUM(B7,B14,B21,B28,B33)</f>
        <v>1</v>
      </c>
      <c r="L6" s="57">
        <f t="shared" ref="L6:P8" si="2">SUM(C7,C14,C21,C28,C33)</f>
        <v>1</v>
      </c>
      <c r="M6" s="57">
        <f t="shared" si="2"/>
        <v>4</v>
      </c>
      <c r="N6" s="57">
        <f t="shared" si="2"/>
        <v>16</v>
      </c>
      <c r="O6" s="57">
        <f t="shared" si="2"/>
        <v>63</v>
      </c>
      <c r="P6" s="57">
        <f>SUM(G7,G14,G21,G28,G33)</f>
        <v>37</v>
      </c>
    </row>
    <row r="7" spans="1:16" x14ac:dyDescent="0.2">
      <c r="A7" s="18">
        <v>2012</v>
      </c>
      <c r="B7" s="16">
        <v>1</v>
      </c>
      <c r="C7" s="16">
        <v>1</v>
      </c>
      <c r="D7" s="16">
        <v>1</v>
      </c>
      <c r="E7" s="16">
        <v>8</v>
      </c>
      <c r="F7" s="16">
        <v>34</v>
      </c>
      <c r="G7" s="16">
        <v>15</v>
      </c>
      <c r="H7" s="16">
        <f>SUM(B7:G7)</f>
        <v>60</v>
      </c>
      <c r="J7" s="57">
        <v>2013</v>
      </c>
      <c r="K7" s="57">
        <f t="shared" ref="K7:K8" si="3">SUM(B8,B15,B22,B29,B34)</f>
        <v>1</v>
      </c>
      <c r="L7" s="57">
        <f t="shared" si="2"/>
        <v>3</v>
      </c>
      <c r="M7" s="57">
        <f t="shared" si="2"/>
        <v>9</v>
      </c>
      <c r="N7" s="57">
        <f t="shared" si="2"/>
        <v>23</v>
      </c>
      <c r="O7" s="57">
        <f t="shared" si="2"/>
        <v>74</v>
      </c>
      <c r="P7" s="57">
        <f t="shared" si="2"/>
        <v>87</v>
      </c>
    </row>
    <row r="8" spans="1:16" x14ac:dyDescent="0.2">
      <c r="A8" s="18">
        <v>2013</v>
      </c>
      <c r="B8" s="16">
        <v>1</v>
      </c>
      <c r="C8" s="16">
        <v>2</v>
      </c>
      <c r="D8" s="16">
        <v>6</v>
      </c>
      <c r="E8" s="16">
        <v>12</v>
      </c>
      <c r="F8" s="16">
        <v>34</v>
      </c>
      <c r="G8" s="16">
        <v>45</v>
      </c>
      <c r="H8" s="16">
        <f>SUM(B8:G8)</f>
        <v>100</v>
      </c>
      <c r="J8" s="57">
        <v>2014</v>
      </c>
      <c r="K8" s="57">
        <f t="shared" si="3"/>
        <v>3</v>
      </c>
      <c r="L8" s="57">
        <f t="shared" si="2"/>
        <v>4</v>
      </c>
      <c r="M8" s="57">
        <f t="shared" si="2"/>
        <v>10</v>
      </c>
      <c r="N8" s="57">
        <f t="shared" si="2"/>
        <v>30</v>
      </c>
      <c r="O8" s="57">
        <f t="shared" si="2"/>
        <v>98</v>
      </c>
      <c r="P8" s="57">
        <f>SUM(G9,G16,G23,G30,G35)</f>
        <v>128</v>
      </c>
    </row>
    <row r="9" spans="1:16" x14ac:dyDescent="0.2">
      <c r="A9" s="18">
        <v>2014</v>
      </c>
      <c r="B9" s="16">
        <v>2</v>
      </c>
      <c r="C9" s="16">
        <v>3</v>
      </c>
      <c r="D9" s="16">
        <v>5</v>
      </c>
      <c r="E9" s="16">
        <v>15</v>
      </c>
      <c r="F9" s="16">
        <v>44</v>
      </c>
      <c r="G9" s="16">
        <v>56</v>
      </c>
      <c r="H9" s="16">
        <f>SUM(B9:G9)</f>
        <v>125</v>
      </c>
    </row>
    <row r="10" spans="1:16" x14ac:dyDescent="0.2">
      <c r="H10" s="16" t="s">
        <v>0</v>
      </c>
    </row>
    <row r="11" spans="1:16" x14ac:dyDescent="0.2">
      <c r="A11" s="18" t="s">
        <v>12</v>
      </c>
      <c r="H11" s="16" t="s">
        <v>0</v>
      </c>
    </row>
    <row r="12" spans="1:16" x14ac:dyDescent="0.2">
      <c r="A12" s="18">
        <v>2010</v>
      </c>
      <c r="B12" s="16">
        <v>0</v>
      </c>
      <c r="C12" s="16">
        <v>0</v>
      </c>
      <c r="D12" s="16">
        <v>0</v>
      </c>
      <c r="E12" s="16">
        <v>2</v>
      </c>
      <c r="F12" s="16">
        <v>6</v>
      </c>
      <c r="G12" s="16">
        <v>2</v>
      </c>
      <c r="H12" s="16">
        <f>SUM(B12:G12)</f>
        <v>10</v>
      </c>
    </row>
    <row r="13" spans="1:16" x14ac:dyDescent="0.2">
      <c r="A13" s="18">
        <v>2011</v>
      </c>
      <c r="B13" s="16">
        <v>0</v>
      </c>
      <c r="C13" s="16">
        <v>0</v>
      </c>
      <c r="D13" s="16">
        <v>0</v>
      </c>
      <c r="E13" s="16">
        <v>2</v>
      </c>
      <c r="F13" s="16">
        <v>6</v>
      </c>
      <c r="G13" s="16">
        <v>2</v>
      </c>
      <c r="H13" s="16">
        <f>SUM(B13:G13)</f>
        <v>10</v>
      </c>
    </row>
    <row r="14" spans="1:16" x14ac:dyDescent="0.2">
      <c r="A14" s="18">
        <v>2012</v>
      </c>
      <c r="B14" s="16">
        <v>0</v>
      </c>
      <c r="C14" s="16">
        <v>0</v>
      </c>
      <c r="D14" s="16">
        <v>1</v>
      </c>
      <c r="E14" s="16">
        <v>4</v>
      </c>
      <c r="F14" s="16">
        <v>11</v>
      </c>
      <c r="G14" s="16">
        <v>14</v>
      </c>
      <c r="H14" s="16">
        <f>SUM(B14:G14)</f>
        <v>30</v>
      </c>
    </row>
    <row r="15" spans="1:16" x14ac:dyDescent="0.2">
      <c r="A15" s="18">
        <v>2013</v>
      </c>
      <c r="B15" s="16">
        <v>0</v>
      </c>
      <c r="C15" s="16">
        <v>1</v>
      </c>
      <c r="D15" s="16">
        <v>1</v>
      </c>
      <c r="E15" s="16">
        <v>3</v>
      </c>
      <c r="F15" s="16">
        <v>12</v>
      </c>
      <c r="G15" s="16">
        <v>33</v>
      </c>
      <c r="H15" s="16">
        <f>SUM(B15:G15)</f>
        <v>50</v>
      </c>
    </row>
    <row r="16" spans="1:16" x14ac:dyDescent="0.2">
      <c r="A16" s="18">
        <v>2014</v>
      </c>
      <c r="B16" s="16">
        <v>1</v>
      </c>
      <c r="C16" s="16">
        <v>1</v>
      </c>
      <c r="D16" s="16">
        <v>2</v>
      </c>
      <c r="E16" s="16">
        <v>4</v>
      </c>
      <c r="F16" s="16">
        <v>22</v>
      </c>
      <c r="G16" s="16">
        <v>60</v>
      </c>
      <c r="H16" s="16">
        <f>SUM(B16:G16)</f>
        <v>90</v>
      </c>
    </row>
    <row r="17" spans="1:8" x14ac:dyDescent="0.2">
      <c r="A17" s="18"/>
      <c r="H17" s="16" t="s">
        <v>0</v>
      </c>
    </row>
    <row r="18" spans="1:8" x14ac:dyDescent="0.2">
      <c r="A18" s="18" t="s">
        <v>17</v>
      </c>
      <c r="H18" s="16" t="s">
        <v>0</v>
      </c>
    </row>
    <row r="19" spans="1:8" x14ac:dyDescent="0.2">
      <c r="A19" s="18">
        <v>2010</v>
      </c>
      <c r="B19" s="16">
        <v>0</v>
      </c>
      <c r="C19" s="16">
        <v>0</v>
      </c>
      <c r="D19" s="16">
        <v>1</v>
      </c>
      <c r="E19" s="16">
        <v>3</v>
      </c>
      <c r="F19" s="16">
        <v>7</v>
      </c>
      <c r="G19" s="16">
        <v>4</v>
      </c>
      <c r="H19" s="16">
        <f>SUM(B19:G19)</f>
        <v>15</v>
      </c>
    </row>
    <row r="20" spans="1:8" x14ac:dyDescent="0.2">
      <c r="A20" s="18">
        <v>2011</v>
      </c>
      <c r="B20" s="16">
        <v>0</v>
      </c>
      <c r="C20" s="16">
        <v>0</v>
      </c>
      <c r="D20" s="16">
        <v>1</v>
      </c>
      <c r="E20" s="16">
        <v>2</v>
      </c>
      <c r="F20" s="16">
        <v>8</v>
      </c>
      <c r="G20" s="16">
        <v>4</v>
      </c>
      <c r="H20" s="16">
        <f>SUM(B20:G20)</f>
        <v>15</v>
      </c>
    </row>
    <row r="21" spans="1:8" x14ac:dyDescent="0.2">
      <c r="A21" s="18">
        <v>2012</v>
      </c>
      <c r="B21" s="16">
        <v>0</v>
      </c>
      <c r="C21" s="16">
        <v>0</v>
      </c>
      <c r="D21" s="16">
        <v>1</v>
      </c>
      <c r="E21" s="16">
        <v>2</v>
      </c>
      <c r="F21" s="16">
        <v>15</v>
      </c>
      <c r="G21" s="16">
        <v>7</v>
      </c>
      <c r="H21" s="16">
        <f>SUM(B21:G21)</f>
        <v>25</v>
      </c>
    </row>
    <row r="22" spans="1:8" x14ac:dyDescent="0.2">
      <c r="A22" s="18">
        <v>2013</v>
      </c>
      <c r="B22" s="16">
        <v>0</v>
      </c>
      <c r="C22" s="16">
        <v>0</v>
      </c>
      <c r="D22" s="16">
        <v>1</v>
      </c>
      <c r="E22" s="16">
        <v>2</v>
      </c>
      <c r="F22" s="16">
        <v>21</v>
      </c>
      <c r="G22" s="16">
        <v>6</v>
      </c>
      <c r="H22" s="16">
        <f>SUM(B22:G22)</f>
        <v>30</v>
      </c>
    </row>
    <row r="23" spans="1:8" x14ac:dyDescent="0.2">
      <c r="A23" s="18">
        <v>2014</v>
      </c>
      <c r="B23" s="16">
        <v>0</v>
      </c>
      <c r="C23" s="16">
        <v>0</v>
      </c>
      <c r="D23" s="16">
        <v>1</v>
      </c>
      <c r="E23" s="16">
        <v>4</v>
      </c>
      <c r="F23" s="16">
        <v>17</v>
      </c>
      <c r="G23" s="16">
        <v>8</v>
      </c>
      <c r="H23" s="16">
        <f>SUM(B23:G23)</f>
        <v>30</v>
      </c>
    </row>
    <row r="24" spans="1:8" x14ac:dyDescent="0.2">
      <c r="A24" s="18"/>
      <c r="H24" s="16" t="s">
        <v>0</v>
      </c>
    </row>
    <row r="25" spans="1:8" x14ac:dyDescent="0.2">
      <c r="A25" s="18" t="s">
        <v>13</v>
      </c>
      <c r="H25" s="16" t="s">
        <v>0</v>
      </c>
    </row>
    <row r="26" spans="1:8" x14ac:dyDescent="0.2">
      <c r="A26" s="18">
        <v>2010</v>
      </c>
      <c r="B26" s="16">
        <v>0</v>
      </c>
      <c r="C26" s="16">
        <v>0</v>
      </c>
      <c r="D26" s="16">
        <v>1</v>
      </c>
      <c r="E26" s="16">
        <v>2</v>
      </c>
      <c r="F26" s="16">
        <v>2</v>
      </c>
      <c r="G26" s="16">
        <v>0</v>
      </c>
      <c r="H26" s="16">
        <f>SUM(B26:G26)</f>
        <v>5</v>
      </c>
    </row>
    <row r="27" spans="1:8" x14ac:dyDescent="0.2">
      <c r="A27" s="18">
        <v>2011</v>
      </c>
      <c r="B27" s="16">
        <v>0</v>
      </c>
      <c r="C27" s="16">
        <v>0</v>
      </c>
      <c r="D27" s="16">
        <v>1</v>
      </c>
      <c r="E27" s="16">
        <v>1</v>
      </c>
      <c r="F27" s="16">
        <v>3</v>
      </c>
      <c r="G27" s="16">
        <v>0</v>
      </c>
      <c r="H27" s="16">
        <f>SUM(B27:G27)</f>
        <v>5</v>
      </c>
    </row>
    <row r="28" spans="1:8" x14ac:dyDescent="0.2">
      <c r="A28" s="18">
        <v>2012</v>
      </c>
      <c r="B28" s="16">
        <v>0</v>
      </c>
      <c r="C28" s="16">
        <v>0</v>
      </c>
      <c r="D28" s="16">
        <v>1</v>
      </c>
      <c r="E28" s="16">
        <v>1</v>
      </c>
      <c r="F28" s="16">
        <v>3</v>
      </c>
      <c r="G28" s="16">
        <v>1</v>
      </c>
      <c r="H28" s="16">
        <f>SUM(B28:G28)</f>
        <v>6</v>
      </c>
    </row>
    <row r="29" spans="1:8" x14ac:dyDescent="0.2">
      <c r="A29" s="18">
        <v>2013</v>
      </c>
      <c r="B29" s="16">
        <v>0</v>
      </c>
      <c r="C29" s="16">
        <v>0</v>
      </c>
      <c r="D29" s="16">
        <v>0</v>
      </c>
      <c r="E29" s="16">
        <v>2</v>
      </c>
      <c r="F29" s="16">
        <v>5</v>
      </c>
      <c r="G29" s="16">
        <v>3</v>
      </c>
      <c r="H29" s="16">
        <f>SUM(B29:G29)</f>
        <v>10</v>
      </c>
    </row>
    <row r="30" spans="1:8" x14ac:dyDescent="0.2">
      <c r="A30" s="18">
        <v>2014</v>
      </c>
      <c r="B30" s="16">
        <v>0</v>
      </c>
      <c r="C30" s="16">
        <v>0</v>
      </c>
      <c r="D30" s="16">
        <v>1</v>
      </c>
      <c r="E30" s="16">
        <v>2</v>
      </c>
      <c r="F30" s="16">
        <v>7</v>
      </c>
      <c r="G30" s="16">
        <v>2</v>
      </c>
      <c r="H30" s="16">
        <f>SUM(B30:G30)</f>
        <v>12</v>
      </c>
    </row>
    <row r="31" spans="1:8" x14ac:dyDescent="0.2">
      <c r="A31" s="18"/>
      <c r="H31" s="16" t="s">
        <v>0</v>
      </c>
    </row>
    <row r="32" spans="1:8" x14ac:dyDescent="0.2">
      <c r="A32" s="18" t="s">
        <v>6</v>
      </c>
      <c r="H32" s="16" t="s">
        <v>0</v>
      </c>
    </row>
    <row r="33" spans="1:8" x14ac:dyDescent="0.2">
      <c r="A33" s="18">
        <v>2012</v>
      </c>
      <c r="B33" s="16">
        <v>0</v>
      </c>
      <c r="C33" s="16">
        <v>0</v>
      </c>
      <c r="D33" s="16">
        <v>0</v>
      </c>
      <c r="E33" s="16">
        <v>1</v>
      </c>
      <c r="F33" s="16">
        <v>0</v>
      </c>
      <c r="G33" s="16">
        <v>0</v>
      </c>
      <c r="H33" s="16">
        <f>SUM(B33:G33)</f>
        <v>1</v>
      </c>
    </row>
    <row r="34" spans="1:8" x14ac:dyDescent="0.2">
      <c r="A34" s="18">
        <v>2013</v>
      </c>
      <c r="B34" s="16">
        <v>0</v>
      </c>
      <c r="C34" s="16">
        <v>0</v>
      </c>
      <c r="D34" s="16">
        <v>1</v>
      </c>
      <c r="E34" s="16">
        <v>4</v>
      </c>
      <c r="F34" s="16">
        <v>2</v>
      </c>
      <c r="G34" s="16">
        <v>0</v>
      </c>
      <c r="H34" s="16">
        <f>SUM(B34:G34)</f>
        <v>7</v>
      </c>
    </row>
    <row r="35" spans="1:8" x14ac:dyDescent="0.2">
      <c r="A35" s="18">
        <v>2014</v>
      </c>
      <c r="B35" s="16">
        <v>0</v>
      </c>
      <c r="C35" s="16">
        <v>0</v>
      </c>
      <c r="D35" s="16">
        <v>1</v>
      </c>
      <c r="E35" s="16">
        <v>5</v>
      </c>
      <c r="F35" s="16">
        <v>8</v>
      </c>
      <c r="G35" s="16">
        <v>2</v>
      </c>
      <c r="H35" s="16">
        <f>SUM(B35:G35)</f>
        <v>16</v>
      </c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36"/>
  <sheetViews>
    <sheetView workbookViewId="0">
      <selection activeCell="H22" sqref="H22"/>
    </sheetView>
  </sheetViews>
  <sheetFormatPr baseColWidth="10" defaultColWidth="8.83203125" defaultRowHeight="16" x14ac:dyDescent="0.2"/>
  <cols>
    <col min="1" max="1" width="15.5" style="16" customWidth="1"/>
    <col min="2" max="2" width="4.6640625" style="16" customWidth="1"/>
    <col min="3" max="3" width="4.33203125" style="16" customWidth="1"/>
    <col min="4" max="4" width="4.6640625" style="16" customWidth="1"/>
    <col min="5" max="5" width="4.33203125" style="16" customWidth="1"/>
    <col min="6" max="6" width="5.1640625" style="16" customWidth="1"/>
    <col min="7" max="7" width="4.33203125" style="16" customWidth="1"/>
    <col min="8" max="16384" width="8.83203125" style="16"/>
  </cols>
  <sheetData>
    <row r="1" spans="1:16" x14ac:dyDescent="0.2">
      <c r="A1" s="15" t="s">
        <v>26</v>
      </c>
      <c r="B1" s="15"/>
    </row>
    <row r="2" spans="1:16" x14ac:dyDescent="0.2">
      <c r="H2" s="18" t="s">
        <v>15</v>
      </c>
    </row>
    <row r="3" spans="1:16" x14ac:dyDescent="0.2">
      <c r="A3" s="18" t="s">
        <v>11</v>
      </c>
      <c r="B3" s="18">
        <v>0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 t="s">
        <v>16</v>
      </c>
      <c r="J3" s="57"/>
      <c r="K3" s="57">
        <v>0</v>
      </c>
      <c r="L3" s="57">
        <v>1</v>
      </c>
      <c r="M3" s="57">
        <v>2</v>
      </c>
      <c r="N3" s="57">
        <v>3</v>
      </c>
      <c r="O3" s="57">
        <v>4</v>
      </c>
      <c r="P3" s="57">
        <v>5</v>
      </c>
    </row>
    <row r="4" spans="1:16" x14ac:dyDescent="0.2">
      <c r="A4" s="18">
        <v>2010</v>
      </c>
      <c r="B4" s="16">
        <v>1</v>
      </c>
      <c r="C4" s="16">
        <v>3</v>
      </c>
      <c r="D4" s="16">
        <v>6</v>
      </c>
      <c r="E4" s="16">
        <v>15</v>
      </c>
      <c r="F4" s="16">
        <v>37</v>
      </c>
      <c r="G4" s="16">
        <v>38</v>
      </c>
      <c r="H4" s="16">
        <f>SUM(B4:G4)</f>
        <v>100</v>
      </c>
      <c r="J4" s="57">
        <v>2010</v>
      </c>
      <c r="K4" s="57">
        <f>SUM(B4,B11,B18,B25)</f>
        <v>5</v>
      </c>
      <c r="L4" s="57">
        <f t="shared" ref="L4:P5" si="0">SUM(C4,C11,C18,C25)</f>
        <v>10</v>
      </c>
      <c r="M4" s="57">
        <f t="shared" si="0"/>
        <v>20</v>
      </c>
      <c r="N4" s="57">
        <f t="shared" si="0"/>
        <v>69</v>
      </c>
      <c r="O4" s="57">
        <f t="shared" si="0"/>
        <v>150</v>
      </c>
      <c r="P4" s="57">
        <f t="shared" si="0"/>
        <v>146</v>
      </c>
    </row>
    <row r="5" spans="1:16" x14ac:dyDescent="0.2">
      <c r="A5" s="18">
        <v>2011</v>
      </c>
      <c r="B5" s="16">
        <v>1</v>
      </c>
      <c r="C5" s="16">
        <v>2</v>
      </c>
      <c r="D5" s="16">
        <v>4</v>
      </c>
      <c r="E5" s="16">
        <v>18</v>
      </c>
      <c r="F5" s="16">
        <v>35</v>
      </c>
      <c r="G5" s="16">
        <v>40</v>
      </c>
      <c r="H5" s="16">
        <f>SUM(B5:G5)</f>
        <v>100</v>
      </c>
      <c r="J5" s="57">
        <v>2011</v>
      </c>
      <c r="K5" s="57">
        <f t="shared" ref="K5" si="1">SUM(B5,B12,B19,B26)</f>
        <v>4</v>
      </c>
      <c r="L5" s="57">
        <f t="shared" si="0"/>
        <v>9</v>
      </c>
      <c r="M5" s="57">
        <f t="shared" si="0"/>
        <v>22</v>
      </c>
      <c r="N5" s="57">
        <f t="shared" si="0"/>
        <v>71</v>
      </c>
      <c r="O5" s="57">
        <f t="shared" si="0"/>
        <v>146</v>
      </c>
      <c r="P5" s="57">
        <f t="shared" si="0"/>
        <v>148</v>
      </c>
    </row>
    <row r="6" spans="1:16" x14ac:dyDescent="0.2">
      <c r="A6" s="18">
        <v>2012</v>
      </c>
      <c r="B6" s="16">
        <v>1</v>
      </c>
      <c r="C6" s="16">
        <v>2</v>
      </c>
      <c r="D6" s="16">
        <v>5</v>
      </c>
      <c r="E6" s="16">
        <v>17</v>
      </c>
      <c r="F6" s="16">
        <v>34</v>
      </c>
      <c r="G6" s="16">
        <v>41</v>
      </c>
      <c r="H6" s="16">
        <f>SUM(B6:G6)</f>
        <v>100</v>
      </c>
      <c r="J6" s="57">
        <v>2012</v>
      </c>
      <c r="K6" s="57">
        <f>SUM(B6,B13,B20,B27,B32)</f>
        <v>3</v>
      </c>
      <c r="L6" s="57">
        <f t="shared" ref="L6:P8" si="2">SUM(C6,C13,C20,C27,C32)</f>
        <v>10</v>
      </c>
      <c r="M6" s="57">
        <f t="shared" si="2"/>
        <v>23</v>
      </c>
      <c r="N6" s="57">
        <f t="shared" si="2"/>
        <v>84</v>
      </c>
      <c r="O6" s="57">
        <f t="shared" si="2"/>
        <v>176</v>
      </c>
      <c r="P6" s="57">
        <f t="shared" si="2"/>
        <v>154</v>
      </c>
    </row>
    <row r="7" spans="1:16" x14ac:dyDescent="0.2">
      <c r="A7" s="18">
        <v>2013</v>
      </c>
      <c r="B7" s="16">
        <v>0</v>
      </c>
      <c r="C7" s="16">
        <v>2</v>
      </c>
      <c r="D7" s="16">
        <v>4</v>
      </c>
      <c r="E7" s="16">
        <v>15</v>
      </c>
      <c r="F7" s="16">
        <v>33</v>
      </c>
      <c r="G7" s="16">
        <v>46</v>
      </c>
      <c r="H7" s="16">
        <f>SUM(B7:G7)</f>
        <v>100</v>
      </c>
      <c r="J7" s="57">
        <v>2013</v>
      </c>
      <c r="K7" s="57">
        <f t="shared" ref="K7:K8" si="3">SUM(B7,B14,B21,B28,B33)</f>
        <v>2</v>
      </c>
      <c r="L7" s="57">
        <f t="shared" si="2"/>
        <v>9</v>
      </c>
      <c r="M7" s="57">
        <f t="shared" si="2"/>
        <v>18</v>
      </c>
      <c r="N7" s="57">
        <f t="shared" si="2"/>
        <v>73</v>
      </c>
      <c r="O7" s="57">
        <f t="shared" si="2"/>
        <v>181</v>
      </c>
      <c r="P7" s="57">
        <f t="shared" si="2"/>
        <v>167</v>
      </c>
    </row>
    <row r="8" spans="1:16" x14ac:dyDescent="0.2">
      <c r="A8" s="18">
        <v>2014</v>
      </c>
      <c r="B8" s="16">
        <v>0</v>
      </c>
      <c r="C8" s="16">
        <v>2</v>
      </c>
      <c r="D8" s="16">
        <v>3</v>
      </c>
      <c r="E8" s="16">
        <v>15</v>
      </c>
      <c r="F8" s="16">
        <v>31</v>
      </c>
      <c r="G8" s="16">
        <v>49</v>
      </c>
      <c r="H8" s="16">
        <f>SUM(B8:G8)</f>
        <v>100</v>
      </c>
      <c r="J8" s="57">
        <v>2014</v>
      </c>
      <c r="K8" s="57">
        <f t="shared" si="3"/>
        <v>0</v>
      </c>
      <c r="L8" s="57">
        <f t="shared" si="2"/>
        <v>7</v>
      </c>
      <c r="M8" s="57">
        <f t="shared" si="2"/>
        <v>14</v>
      </c>
      <c r="N8" s="57">
        <f t="shared" si="2"/>
        <v>75</v>
      </c>
      <c r="O8" s="57">
        <f t="shared" si="2"/>
        <v>186</v>
      </c>
      <c r="P8" s="57">
        <f>SUM(G8,G15,G22,G29,G34)</f>
        <v>168</v>
      </c>
    </row>
    <row r="9" spans="1:16" x14ac:dyDescent="0.2">
      <c r="A9" s="18"/>
      <c r="H9" s="16" t="s">
        <v>0</v>
      </c>
    </row>
    <row r="10" spans="1:16" x14ac:dyDescent="0.2">
      <c r="A10" s="18" t="s">
        <v>12</v>
      </c>
      <c r="H10" s="16" t="s">
        <v>0</v>
      </c>
    </row>
    <row r="11" spans="1:16" x14ac:dyDescent="0.2">
      <c r="A11" s="18">
        <v>2010</v>
      </c>
      <c r="B11" s="16">
        <v>1</v>
      </c>
      <c r="C11" s="16">
        <v>2</v>
      </c>
      <c r="D11" s="16">
        <v>5</v>
      </c>
      <c r="E11" s="16">
        <v>18</v>
      </c>
      <c r="F11" s="16">
        <v>36</v>
      </c>
      <c r="G11" s="16">
        <v>38</v>
      </c>
      <c r="H11" s="16">
        <f>SUM(B11:G11)</f>
        <v>100</v>
      </c>
    </row>
    <row r="12" spans="1:16" x14ac:dyDescent="0.2">
      <c r="A12" s="18">
        <v>2011</v>
      </c>
      <c r="B12" s="16">
        <v>1</v>
      </c>
      <c r="C12" s="16">
        <v>3</v>
      </c>
      <c r="D12" s="16">
        <v>6</v>
      </c>
      <c r="E12" s="16">
        <v>17</v>
      </c>
      <c r="F12" s="16">
        <v>36</v>
      </c>
      <c r="G12" s="16">
        <v>37</v>
      </c>
      <c r="H12" s="16">
        <f>SUM(B12:G12)</f>
        <v>100</v>
      </c>
    </row>
    <row r="13" spans="1:16" x14ac:dyDescent="0.2">
      <c r="A13" s="18">
        <v>2012</v>
      </c>
      <c r="B13" s="16">
        <v>0</v>
      </c>
      <c r="C13" s="16">
        <v>2</v>
      </c>
      <c r="D13" s="16">
        <v>6</v>
      </c>
      <c r="E13" s="16">
        <v>19</v>
      </c>
      <c r="F13" s="16">
        <v>37</v>
      </c>
      <c r="G13" s="16">
        <v>36</v>
      </c>
      <c r="H13" s="16">
        <f>SUM(B13:G13)</f>
        <v>100</v>
      </c>
    </row>
    <row r="14" spans="1:16" x14ac:dyDescent="0.2">
      <c r="A14" s="18">
        <v>2013</v>
      </c>
      <c r="B14" s="16">
        <v>0</v>
      </c>
      <c r="C14" s="16">
        <v>2</v>
      </c>
      <c r="D14" s="16">
        <v>5</v>
      </c>
      <c r="E14" s="16">
        <v>20</v>
      </c>
      <c r="F14" s="16">
        <v>37</v>
      </c>
      <c r="G14" s="16">
        <v>36</v>
      </c>
      <c r="H14" s="16">
        <f>SUM(B14:G14)</f>
        <v>100</v>
      </c>
    </row>
    <row r="15" spans="1:16" x14ac:dyDescent="0.2">
      <c r="A15" s="18">
        <v>2014</v>
      </c>
      <c r="B15" s="16">
        <v>0</v>
      </c>
      <c r="C15" s="16">
        <v>2</v>
      </c>
      <c r="D15" s="16">
        <v>5</v>
      </c>
      <c r="E15" s="16">
        <v>19</v>
      </c>
      <c r="F15" s="16">
        <v>37</v>
      </c>
      <c r="G15" s="16">
        <v>37</v>
      </c>
      <c r="H15" s="16">
        <f>SUM(B15:G15)</f>
        <v>100</v>
      </c>
    </row>
    <row r="16" spans="1:16" x14ac:dyDescent="0.2">
      <c r="A16" s="18"/>
      <c r="H16" s="16" t="s">
        <v>0</v>
      </c>
    </row>
    <row r="17" spans="1:8" x14ac:dyDescent="0.2">
      <c r="A17" s="18" t="s">
        <v>17</v>
      </c>
      <c r="H17" s="16" t="s">
        <v>0</v>
      </c>
    </row>
    <row r="18" spans="1:8" x14ac:dyDescent="0.2">
      <c r="A18" s="18">
        <v>2010</v>
      </c>
      <c r="B18" s="16">
        <v>1</v>
      </c>
      <c r="C18" s="16">
        <v>2</v>
      </c>
      <c r="D18" s="16">
        <v>4</v>
      </c>
      <c r="E18" s="16">
        <v>21</v>
      </c>
      <c r="F18" s="16">
        <v>36</v>
      </c>
      <c r="G18" s="16">
        <v>36</v>
      </c>
      <c r="H18" s="16">
        <f>SUM(B18:G18)</f>
        <v>100</v>
      </c>
    </row>
    <row r="19" spans="1:8" x14ac:dyDescent="0.2">
      <c r="A19" s="18">
        <v>2011</v>
      </c>
      <c r="B19" s="16">
        <v>1</v>
      </c>
      <c r="C19" s="16">
        <v>2</v>
      </c>
      <c r="D19" s="16">
        <v>5</v>
      </c>
      <c r="E19" s="16">
        <v>21</v>
      </c>
      <c r="F19" s="16">
        <v>34</v>
      </c>
      <c r="G19" s="16">
        <v>37</v>
      </c>
      <c r="H19" s="16">
        <f>SUM(B19:G19)</f>
        <v>100</v>
      </c>
    </row>
    <row r="20" spans="1:8" x14ac:dyDescent="0.2">
      <c r="A20" s="18">
        <v>2012</v>
      </c>
      <c r="B20" s="16">
        <v>1</v>
      </c>
      <c r="C20" s="16">
        <v>1</v>
      </c>
      <c r="D20" s="16">
        <v>4</v>
      </c>
      <c r="E20" s="16">
        <v>26</v>
      </c>
      <c r="F20" s="16">
        <v>37</v>
      </c>
      <c r="G20" s="16">
        <v>31</v>
      </c>
      <c r="H20" s="16">
        <f>SUM(B20:G20)</f>
        <v>100</v>
      </c>
    </row>
    <row r="21" spans="1:8" x14ac:dyDescent="0.2">
      <c r="A21" s="18">
        <v>2013</v>
      </c>
      <c r="B21" s="16">
        <v>1</v>
      </c>
      <c r="C21" s="16">
        <v>1</v>
      </c>
      <c r="D21" s="16">
        <v>3</v>
      </c>
      <c r="E21" s="16">
        <v>17</v>
      </c>
      <c r="F21" s="16">
        <v>41</v>
      </c>
      <c r="G21" s="16">
        <v>37</v>
      </c>
      <c r="H21" s="16">
        <f>SUM(B21:G21)</f>
        <v>100</v>
      </c>
    </row>
    <row r="22" spans="1:8" x14ac:dyDescent="0.2">
      <c r="A22" s="18">
        <v>2014</v>
      </c>
      <c r="B22" s="16">
        <v>0</v>
      </c>
      <c r="C22" s="16">
        <v>1</v>
      </c>
      <c r="D22" s="16">
        <v>2</v>
      </c>
      <c r="E22" s="16">
        <v>19</v>
      </c>
      <c r="F22" s="16">
        <v>45</v>
      </c>
      <c r="G22" s="16">
        <v>33</v>
      </c>
      <c r="H22" s="16">
        <f>SUM(B22:G22)</f>
        <v>100</v>
      </c>
    </row>
    <row r="23" spans="1:8" x14ac:dyDescent="0.2">
      <c r="A23" s="18"/>
      <c r="H23" s="16" t="s">
        <v>0</v>
      </c>
    </row>
    <row r="24" spans="1:8" x14ac:dyDescent="0.2">
      <c r="A24" s="18" t="s">
        <v>13</v>
      </c>
      <c r="H24" s="16" t="s">
        <v>0</v>
      </c>
    </row>
    <row r="25" spans="1:8" x14ac:dyDescent="0.2">
      <c r="A25" s="18">
        <v>2010</v>
      </c>
      <c r="B25" s="16">
        <v>2</v>
      </c>
      <c r="C25" s="16">
        <v>3</v>
      </c>
      <c r="D25" s="16">
        <v>5</v>
      </c>
      <c r="E25" s="16">
        <v>15</v>
      </c>
      <c r="F25" s="16">
        <v>41</v>
      </c>
      <c r="G25" s="16">
        <v>34</v>
      </c>
      <c r="H25" s="16">
        <f>SUM(B25:G25)</f>
        <v>100</v>
      </c>
    </row>
    <row r="26" spans="1:8" x14ac:dyDescent="0.2">
      <c r="A26" s="18">
        <v>2011</v>
      </c>
      <c r="B26" s="16">
        <v>1</v>
      </c>
      <c r="C26" s="16">
        <v>2</v>
      </c>
      <c r="D26" s="16">
        <v>7</v>
      </c>
      <c r="E26" s="16">
        <v>15</v>
      </c>
      <c r="F26" s="16">
        <v>41</v>
      </c>
      <c r="G26" s="16">
        <v>34</v>
      </c>
      <c r="H26" s="16">
        <f>SUM(B26:G26)</f>
        <v>100</v>
      </c>
    </row>
    <row r="27" spans="1:8" x14ac:dyDescent="0.2">
      <c r="A27" s="18">
        <v>2012</v>
      </c>
      <c r="B27" s="16">
        <v>1</v>
      </c>
      <c r="C27" s="16">
        <v>2</v>
      </c>
      <c r="D27" s="16">
        <v>5</v>
      </c>
      <c r="E27" s="16">
        <v>16</v>
      </c>
      <c r="F27" s="16">
        <v>40</v>
      </c>
      <c r="G27" s="16">
        <v>36</v>
      </c>
      <c r="H27" s="16">
        <f>SUM(B27:G27)</f>
        <v>100</v>
      </c>
    </row>
    <row r="28" spans="1:8" x14ac:dyDescent="0.2">
      <c r="A28" s="18">
        <v>2013</v>
      </c>
      <c r="B28" s="16">
        <v>0</v>
      </c>
      <c r="C28" s="16">
        <v>2</v>
      </c>
      <c r="D28" s="16">
        <v>4</v>
      </c>
      <c r="E28" s="16">
        <v>17</v>
      </c>
      <c r="F28" s="16">
        <v>40</v>
      </c>
      <c r="G28" s="16">
        <v>37</v>
      </c>
      <c r="H28" s="16">
        <f>SUM(B28:G28)</f>
        <v>100</v>
      </c>
    </row>
    <row r="29" spans="1:8" x14ac:dyDescent="0.2">
      <c r="A29" s="18">
        <v>2014</v>
      </c>
      <c r="B29" s="16">
        <v>0</v>
      </c>
      <c r="C29" s="16">
        <v>1</v>
      </c>
      <c r="D29" s="16">
        <v>3</v>
      </c>
      <c r="E29" s="16">
        <v>19</v>
      </c>
      <c r="F29" s="16">
        <v>42</v>
      </c>
      <c r="G29" s="16">
        <v>35</v>
      </c>
      <c r="H29" s="16">
        <f>SUM(B29:G29)</f>
        <v>100</v>
      </c>
    </row>
    <row r="30" spans="1:8" x14ac:dyDescent="0.2">
      <c r="A30" s="18"/>
      <c r="H30" s="16" t="s">
        <v>0</v>
      </c>
    </row>
    <row r="31" spans="1:8" x14ac:dyDescent="0.2">
      <c r="A31" s="18" t="s">
        <v>6</v>
      </c>
      <c r="H31" s="16" t="s">
        <v>0</v>
      </c>
    </row>
    <row r="32" spans="1:8" x14ac:dyDescent="0.2">
      <c r="A32" s="18">
        <v>2012</v>
      </c>
      <c r="B32" s="16">
        <v>0</v>
      </c>
      <c r="C32" s="16">
        <v>3</v>
      </c>
      <c r="D32" s="16">
        <v>3</v>
      </c>
      <c r="E32" s="16">
        <v>6</v>
      </c>
      <c r="F32" s="16">
        <v>28</v>
      </c>
      <c r="G32" s="16">
        <v>10</v>
      </c>
      <c r="H32" s="16">
        <f>SUM(B32:G32)</f>
        <v>50</v>
      </c>
    </row>
    <row r="33" spans="1:8" x14ac:dyDescent="0.2">
      <c r="A33" s="18">
        <v>2013</v>
      </c>
      <c r="B33" s="16">
        <v>1</v>
      </c>
      <c r="C33" s="16">
        <v>2</v>
      </c>
      <c r="D33" s="16">
        <v>2</v>
      </c>
      <c r="E33" s="16">
        <v>4</v>
      </c>
      <c r="F33" s="16">
        <v>30</v>
      </c>
      <c r="G33" s="16">
        <v>11</v>
      </c>
      <c r="H33" s="16">
        <f>SUM(B33:G33)</f>
        <v>50</v>
      </c>
    </row>
    <row r="34" spans="1:8" x14ac:dyDescent="0.2">
      <c r="A34" s="18">
        <v>2014</v>
      </c>
      <c r="B34" s="16">
        <v>0</v>
      </c>
      <c r="C34" s="16">
        <v>1</v>
      </c>
      <c r="D34" s="16">
        <v>1</v>
      </c>
      <c r="E34" s="16">
        <v>3</v>
      </c>
      <c r="F34" s="16">
        <v>31</v>
      </c>
      <c r="G34" s="16">
        <v>14</v>
      </c>
      <c r="H34" s="16">
        <f>SUM(B34:G34)</f>
        <v>50</v>
      </c>
    </row>
    <row r="35" spans="1:8" x14ac:dyDescent="0.2">
      <c r="A35" s="18"/>
    </row>
    <row r="36" spans="1:8" x14ac:dyDescent="0.2">
      <c r="A36" s="18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H4:H34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A9B5-2C3F-B84F-9315-A414B8A095E1}">
  <dimension ref="A1:U71"/>
  <sheetViews>
    <sheetView tabSelected="1" topLeftCell="A41" workbookViewId="0">
      <selection activeCell="A72" sqref="A72"/>
    </sheetView>
  </sheetViews>
  <sheetFormatPr baseColWidth="10" defaultRowHeight="16" x14ac:dyDescent="0.2"/>
  <cols>
    <col min="1" max="1" width="11" style="16" bestFit="1" customWidth="1"/>
    <col min="2" max="2" width="14" style="17" bestFit="1" customWidth="1"/>
    <col min="3" max="3" width="12.83203125" style="17" bestFit="1" customWidth="1"/>
    <col min="4" max="4" width="14" style="17" bestFit="1" customWidth="1"/>
    <col min="5" max="5" width="12.83203125" style="17" bestFit="1" customWidth="1"/>
    <col min="6" max="6" width="11.1640625" style="17" bestFit="1" customWidth="1"/>
    <col min="7" max="7" width="14" style="17" bestFit="1" customWidth="1"/>
    <col min="8" max="8" width="14" style="17" customWidth="1"/>
    <col min="9" max="9" width="10.83203125" style="16"/>
    <col min="10" max="12" width="11" style="16" bestFit="1" customWidth="1"/>
    <col min="13" max="13" width="10.83203125" style="16"/>
    <col min="14" max="14" width="11" style="16" bestFit="1" customWidth="1"/>
    <col min="15" max="17" width="15.1640625" style="17" bestFit="1" customWidth="1"/>
    <col min="18" max="19" width="14" style="17" bestFit="1" customWidth="1"/>
    <col min="20" max="20" width="15.1640625" style="17" bestFit="1" customWidth="1"/>
    <col min="21" max="21" width="15.1640625" style="16" bestFit="1" customWidth="1"/>
    <col min="22" max="16384" width="10.83203125" style="16"/>
  </cols>
  <sheetData>
    <row r="1" spans="1:21" x14ac:dyDescent="0.2">
      <c r="A1" s="18" t="s">
        <v>40</v>
      </c>
      <c r="N1" s="18" t="s">
        <v>39</v>
      </c>
      <c r="O1" s="40"/>
    </row>
    <row r="2" spans="1:21" ht="17" thickBot="1" x14ac:dyDescent="0.25"/>
    <row r="3" spans="1:21" ht="17" thickBot="1" x14ac:dyDescent="0.25">
      <c r="A3" s="22" t="s">
        <v>19</v>
      </c>
      <c r="B3" s="23" t="s">
        <v>2</v>
      </c>
      <c r="C3" s="23" t="s">
        <v>3</v>
      </c>
      <c r="D3" s="23" t="s">
        <v>17</v>
      </c>
      <c r="E3" s="23" t="s">
        <v>20</v>
      </c>
      <c r="F3" s="23" t="s">
        <v>6</v>
      </c>
      <c r="G3" s="24" t="s">
        <v>1</v>
      </c>
      <c r="H3" s="60" t="s">
        <v>44</v>
      </c>
      <c r="J3" s="20" t="s">
        <v>38</v>
      </c>
      <c r="K3" s="41" t="s">
        <v>8</v>
      </c>
      <c r="L3" s="21" t="s">
        <v>7</v>
      </c>
      <c r="N3" s="22" t="s">
        <v>19</v>
      </c>
      <c r="O3" s="23" t="s">
        <v>2</v>
      </c>
      <c r="P3" s="23" t="s">
        <v>3</v>
      </c>
      <c r="Q3" s="23" t="s">
        <v>4</v>
      </c>
      <c r="R3" s="23" t="s">
        <v>5</v>
      </c>
      <c r="S3" s="23" t="s">
        <v>6</v>
      </c>
      <c r="T3" s="24" t="s">
        <v>1</v>
      </c>
      <c r="U3" s="60" t="s">
        <v>44</v>
      </c>
    </row>
    <row r="4" spans="1:21" ht="17" thickTop="1" x14ac:dyDescent="0.2">
      <c r="A4" s="29">
        <v>40179</v>
      </c>
      <c r="B4" s="30">
        <f>'Mower Unit Sales'!B4*'Gross Revenue &amp; Market Share'!$K$4</f>
        <v>900000</v>
      </c>
      <c r="C4" s="30">
        <f>'Mower Unit Sales'!C4*'Gross Revenue &amp; Market Share'!$K$4</f>
        <v>30000</v>
      </c>
      <c r="D4" s="30">
        <f>'Mower Unit Sales'!D4*'Gross Revenue &amp; Market Share'!$K$4</f>
        <v>108000</v>
      </c>
      <c r="E4" s="30">
        <f>'Mower Unit Sales'!E4*'Gross Revenue &amp; Market Share'!$K$4</f>
        <v>15000</v>
      </c>
      <c r="F4" s="30">
        <f>'Mower Unit Sales'!F4*'Gross Revenue &amp; Market Share'!$K$4</f>
        <v>0</v>
      </c>
      <c r="G4" s="31">
        <f>'Mower Unit Sales'!G4*'Gross Revenue &amp; Market Share'!$K$4</f>
        <v>1053000</v>
      </c>
      <c r="H4" s="30"/>
      <c r="J4" s="27">
        <v>2010</v>
      </c>
      <c r="K4" s="30">
        <v>150</v>
      </c>
      <c r="L4" s="28">
        <v>3250</v>
      </c>
      <c r="N4" s="29">
        <v>40179</v>
      </c>
      <c r="O4" s="30">
        <f>'Tractor Unit Sales'!B4*'Gross Revenue &amp; Market Share'!$L$4</f>
        <v>1852500</v>
      </c>
      <c r="P4" s="30">
        <f>'Tractor Unit Sales'!C4*'Gross Revenue &amp; Market Share'!$L$4</f>
        <v>812500</v>
      </c>
      <c r="Q4" s="30">
        <f>'Tractor Unit Sales'!D4*'Gross Revenue &amp; Market Share'!$L$4</f>
        <v>1820000</v>
      </c>
      <c r="R4" s="30">
        <f>'Tractor Unit Sales'!E4*'Gross Revenue &amp; Market Share'!$L$4</f>
        <v>689000</v>
      </c>
      <c r="S4" s="30">
        <f>'Tractor Unit Sales'!F4*'Gross Revenue &amp; Market Share'!$L$4</f>
        <v>0</v>
      </c>
      <c r="T4" s="31">
        <f>'Tractor Unit Sales'!G4*'Gross Revenue &amp; Market Share'!$L$4</f>
        <v>5174000</v>
      </c>
    </row>
    <row r="5" spans="1:21" x14ac:dyDescent="0.2">
      <c r="A5" s="29">
        <v>40210</v>
      </c>
      <c r="B5" s="30">
        <f>'Mower Unit Sales'!B5*'Gross Revenue &amp; Market Share'!$K$4</f>
        <v>1192500</v>
      </c>
      <c r="C5" s="30">
        <f>'Mower Unit Sales'!C5*'Gross Revenue &amp; Market Share'!$K$4</f>
        <v>33000</v>
      </c>
      <c r="D5" s="30">
        <f>'Mower Unit Sales'!D5*'Gross Revenue &amp; Market Share'!$K$4</f>
        <v>148500</v>
      </c>
      <c r="E5" s="30">
        <f>'Mower Unit Sales'!E5*'Gross Revenue &amp; Market Share'!$K$4</f>
        <v>18000</v>
      </c>
      <c r="F5" s="30">
        <f>'Mower Unit Sales'!F5*'Gross Revenue &amp; Market Share'!$K$4</f>
        <v>0</v>
      </c>
      <c r="G5" s="31">
        <f>'Mower Unit Sales'!G5*'Gross Revenue &amp; Market Share'!$K$4</f>
        <v>1392000</v>
      </c>
      <c r="H5" s="30"/>
      <c r="J5" s="27">
        <v>2011</v>
      </c>
      <c r="K5" s="30">
        <v>175</v>
      </c>
      <c r="L5" s="28">
        <v>3400</v>
      </c>
      <c r="N5" s="29">
        <v>40210</v>
      </c>
      <c r="O5" s="30">
        <f>'Tractor Unit Sales'!B5*'Gross Revenue &amp; Market Share'!$L$4</f>
        <v>1985750</v>
      </c>
      <c r="P5" s="30">
        <f>'Tractor Unit Sales'!C5*'Gross Revenue &amp; Market Share'!$L$4</f>
        <v>877500</v>
      </c>
      <c r="Q5" s="30">
        <f>'Tractor Unit Sales'!D5*'Gross Revenue &amp; Market Share'!$L$4</f>
        <v>1950000</v>
      </c>
      <c r="R5" s="30">
        <f>'Tractor Unit Sales'!E5*'Gross Revenue &amp; Market Share'!$L$4</f>
        <v>747500</v>
      </c>
      <c r="S5" s="30">
        <f>'Tractor Unit Sales'!F5*'Gross Revenue &amp; Market Share'!$L$4</f>
        <v>0</v>
      </c>
      <c r="T5" s="31">
        <f>'Tractor Unit Sales'!G5*'Gross Revenue &amp; Market Share'!$L$4</f>
        <v>5560750</v>
      </c>
    </row>
    <row r="6" spans="1:21" x14ac:dyDescent="0.2">
      <c r="A6" s="29">
        <v>40238</v>
      </c>
      <c r="B6" s="30">
        <f>'Mower Unit Sales'!B6*'Gross Revenue &amp; Market Share'!$K$4</f>
        <v>1215000</v>
      </c>
      <c r="C6" s="30">
        <f>'Mower Unit Sales'!C6*'Gross Revenue &amp; Market Share'!$K$4</f>
        <v>37500</v>
      </c>
      <c r="D6" s="30">
        <f>'Mower Unit Sales'!D6*'Gross Revenue &amp; Market Share'!$K$4</f>
        <v>198000</v>
      </c>
      <c r="E6" s="30">
        <f>'Mower Unit Sales'!E6*'Gross Revenue &amp; Market Share'!$K$4</f>
        <v>16500</v>
      </c>
      <c r="F6" s="30">
        <f>'Mower Unit Sales'!F6*'Gross Revenue &amp; Market Share'!$K$4</f>
        <v>0</v>
      </c>
      <c r="G6" s="31">
        <f>'Mower Unit Sales'!G6*'Gross Revenue &amp; Market Share'!$K$4</f>
        <v>1467000</v>
      </c>
      <c r="H6" s="30"/>
      <c r="J6" s="27">
        <v>2012</v>
      </c>
      <c r="K6" s="30">
        <v>180</v>
      </c>
      <c r="L6" s="28">
        <v>3600</v>
      </c>
      <c r="N6" s="29">
        <v>40238</v>
      </c>
      <c r="O6" s="30">
        <f>'Tractor Unit Sales'!B6*'Gross Revenue &amp; Market Share'!$L$4</f>
        <v>2047500</v>
      </c>
      <c r="P6" s="30">
        <f>'Tractor Unit Sales'!C6*'Gross Revenue &amp; Market Share'!$L$4</f>
        <v>845000</v>
      </c>
      <c r="Q6" s="30">
        <f>'Tractor Unit Sales'!D6*'Gross Revenue &amp; Market Share'!$L$4</f>
        <v>2210000</v>
      </c>
      <c r="R6" s="30">
        <f>'Tractor Unit Sales'!E6*'Gross Revenue &amp; Market Share'!$L$4</f>
        <v>780000</v>
      </c>
      <c r="S6" s="30">
        <f>'Tractor Unit Sales'!F6*'Gross Revenue &amp; Market Share'!$L$4</f>
        <v>0</v>
      </c>
      <c r="T6" s="31">
        <f>'Tractor Unit Sales'!G6*'Gross Revenue &amp; Market Share'!$L$4</f>
        <v>5882500</v>
      </c>
    </row>
    <row r="7" spans="1:21" x14ac:dyDescent="0.2">
      <c r="A7" s="29">
        <v>40269</v>
      </c>
      <c r="B7" s="30">
        <f>'Mower Unit Sales'!B7*'Gross Revenue &amp; Market Share'!$K$4</f>
        <v>1357500</v>
      </c>
      <c r="C7" s="30">
        <f>'Mower Unit Sales'!C7*'Gross Revenue &amp; Market Share'!$K$4</f>
        <v>42000</v>
      </c>
      <c r="D7" s="30">
        <f>'Mower Unit Sales'!D7*'Gross Revenue &amp; Market Share'!$K$4</f>
        <v>247500</v>
      </c>
      <c r="E7" s="30">
        <f>'Mower Unit Sales'!E7*'Gross Revenue &amp; Market Share'!$K$4</f>
        <v>18000</v>
      </c>
      <c r="F7" s="30">
        <f>'Mower Unit Sales'!F7*'Gross Revenue &amp; Market Share'!$K$4</f>
        <v>0</v>
      </c>
      <c r="G7" s="31">
        <f>'Mower Unit Sales'!G7*'Gross Revenue &amp; Market Share'!$K$4</f>
        <v>1665000</v>
      </c>
      <c r="H7" s="30"/>
      <c r="J7" s="27">
        <v>2013</v>
      </c>
      <c r="K7" s="30">
        <v>185</v>
      </c>
      <c r="L7" s="28">
        <v>3700</v>
      </c>
      <c r="N7" s="29">
        <v>40269</v>
      </c>
      <c r="O7" s="30">
        <f>'Tractor Unit Sales'!B7*'Gross Revenue &amp; Market Share'!$L$4</f>
        <v>2223000</v>
      </c>
      <c r="P7" s="30">
        <f>'Tractor Unit Sales'!C7*'Gross Revenue &amp; Market Share'!$L$4</f>
        <v>877500</v>
      </c>
      <c r="Q7" s="30">
        <f>'Tractor Unit Sales'!D7*'Gross Revenue &amp; Market Share'!$L$4</f>
        <v>2112500</v>
      </c>
      <c r="R7" s="30">
        <f>'Tractor Unit Sales'!E7*'Gross Revenue &amp; Market Share'!$L$4</f>
        <v>854750</v>
      </c>
      <c r="S7" s="30">
        <f>'Tractor Unit Sales'!F7*'Gross Revenue &amp; Market Share'!$L$4</f>
        <v>0</v>
      </c>
      <c r="T7" s="31">
        <f>'Tractor Unit Sales'!G7*'Gross Revenue &amp; Market Share'!$L$4</f>
        <v>6067750</v>
      </c>
    </row>
    <row r="8" spans="1:21" ht="17" thickBot="1" x14ac:dyDescent="0.25">
      <c r="A8" s="29">
        <v>40299</v>
      </c>
      <c r="B8" s="30">
        <f>'Mower Unit Sales'!B8*'Gross Revenue &amp; Market Share'!$K$4</f>
        <v>1485000</v>
      </c>
      <c r="C8" s="30">
        <f>'Mower Unit Sales'!C8*'Gross Revenue &amp; Market Share'!$K$4</f>
        <v>46500</v>
      </c>
      <c r="D8" s="30">
        <f>'Mower Unit Sales'!D8*'Gross Revenue &amp; Market Share'!$K$4</f>
        <v>238500</v>
      </c>
      <c r="E8" s="30">
        <f>'Mower Unit Sales'!E8*'Gross Revenue &amp; Market Share'!$K$4</f>
        <v>19500</v>
      </c>
      <c r="F8" s="30">
        <f>'Mower Unit Sales'!F8*'Gross Revenue &amp; Market Share'!$K$4</f>
        <v>0</v>
      </c>
      <c r="G8" s="31">
        <f>'Mower Unit Sales'!G8*'Gross Revenue &amp; Market Share'!$K$4</f>
        <v>1789500</v>
      </c>
      <c r="H8" s="30"/>
      <c r="J8" s="32">
        <v>2014</v>
      </c>
      <c r="K8" s="42">
        <v>190</v>
      </c>
      <c r="L8" s="33">
        <v>3800</v>
      </c>
      <c r="N8" s="29">
        <v>40299</v>
      </c>
      <c r="O8" s="30">
        <f>'Tractor Unit Sales'!B8*'Gross Revenue &amp; Market Share'!$L$4</f>
        <v>2112500</v>
      </c>
      <c r="P8" s="30">
        <f>'Tractor Unit Sales'!C8*'Gross Revenue &amp; Market Share'!$L$4</f>
        <v>910000</v>
      </c>
      <c r="Q8" s="30">
        <f>'Tractor Unit Sales'!D8*'Gross Revenue &amp; Market Share'!$L$4</f>
        <v>1885000</v>
      </c>
      <c r="R8" s="30">
        <f>'Tractor Unit Sales'!E8*'Gross Revenue &amp; Market Share'!$L$4</f>
        <v>874250</v>
      </c>
      <c r="S8" s="30">
        <f>'Tractor Unit Sales'!F8*'Gross Revenue &amp; Market Share'!$L$4</f>
        <v>0</v>
      </c>
      <c r="T8" s="31">
        <f>'Tractor Unit Sales'!G8*'Gross Revenue &amp; Market Share'!$L$4</f>
        <v>5781750</v>
      </c>
    </row>
    <row r="9" spans="1:21" x14ac:dyDescent="0.2">
      <c r="A9" s="29">
        <v>40330</v>
      </c>
      <c r="B9" s="30">
        <f>'Mower Unit Sales'!B9*'Gross Revenue &amp; Market Share'!$K$4</f>
        <v>1530000</v>
      </c>
      <c r="C9" s="30">
        <f>'Mower Unit Sales'!C9*'Gross Revenue &amp; Market Share'!$K$4</f>
        <v>45000</v>
      </c>
      <c r="D9" s="30">
        <f>'Mower Unit Sales'!D9*'Gross Revenue &amp; Market Share'!$K$4</f>
        <v>243000</v>
      </c>
      <c r="E9" s="30">
        <f>'Mower Unit Sales'!E9*'Gross Revenue &amp; Market Share'!$K$4</f>
        <v>18000</v>
      </c>
      <c r="F9" s="30">
        <f>'Mower Unit Sales'!F9*'Gross Revenue &amp; Market Share'!$K$4</f>
        <v>0</v>
      </c>
      <c r="G9" s="31">
        <f>'Mower Unit Sales'!G9*'Gross Revenue &amp; Market Share'!$K$4</f>
        <v>1836000</v>
      </c>
      <c r="H9" s="30"/>
      <c r="N9" s="29">
        <v>40330</v>
      </c>
      <c r="O9" s="30">
        <f>'Tractor Unit Sales'!B9*'Gross Revenue &amp; Market Share'!$L$4</f>
        <v>1950000</v>
      </c>
      <c r="P9" s="30">
        <f>'Tractor Unit Sales'!C9*'Gross Revenue &amp; Market Share'!$L$4</f>
        <v>877500</v>
      </c>
      <c r="Q9" s="30">
        <f>'Tractor Unit Sales'!D9*'Gross Revenue &amp; Market Share'!$L$4</f>
        <v>1917500</v>
      </c>
      <c r="R9" s="30">
        <f>'Tractor Unit Sales'!E9*'Gross Revenue &amp; Market Share'!$L$4</f>
        <v>910000</v>
      </c>
      <c r="S9" s="30">
        <f>'Tractor Unit Sales'!F9*'Gross Revenue &amp; Market Share'!$L$4</f>
        <v>0</v>
      </c>
      <c r="T9" s="31">
        <f>'Tractor Unit Sales'!G9*'Gross Revenue &amp; Market Share'!$L$4</f>
        <v>5655000</v>
      </c>
    </row>
    <row r="10" spans="1:21" ht="17" thickBot="1" x14ac:dyDescent="0.25">
      <c r="A10" s="29">
        <v>40360</v>
      </c>
      <c r="B10" s="30">
        <f>'Mower Unit Sales'!B10*'Gross Revenue &amp; Market Share'!$K$4</f>
        <v>1309500</v>
      </c>
      <c r="C10" s="30">
        <f>'Mower Unit Sales'!C10*'Gross Revenue &amp; Market Share'!$K$4</f>
        <v>42000</v>
      </c>
      <c r="D10" s="30">
        <f>'Mower Unit Sales'!D10*'Gross Revenue &amp; Market Share'!$K$4</f>
        <v>238500</v>
      </c>
      <c r="E10" s="30">
        <f>'Mower Unit Sales'!E10*'Gross Revenue &amp; Market Share'!$K$4</f>
        <v>21000</v>
      </c>
      <c r="F10" s="30">
        <f>'Mower Unit Sales'!F10*'Gross Revenue &amp; Market Share'!$K$4</f>
        <v>0</v>
      </c>
      <c r="G10" s="31">
        <f>'Mower Unit Sales'!G10*'Gross Revenue &amp; Market Share'!$K$4</f>
        <v>1611000</v>
      </c>
      <c r="H10" s="30"/>
      <c r="N10" s="29">
        <v>40360</v>
      </c>
      <c r="O10" s="30">
        <f>'Tractor Unit Sales'!B10*'Gross Revenue &amp; Market Share'!$L$4</f>
        <v>1664000</v>
      </c>
      <c r="P10" s="30">
        <f>'Tractor Unit Sales'!C10*'Gross Revenue &amp; Market Share'!$L$4</f>
        <v>858000</v>
      </c>
      <c r="Q10" s="30">
        <f>'Tractor Unit Sales'!D10*'Gross Revenue &amp; Market Share'!$L$4</f>
        <v>2470000</v>
      </c>
      <c r="R10" s="30">
        <f>'Tractor Unit Sales'!E10*'Gross Revenue &amp; Market Share'!$L$4</f>
        <v>942500</v>
      </c>
      <c r="S10" s="30">
        <f>'Tractor Unit Sales'!F10*'Gross Revenue &amp; Market Share'!$L$4</f>
        <v>0</v>
      </c>
      <c r="T10" s="31">
        <f>'Tractor Unit Sales'!G10*'Gross Revenue &amp; Market Share'!$L$4</f>
        <v>5934500</v>
      </c>
    </row>
    <row r="11" spans="1:21" x14ac:dyDescent="0.2">
      <c r="A11" s="29">
        <v>40391</v>
      </c>
      <c r="B11" s="30">
        <f>'Mower Unit Sales'!B11*'Gross Revenue &amp; Market Share'!$K$4</f>
        <v>1221000</v>
      </c>
      <c r="C11" s="30">
        <f>'Mower Unit Sales'!C11*'Gross Revenue &amp; Market Share'!$K$4</f>
        <v>37500</v>
      </c>
      <c r="D11" s="30">
        <f>'Mower Unit Sales'!D11*'Gross Revenue &amp; Market Share'!$K$4</f>
        <v>234000</v>
      </c>
      <c r="E11" s="30">
        <f>'Mower Unit Sales'!E11*'Gross Revenue &amp; Market Share'!$K$4</f>
        <v>19500</v>
      </c>
      <c r="F11" s="30">
        <f>'Mower Unit Sales'!F11*'Gross Revenue &amp; Market Share'!$K$4</f>
        <v>0</v>
      </c>
      <c r="G11" s="31">
        <f>'Mower Unit Sales'!G11*'Gross Revenue &amp; Market Share'!$K$4</f>
        <v>1512000</v>
      </c>
      <c r="H11" s="30"/>
      <c r="J11" s="43" t="s">
        <v>9</v>
      </c>
      <c r="K11" s="44" t="s">
        <v>42</v>
      </c>
      <c r="L11" s="45"/>
      <c r="N11" s="29">
        <v>40391</v>
      </c>
      <c r="O11" s="30">
        <f>'Tractor Unit Sales'!B11*'Gross Revenue &amp; Market Share'!$L$4</f>
        <v>1625000</v>
      </c>
      <c r="P11" s="30">
        <f>'Tractor Unit Sales'!C11*'Gross Revenue &amp; Market Share'!$L$4</f>
        <v>910000</v>
      </c>
      <c r="Q11" s="30">
        <f>'Tractor Unit Sales'!D11*'Gross Revenue &amp; Market Share'!$L$4</f>
        <v>2096250</v>
      </c>
      <c r="R11" s="30">
        <f>'Tractor Unit Sales'!E11*'Gross Revenue &amp; Market Share'!$L$4</f>
        <v>877500</v>
      </c>
      <c r="S11" s="30">
        <f>'Tractor Unit Sales'!F11*'Gross Revenue &amp; Market Share'!$L$4</f>
        <v>0</v>
      </c>
      <c r="T11" s="31">
        <f>'Tractor Unit Sales'!G11*'Gross Revenue &amp; Market Share'!$L$4</f>
        <v>5508750</v>
      </c>
    </row>
    <row r="12" spans="1:21" x14ac:dyDescent="0.2">
      <c r="A12" s="29">
        <v>40422</v>
      </c>
      <c r="B12" s="30">
        <f>'Mower Unit Sales'!B12*'Gross Revenue &amp; Market Share'!$K$4</f>
        <v>972000</v>
      </c>
      <c r="C12" s="30">
        <f>'Mower Unit Sales'!C12*'Gross Revenue &amp; Market Share'!$K$4</f>
        <v>34500</v>
      </c>
      <c r="D12" s="30">
        <f>'Mower Unit Sales'!D12*'Gross Revenue &amp; Market Share'!$K$4</f>
        <v>238500</v>
      </c>
      <c r="E12" s="30">
        <f>'Mower Unit Sales'!E12*'Gross Revenue &amp; Market Share'!$K$4</f>
        <v>19500</v>
      </c>
      <c r="F12" s="30">
        <f>'Mower Unit Sales'!F12*'Gross Revenue &amp; Market Share'!$K$4</f>
        <v>0</v>
      </c>
      <c r="G12" s="31">
        <f>'Mower Unit Sales'!G12*'Gross Revenue &amp; Market Share'!$K$4</f>
        <v>1264500</v>
      </c>
      <c r="H12" s="30"/>
      <c r="J12" s="46" t="s">
        <v>2</v>
      </c>
      <c r="K12" s="47">
        <f>B65/'Industry Mower Total Sales'!L65</f>
        <v>0.10395888130901537</v>
      </c>
      <c r="L12" s="48"/>
      <c r="N12" s="29">
        <v>40422</v>
      </c>
      <c r="O12" s="30">
        <f>'Tractor Unit Sales'!B12*'Gross Revenue &amp; Market Share'!$L$4</f>
        <v>1553500</v>
      </c>
      <c r="P12" s="30">
        <f>'Tractor Unit Sales'!C12*'Gross Revenue &amp; Market Share'!$L$4</f>
        <v>942500</v>
      </c>
      <c r="Q12" s="30">
        <f>'Tractor Unit Sales'!D12*'Gross Revenue &amp; Market Share'!$L$4</f>
        <v>2112500</v>
      </c>
      <c r="R12" s="30">
        <f>'Tractor Unit Sales'!E12*'Gross Revenue &amp; Market Share'!$L$4</f>
        <v>854750</v>
      </c>
      <c r="S12" s="30">
        <f>'Tractor Unit Sales'!F12*'Gross Revenue &amp; Market Share'!$L$4</f>
        <v>0</v>
      </c>
      <c r="T12" s="31">
        <f>'Tractor Unit Sales'!G12*'Gross Revenue &amp; Market Share'!$L$4</f>
        <v>5463250</v>
      </c>
    </row>
    <row r="13" spans="1:21" x14ac:dyDescent="0.2">
      <c r="A13" s="29">
        <v>40452</v>
      </c>
      <c r="B13" s="30">
        <f>'Mower Unit Sales'!B13*'Gross Revenue &amp; Market Share'!$K$4</f>
        <v>898500</v>
      </c>
      <c r="C13" s="30">
        <f>'Mower Unit Sales'!C13*'Gross Revenue &amp; Market Share'!$K$4</f>
        <v>33000</v>
      </c>
      <c r="D13" s="30">
        <f>'Mower Unit Sales'!D13*'Gross Revenue &amp; Market Share'!$K$4</f>
        <v>198000</v>
      </c>
      <c r="E13" s="30">
        <f>'Mower Unit Sales'!E13*'Gross Revenue &amp; Market Share'!$K$4</f>
        <v>18000</v>
      </c>
      <c r="F13" s="30">
        <f>'Mower Unit Sales'!F13*'Gross Revenue &amp; Market Share'!$K$4</f>
        <v>0</v>
      </c>
      <c r="G13" s="31">
        <f>'Mower Unit Sales'!G13*'Gross Revenue &amp; Market Share'!$K$4</f>
        <v>1147500</v>
      </c>
      <c r="H13" s="30"/>
      <c r="J13" s="46" t="s">
        <v>3</v>
      </c>
      <c r="K13" s="47">
        <f>C65/'Industry Mower Total Sales'!M65</f>
        <v>0.42092157148506865</v>
      </c>
      <c r="L13" s="48"/>
      <c r="N13" s="29">
        <v>40452</v>
      </c>
      <c r="O13" s="30">
        <f>'Tractor Unit Sales'!B13*'Gross Revenue &amp; Market Share'!$L$4</f>
        <v>1478750</v>
      </c>
      <c r="P13" s="30">
        <f>'Tractor Unit Sales'!C13*'Gross Revenue &amp; Market Share'!$L$4</f>
        <v>910000</v>
      </c>
      <c r="Q13" s="30">
        <f>'Tractor Unit Sales'!D13*'Gross Revenue &amp; Market Share'!$L$4</f>
        <v>2177500</v>
      </c>
      <c r="R13" s="30">
        <f>'Tractor Unit Sales'!E13*'Gross Revenue &amp; Market Share'!$L$4</f>
        <v>838500</v>
      </c>
      <c r="S13" s="30">
        <f>'Tractor Unit Sales'!F13*'Gross Revenue &amp; Market Share'!$L$4</f>
        <v>0</v>
      </c>
      <c r="T13" s="31">
        <f>'Tractor Unit Sales'!G13*'Gross Revenue &amp; Market Share'!$L$4</f>
        <v>5404750</v>
      </c>
    </row>
    <row r="14" spans="1:21" x14ac:dyDescent="0.2">
      <c r="A14" s="29">
        <v>40483</v>
      </c>
      <c r="B14" s="30">
        <f>'Mower Unit Sales'!B14*'Gross Revenue &amp; Market Share'!$K$4</f>
        <v>798000</v>
      </c>
      <c r="C14" s="30">
        <f>'Mower Unit Sales'!C14*'Gross Revenue &amp; Market Share'!$K$4</f>
        <v>31500</v>
      </c>
      <c r="D14" s="30">
        <f>'Mower Unit Sales'!D14*'Gross Revenue &amp; Market Share'!$K$4</f>
        <v>148500</v>
      </c>
      <c r="E14" s="30">
        <f>'Mower Unit Sales'!E14*'Gross Revenue &amp; Market Share'!$K$4</f>
        <v>19500</v>
      </c>
      <c r="F14" s="30">
        <f>'Mower Unit Sales'!F14*'Gross Revenue &amp; Market Share'!$K$4</f>
        <v>0</v>
      </c>
      <c r="G14" s="31">
        <f>'Mower Unit Sales'!G14*'Gross Revenue &amp; Market Share'!$K$4</f>
        <v>997500</v>
      </c>
      <c r="H14" s="30"/>
      <c r="J14" s="46" t="s">
        <v>17</v>
      </c>
      <c r="K14" s="47">
        <f>D65/'Industry Mower Total Sales'!N65</f>
        <v>5.4307782293498495E-2</v>
      </c>
      <c r="L14" s="48"/>
      <c r="N14" s="29">
        <v>40483</v>
      </c>
      <c r="O14" s="30">
        <f>'Tractor Unit Sales'!B14*'Gross Revenue &amp; Market Share'!$L$4</f>
        <v>1322750</v>
      </c>
      <c r="P14" s="30">
        <f>'Tractor Unit Sales'!C14*'Gross Revenue &amp; Market Share'!$L$4</f>
        <v>942500</v>
      </c>
      <c r="Q14" s="30">
        <f>'Tractor Unit Sales'!D14*'Gross Revenue &amp; Market Share'!$L$4</f>
        <v>2886000</v>
      </c>
      <c r="R14" s="30">
        <f>'Tractor Unit Sales'!E14*'Gross Revenue &amp; Market Share'!$L$4</f>
        <v>780000</v>
      </c>
      <c r="S14" s="30">
        <f>'Tractor Unit Sales'!F14*'Gross Revenue &amp; Market Share'!$L$4</f>
        <v>0</v>
      </c>
      <c r="T14" s="31">
        <f>'Tractor Unit Sales'!G14*'Gross Revenue &amp; Market Share'!$L$4</f>
        <v>5931250</v>
      </c>
    </row>
    <row r="15" spans="1:21" x14ac:dyDescent="0.2">
      <c r="A15" s="29">
        <v>40513</v>
      </c>
      <c r="B15" s="30">
        <f>'Mower Unit Sales'!B15*'Gross Revenue &amp; Market Share'!$K$4</f>
        <v>696000</v>
      </c>
      <c r="C15" s="30">
        <f>'Mower Unit Sales'!C15*'Gross Revenue &amp; Market Share'!$K$4</f>
        <v>27000</v>
      </c>
      <c r="D15" s="30">
        <f>'Mower Unit Sales'!D15*'Gross Revenue &amp; Market Share'!$K$4</f>
        <v>99000</v>
      </c>
      <c r="E15" s="30">
        <f>'Mower Unit Sales'!E15*'Gross Revenue &amp; Market Share'!$K$4</f>
        <v>21000</v>
      </c>
      <c r="F15" s="30">
        <f>'Mower Unit Sales'!F15*'Gross Revenue &amp; Market Share'!$K$4</f>
        <v>0</v>
      </c>
      <c r="G15" s="31">
        <f>'Mower Unit Sales'!G15*'Gross Revenue &amp; Market Share'!$K$4</f>
        <v>843000</v>
      </c>
      <c r="H15" s="30">
        <f>SUM(G4:G15)</f>
        <v>16578000</v>
      </c>
      <c r="J15" s="46" t="s">
        <v>20</v>
      </c>
      <c r="K15" s="47">
        <f>E65/'Industry Mower Total Sales'!O65</f>
        <v>0.10607100854920613</v>
      </c>
      <c r="L15" s="48"/>
      <c r="N15" s="29">
        <v>40513</v>
      </c>
      <c r="O15" s="30">
        <f>'Tractor Unit Sales'!B15*'Gross Revenue &amp; Market Share'!$L$4</f>
        <v>1170000</v>
      </c>
      <c r="P15" s="30">
        <f>'Tractor Unit Sales'!C15*'Gross Revenue &amp; Market Share'!$L$4</f>
        <v>910000</v>
      </c>
      <c r="Q15" s="30">
        <f>'Tractor Unit Sales'!D15*'Gross Revenue &amp; Market Share'!$L$4</f>
        <v>2762500</v>
      </c>
      <c r="R15" s="30">
        <f>'Tractor Unit Sales'!E15*'Gross Revenue &amp; Market Share'!$L$4</f>
        <v>747500</v>
      </c>
      <c r="S15" s="30">
        <f>'Tractor Unit Sales'!F15*'Gross Revenue &amp; Market Share'!$L$4</f>
        <v>0</v>
      </c>
      <c r="T15" s="31">
        <f>'Tractor Unit Sales'!G15*'Gross Revenue &amp; Market Share'!$L$4</f>
        <v>5590000</v>
      </c>
      <c r="U15" s="61">
        <f>SUM(T4:T15)</f>
        <v>67954250</v>
      </c>
    </row>
    <row r="16" spans="1:21" x14ac:dyDescent="0.2">
      <c r="A16" s="29">
        <v>40544</v>
      </c>
      <c r="B16" s="30">
        <f>'Mower Unit Sales'!B16*'Gross Revenue &amp; Market Share'!$K$5</f>
        <v>1046500</v>
      </c>
      <c r="C16" s="30">
        <f>'Mower Unit Sales'!C16*'Gross Revenue &amp; Market Share'!$K$5</f>
        <v>36750</v>
      </c>
      <c r="D16" s="30">
        <f>'Mower Unit Sales'!D16*'Gross Revenue &amp; Market Share'!$K$5</f>
        <v>120750</v>
      </c>
      <c r="E16" s="30">
        <f>'Mower Unit Sales'!E16*'Gross Revenue &amp; Market Share'!$K$5</f>
        <v>24500</v>
      </c>
      <c r="F16" s="30">
        <f>'Mower Unit Sales'!F16*'Gross Revenue &amp; Market Share'!$K$5</f>
        <v>0</v>
      </c>
      <c r="G16" s="31">
        <f>'Mower Unit Sales'!G16*'Gross Revenue &amp; Market Share'!$K$5</f>
        <v>1228500</v>
      </c>
      <c r="H16" s="30"/>
      <c r="J16" s="46" t="s">
        <v>6</v>
      </c>
      <c r="K16" s="47">
        <v>0</v>
      </c>
      <c r="L16" s="48"/>
      <c r="N16" s="29">
        <v>40544</v>
      </c>
      <c r="O16" s="30">
        <f>'Tractor Unit Sales'!B16*'Gross Revenue &amp; Market Share'!$L$5</f>
        <v>1941400</v>
      </c>
      <c r="P16" s="30">
        <f>'Tractor Unit Sales'!C16*'Gross Revenue &amp; Market Share'!$L$5</f>
        <v>1088000</v>
      </c>
      <c r="Q16" s="30">
        <f>'Tractor Unit Sales'!D16*'Gross Revenue &amp; Market Share'!$L$5</f>
        <v>2108000</v>
      </c>
      <c r="R16" s="30">
        <f>'Tractor Unit Sales'!E16*'Gross Revenue &amp; Market Share'!$L$5</f>
        <v>850000</v>
      </c>
      <c r="S16" s="30">
        <f>'Tractor Unit Sales'!F16*'Gross Revenue &amp; Market Share'!$L$5</f>
        <v>0</v>
      </c>
      <c r="T16" s="31">
        <f>'Tractor Unit Sales'!G16*'Gross Revenue &amp; Market Share'!$L$5</f>
        <v>5987400</v>
      </c>
    </row>
    <row r="17" spans="1:21" ht="17" thickBot="1" x14ac:dyDescent="0.25">
      <c r="A17" s="29">
        <v>40575</v>
      </c>
      <c r="B17" s="30">
        <f>'Mower Unit Sales'!B17*'Gross Revenue &amp; Market Share'!$K$5</f>
        <v>1333500</v>
      </c>
      <c r="C17" s="30">
        <f>'Mower Unit Sales'!C17*'Gross Revenue &amp; Market Share'!$K$5</f>
        <v>42000</v>
      </c>
      <c r="D17" s="30">
        <f>'Mower Unit Sales'!D17*'Gross Revenue &amp; Market Share'!$K$5</f>
        <v>178500</v>
      </c>
      <c r="E17" s="30">
        <f>'Mower Unit Sales'!E17*'Gross Revenue &amp; Market Share'!$K$5</f>
        <v>26250</v>
      </c>
      <c r="F17" s="30">
        <f>'Mower Unit Sales'!F17*'Gross Revenue &amp; Market Share'!$K$5</f>
        <v>0</v>
      </c>
      <c r="G17" s="31">
        <f>'Mower Unit Sales'!G17*'Gross Revenue &amp; Market Share'!$K$5</f>
        <v>1580250</v>
      </c>
      <c r="H17" s="30"/>
      <c r="J17" s="49" t="s">
        <v>1</v>
      </c>
      <c r="K17" s="50">
        <f>G65/'Industry Mower Total Sales'!P65</f>
        <v>9.5376323082701706E-2</v>
      </c>
      <c r="L17" s="51"/>
      <c r="N17" s="29">
        <v>40575</v>
      </c>
      <c r="O17" s="30">
        <f>'Tractor Unit Sales'!B17*'Gross Revenue &amp; Market Share'!$L$5</f>
        <v>2210000</v>
      </c>
      <c r="P17" s="30">
        <f>'Tractor Unit Sales'!C17*'Gross Revenue &amp; Market Share'!$L$5</f>
        <v>1190000</v>
      </c>
      <c r="Q17" s="30">
        <f>'Tractor Unit Sales'!D17*'Gross Revenue &amp; Market Share'!$L$5</f>
        <v>2584000</v>
      </c>
      <c r="R17" s="30">
        <f>'Tractor Unit Sales'!E17*'Gross Revenue &amp; Market Share'!$L$5</f>
        <v>935000</v>
      </c>
      <c r="S17" s="30">
        <f>'Tractor Unit Sales'!F17*'Gross Revenue &amp; Market Share'!$L$5</f>
        <v>0</v>
      </c>
      <c r="T17" s="31">
        <f>'Tractor Unit Sales'!G17*'Gross Revenue &amp; Market Share'!$L$5</f>
        <v>6919000</v>
      </c>
    </row>
    <row r="18" spans="1:21" x14ac:dyDescent="0.2">
      <c r="A18" s="29">
        <v>40603</v>
      </c>
      <c r="B18" s="30">
        <f>'Mower Unit Sales'!B18*'Gross Revenue &amp; Market Share'!$K$5</f>
        <v>1464750</v>
      </c>
      <c r="C18" s="30">
        <f>'Mower Unit Sales'!C18*'Gross Revenue &amp; Market Share'!$K$5</f>
        <v>43750</v>
      </c>
      <c r="D18" s="30">
        <f>'Mower Unit Sales'!D18*'Gross Revenue &amp; Market Share'!$K$5</f>
        <v>225750</v>
      </c>
      <c r="E18" s="30">
        <f>'Mower Unit Sales'!E18*'Gross Revenue &amp; Market Share'!$K$5</f>
        <v>24500</v>
      </c>
      <c r="F18" s="30">
        <f>'Mower Unit Sales'!F18*'Gross Revenue &amp; Market Share'!$K$5</f>
        <v>0</v>
      </c>
      <c r="G18" s="31">
        <f>'Mower Unit Sales'!G18*'Gross Revenue &amp; Market Share'!$K$5</f>
        <v>1758750</v>
      </c>
      <c r="H18" s="30"/>
      <c r="N18" s="29">
        <v>40603</v>
      </c>
      <c r="O18" s="30">
        <f>'Tractor Unit Sales'!B18*'Gross Revenue &amp; Market Share'!$L$5</f>
        <v>2516000</v>
      </c>
      <c r="P18" s="30">
        <f>'Tractor Unit Sales'!C18*'Gross Revenue &amp; Market Share'!$L$5</f>
        <v>1326000</v>
      </c>
      <c r="Q18" s="30">
        <f>'Tractor Unit Sales'!D18*'Gross Revenue &amp; Market Share'!$L$5</f>
        <v>2522800</v>
      </c>
      <c r="R18" s="30">
        <f>'Tractor Unit Sales'!E18*'Gross Revenue &amp; Market Share'!$L$5</f>
        <v>918000</v>
      </c>
      <c r="S18" s="30">
        <f>'Tractor Unit Sales'!F18*'Gross Revenue &amp; Market Share'!$L$5</f>
        <v>0</v>
      </c>
      <c r="T18" s="31">
        <f>'Tractor Unit Sales'!G18*'Gross Revenue &amp; Market Share'!$L$5</f>
        <v>7282800</v>
      </c>
    </row>
    <row r="19" spans="1:21" ht="17" thickBot="1" x14ac:dyDescent="0.25">
      <c r="A19" s="29">
        <v>40634</v>
      </c>
      <c r="B19" s="30">
        <f>'Mower Unit Sales'!B19*'Gross Revenue &amp; Market Share'!$K$5</f>
        <v>1545250</v>
      </c>
      <c r="C19" s="30">
        <f>'Mower Unit Sales'!C19*'Gross Revenue &amp; Market Share'!$K$5</f>
        <v>50750</v>
      </c>
      <c r="D19" s="30">
        <f>'Mower Unit Sales'!D19*'Gross Revenue &amp; Market Share'!$K$5</f>
        <v>283500</v>
      </c>
      <c r="E19" s="30">
        <f>'Mower Unit Sales'!E19*'Gross Revenue &amp; Market Share'!$K$5</f>
        <v>26250</v>
      </c>
      <c r="F19" s="30">
        <f>'Mower Unit Sales'!F19*'Gross Revenue &amp; Market Share'!$K$5</f>
        <v>0</v>
      </c>
      <c r="G19" s="31">
        <f>'Mower Unit Sales'!G19*'Gross Revenue &amp; Market Share'!$K$5</f>
        <v>1905750</v>
      </c>
      <c r="H19" s="30"/>
      <c r="N19" s="29">
        <v>40634</v>
      </c>
      <c r="O19" s="30">
        <f>'Tractor Unit Sales'!B19*'Gross Revenue &amp; Market Share'!$L$5</f>
        <v>2856000</v>
      </c>
      <c r="P19" s="30">
        <f>'Tractor Unit Sales'!C19*'Gross Revenue &amp; Market Share'!$L$5</f>
        <v>1496000</v>
      </c>
      <c r="Q19" s="30">
        <f>'Tractor Unit Sales'!D19*'Gross Revenue &amp; Market Share'!$L$5</f>
        <v>2652000</v>
      </c>
      <c r="R19" s="30">
        <f>'Tractor Unit Sales'!E19*'Gross Revenue &amp; Market Share'!$L$5</f>
        <v>952000</v>
      </c>
      <c r="S19" s="30">
        <f>'Tractor Unit Sales'!F19*'Gross Revenue &amp; Market Share'!$L$5</f>
        <v>0</v>
      </c>
      <c r="T19" s="31">
        <f>'Tractor Unit Sales'!G19*'Gross Revenue &amp; Market Share'!$L$5</f>
        <v>7956000</v>
      </c>
    </row>
    <row r="20" spans="1:21" x14ac:dyDescent="0.2">
      <c r="A20" s="29">
        <v>40664</v>
      </c>
      <c r="B20" s="30">
        <f>'Mower Unit Sales'!B20*'Gross Revenue &amp; Market Share'!$K$5</f>
        <v>1629250</v>
      </c>
      <c r="C20" s="30">
        <f>'Mower Unit Sales'!C20*'Gross Revenue &amp; Market Share'!$K$5</f>
        <v>57750</v>
      </c>
      <c r="D20" s="30">
        <f>'Mower Unit Sales'!D20*'Gross Revenue &amp; Market Share'!$K$5</f>
        <v>288750</v>
      </c>
      <c r="E20" s="30">
        <f>'Mower Unit Sales'!E20*'Gross Revenue &amp; Market Share'!$K$5</f>
        <v>22750</v>
      </c>
      <c r="F20" s="30">
        <f>'Mower Unit Sales'!F20*'Gross Revenue &amp; Market Share'!$K$5</f>
        <v>0</v>
      </c>
      <c r="G20" s="31">
        <f>'Mower Unit Sales'!G20*'Gross Revenue &amp; Market Share'!$K$5</f>
        <v>1998500</v>
      </c>
      <c r="H20" s="30"/>
      <c r="J20" s="43" t="s">
        <v>9</v>
      </c>
      <c r="K20" s="44" t="s">
        <v>43</v>
      </c>
      <c r="L20" s="45"/>
      <c r="N20" s="29">
        <v>40664</v>
      </c>
      <c r="O20" s="30">
        <f>'Tractor Unit Sales'!B20*'Gross Revenue &amp; Market Share'!$L$5</f>
        <v>2822000</v>
      </c>
      <c r="P20" s="30">
        <f>'Tractor Unit Sales'!C20*'Gross Revenue &amp; Market Share'!$L$5</f>
        <v>1598000</v>
      </c>
      <c r="Q20" s="30">
        <f>'Tractor Unit Sales'!D20*'Gross Revenue &amp; Market Share'!$L$5</f>
        <v>2346000</v>
      </c>
      <c r="R20" s="30">
        <f>'Tractor Unit Sales'!E20*'Gross Revenue &amp; Market Share'!$L$5</f>
        <v>986000</v>
      </c>
      <c r="S20" s="30">
        <f>'Tractor Unit Sales'!F20*'Gross Revenue &amp; Market Share'!$L$5</f>
        <v>0</v>
      </c>
      <c r="T20" s="31">
        <f>'Tractor Unit Sales'!G20*'Gross Revenue &amp; Market Share'!$L$5</f>
        <v>7752000</v>
      </c>
    </row>
    <row r="21" spans="1:21" x14ac:dyDescent="0.2">
      <c r="A21" s="29">
        <v>40695</v>
      </c>
      <c r="B21" s="30">
        <f>'Mower Unit Sales'!B21*'Gross Revenue &amp; Market Share'!$K$5</f>
        <v>1790250</v>
      </c>
      <c r="C21" s="30">
        <f>'Mower Unit Sales'!C21*'Gross Revenue &amp; Market Share'!$K$5</f>
        <v>54250</v>
      </c>
      <c r="D21" s="30">
        <f>'Mower Unit Sales'!D21*'Gross Revenue &amp; Market Share'!$K$5</f>
        <v>278250</v>
      </c>
      <c r="E21" s="30">
        <f>'Mower Unit Sales'!E21*'Gross Revenue &amp; Market Share'!$K$5</f>
        <v>24500</v>
      </c>
      <c r="F21" s="30">
        <f>'Mower Unit Sales'!F21*'Gross Revenue &amp; Market Share'!$K$5</f>
        <v>0</v>
      </c>
      <c r="G21" s="31">
        <f>'Mower Unit Sales'!G21*'Gross Revenue &amp; Market Share'!$K$5</f>
        <v>2147250</v>
      </c>
      <c r="H21" s="30"/>
      <c r="J21" s="46" t="s">
        <v>2</v>
      </c>
      <c r="K21" s="47">
        <f>O65/'Industry Tractor Total Sales'!M65</f>
        <v>0.14132063556281005</v>
      </c>
      <c r="L21" s="48"/>
      <c r="N21" s="29">
        <v>40695</v>
      </c>
      <c r="O21" s="30">
        <f>'Tractor Unit Sales'!B21*'Gross Revenue &amp; Market Share'!$L$5</f>
        <v>2584000</v>
      </c>
      <c r="P21" s="30">
        <f>'Tractor Unit Sales'!C21*'Gross Revenue &amp; Market Share'!$L$5</f>
        <v>1666000</v>
      </c>
      <c r="Q21" s="30">
        <f>'Tractor Unit Sales'!D21*'Gross Revenue &amp; Market Share'!$L$5</f>
        <v>2451400</v>
      </c>
      <c r="R21" s="30">
        <f>'Tractor Unit Sales'!E21*'Gross Revenue &amp; Market Share'!$L$5</f>
        <v>1020000</v>
      </c>
      <c r="S21" s="30">
        <f>'Tractor Unit Sales'!F21*'Gross Revenue &amp; Market Share'!$L$5</f>
        <v>0</v>
      </c>
      <c r="T21" s="31">
        <f>'Tractor Unit Sales'!G21*'Gross Revenue &amp; Market Share'!$L$5</f>
        <v>7721400</v>
      </c>
    </row>
    <row r="22" spans="1:21" x14ac:dyDescent="0.2">
      <c r="A22" s="29">
        <v>40725</v>
      </c>
      <c r="B22" s="30">
        <f>'Mower Unit Sales'!B22*'Gross Revenue &amp; Market Share'!$K$5</f>
        <v>1526000</v>
      </c>
      <c r="C22" s="30">
        <f>'Mower Unit Sales'!C22*'Gross Revenue &amp; Market Share'!$K$5</f>
        <v>50750</v>
      </c>
      <c r="D22" s="30">
        <f>'Mower Unit Sales'!D22*'Gross Revenue &amp; Market Share'!$K$5</f>
        <v>273000</v>
      </c>
      <c r="E22" s="30">
        <f>'Mower Unit Sales'!E22*'Gross Revenue &amp; Market Share'!$K$5</f>
        <v>26250</v>
      </c>
      <c r="F22" s="30">
        <f>'Mower Unit Sales'!F22*'Gross Revenue &amp; Market Share'!$K$5</f>
        <v>0</v>
      </c>
      <c r="G22" s="31">
        <f>'Mower Unit Sales'!G22*'Gross Revenue &amp; Market Share'!$K$5</f>
        <v>1876000</v>
      </c>
      <c r="H22" s="30"/>
      <c r="J22" s="46" t="s">
        <v>3</v>
      </c>
      <c r="K22" s="47">
        <f>P65/'Industry Tractor Total Sales'!N65</f>
        <v>0.28642883288839383</v>
      </c>
      <c r="L22" s="48"/>
      <c r="N22" s="29">
        <v>40725</v>
      </c>
      <c r="O22" s="30">
        <f>'Tractor Unit Sales'!B22*'Gross Revenue &amp; Market Share'!$L$5</f>
        <v>2315400</v>
      </c>
      <c r="P22" s="30">
        <f>'Tractor Unit Sales'!C22*'Gross Revenue &amp; Market Share'!$L$5</f>
        <v>1635400</v>
      </c>
      <c r="Q22" s="30">
        <f>'Tractor Unit Sales'!D22*'Gross Revenue &amp; Market Share'!$L$5</f>
        <v>2312000</v>
      </c>
      <c r="R22" s="30">
        <f>'Tractor Unit Sales'!E22*'Gross Revenue &amp; Market Share'!$L$5</f>
        <v>1060800</v>
      </c>
      <c r="S22" s="30">
        <f>'Tractor Unit Sales'!F22*'Gross Revenue &amp; Market Share'!$L$5</f>
        <v>0</v>
      </c>
      <c r="T22" s="31">
        <f>'Tractor Unit Sales'!G22*'Gross Revenue &amp; Market Share'!$L$5</f>
        <v>7323600</v>
      </c>
    </row>
    <row r="23" spans="1:21" x14ac:dyDescent="0.2">
      <c r="A23" s="29">
        <v>40756</v>
      </c>
      <c r="B23" s="30">
        <f>'Mower Unit Sales'!B23*'Gross Revenue &amp; Market Share'!$K$5</f>
        <v>1349250</v>
      </c>
      <c r="C23" s="30">
        <f>'Mower Unit Sales'!C23*'Gross Revenue &amp; Market Share'!$K$5</f>
        <v>47250</v>
      </c>
      <c r="D23" s="30">
        <f>'Mower Unit Sales'!D23*'Gross Revenue &amp; Market Share'!$K$5</f>
        <v>267750</v>
      </c>
      <c r="E23" s="30">
        <f>'Mower Unit Sales'!E23*'Gross Revenue &amp; Market Share'!$K$5</f>
        <v>24500</v>
      </c>
      <c r="F23" s="30">
        <f>'Mower Unit Sales'!F23*'Gross Revenue &amp; Market Share'!$K$5</f>
        <v>0</v>
      </c>
      <c r="G23" s="31">
        <f>'Mower Unit Sales'!G23*'Gross Revenue &amp; Market Share'!$K$5</f>
        <v>1688750</v>
      </c>
      <c r="H23" s="30"/>
      <c r="J23" s="46" t="s">
        <v>17</v>
      </c>
      <c r="K23" s="47">
        <f>Q65/'Industry Tractor Total Sales'!O65</f>
        <v>0.10036750884055375</v>
      </c>
      <c r="L23" s="48"/>
      <c r="N23" s="29">
        <v>40756</v>
      </c>
      <c r="O23" s="30">
        <f>'Tractor Unit Sales'!B23*'Gross Revenue &amp; Market Share'!$L$5</f>
        <v>2278000</v>
      </c>
      <c r="P23" s="30">
        <f>'Tractor Unit Sales'!C23*'Gross Revenue &amp; Market Share'!$L$5</f>
        <v>1564000</v>
      </c>
      <c r="Q23" s="30">
        <f>'Tractor Unit Sales'!D23*'Gross Revenue &amp; Market Share'!$L$5</f>
        <v>2417400</v>
      </c>
      <c r="R23" s="30">
        <f>'Tractor Unit Sales'!E23*'Gross Revenue &amp; Market Share'!$L$5</f>
        <v>1037000</v>
      </c>
      <c r="S23" s="30">
        <f>'Tractor Unit Sales'!F23*'Gross Revenue &amp; Market Share'!$L$5</f>
        <v>0</v>
      </c>
      <c r="T23" s="31">
        <f>'Tractor Unit Sales'!G23*'Gross Revenue &amp; Market Share'!$L$5</f>
        <v>7296400</v>
      </c>
    </row>
    <row r="24" spans="1:21" x14ac:dyDescent="0.2">
      <c r="A24" s="29">
        <v>40787</v>
      </c>
      <c r="B24" s="30">
        <f>'Mower Unit Sales'!B24*'Gross Revenue &amp; Market Share'!$K$5</f>
        <v>1106000</v>
      </c>
      <c r="C24" s="30">
        <f>'Mower Unit Sales'!C24*'Gross Revenue &amp; Market Share'!$K$5</f>
        <v>43750</v>
      </c>
      <c r="D24" s="30">
        <f>'Mower Unit Sales'!D24*'Gross Revenue &amp; Market Share'!$K$5</f>
        <v>278250</v>
      </c>
      <c r="E24" s="30">
        <f>'Mower Unit Sales'!E24*'Gross Revenue &amp; Market Share'!$K$5</f>
        <v>26250</v>
      </c>
      <c r="F24" s="30">
        <f>'Mower Unit Sales'!F24*'Gross Revenue &amp; Market Share'!$K$5</f>
        <v>0</v>
      </c>
      <c r="G24" s="31">
        <f>'Mower Unit Sales'!G24*'Gross Revenue &amp; Market Share'!$K$5</f>
        <v>1454250</v>
      </c>
      <c r="H24" s="30"/>
      <c r="J24" s="46" t="s">
        <v>20</v>
      </c>
      <c r="K24" s="47">
        <f>R65/'Industry Tractor Total Sales'!P65</f>
        <v>0.2054762668658035</v>
      </c>
      <c r="L24" s="48"/>
      <c r="N24" s="29">
        <v>40787</v>
      </c>
      <c r="O24" s="30">
        <f>'Tractor Unit Sales'!B24*'Gross Revenue &amp; Market Share'!$L$5</f>
        <v>2176000</v>
      </c>
      <c r="P24" s="30">
        <f>'Tractor Unit Sales'!C24*'Gross Revenue &amp; Market Share'!$L$5</f>
        <v>1564000</v>
      </c>
      <c r="Q24" s="30">
        <f>'Tractor Unit Sales'!D24*'Gross Revenue &amp; Market Share'!$L$5</f>
        <v>2363000</v>
      </c>
      <c r="R24" s="30">
        <f>'Tractor Unit Sales'!E24*'Gross Revenue &amp; Market Share'!$L$5</f>
        <v>986000</v>
      </c>
      <c r="S24" s="30">
        <f>'Tractor Unit Sales'!F24*'Gross Revenue &amp; Market Share'!$L$5</f>
        <v>0</v>
      </c>
      <c r="T24" s="31">
        <f>'Tractor Unit Sales'!G24*'Gross Revenue &amp; Market Share'!$L$5</f>
        <v>7089000</v>
      </c>
    </row>
    <row r="25" spans="1:21" x14ac:dyDescent="0.2">
      <c r="A25" s="29">
        <v>40817</v>
      </c>
      <c r="B25" s="30">
        <f>'Mower Unit Sales'!B25*'Gross Revenue &amp; Market Share'!$K$5</f>
        <v>1022000</v>
      </c>
      <c r="C25" s="30">
        <f>'Mower Unit Sales'!C25*'Gross Revenue &amp; Market Share'!$K$5</f>
        <v>43750</v>
      </c>
      <c r="D25" s="30">
        <f>'Mower Unit Sales'!D25*'Gross Revenue &amp; Market Share'!$K$5</f>
        <v>220500</v>
      </c>
      <c r="E25" s="30">
        <f>'Mower Unit Sales'!E25*'Gross Revenue &amp; Market Share'!$K$5</f>
        <v>28000</v>
      </c>
      <c r="F25" s="30">
        <f>'Mower Unit Sales'!F25*'Gross Revenue &amp; Market Share'!$K$5</f>
        <v>0</v>
      </c>
      <c r="G25" s="31">
        <f>'Mower Unit Sales'!G25*'Gross Revenue &amp; Market Share'!$K$5</f>
        <v>1314250</v>
      </c>
      <c r="H25" s="30"/>
      <c r="J25" s="46" t="s">
        <v>6</v>
      </c>
      <c r="K25" s="47">
        <f>S65/'Industry Tractor Total Sales'!Q65</f>
        <v>4.4206434493034977E-2</v>
      </c>
      <c r="L25" s="48"/>
      <c r="N25" s="29">
        <v>40817</v>
      </c>
      <c r="O25" s="30">
        <f>'Tractor Unit Sales'!B25*'Gross Revenue &amp; Market Share'!$L$5</f>
        <v>2108000</v>
      </c>
      <c r="P25" s="30">
        <f>'Tractor Unit Sales'!C25*'Gross Revenue &amp; Market Share'!$L$5</f>
        <v>1496000</v>
      </c>
      <c r="Q25" s="30">
        <f>'Tractor Unit Sales'!D25*'Gross Revenue &amp; Market Share'!$L$5</f>
        <v>2210000</v>
      </c>
      <c r="R25" s="30">
        <f>'Tractor Unit Sales'!E25*'Gross Revenue &amp; Market Share'!$L$5</f>
        <v>884000</v>
      </c>
      <c r="S25" s="30">
        <f>'Tractor Unit Sales'!F25*'Gross Revenue &amp; Market Share'!$L$5</f>
        <v>0</v>
      </c>
      <c r="T25" s="31">
        <f>'Tractor Unit Sales'!G25*'Gross Revenue &amp; Market Share'!$L$5</f>
        <v>6698000</v>
      </c>
    </row>
    <row r="26" spans="1:21" ht="17" thickBot="1" x14ac:dyDescent="0.25">
      <c r="A26" s="29">
        <v>40848</v>
      </c>
      <c r="B26" s="30">
        <f>'Mower Unit Sales'!B26*'Gross Revenue &amp; Market Share'!$K$5</f>
        <v>868000</v>
      </c>
      <c r="C26" s="30">
        <f>'Mower Unit Sales'!C26*'Gross Revenue &amp; Market Share'!$K$5</f>
        <v>42000</v>
      </c>
      <c r="D26" s="30">
        <f>'Mower Unit Sales'!D26*'Gross Revenue &amp; Market Share'!$K$5</f>
        <v>157500</v>
      </c>
      <c r="E26" s="30">
        <f>'Mower Unit Sales'!E26*'Gross Revenue &amp; Market Share'!$K$5</f>
        <v>26250</v>
      </c>
      <c r="F26" s="30">
        <f>'Mower Unit Sales'!F26*'Gross Revenue &amp; Market Share'!$K$5</f>
        <v>0</v>
      </c>
      <c r="G26" s="31">
        <f>'Mower Unit Sales'!G26*'Gross Revenue &amp; Market Share'!$K$5</f>
        <v>1093750</v>
      </c>
      <c r="H26" s="30"/>
      <c r="J26" s="49" t="s">
        <v>1</v>
      </c>
      <c r="K26" s="50">
        <f>T65/'Industry Tractor Total Sales'!R65</f>
        <v>0.14254934577560921</v>
      </c>
      <c r="L26" s="51"/>
      <c r="N26" s="29">
        <v>40848</v>
      </c>
      <c r="O26" s="30">
        <f>'Tractor Unit Sales'!B26*'Gross Revenue &amp; Market Share'!$L$5</f>
        <v>1938000</v>
      </c>
      <c r="P26" s="30">
        <f>'Tractor Unit Sales'!C26*'Gross Revenue &amp; Market Share'!$L$5</f>
        <v>1482400</v>
      </c>
      <c r="Q26" s="30">
        <f>'Tractor Unit Sales'!D26*'Gross Revenue &amp; Market Share'!$L$5</f>
        <v>2312000</v>
      </c>
      <c r="R26" s="30">
        <f>'Tractor Unit Sales'!E26*'Gross Revenue &amp; Market Share'!$L$5</f>
        <v>850000</v>
      </c>
      <c r="S26" s="30">
        <f>'Tractor Unit Sales'!F26*'Gross Revenue &amp; Market Share'!$L$5</f>
        <v>0</v>
      </c>
      <c r="T26" s="31">
        <f>'Tractor Unit Sales'!G26*'Gross Revenue &amp; Market Share'!$L$5</f>
        <v>6582400</v>
      </c>
    </row>
    <row r="27" spans="1:21" x14ac:dyDescent="0.2">
      <c r="A27" s="29">
        <v>40878</v>
      </c>
      <c r="B27" s="30">
        <f>'Mower Unit Sales'!B27*'Gross Revenue &amp; Market Share'!$K$5</f>
        <v>761250</v>
      </c>
      <c r="C27" s="30">
        <f>'Mower Unit Sales'!C27*'Gross Revenue &amp; Market Share'!$K$5</f>
        <v>36750</v>
      </c>
      <c r="D27" s="30">
        <f>'Mower Unit Sales'!D27*'Gross Revenue &amp; Market Share'!$K$5</f>
        <v>115500</v>
      </c>
      <c r="E27" s="30">
        <f>'Mower Unit Sales'!E27*'Gross Revenue &amp; Market Share'!$K$5</f>
        <v>26250</v>
      </c>
      <c r="F27" s="30">
        <f>'Mower Unit Sales'!F27*'Gross Revenue &amp; Market Share'!$K$5</f>
        <v>0</v>
      </c>
      <c r="G27" s="31">
        <f>'Mower Unit Sales'!G27*'Gross Revenue &amp; Market Share'!$K$5</f>
        <v>939750</v>
      </c>
      <c r="H27" s="30">
        <f>SUM(G16:G27)</f>
        <v>18985750</v>
      </c>
      <c r="N27" s="29">
        <v>40878</v>
      </c>
      <c r="O27" s="30">
        <f>'Tractor Unit Sales'!B27*'Gross Revenue &amp; Market Share'!$L$5</f>
        <v>1812200</v>
      </c>
      <c r="P27" s="30">
        <f>'Tractor Unit Sales'!C27*'Gross Revenue &amp; Market Share'!$L$5</f>
        <v>1428000</v>
      </c>
      <c r="Q27" s="30">
        <f>'Tractor Unit Sales'!D27*'Gross Revenue &amp; Market Share'!$L$5</f>
        <v>2233800</v>
      </c>
      <c r="R27" s="30">
        <f>'Tractor Unit Sales'!E27*'Gross Revenue &amp; Market Share'!$L$5</f>
        <v>816000</v>
      </c>
      <c r="S27" s="30">
        <f>'Tractor Unit Sales'!F27*'Gross Revenue &amp; Market Share'!$L$5</f>
        <v>0</v>
      </c>
      <c r="T27" s="31">
        <f>'Tractor Unit Sales'!G27*'Gross Revenue &amp; Market Share'!$L$5</f>
        <v>6290000</v>
      </c>
      <c r="U27" s="61">
        <f>SUM(T16:T27)</f>
        <v>84898000</v>
      </c>
    </row>
    <row r="28" spans="1:21" x14ac:dyDescent="0.2">
      <c r="A28" s="29">
        <v>40909</v>
      </c>
      <c r="B28" s="30">
        <f>'Mower Unit Sales'!B28*'Gross Revenue &amp; Market Share'!$K$6</f>
        <v>1083600</v>
      </c>
      <c r="C28" s="30">
        <f>'Mower Unit Sales'!C28*'Gross Revenue &amp; Market Share'!$K$6</f>
        <v>39600</v>
      </c>
      <c r="D28" s="30">
        <f>'Mower Unit Sales'!D28*'Gross Revenue &amp; Market Share'!$K$6</f>
        <v>102600</v>
      </c>
      <c r="E28" s="30">
        <f>'Mower Unit Sales'!E28*'Gross Revenue &amp; Market Share'!$K$6</f>
        <v>28800</v>
      </c>
      <c r="F28" s="30">
        <f>'Mower Unit Sales'!F28*'Gross Revenue &amp; Market Share'!$K$6</f>
        <v>0</v>
      </c>
      <c r="G28" s="31">
        <f>'Mower Unit Sales'!G28*'Gross Revenue &amp; Market Share'!$K$6</f>
        <v>1254600</v>
      </c>
      <c r="H28" s="30"/>
      <c r="N28" s="29">
        <v>40909</v>
      </c>
      <c r="O28" s="30">
        <f>'Tractor Unit Sales'!B28*'Gross Revenue &amp; Market Share'!$L$6</f>
        <v>2232000</v>
      </c>
      <c r="P28" s="30">
        <f>'Tractor Unit Sales'!C28*'Gross Revenue &amp; Market Share'!$L$6</f>
        <v>1836000</v>
      </c>
      <c r="Q28" s="30">
        <f>'Tractor Unit Sales'!D28*'Gross Revenue &amp; Market Share'!$L$6</f>
        <v>2196000</v>
      </c>
      <c r="R28" s="30">
        <f>'Tractor Unit Sales'!E28*'Gross Revenue &amp; Market Share'!$L$6</f>
        <v>900000</v>
      </c>
      <c r="S28" s="30">
        <f>'Tractor Unit Sales'!F28*'Gross Revenue &amp; Market Share'!$L$6</f>
        <v>36000</v>
      </c>
      <c r="T28" s="31">
        <f>'Tractor Unit Sales'!G28*'Gross Revenue &amp; Market Share'!$L$6</f>
        <v>7200000</v>
      </c>
    </row>
    <row r="29" spans="1:21" x14ac:dyDescent="0.2">
      <c r="A29" s="29">
        <v>40940</v>
      </c>
      <c r="B29" s="30">
        <f>'Mower Unit Sales'!B29*'Gross Revenue &amp; Market Share'!$K$6</f>
        <v>1425600</v>
      </c>
      <c r="C29" s="30">
        <f>'Mower Unit Sales'!C29*'Gross Revenue &amp; Market Share'!$K$6</f>
        <v>45000</v>
      </c>
      <c r="D29" s="30">
        <f>'Mower Unit Sales'!D29*'Gross Revenue &amp; Market Share'!$K$6</f>
        <v>151200</v>
      </c>
      <c r="E29" s="30">
        <f>'Mower Unit Sales'!E29*'Gross Revenue &amp; Market Share'!$K$6</f>
        <v>27000</v>
      </c>
      <c r="F29" s="30">
        <f>'Mower Unit Sales'!F29*'Gross Revenue &amp; Market Share'!$K$6</f>
        <v>0</v>
      </c>
      <c r="G29" s="31">
        <f>'Mower Unit Sales'!G29*'Gross Revenue &amp; Market Share'!$K$6</f>
        <v>1648800</v>
      </c>
      <c r="H29" s="30"/>
      <c r="N29" s="29">
        <v>40940</v>
      </c>
      <c r="O29" s="30">
        <f>'Tractor Unit Sales'!B29*'Gross Revenue &amp; Market Share'!$L$6</f>
        <v>2851200</v>
      </c>
      <c r="P29" s="30">
        <f>'Tractor Unit Sales'!C29*'Gross Revenue &amp; Market Share'!$L$6</f>
        <v>2124000</v>
      </c>
      <c r="Q29" s="30">
        <f>'Tractor Unit Sales'!D29*'Gross Revenue &amp; Market Share'!$L$6</f>
        <v>2448000</v>
      </c>
      <c r="R29" s="30">
        <f>'Tractor Unit Sales'!E29*'Gross Revenue &amp; Market Share'!$L$6</f>
        <v>900000</v>
      </c>
      <c r="S29" s="30">
        <f>'Tractor Unit Sales'!F29*'Gross Revenue &amp; Market Share'!$L$6</f>
        <v>43200</v>
      </c>
      <c r="T29" s="31">
        <f>'Tractor Unit Sales'!G29*'Gross Revenue &amp; Market Share'!$L$6</f>
        <v>8366400</v>
      </c>
    </row>
    <row r="30" spans="1:21" x14ac:dyDescent="0.2">
      <c r="A30" s="29">
        <v>40969</v>
      </c>
      <c r="B30" s="30">
        <f>'Mower Unit Sales'!B30*'Gross Revenue &amp; Market Share'!$K$6</f>
        <v>1517400</v>
      </c>
      <c r="C30" s="30">
        <f>'Mower Unit Sales'!C30*'Gross Revenue &amp; Market Share'!$K$6</f>
        <v>48600</v>
      </c>
      <c r="D30" s="30">
        <f>'Mower Unit Sales'!D30*'Gross Revenue &amp; Market Share'!$K$6</f>
        <v>199800</v>
      </c>
      <c r="E30" s="30">
        <f>'Mower Unit Sales'!E30*'Gross Revenue &amp; Market Share'!$K$6</f>
        <v>28800</v>
      </c>
      <c r="F30" s="30">
        <f>'Mower Unit Sales'!F30*'Gross Revenue &amp; Market Share'!$K$6</f>
        <v>0</v>
      </c>
      <c r="G30" s="31">
        <f>'Mower Unit Sales'!G30*'Gross Revenue &amp; Market Share'!$K$6</f>
        <v>1794600</v>
      </c>
      <c r="H30" s="30"/>
      <c r="N30" s="29">
        <v>40969</v>
      </c>
      <c r="O30" s="30">
        <f>'Tractor Unit Sales'!B30*'Gross Revenue &amp; Market Share'!$L$6</f>
        <v>3204000</v>
      </c>
      <c r="P30" s="30">
        <f>'Tractor Unit Sales'!C30*'Gross Revenue &amp; Market Share'!$L$6</f>
        <v>2196000</v>
      </c>
      <c r="Q30" s="30">
        <f>'Tractor Unit Sales'!D30*'Gross Revenue &amp; Market Share'!$L$6</f>
        <v>2628000</v>
      </c>
      <c r="R30" s="30">
        <f>'Tractor Unit Sales'!E30*'Gross Revenue &amp; Market Share'!$L$6</f>
        <v>936000</v>
      </c>
      <c r="S30" s="30">
        <f>'Tractor Unit Sales'!F30*'Gross Revenue &amp; Market Share'!$L$6</f>
        <v>72000</v>
      </c>
      <c r="T30" s="31">
        <f>'Tractor Unit Sales'!G30*'Gross Revenue &amp; Market Share'!$L$6</f>
        <v>9036000</v>
      </c>
    </row>
    <row r="31" spans="1:21" x14ac:dyDescent="0.2">
      <c r="A31" s="29">
        <v>41000</v>
      </c>
      <c r="B31" s="30">
        <f>'Mower Unit Sales'!B31*'Gross Revenue &amp; Market Share'!$K$6</f>
        <v>1627200</v>
      </c>
      <c r="C31" s="30">
        <f>'Mower Unit Sales'!C31*'Gross Revenue &amp; Market Share'!$K$6</f>
        <v>55800</v>
      </c>
      <c r="D31" s="30">
        <f>'Mower Unit Sales'!D31*'Gross Revenue &amp; Market Share'!$K$6</f>
        <v>270000</v>
      </c>
      <c r="E31" s="30">
        <f>'Mower Unit Sales'!E31*'Gross Revenue &amp; Market Share'!$K$6</f>
        <v>30600</v>
      </c>
      <c r="F31" s="30">
        <f>'Mower Unit Sales'!F31*'Gross Revenue &amp; Market Share'!$K$6</f>
        <v>0</v>
      </c>
      <c r="G31" s="31">
        <f>'Mower Unit Sales'!G31*'Gross Revenue &amp; Market Share'!$K$6</f>
        <v>1983600</v>
      </c>
      <c r="H31" s="30"/>
      <c r="N31" s="29">
        <v>41000</v>
      </c>
      <c r="O31" s="30">
        <f>'Tractor Unit Sales'!B31*'Gross Revenue &amp; Market Share'!$L$6</f>
        <v>3456000</v>
      </c>
      <c r="P31" s="30">
        <f>'Tractor Unit Sales'!C31*'Gross Revenue &amp; Market Share'!$L$6</f>
        <v>2160000</v>
      </c>
      <c r="Q31" s="30">
        <f>'Tractor Unit Sales'!D31*'Gross Revenue &amp; Market Share'!$L$6</f>
        <v>2952000</v>
      </c>
      <c r="R31" s="30">
        <f>'Tractor Unit Sales'!E31*'Gross Revenue &amp; Market Share'!$L$6</f>
        <v>972000</v>
      </c>
      <c r="S31" s="30">
        <f>'Tractor Unit Sales'!F31*'Gross Revenue &amp; Market Share'!$L$6</f>
        <v>79200</v>
      </c>
      <c r="T31" s="31">
        <f>'Tractor Unit Sales'!G31*'Gross Revenue &amp; Market Share'!$L$6</f>
        <v>9619200</v>
      </c>
    </row>
    <row r="32" spans="1:21" x14ac:dyDescent="0.2">
      <c r="A32" s="29">
        <v>41030</v>
      </c>
      <c r="B32" s="30">
        <f>'Mower Unit Sales'!B32*'Gross Revenue &amp; Market Share'!$K$6</f>
        <v>1767600</v>
      </c>
      <c r="C32" s="30">
        <f>'Mower Unit Sales'!C32*'Gross Revenue &amp; Market Share'!$K$6</f>
        <v>64800</v>
      </c>
      <c r="D32" s="30">
        <f>'Mower Unit Sales'!D32*'Gross Revenue &amp; Market Share'!$K$6</f>
        <v>259200</v>
      </c>
      <c r="E32" s="30">
        <f>'Mower Unit Sales'!E32*'Gross Revenue &amp; Market Share'!$K$6</f>
        <v>28800</v>
      </c>
      <c r="F32" s="30">
        <f>'Mower Unit Sales'!F32*'Gross Revenue &amp; Market Share'!$K$6</f>
        <v>0</v>
      </c>
      <c r="G32" s="31">
        <f>'Mower Unit Sales'!G32*'Gross Revenue &amp; Market Share'!$K$6</f>
        <v>2120400</v>
      </c>
      <c r="H32" s="30"/>
      <c r="N32" s="29">
        <v>41030</v>
      </c>
      <c r="O32" s="30">
        <f>'Tractor Unit Sales'!B32*'Gross Revenue &amp; Market Share'!$L$6</f>
        <v>3744000</v>
      </c>
      <c r="P32" s="30">
        <f>'Tractor Unit Sales'!C32*'Gross Revenue &amp; Market Share'!$L$6</f>
        <v>2232000</v>
      </c>
      <c r="Q32" s="30">
        <f>'Tractor Unit Sales'!D32*'Gross Revenue &amp; Market Share'!$L$6</f>
        <v>2916000</v>
      </c>
      <c r="R32" s="30">
        <f>'Tractor Unit Sales'!E32*'Gross Revenue &amp; Market Share'!$L$6</f>
        <v>1044000</v>
      </c>
      <c r="S32" s="30">
        <f>'Tractor Unit Sales'!F32*'Gross Revenue &amp; Market Share'!$L$6</f>
        <v>72000</v>
      </c>
      <c r="T32" s="31">
        <f>'Tractor Unit Sales'!G32*'Gross Revenue &amp; Market Share'!$L$6</f>
        <v>10008000</v>
      </c>
    </row>
    <row r="33" spans="1:21" x14ac:dyDescent="0.2">
      <c r="A33" s="29">
        <v>41061</v>
      </c>
      <c r="B33" s="30">
        <f>'Mower Unit Sales'!B33*'Gross Revenue &amp; Market Share'!$K$6</f>
        <v>1866600</v>
      </c>
      <c r="C33" s="30">
        <f>'Mower Unit Sales'!C33*'Gross Revenue &amp; Market Share'!$K$6</f>
        <v>59400</v>
      </c>
      <c r="D33" s="30">
        <f>'Mower Unit Sales'!D33*'Gross Revenue &amp; Market Share'!$K$6</f>
        <v>253800</v>
      </c>
      <c r="E33" s="30">
        <f>'Mower Unit Sales'!E33*'Gross Revenue &amp; Market Share'!$K$6</f>
        <v>30600</v>
      </c>
      <c r="F33" s="30">
        <f>'Mower Unit Sales'!F33*'Gross Revenue &amp; Market Share'!$K$6</f>
        <v>0</v>
      </c>
      <c r="G33" s="31">
        <f>'Mower Unit Sales'!G33*'Gross Revenue &amp; Market Share'!$K$6</f>
        <v>2210400</v>
      </c>
      <c r="H33" s="30"/>
      <c r="N33" s="29">
        <v>41061</v>
      </c>
      <c r="O33" s="30">
        <f>'Tractor Unit Sales'!B33*'Gross Revenue &amp; Market Share'!$L$6</f>
        <v>3715200</v>
      </c>
      <c r="P33" s="30">
        <f>'Tractor Unit Sales'!C33*'Gross Revenue &amp; Market Share'!$L$6</f>
        <v>2304000</v>
      </c>
      <c r="Q33" s="30">
        <f>'Tractor Unit Sales'!D33*'Gross Revenue &amp; Market Share'!$L$6</f>
        <v>2905200</v>
      </c>
      <c r="R33" s="30">
        <f>'Tractor Unit Sales'!E33*'Gross Revenue &amp; Market Share'!$L$6</f>
        <v>1116000</v>
      </c>
      <c r="S33" s="30">
        <f>'Tractor Unit Sales'!F33*'Gross Revenue &amp; Market Share'!$L$6</f>
        <v>86400</v>
      </c>
      <c r="T33" s="31">
        <f>'Tractor Unit Sales'!G33*'Gross Revenue &amp; Market Share'!$L$6</f>
        <v>10126800</v>
      </c>
    </row>
    <row r="34" spans="1:21" x14ac:dyDescent="0.2">
      <c r="A34" s="29">
        <v>41091</v>
      </c>
      <c r="B34" s="30">
        <f>'Mower Unit Sales'!B34*'Gross Revenue &amp; Market Share'!$K$6</f>
        <v>1629000</v>
      </c>
      <c r="C34" s="30">
        <f>'Mower Unit Sales'!C34*'Gross Revenue &amp; Market Share'!$K$6</f>
        <v>55800</v>
      </c>
      <c r="D34" s="30">
        <f>'Mower Unit Sales'!D34*'Gross Revenue &amp; Market Share'!$K$6</f>
        <v>259200</v>
      </c>
      <c r="E34" s="30">
        <f>'Mower Unit Sales'!E34*'Gross Revenue &amp; Market Share'!$K$6</f>
        <v>28800</v>
      </c>
      <c r="F34" s="30">
        <f>'Mower Unit Sales'!F34*'Gross Revenue &amp; Market Share'!$K$6</f>
        <v>0</v>
      </c>
      <c r="G34" s="31">
        <f>'Mower Unit Sales'!G34*'Gross Revenue &amp; Market Share'!$K$6</f>
        <v>1972800</v>
      </c>
      <c r="H34" s="30"/>
      <c r="N34" s="29">
        <v>41091</v>
      </c>
      <c r="O34" s="30">
        <f>'Tractor Unit Sales'!B34*'Gross Revenue &amp; Market Share'!$L$6</f>
        <v>3621600</v>
      </c>
      <c r="P34" s="30">
        <f>'Tractor Unit Sales'!C34*'Gross Revenue &amp; Market Share'!$L$6</f>
        <v>2124000</v>
      </c>
      <c r="Q34" s="30">
        <f>'Tractor Unit Sales'!D34*'Gross Revenue &amp; Market Share'!$L$6</f>
        <v>2736000</v>
      </c>
      <c r="R34" s="30">
        <f>'Tractor Unit Sales'!E34*'Gross Revenue &amp; Market Share'!$L$6</f>
        <v>1224000</v>
      </c>
      <c r="S34" s="30">
        <f>'Tractor Unit Sales'!F34*'Gross Revenue &amp; Market Share'!$L$6</f>
        <v>72000</v>
      </c>
      <c r="T34" s="31">
        <f>'Tractor Unit Sales'!G34*'Gross Revenue &amp; Market Share'!$L$6</f>
        <v>9777600</v>
      </c>
    </row>
    <row r="35" spans="1:21" x14ac:dyDescent="0.2">
      <c r="A35" s="29">
        <v>41122</v>
      </c>
      <c r="B35" s="30">
        <f>'Mower Unit Sales'!B35*'Gross Revenue &amp; Market Share'!$K$6</f>
        <v>1371600</v>
      </c>
      <c r="C35" s="30">
        <f>'Mower Unit Sales'!C35*'Gross Revenue &amp; Market Share'!$K$6</f>
        <v>54000</v>
      </c>
      <c r="D35" s="30">
        <f>'Mower Unit Sales'!D35*'Gross Revenue &amp; Market Share'!$K$6</f>
        <v>253800</v>
      </c>
      <c r="E35" s="30">
        <f>'Mower Unit Sales'!E35*'Gross Revenue &amp; Market Share'!$K$6</f>
        <v>30600</v>
      </c>
      <c r="F35" s="30">
        <f>'Mower Unit Sales'!F35*'Gross Revenue &amp; Market Share'!$K$6</f>
        <v>0</v>
      </c>
      <c r="G35" s="31">
        <f>'Mower Unit Sales'!G35*'Gross Revenue &amp; Market Share'!$K$6</f>
        <v>1710000</v>
      </c>
      <c r="H35" s="30"/>
      <c r="N35" s="29">
        <v>41122</v>
      </c>
      <c r="O35" s="30">
        <f>'Tractor Unit Sales'!B35*'Gross Revenue &amp; Market Share'!$L$6</f>
        <v>3276000</v>
      </c>
      <c r="P35" s="30">
        <f>'Tractor Unit Sales'!C35*'Gross Revenue &amp; Market Share'!$L$6</f>
        <v>2160000</v>
      </c>
      <c r="Q35" s="30">
        <f>'Tractor Unit Sales'!D35*'Gross Revenue &amp; Market Share'!$L$6</f>
        <v>2592000</v>
      </c>
      <c r="R35" s="30">
        <f>'Tractor Unit Sales'!E35*'Gross Revenue &amp; Market Share'!$L$6</f>
        <v>1152000</v>
      </c>
      <c r="S35" s="30">
        <f>'Tractor Unit Sales'!F35*'Gross Revenue &amp; Market Share'!$L$6</f>
        <v>111600</v>
      </c>
      <c r="T35" s="31">
        <f>'Tractor Unit Sales'!G35*'Gross Revenue &amp; Market Share'!$L$6</f>
        <v>9291600</v>
      </c>
    </row>
    <row r="36" spans="1:21" x14ac:dyDescent="0.2">
      <c r="A36" s="29">
        <v>41153</v>
      </c>
      <c r="B36" s="30">
        <f>'Mower Unit Sales'!B36*'Gross Revenue &amp; Market Share'!$K$6</f>
        <v>1155600</v>
      </c>
      <c r="C36" s="30">
        <f>'Mower Unit Sales'!C36*'Gross Revenue &amp; Market Share'!$K$6</f>
        <v>50400</v>
      </c>
      <c r="D36" s="30">
        <f>'Mower Unit Sales'!D36*'Gross Revenue &amp; Market Share'!$K$6</f>
        <v>243000</v>
      </c>
      <c r="E36" s="30">
        <f>'Mower Unit Sales'!E36*'Gross Revenue &amp; Market Share'!$K$6</f>
        <v>32400</v>
      </c>
      <c r="F36" s="30">
        <f>'Mower Unit Sales'!F36*'Gross Revenue &amp; Market Share'!$K$6</f>
        <v>0</v>
      </c>
      <c r="G36" s="31">
        <f>'Mower Unit Sales'!G36*'Gross Revenue &amp; Market Share'!$K$6</f>
        <v>1481400</v>
      </c>
      <c r="H36" s="30"/>
      <c r="N36" s="29">
        <v>41153</v>
      </c>
      <c r="O36" s="30">
        <f>'Tractor Unit Sales'!B36*'Gross Revenue &amp; Market Share'!$L$6</f>
        <v>2890800</v>
      </c>
      <c r="P36" s="30">
        <f>'Tractor Unit Sales'!C36*'Gross Revenue &amp; Market Share'!$L$6</f>
        <v>2412000</v>
      </c>
      <c r="Q36" s="30">
        <f>'Tractor Unit Sales'!D36*'Gross Revenue &amp; Market Share'!$L$6</f>
        <v>2376000</v>
      </c>
      <c r="R36" s="30">
        <f>'Tractor Unit Sales'!E36*'Gross Revenue &amp; Market Share'!$L$6</f>
        <v>1126800</v>
      </c>
      <c r="S36" s="30">
        <f>'Tractor Unit Sales'!F36*'Gross Revenue &amp; Market Share'!$L$6</f>
        <v>108000</v>
      </c>
      <c r="T36" s="31">
        <f>'Tractor Unit Sales'!G36*'Gross Revenue &amp; Market Share'!$L$6</f>
        <v>8913600</v>
      </c>
    </row>
    <row r="37" spans="1:21" x14ac:dyDescent="0.2">
      <c r="A37" s="29">
        <v>41183</v>
      </c>
      <c r="B37" s="30">
        <f>'Mower Unit Sales'!B37*'Gross Revenue &amp; Market Share'!$K$6</f>
        <v>1060200</v>
      </c>
      <c r="C37" s="30">
        <f>'Mower Unit Sales'!C37*'Gross Revenue &amp; Market Share'!$K$6</f>
        <v>48600</v>
      </c>
      <c r="D37" s="30">
        <f>'Mower Unit Sales'!D37*'Gross Revenue &amp; Market Share'!$K$6</f>
        <v>194400</v>
      </c>
      <c r="E37" s="30">
        <f>'Mower Unit Sales'!E37*'Gross Revenue &amp; Market Share'!$K$6</f>
        <v>32400</v>
      </c>
      <c r="F37" s="30">
        <f>'Mower Unit Sales'!F37*'Gross Revenue &amp; Market Share'!$K$6</f>
        <v>0</v>
      </c>
      <c r="G37" s="31">
        <f>'Mower Unit Sales'!G37*'Gross Revenue &amp; Market Share'!$K$6</f>
        <v>1335600</v>
      </c>
      <c r="H37" s="30"/>
      <c r="N37" s="29">
        <v>41183</v>
      </c>
      <c r="O37" s="30">
        <f>'Tractor Unit Sales'!B37*'Gross Revenue &amp; Market Share'!$L$6</f>
        <v>2628000</v>
      </c>
      <c r="P37" s="30">
        <f>'Tractor Unit Sales'!C37*'Gross Revenue &amp; Market Share'!$L$6</f>
        <v>2268000</v>
      </c>
      <c r="Q37" s="30">
        <f>'Tractor Unit Sales'!D37*'Gross Revenue &amp; Market Share'!$L$6</f>
        <v>2268000</v>
      </c>
      <c r="R37" s="30">
        <f>'Tractor Unit Sales'!E37*'Gross Revenue &amp; Market Share'!$L$6</f>
        <v>1044000</v>
      </c>
      <c r="S37" s="30">
        <f>'Tractor Unit Sales'!F37*'Gross Revenue &amp; Market Share'!$L$6</f>
        <v>133200</v>
      </c>
      <c r="T37" s="31">
        <f>'Tractor Unit Sales'!G37*'Gross Revenue &amp; Market Share'!$L$6</f>
        <v>8341200</v>
      </c>
    </row>
    <row r="38" spans="1:21" x14ac:dyDescent="0.2">
      <c r="A38" s="29">
        <v>41214</v>
      </c>
      <c r="B38" s="30">
        <f>'Mower Unit Sales'!B38*'Gross Revenue &amp; Market Share'!$K$6</f>
        <v>961200</v>
      </c>
      <c r="C38" s="30">
        <f>'Mower Unit Sales'!C38*'Gross Revenue &amp; Market Share'!$K$6</f>
        <v>46800</v>
      </c>
      <c r="D38" s="30">
        <f>'Mower Unit Sales'!D38*'Gross Revenue &amp; Market Share'!$K$6</f>
        <v>151200</v>
      </c>
      <c r="E38" s="30">
        <f>'Mower Unit Sales'!E38*'Gross Revenue &amp; Market Share'!$K$6</f>
        <v>34200</v>
      </c>
      <c r="F38" s="30">
        <f>'Mower Unit Sales'!F38*'Gross Revenue &amp; Market Share'!$K$6</f>
        <v>0</v>
      </c>
      <c r="G38" s="31">
        <f>'Mower Unit Sales'!G38*'Gross Revenue &amp; Market Share'!$K$6</f>
        <v>1193400</v>
      </c>
      <c r="H38" s="30"/>
      <c r="N38" s="29">
        <v>41214</v>
      </c>
      <c r="O38" s="30">
        <f>'Tractor Unit Sales'!B38*'Gross Revenue &amp; Market Share'!$L$6</f>
        <v>2516400</v>
      </c>
      <c r="P38" s="30">
        <f>'Tractor Unit Sales'!C38*'Gross Revenue &amp; Market Share'!$L$6</f>
        <v>2556000</v>
      </c>
      <c r="Q38" s="30">
        <f>'Tractor Unit Sales'!D38*'Gross Revenue &amp; Market Share'!$L$6</f>
        <v>2170800</v>
      </c>
      <c r="R38" s="30">
        <f>'Tractor Unit Sales'!E38*'Gross Revenue &amp; Market Share'!$L$6</f>
        <v>1008000</v>
      </c>
      <c r="S38" s="30">
        <f>'Tractor Unit Sales'!F38*'Gross Revenue &amp; Market Share'!$L$6</f>
        <v>115200</v>
      </c>
      <c r="T38" s="31">
        <f>'Tractor Unit Sales'!G38*'Gross Revenue &amp; Market Share'!$L$6</f>
        <v>8366400</v>
      </c>
    </row>
    <row r="39" spans="1:21" x14ac:dyDescent="0.2">
      <c r="A39" s="29">
        <v>41244</v>
      </c>
      <c r="B39" s="30">
        <f>'Mower Unit Sales'!B39*'Gross Revenue &amp; Market Share'!$K$6</f>
        <v>797400</v>
      </c>
      <c r="C39" s="30">
        <f>'Mower Unit Sales'!C39*'Gross Revenue &amp; Market Share'!$K$6</f>
        <v>41400</v>
      </c>
      <c r="D39" s="30">
        <f>'Mower Unit Sales'!D39*'Gross Revenue &amp; Market Share'!$K$6</f>
        <v>91800</v>
      </c>
      <c r="E39" s="30">
        <f>'Mower Unit Sales'!E39*'Gross Revenue &amp; Market Share'!$K$6</f>
        <v>32400</v>
      </c>
      <c r="F39" s="30">
        <f>'Mower Unit Sales'!F39*'Gross Revenue &amp; Market Share'!$K$6</f>
        <v>0</v>
      </c>
      <c r="G39" s="31">
        <f>'Mower Unit Sales'!G39*'Gross Revenue &amp; Market Share'!$K$6</f>
        <v>963000</v>
      </c>
      <c r="H39" s="30">
        <f>SUM(G28:G39)</f>
        <v>19668600</v>
      </c>
      <c r="N39" s="29">
        <v>41244</v>
      </c>
      <c r="O39" s="30">
        <f>'Tractor Unit Sales'!B39*'Gross Revenue &amp; Market Share'!$L$6</f>
        <v>2329200</v>
      </c>
      <c r="P39" s="30">
        <f>'Tractor Unit Sales'!C39*'Gross Revenue &amp; Market Share'!$L$6</f>
        <v>2052000</v>
      </c>
      <c r="Q39" s="30">
        <f>'Tractor Unit Sales'!D39*'Gross Revenue &amp; Market Share'!$L$6</f>
        <v>2052000</v>
      </c>
      <c r="R39" s="30">
        <f>'Tractor Unit Sales'!E39*'Gross Revenue &amp; Market Share'!$L$6</f>
        <v>936000</v>
      </c>
      <c r="S39" s="30">
        <f>'Tractor Unit Sales'!F39*'Gross Revenue &amp; Market Share'!$L$6</f>
        <v>118800</v>
      </c>
      <c r="T39" s="31">
        <f>'Tractor Unit Sales'!G39*'Gross Revenue &amp; Market Share'!$L$6</f>
        <v>7488000</v>
      </c>
      <c r="U39" s="61">
        <f>SUM(T28:T39)</f>
        <v>106534800</v>
      </c>
    </row>
    <row r="40" spans="1:21" x14ac:dyDescent="0.2">
      <c r="A40" s="29">
        <v>41275</v>
      </c>
      <c r="B40" s="30">
        <f>'Mower Unit Sales'!B40*'Gross Revenue &amp; Market Share'!$K$7</f>
        <v>1128500</v>
      </c>
      <c r="C40" s="30">
        <f>'Mower Unit Sales'!C40*'Gross Revenue &amp; Market Share'!$K$7</f>
        <v>46250</v>
      </c>
      <c r="D40" s="30">
        <f>'Mower Unit Sales'!D40*'Gross Revenue &amp; Market Share'!$K$7</f>
        <v>88800</v>
      </c>
      <c r="E40" s="30">
        <f>'Mower Unit Sales'!E40*'Gross Revenue &amp; Market Share'!$K$7</f>
        <v>37000</v>
      </c>
      <c r="F40" s="30">
        <f>'Mower Unit Sales'!F40*'Gross Revenue &amp; Market Share'!$K$7</f>
        <v>0</v>
      </c>
      <c r="G40" s="31">
        <f>'Mower Unit Sales'!G40*'Gross Revenue &amp; Market Share'!$K$7</f>
        <v>1300550</v>
      </c>
      <c r="H40" s="30"/>
      <c r="N40" s="29">
        <v>41275</v>
      </c>
      <c r="O40" s="30">
        <f>'Tractor Unit Sales'!B40*'Gross Revenue &amp; Market Share'!$L$7</f>
        <v>2701000</v>
      </c>
      <c r="P40" s="30">
        <f>'Tractor Unit Sales'!C40*'Gross Revenue &amp; Market Share'!$L$7</f>
        <v>2405000</v>
      </c>
      <c r="Q40" s="30">
        <f>'Tractor Unit Sales'!D40*'Gross Revenue &amp; Market Share'!$L$7</f>
        <v>1850000</v>
      </c>
      <c r="R40" s="30">
        <f>'Tractor Unit Sales'!E40*'Gross Revenue &amp; Market Share'!$L$7</f>
        <v>1061900</v>
      </c>
      <c r="S40" s="30">
        <f>'Tractor Unit Sales'!F40*'Gross Revenue &amp; Market Share'!$L$7</f>
        <v>129500</v>
      </c>
      <c r="T40" s="31">
        <f>'Tractor Unit Sales'!G40*'Gross Revenue &amp; Market Share'!$L$7</f>
        <v>8147400</v>
      </c>
    </row>
    <row r="41" spans="1:21" x14ac:dyDescent="0.2">
      <c r="A41" s="29">
        <v>41306</v>
      </c>
      <c r="B41" s="30">
        <f>'Mower Unit Sales'!B41*'Gross Revenue &amp; Market Share'!$K$7</f>
        <v>1481850</v>
      </c>
      <c r="C41" s="30">
        <f>'Mower Unit Sales'!C41*'Gross Revenue &amp; Market Share'!$K$7</f>
        <v>49950</v>
      </c>
      <c r="D41" s="30">
        <f>'Mower Unit Sales'!D41*'Gross Revenue &amp; Market Share'!$K$7</f>
        <v>138750</v>
      </c>
      <c r="E41" s="30">
        <f>'Mower Unit Sales'!E41*'Gross Revenue &amp; Market Share'!$K$7</f>
        <v>35150</v>
      </c>
      <c r="F41" s="30">
        <f>'Mower Unit Sales'!F41*'Gross Revenue &amp; Market Share'!$K$7</f>
        <v>0</v>
      </c>
      <c r="G41" s="31">
        <f>'Mower Unit Sales'!G41*'Gross Revenue &amp; Market Share'!$K$7</f>
        <v>1705700</v>
      </c>
      <c r="H41" s="30"/>
      <c r="N41" s="29">
        <v>41306</v>
      </c>
      <c r="O41" s="30">
        <f>'Tractor Unit Sales'!B41*'Gross Revenue &amp; Market Share'!$L$7</f>
        <v>3441000</v>
      </c>
      <c r="P41" s="30">
        <f>'Tractor Unit Sales'!C41*'Gross Revenue &amp; Market Share'!$L$7</f>
        <v>2516000</v>
      </c>
      <c r="Q41" s="30">
        <f>'Tractor Unit Sales'!D41*'Gross Revenue &amp; Market Share'!$L$7</f>
        <v>2183000</v>
      </c>
      <c r="R41" s="30">
        <f>'Tractor Unit Sales'!E41*'Gross Revenue &amp; Market Share'!$L$7</f>
        <v>1073000</v>
      </c>
      <c r="S41" s="30">
        <f>'Tractor Unit Sales'!F41*'Gross Revenue &amp; Market Share'!$L$7</f>
        <v>185000</v>
      </c>
      <c r="T41" s="31">
        <f>'Tractor Unit Sales'!G41*'Gross Revenue &amp; Market Share'!$L$7</f>
        <v>9398000</v>
      </c>
    </row>
    <row r="42" spans="1:21" x14ac:dyDescent="0.2">
      <c r="A42" s="29">
        <v>41334</v>
      </c>
      <c r="B42" s="30">
        <f>'Mower Unit Sales'!B42*'Gross Revenue &amp; Market Share'!$K$7</f>
        <v>1559550</v>
      </c>
      <c r="C42" s="30">
        <f>'Mower Unit Sales'!C42*'Gross Revenue &amp; Market Share'!$K$7</f>
        <v>51800</v>
      </c>
      <c r="D42" s="30">
        <f>'Mower Unit Sales'!D42*'Gross Revenue &amp; Market Share'!$K$7</f>
        <v>210900</v>
      </c>
      <c r="E42" s="30">
        <f>'Mower Unit Sales'!E42*'Gross Revenue &amp; Market Share'!$K$7</f>
        <v>37000</v>
      </c>
      <c r="F42" s="30">
        <f>'Mower Unit Sales'!F42*'Gross Revenue &amp; Market Share'!$K$7</f>
        <v>0</v>
      </c>
      <c r="G42" s="31">
        <f>'Mower Unit Sales'!G42*'Gross Revenue &amp; Market Share'!$K$7</f>
        <v>1859250</v>
      </c>
      <c r="H42" s="30"/>
      <c r="N42" s="29">
        <v>41334</v>
      </c>
      <c r="O42" s="30">
        <f>'Tractor Unit Sales'!B42*'Gross Revenue &amp; Market Share'!$L$7</f>
        <v>4292000</v>
      </c>
      <c r="P42" s="30">
        <f>'Tractor Unit Sales'!C42*'Gross Revenue &amp; Market Share'!$L$7</f>
        <v>2678800</v>
      </c>
      <c r="Q42" s="30">
        <f>'Tractor Unit Sales'!D42*'Gross Revenue &amp; Market Share'!$L$7</f>
        <v>2294000</v>
      </c>
      <c r="R42" s="30">
        <f>'Tractor Unit Sales'!E42*'Gross Revenue &amp; Market Share'!$L$7</f>
        <v>1110000</v>
      </c>
      <c r="S42" s="30">
        <f>'Tractor Unit Sales'!F42*'Gross Revenue &amp; Market Share'!$L$7</f>
        <v>233100</v>
      </c>
      <c r="T42" s="31">
        <f>'Tractor Unit Sales'!G42*'Gross Revenue &amp; Market Share'!$L$7</f>
        <v>10607900</v>
      </c>
    </row>
    <row r="43" spans="1:21" x14ac:dyDescent="0.2">
      <c r="A43" s="29">
        <v>41365</v>
      </c>
      <c r="B43" s="30">
        <f>'Mower Unit Sales'!B43*'Gross Revenue &amp; Market Share'!$K$7</f>
        <v>1685350</v>
      </c>
      <c r="C43" s="30">
        <f>'Mower Unit Sales'!C43*'Gross Revenue &amp; Market Share'!$K$7</f>
        <v>59200</v>
      </c>
      <c r="D43" s="30">
        <f>'Mower Unit Sales'!D43*'Gross Revenue &amp; Market Share'!$K$7</f>
        <v>260850</v>
      </c>
      <c r="E43" s="30">
        <f>'Mower Unit Sales'!E43*'Gross Revenue &amp; Market Share'!$K$7</f>
        <v>38850</v>
      </c>
      <c r="F43" s="30">
        <f>'Mower Unit Sales'!F43*'Gross Revenue &amp; Market Share'!$K$7</f>
        <v>0</v>
      </c>
      <c r="G43" s="31">
        <f>'Mower Unit Sales'!G43*'Gross Revenue &amp; Market Share'!$K$7</f>
        <v>2044250</v>
      </c>
      <c r="H43" s="30"/>
      <c r="N43" s="29">
        <v>41365</v>
      </c>
      <c r="O43" s="30">
        <f>'Tractor Unit Sales'!B43*'Gross Revenue &amp; Market Share'!$L$7</f>
        <v>5587000</v>
      </c>
      <c r="P43" s="30">
        <f>'Tractor Unit Sales'!C43*'Gross Revenue &amp; Market Share'!$L$7</f>
        <v>2701000</v>
      </c>
      <c r="Q43" s="30">
        <f>'Tractor Unit Sales'!D43*'Gross Revenue &amp; Market Share'!$L$7</f>
        <v>2701000</v>
      </c>
      <c r="R43" s="30">
        <f>'Tractor Unit Sales'!E43*'Gross Revenue &amp; Market Share'!$L$7</f>
        <v>1147000</v>
      </c>
      <c r="S43" s="30">
        <f>'Tractor Unit Sales'!F43*'Gross Revenue &amp; Market Share'!$L$7</f>
        <v>251600</v>
      </c>
      <c r="T43" s="31">
        <f>'Tractor Unit Sales'!G43*'Gross Revenue &amp; Market Share'!$L$7</f>
        <v>12387600</v>
      </c>
    </row>
    <row r="44" spans="1:21" x14ac:dyDescent="0.2">
      <c r="A44" s="29">
        <v>41395</v>
      </c>
      <c r="B44" s="30">
        <f>'Mower Unit Sales'!B44*'Gross Revenue &amp; Market Share'!$K$7</f>
        <v>1800050</v>
      </c>
      <c r="C44" s="30">
        <f>'Mower Unit Sales'!C44*'Gross Revenue &amp; Market Share'!$K$7</f>
        <v>70300</v>
      </c>
      <c r="D44" s="30">
        <f>'Mower Unit Sales'!D44*'Gross Revenue &amp; Market Share'!$K$7</f>
        <v>247900</v>
      </c>
      <c r="E44" s="30">
        <f>'Mower Unit Sales'!E44*'Gross Revenue &amp; Market Share'!$K$7</f>
        <v>35150</v>
      </c>
      <c r="F44" s="30">
        <f>'Mower Unit Sales'!F44*'Gross Revenue &amp; Market Share'!$K$7</f>
        <v>0</v>
      </c>
      <c r="G44" s="31">
        <f>'Mower Unit Sales'!G44*'Gross Revenue &amp; Market Share'!$K$7</f>
        <v>2153400</v>
      </c>
      <c r="H44" s="30"/>
      <c r="N44" s="29">
        <v>41395</v>
      </c>
      <c r="O44" s="30">
        <f>'Tractor Unit Sales'!B44*'Gross Revenue &amp; Market Share'!$L$7</f>
        <v>6105000</v>
      </c>
      <c r="P44" s="30">
        <f>'Tractor Unit Sales'!C44*'Gross Revenue &amp; Market Share'!$L$7</f>
        <v>2812000</v>
      </c>
      <c r="Q44" s="30">
        <f>'Tractor Unit Sales'!D44*'Gross Revenue &amp; Market Share'!$L$7</f>
        <v>2738000</v>
      </c>
      <c r="R44" s="30">
        <f>'Tractor Unit Sales'!E44*'Gross Revenue &amp; Market Share'!$L$7</f>
        <v>1221000</v>
      </c>
      <c r="S44" s="30">
        <f>'Tractor Unit Sales'!F44*'Gross Revenue &amp; Market Share'!$L$7</f>
        <v>259000</v>
      </c>
      <c r="T44" s="31">
        <f>'Tractor Unit Sales'!G44*'Gross Revenue &amp; Market Share'!$L$7</f>
        <v>13135000</v>
      </c>
    </row>
    <row r="45" spans="1:21" x14ac:dyDescent="0.2">
      <c r="A45" s="29">
        <v>41426</v>
      </c>
      <c r="B45" s="30">
        <f>'Mower Unit Sales'!B45*'Gross Revenue &amp; Market Share'!$K$7</f>
        <v>1872200</v>
      </c>
      <c r="C45" s="30">
        <f>'Mower Unit Sales'!C45*'Gross Revenue &amp; Market Share'!$K$7</f>
        <v>66600</v>
      </c>
      <c r="D45" s="30">
        <f>'Mower Unit Sales'!D45*'Gross Revenue &amp; Market Share'!$K$7</f>
        <v>251600</v>
      </c>
      <c r="E45" s="30">
        <f>'Mower Unit Sales'!E45*'Gross Revenue &amp; Market Share'!$K$7</f>
        <v>37000</v>
      </c>
      <c r="F45" s="30">
        <f>'Mower Unit Sales'!F45*'Gross Revenue &amp; Market Share'!$K$7</f>
        <v>0</v>
      </c>
      <c r="G45" s="31">
        <f>'Mower Unit Sales'!G45*'Gross Revenue &amp; Market Share'!$K$7</f>
        <v>2227400</v>
      </c>
      <c r="H45" s="30"/>
      <c r="N45" s="29">
        <v>41426</v>
      </c>
      <c r="O45" s="30">
        <f>'Tractor Unit Sales'!B45*'Gross Revenue &amp; Market Share'!$L$7</f>
        <v>5513000</v>
      </c>
      <c r="P45" s="30">
        <f>'Tractor Unit Sales'!C45*'Gross Revenue &amp; Market Share'!$L$7</f>
        <v>2960000</v>
      </c>
      <c r="Q45" s="30">
        <f>'Tractor Unit Sales'!D45*'Gross Revenue &amp; Market Share'!$L$7</f>
        <v>2664000</v>
      </c>
      <c r="R45" s="30">
        <f>'Tractor Unit Sales'!E45*'Gross Revenue &amp; Market Share'!$L$7</f>
        <v>1258000</v>
      </c>
      <c r="S45" s="30">
        <f>'Tractor Unit Sales'!F45*'Gross Revenue &amp; Market Share'!$L$7</f>
        <v>303400</v>
      </c>
      <c r="T45" s="31">
        <f>'Tractor Unit Sales'!G45*'Gross Revenue &amp; Market Share'!$L$7</f>
        <v>12698400</v>
      </c>
    </row>
    <row r="46" spans="1:21" x14ac:dyDescent="0.2">
      <c r="A46" s="29">
        <v>41456</v>
      </c>
      <c r="B46" s="30">
        <f>'Mower Unit Sales'!B46*'Gross Revenue &amp; Market Share'!$K$7</f>
        <v>1679800</v>
      </c>
      <c r="C46" s="30">
        <f>'Mower Unit Sales'!C46*'Gross Revenue &amp; Market Share'!$K$7</f>
        <v>59200</v>
      </c>
      <c r="D46" s="30">
        <f>'Mower Unit Sales'!D46*'Gross Revenue &amp; Market Share'!$K$7</f>
        <v>260850</v>
      </c>
      <c r="E46" s="30">
        <f>'Mower Unit Sales'!E46*'Gross Revenue &amp; Market Share'!$K$7</f>
        <v>37000</v>
      </c>
      <c r="F46" s="30">
        <f>'Mower Unit Sales'!F46*'Gross Revenue &amp; Market Share'!$K$7</f>
        <v>0</v>
      </c>
      <c r="G46" s="31">
        <f>'Mower Unit Sales'!G46*'Gross Revenue &amp; Market Share'!$K$7</f>
        <v>2036850</v>
      </c>
      <c r="H46" s="30"/>
      <c r="N46" s="29">
        <v>41456</v>
      </c>
      <c r="O46" s="30">
        <f>'Tractor Unit Sales'!B46*'Gross Revenue &amp; Market Share'!$L$7</f>
        <v>5402000</v>
      </c>
      <c r="P46" s="30">
        <f>'Tractor Unit Sales'!C46*'Gross Revenue &amp; Market Share'!$L$7</f>
        <v>3108000</v>
      </c>
      <c r="Q46" s="30">
        <f>'Tractor Unit Sales'!D46*'Gross Revenue &amp; Market Share'!$L$7</f>
        <v>2479000</v>
      </c>
      <c r="R46" s="30">
        <f>'Tractor Unit Sales'!E46*'Gross Revenue &amp; Market Share'!$L$7</f>
        <v>1295000</v>
      </c>
      <c r="S46" s="30">
        <f>'Tractor Unit Sales'!F46*'Gross Revenue &amp; Market Share'!$L$7</f>
        <v>296000</v>
      </c>
      <c r="T46" s="31">
        <f>'Tractor Unit Sales'!G46*'Gross Revenue &amp; Market Share'!$L$7</f>
        <v>12580000</v>
      </c>
    </row>
    <row r="47" spans="1:21" x14ac:dyDescent="0.2">
      <c r="A47" s="29">
        <v>41487</v>
      </c>
      <c r="B47" s="30">
        <f>'Mower Unit Sales'!B47*'Gross Revenue &amp; Market Share'!$K$7</f>
        <v>1446700</v>
      </c>
      <c r="C47" s="30">
        <f>'Mower Unit Sales'!C47*'Gross Revenue &amp; Market Share'!$K$7</f>
        <v>57350</v>
      </c>
      <c r="D47" s="30">
        <f>'Mower Unit Sales'!D47*'Gross Revenue &amp; Market Share'!$K$7</f>
        <v>275650</v>
      </c>
      <c r="E47" s="30">
        <f>'Mower Unit Sales'!E47*'Gross Revenue &amp; Market Share'!$K$7</f>
        <v>38850</v>
      </c>
      <c r="F47" s="30">
        <f>'Mower Unit Sales'!F47*'Gross Revenue &amp; Market Share'!$K$7</f>
        <v>0</v>
      </c>
      <c r="G47" s="31">
        <f>'Mower Unit Sales'!G47*'Gross Revenue &amp; Market Share'!$K$7</f>
        <v>1818550</v>
      </c>
      <c r="H47" s="30"/>
      <c r="N47" s="29">
        <v>41487</v>
      </c>
      <c r="O47" s="30">
        <f>'Tractor Unit Sales'!B47*'Gross Revenue &amp; Market Share'!$L$7</f>
        <v>5143000</v>
      </c>
      <c r="P47" s="30">
        <f>'Tractor Unit Sales'!C47*'Gross Revenue &amp; Market Share'!$L$7</f>
        <v>3071000</v>
      </c>
      <c r="Q47" s="30">
        <f>'Tractor Unit Sales'!D47*'Gross Revenue &amp; Market Share'!$L$7</f>
        <v>2257000</v>
      </c>
      <c r="R47" s="30">
        <f>'Tractor Unit Sales'!E47*'Gross Revenue &amp; Market Share'!$L$7</f>
        <v>1261700</v>
      </c>
      <c r="S47" s="30">
        <f>'Tractor Unit Sales'!F47*'Gross Revenue &amp; Market Share'!$L$7</f>
        <v>333000</v>
      </c>
      <c r="T47" s="31">
        <f>'Tractor Unit Sales'!G47*'Gross Revenue &amp; Market Share'!$L$7</f>
        <v>12065700</v>
      </c>
    </row>
    <row r="48" spans="1:21" x14ac:dyDescent="0.2">
      <c r="A48" s="29">
        <v>41518</v>
      </c>
      <c r="B48" s="30">
        <f>'Mower Unit Sales'!B48*'Gross Revenue &amp; Market Share'!$K$7</f>
        <v>1209900</v>
      </c>
      <c r="C48" s="30">
        <f>'Mower Unit Sales'!C48*'Gross Revenue &amp; Market Share'!$K$7</f>
        <v>55500</v>
      </c>
      <c r="D48" s="30">
        <f>'Mower Unit Sales'!D48*'Gross Revenue &amp; Market Share'!$K$7</f>
        <v>242350</v>
      </c>
      <c r="E48" s="30">
        <f>'Mower Unit Sales'!E48*'Gross Revenue &amp; Market Share'!$K$7</f>
        <v>40700</v>
      </c>
      <c r="F48" s="30">
        <f>'Mower Unit Sales'!F48*'Gross Revenue &amp; Market Share'!$K$7</f>
        <v>0</v>
      </c>
      <c r="G48" s="31">
        <f>'Mower Unit Sales'!G48*'Gross Revenue &amp; Market Share'!$K$7</f>
        <v>1548450</v>
      </c>
      <c r="H48" s="30"/>
      <c r="N48" s="29">
        <v>41518</v>
      </c>
      <c r="O48" s="30">
        <f>'Tractor Unit Sales'!B48*'Gross Revenue &amp; Market Share'!$L$7</f>
        <v>5032000</v>
      </c>
      <c r="P48" s="30">
        <f>'Tractor Unit Sales'!C48*'Gross Revenue &amp; Market Share'!$L$7</f>
        <v>3034000</v>
      </c>
      <c r="Q48" s="30">
        <f>'Tractor Unit Sales'!D48*'Gross Revenue &amp; Market Share'!$L$7</f>
        <v>2216300</v>
      </c>
      <c r="R48" s="30">
        <f>'Tractor Unit Sales'!E48*'Gross Revenue &amp; Market Share'!$L$7</f>
        <v>1221000</v>
      </c>
      <c r="S48" s="30">
        <f>'Tractor Unit Sales'!F48*'Gross Revenue &amp; Market Share'!$L$7</f>
        <v>370000</v>
      </c>
      <c r="T48" s="31">
        <f>'Tractor Unit Sales'!G48*'Gross Revenue &amp; Market Share'!$L$7</f>
        <v>11873300</v>
      </c>
    </row>
    <row r="49" spans="1:21" x14ac:dyDescent="0.2">
      <c r="A49" s="29">
        <v>41548</v>
      </c>
      <c r="B49" s="30">
        <f>'Mower Unit Sales'!B49*'Gross Revenue &amp; Market Share'!$K$7</f>
        <v>1111850</v>
      </c>
      <c r="C49" s="30">
        <f>'Mower Unit Sales'!C49*'Gross Revenue &amp; Market Share'!$K$7</f>
        <v>53650</v>
      </c>
      <c r="D49" s="30">
        <f>'Mower Unit Sales'!D49*'Gross Revenue &amp; Market Share'!$K$7</f>
        <v>181300</v>
      </c>
      <c r="E49" s="30">
        <f>'Mower Unit Sales'!E49*'Gross Revenue &amp; Market Share'!$K$7</f>
        <v>38850</v>
      </c>
      <c r="F49" s="30">
        <f>'Mower Unit Sales'!F49*'Gross Revenue &amp; Market Share'!$K$7</f>
        <v>0</v>
      </c>
      <c r="G49" s="31">
        <f>'Mower Unit Sales'!G49*'Gross Revenue &amp; Market Share'!$K$7</f>
        <v>1385650</v>
      </c>
      <c r="H49" s="30"/>
      <c r="N49" s="29">
        <v>41548</v>
      </c>
      <c r="O49" s="30">
        <f>'Tractor Unit Sales'!B49*'Gross Revenue &amp; Market Share'!$L$7</f>
        <v>4958000</v>
      </c>
      <c r="P49" s="30">
        <f>'Tractor Unit Sales'!C49*'Gross Revenue &amp; Market Share'!$L$7</f>
        <v>2997000</v>
      </c>
      <c r="Q49" s="30">
        <f>'Tractor Unit Sales'!D49*'Gross Revenue &amp; Market Share'!$L$7</f>
        <v>2072000</v>
      </c>
      <c r="R49" s="30">
        <f>'Tractor Unit Sales'!E49*'Gross Revenue &amp; Market Share'!$L$7</f>
        <v>1184000</v>
      </c>
      <c r="S49" s="30">
        <f>'Tractor Unit Sales'!F49*'Gross Revenue &amp; Market Share'!$L$7</f>
        <v>377400</v>
      </c>
      <c r="T49" s="31">
        <f>'Tractor Unit Sales'!G49*'Gross Revenue &amp; Market Share'!$L$7</f>
        <v>11588400</v>
      </c>
    </row>
    <row r="50" spans="1:21" x14ac:dyDescent="0.2">
      <c r="A50" s="29">
        <v>41579</v>
      </c>
      <c r="B50" s="30">
        <f>'Mower Unit Sales'!B50*'Gross Revenue &amp; Market Share'!$K$7</f>
        <v>974950</v>
      </c>
      <c r="C50" s="30">
        <f>'Mower Unit Sales'!C50*'Gross Revenue &amp; Market Share'!$K$7</f>
        <v>49950</v>
      </c>
      <c r="D50" s="30">
        <f>'Mower Unit Sales'!D50*'Gross Revenue &amp; Market Share'!$K$7</f>
        <v>142450</v>
      </c>
      <c r="E50" s="30">
        <f>'Mower Unit Sales'!E50*'Gross Revenue &amp; Market Share'!$K$7</f>
        <v>40700</v>
      </c>
      <c r="F50" s="30">
        <f>'Mower Unit Sales'!F50*'Gross Revenue &amp; Market Share'!$K$7</f>
        <v>0</v>
      </c>
      <c r="G50" s="31">
        <f>'Mower Unit Sales'!G50*'Gross Revenue &amp; Market Share'!$K$7</f>
        <v>1208050</v>
      </c>
      <c r="H50" s="30"/>
      <c r="N50" s="29">
        <v>41579</v>
      </c>
      <c r="O50" s="30">
        <f>'Tractor Unit Sales'!B50*'Gross Revenue &amp; Market Share'!$L$7</f>
        <v>4588000</v>
      </c>
      <c r="P50" s="30">
        <f>'Tractor Unit Sales'!C50*'Gross Revenue &amp; Market Share'!$L$7</f>
        <v>3059900</v>
      </c>
      <c r="Q50" s="30">
        <f>'Tractor Unit Sales'!D50*'Gross Revenue &amp; Market Share'!$L$7</f>
        <v>2035000</v>
      </c>
      <c r="R50" s="30">
        <f>'Tractor Unit Sales'!E50*'Gross Revenue &amp; Market Share'!$L$7</f>
        <v>1110000</v>
      </c>
      <c r="S50" s="30">
        <f>'Tractor Unit Sales'!F50*'Gross Revenue &amp; Market Share'!$L$7</f>
        <v>407000</v>
      </c>
      <c r="T50" s="31">
        <f>'Tractor Unit Sales'!G50*'Gross Revenue &amp; Market Share'!$L$7</f>
        <v>11199900</v>
      </c>
    </row>
    <row r="51" spans="1:21" x14ac:dyDescent="0.2">
      <c r="A51" s="29">
        <v>41609</v>
      </c>
      <c r="B51" s="30">
        <f>'Mower Unit Sales'!B51*'Gross Revenue &amp; Market Share'!$K$7</f>
        <v>995300</v>
      </c>
      <c r="C51" s="30">
        <f>'Mower Unit Sales'!C51*'Gross Revenue &amp; Market Share'!$K$7</f>
        <v>48100</v>
      </c>
      <c r="D51" s="30">
        <f>'Mower Unit Sales'!D51*'Gross Revenue &amp; Market Share'!$K$7</f>
        <v>79550</v>
      </c>
      <c r="E51" s="30">
        <f>'Mower Unit Sales'!E51*'Gross Revenue &amp; Market Share'!$K$7</f>
        <v>42550</v>
      </c>
      <c r="F51" s="30">
        <f>'Mower Unit Sales'!F51*'Gross Revenue &amp; Market Share'!$K$7</f>
        <v>0</v>
      </c>
      <c r="G51" s="31">
        <f>'Mower Unit Sales'!G51*'Gross Revenue &amp; Market Share'!$K$7</f>
        <v>1165500</v>
      </c>
      <c r="H51" s="30">
        <f>SUM(G40:G51)</f>
        <v>20453600</v>
      </c>
      <c r="N51" s="29">
        <v>41609</v>
      </c>
      <c r="O51" s="30">
        <f>'Tractor Unit Sales'!B51*'Gross Revenue &amp; Market Share'!$L$7</f>
        <v>4081100</v>
      </c>
      <c r="P51" s="30">
        <f>'Tractor Unit Sales'!C51*'Gross Revenue &amp; Market Share'!$L$7</f>
        <v>2775000</v>
      </c>
      <c r="Q51" s="30">
        <f>'Tractor Unit Sales'!D51*'Gross Revenue &amp; Market Share'!$L$7</f>
        <v>1924000</v>
      </c>
      <c r="R51" s="30">
        <f>'Tractor Unit Sales'!E51*'Gross Revenue &amp; Market Share'!$L$7</f>
        <v>1073000</v>
      </c>
      <c r="S51" s="30">
        <f>'Tractor Unit Sales'!F51*'Gross Revenue &amp; Market Share'!$L$7</f>
        <v>421800</v>
      </c>
      <c r="T51" s="31">
        <f>'Tractor Unit Sales'!G51*'Gross Revenue &amp; Market Share'!$L$7</f>
        <v>10274900</v>
      </c>
      <c r="U51" s="61">
        <f>SUM(T40:T51)</f>
        <v>135956500</v>
      </c>
    </row>
    <row r="52" spans="1:21" x14ac:dyDescent="0.2">
      <c r="A52" s="29">
        <v>41640</v>
      </c>
      <c r="B52" s="30">
        <f>'Mower Unit Sales'!B52*'Gross Revenue &amp; Market Share'!$K$8</f>
        <v>1179900</v>
      </c>
      <c r="C52" s="30">
        <f>'Mower Unit Sales'!C52*'Gross Revenue &amp; Market Share'!$K$8</f>
        <v>51300</v>
      </c>
      <c r="D52" s="30">
        <f>'Mower Unit Sales'!D52*'Gross Revenue &amp; Market Share'!$K$8</f>
        <v>76000</v>
      </c>
      <c r="E52" s="30">
        <f>'Mower Unit Sales'!E52*'Gross Revenue &amp; Market Share'!$K$8</f>
        <v>38000</v>
      </c>
      <c r="F52" s="30">
        <f>'Mower Unit Sales'!F52*'Gross Revenue &amp; Market Share'!$K$8</f>
        <v>0</v>
      </c>
      <c r="G52" s="31">
        <f>'Mower Unit Sales'!G52*'Gross Revenue &amp; Market Share'!$K$8</f>
        <v>1345200</v>
      </c>
      <c r="H52" s="30"/>
      <c r="N52" s="29">
        <v>41640</v>
      </c>
      <c r="O52" s="30">
        <f>'Tractor Unit Sales'!B52*'Gross Revenue &amp; Market Share'!$L$8</f>
        <v>4750000</v>
      </c>
      <c r="P52" s="30">
        <f>'Tractor Unit Sales'!C52*'Gross Revenue &amp; Market Share'!$L$8</f>
        <v>2964000</v>
      </c>
      <c r="Q52" s="30">
        <f>'Tractor Unit Sales'!D52*'Gross Revenue &amp; Market Share'!$L$8</f>
        <v>1824000</v>
      </c>
      <c r="R52" s="30">
        <f>'Tractor Unit Sales'!E52*'Gross Revenue &amp; Market Share'!$L$8</f>
        <v>760000</v>
      </c>
      <c r="S52" s="30">
        <f>'Tractor Unit Sales'!F52*'Gross Revenue &amp; Market Share'!$L$8</f>
        <v>421800</v>
      </c>
      <c r="T52" s="31">
        <f>'Tractor Unit Sales'!G52*'Gross Revenue &amp; Market Share'!$L$8</f>
        <v>10719800</v>
      </c>
    </row>
    <row r="53" spans="1:21" x14ac:dyDescent="0.2">
      <c r="A53" s="29">
        <v>41671</v>
      </c>
      <c r="B53" s="30">
        <f>'Mower Unit Sales'!B53*'Gross Revenue &amp; Market Share'!$K$8</f>
        <v>1525700</v>
      </c>
      <c r="C53" s="30">
        <f>'Mower Unit Sales'!C53*'Gross Revenue &amp; Market Share'!$K$8</f>
        <v>53200</v>
      </c>
      <c r="D53" s="30">
        <f>'Mower Unit Sales'!D53*'Gross Revenue &amp; Market Share'!$K$8</f>
        <v>142500</v>
      </c>
      <c r="E53" s="30">
        <f>'Mower Unit Sales'!E53*'Gross Revenue &amp; Market Share'!$K$8</f>
        <v>36100</v>
      </c>
      <c r="F53" s="30">
        <f>'Mower Unit Sales'!F53*'Gross Revenue &amp; Market Share'!$K$8</f>
        <v>0</v>
      </c>
      <c r="G53" s="31">
        <f>'Mower Unit Sales'!G53*'Gross Revenue &amp; Market Share'!$K$8</f>
        <v>1757500</v>
      </c>
      <c r="H53" s="30"/>
      <c r="N53" s="29">
        <v>41671</v>
      </c>
      <c r="O53" s="30">
        <f>'Tractor Unit Sales'!B53*'Gross Revenue &amp; Market Share'!$L$8</f>
        <v>5890000</v>
      </c>
      <c r="P53" s="30">
        <f>'Tractor Unit Sales'!C53*'Gross Revenue &amp; Market Share'!$L$8</f>
        <v>3059000</v>
      </c>
      <c r="Q53" s="30">
        <f>'Tractor Unit Sales'!D53*'Gross Revenue &amp; Market Share'!$L$8</f>
        <v>1987400</v>
      </c>
      <c r="R53" s="30">
        <f>'Tractor Unit Sales'!E53*'Gross Revenue &amp; Market Share'!$L$8</f>
        <v>798000</v>
      </c>
      <c r="S53" s="30">
        <f>'Tractor Unit Sales'!F53*'Gross Revenue &amp; Market Share'!$L$8</f>
        <v>459800</v>
      </c>
      <c r="T53" s="31">
        <f>'Tractor Unit Sales'!G53*'Gross Revenue &amp; Market Share'!$L$8</f>
        <v>12194200</v>
      </c>
    </row>
    <row r="54" spans="1:21" x14ac:dyDescent="0.2">
      <c r="A54" s="29">
        <v>41699</v>
      </c>
      <c r="B54" s="30">
        <f>'Mower Unit Sales'!B54*'Gross Revenue &amp; Market Share'!$K$8</f>
        <v>1622600</v>
      </c>
      <c r="C54" s="30">
        <f>'Mower Unit Sales'!C54*'Gross Revenue &amp; Market Share'!$K$8</f>
        <v>57000</v>
      </c>
      <c r="D54" s="30">
        <f>'Mower Unit Sales'!D54*'Gross Revenue &amp; Market Share'!$K$8</f>
        <v>184300</v>
      </c>
      <c r="E54" s="30">
        <f>'Mower Unit Sales'!E54*'Gross Revenue &amp; Market Share'!$K$8</f>
        <v>39900</v>
      </c>
      <c r="F54" s="30">
        <f>'Mower Unit Sales'!F54*'Gross Revenue &amp; Market Share'!$K$8</f>
        <v>0</v>
      </c>
      <c r="G54" s="31">
        <f>'Mower Unit Sales'!G54*'Gross Revenue &amp; Market Share'!$K$8</f>
        <v>1903800</v>
      </c>
      <c r="H54" s="30"/>
      <c r="N54" s="29">
        <v>41699</v>
      </c>
      <c r="O54" s="30">
        <f>'Tractor Unit Sales'!B54*'Gross Revenue &amp; Market Share'!$L$8</f>
        <v>6916000</v>
      </c>
      <c r="P54" s="30">
        <f>'Tractor Unit Sales'!C54*'Gross Revenue &amp; Market Share'!$L$8</f>
        <v>3154000</v>
      </c>
      <c r="Q54" s="30">
        <f>'Tractor Unit Sales'!D54*'Gross Revenue &amp; Market Share'!$L$8</f>
        <v>2128000</v>
      </c>
      <c r="R54" s="30">
        <f>'Tractor Unit Sales'!E54*'Gross Revenue &amp; Market Share'!$L$8</f>
        <v>836000</v>
      </c>
      <c r="S54" s="30">
        <f>'Tractor Unit Sales'!F54*'Gross Revenue &amp; Market Share'!$L$8</f>
        <v>467400</v>
      </c>
      <c r="T54" s="31">
        <f>'Tractor Unit Sales'!G54*'Gross Revenue &amp; Market Share'!$L$8</f>
        <v>13501400</v>
      </c>
    </row>
    <row r="55" spans="1:21" x14ac:dyDescent="0.2">
      <c r="A55" s="29">
        <v>41730</v>
      </c>
      <c r="B55" s="30">
        <f>'Mower Unit Sales'!B55*'Gross Revenue &amp; Market Share'!$K$8</f>
        <v>1732800</v>
      </c>
      <c r="C55" s="30">
        <f>'Mower Unit Sales'!C55*'Gross Revenue &amp; Market Share'!$K$8</f>
        <v>64600</v>
      </c>
      <c r="D55" s="30">
        <f>'Mower Unit Sales'!D55*'Gross Revenue &amp; Market Share'!$K$8</f>
        <v>248900</v>
      </c>
      <c r="E55" s="30">
        <f>'Mower Unit Sales'!E55*'Gross Revenue &amp; Market Share'!$K$8</f>
        <v>41800</v>
      </c>
      <c r="F55" s="30">
        <f>'Mower Unit Sales'!F55*'Gross Revenue &amp; Market Share'!$K$8</f>
        <v>950</v>
      </c>
      <c r="G55" s="31">
        <f>'Mower Unit Sales'!G55*'Gross Revenue &amp; Market Share'!$K$8</f>
        <v>2089050</v>
      </c>
      <c r="H55" s="30"/>
      <c r="N55" s="29">
        <v>41730</v>
      </c>
      <c r="O55" s="30">
        <f>'Tractor Unit Sales'!B55*'Gross Revenue &amp; Market Share'!$L$8</f>
        <v>7638000</v>
      </c>
      <c r="P55" s="30">
        <f>'Tractor Unit Sales'!C55*'Gross Revenue &amp; Market Share'!$L$8</f>
        <v>3382000</v>
      </c>
      <c r="Q55" s="30">
        <f>'Tractor Unit Sales'!D55*'Gross Revenue &amp; Market Share'!$L$8</f>
        <v>2166000</v>
      </c>
      <c r="R55" s="30">
        <f>'Tractor Unit Sales'!E55*'Gross Revenue &amp; Market Share'!$L$8</f>
        <v>874000</v>
      </c>
      <c r="S55" s="30">
        <f>'Tractor Unit Sales'!F55*'Gross Revenue &amp; Market Share'!$L$8</f>
        <v>456000</v>
      </c>
      <c r="T55" s="31">
        <f>'Tractor Unit Sales'!G55*'Gross Revenue &amp; Market Share'!$L$8</f>
        <v>14516000</v>
      </c>
    </row>
    <row r="56" spans="1:21" x14ac:dyDescent="0.2">
      <c r="A56" s="29">
        <v>41760</v>
      </c>
      <c r="B56" s="30">
        <f>'Mower Unit Sales'!B56*'Gross Revenue &amp; Market Share'!$K$8</f>
        <v>1818300</v>
      </c>
      <c r="C56" s="30">
        <f>'Mower Unit Sales'!C56*'Gross Revenue &amp; Market Share'!$K$8</f>
        <v>74100</v>
      </c>
      <c r="D56" s="30">
        <f>'Mower Unit Sales'!D56*'Gross Revenue &amp; Market Share'!$K$8</f>
        <v>239400</v>
      </c>
      <c r="E56" s="30">
        <f>'Mower Unit Sales'!E56*'Gross Revenue &amp; Market Share'!$K$8</f>
        <v>38000</v>
      </c>
      <c r="F56" s="30">
        <f>'Mower Unit Sales'!F56*'Gross Revenue &amp; Market Share'!$K$8</f>
        <v>3040</v>
      </c>
      <c r="G56" s="31">
        <f>'Mower Unit Sales'!G56*'Gross Revenue &amp; Market Share'!$K$8</f>
        <v>2172840</v>
      </c>
      <c r="H56" s="30"/>
      <c r="N56" s="29">
        <v>41760</v>
      </c>
      <c r="O56" s="30">
        <f>'Tractor Unit Sales'!B56*'Gross Revenue &amp; Market Share'!$L$8</f>
        <v>8474000</v>
      </c>
      <c r="P56" s="30">
        <f>'Tractor Unit Sales'!C56*'Gross Revenue &amp; Market Share'!$L$8</f>
        <v>3534000</v>
      </c>
      <c r="Q56" s="30">
        <f>'Tractor Unit Sales'!D56*'Gross Revenue &amp; Market Share'!$L$8</f>
        <v>2242000</v>
      </c>
      <c r="R56" s="30">
        <f>'Tractor Unit Sales'!E56*'Gross Revenue &amp; Market Share'!$L$8</f>
        <v>961400</v>
      </c>
      <c r="S56" s="30">
        <f>'Tractor Unit Sales'!F56*'Gross Revenue &amp; Market Share'!$L$8</f>
        <v>494000</v>
      </c>
      <c r="T56" s="31">
        <f>'Tractor Unit Sales'!G56*'Gross Revenue &amp; Market Share'!$L$8</f>
        <v>15705400</v>
      </c>
    </row>
    <row r="57" spans="1:21" x14ac:dyDescent="0.2">
      <c r="A57" s="29">
        <v>41791</v>
      </c>
      <c r="B57" s="30">
        <f>'Mower Unit Sales'!B57*'Gross Revenue &amp; Market Share'!$K$8</f>
        <v>1943700</v>
      </c>
      <c r="C57" s="30">
        <f>'Mower Unit Sales'!C57*'Gross Revenue &amp; Market Share'!$K$8</f>
        <v>72200</v>
      </c>
      <c r="D57" s="30">
        <f>'Mower Unit Sales'!D57*'Gross Revenue &amp; Market Share'!$K$8</f>
        <v>235600</v>
      </c>
      <c r="E57" s="30">
        <f>'Mower Unit Sales'!E57*'Gross Revenue &amp; Market Share'!$K$8</f>
        <v>39900</v>
      </c>
      <c r="F57" s="30">
        <f>'Mower Unit Sales'!F57*'Gross Revenue &amp; Market Share'!$K$8</f>
        <v>4180</v>
      </c>
      <c r="G57" s="31">
        <f>'Mower Unit Sales'!G57*'Gross Revenue &amp; Market Share'!$K$8</f>
        <v>2295580</v>
      </c>
      <c r="H57" s="30"/>
      <c r="N57" s="29">
        <v>41791</v>
      </c>
      <c r="O57" s="30">
        <f>'Tractor Unit Sales'!B57*'Gross Revenue &amp; Market Share'!$L$8</f>
        <v>9462000</v>
      </c>
      <c r="P57" s="30">
        <f>'Tractor Unit Sales'!C57*'Gross Revenue &amp; Market Share'!$L$8</f>
        <v>3724000</v>
      </c>
      <c r="Q57" s="30">
        <f>'Tractor Unit Sales'!D57*'Gross Revenue &amp; Market Share'!$L$8</f>
        <v>2280000</v>
      </c>
      <c r="R57" s="30">
        <f>'Tractor Unit Sales'!E57*'Gross Revenue &amp; Market Share'!$L$8</f>
        <v>1026000</v>
      </c>
      <c r="S57" s="30">
        <f>'Tractor Unit Sales'!F57*'Gross Revenue &amp; Market Share'!$L$8</f>
        <v>516800</v>
      </c>
      <c r="T57" s="31">
        <f>'Tractor Unit Sales'!G57*'Gross Revenue &amp; Market Share'!$L$8</f>
        <v>17008800</v>
      </c>
    </row>
    <row r="58" spans="1:21" x14ac:dyDescent="0.2">
      <c r="A58" s="29">
        <v>41821</v>
      </c>
      <c r="B58" s="30">
        <f>'Mower Unit Sales'!B58*'Gross Revenue &amp; Market Share'!$K$8</f>
        <v>1820200</v>
      </c>
      <c r="C58" s="30">
        <f>'Mower Unit Sales'!C58*'Gross Revenue &amp; Market Share'!$K$8</f>
        <v>66500</v>
      </c>
      <c r="D58" s="30">
        <f>'Mower Unit Sales'!D58*'Gross Revenue &amp; Market Share'!$K$8</f>
        <v>247000</v>
      </c>
      <c r="E58" s="30">
        <f>'Mower Unit Sales'!E58*'Gross Revenue &amp; Market Share'!$K$8</f>
        <v>43700</v>
      </c>
      <c r="F58" s="30">
        <f>'Mower Unit Sales'!F58*'Gross Revenue &amp; Market Share'!$K$8</f>
        <v>4940</v>
      </c>
      <c r="G58" s="31">
        <f>'Mower Unit Sales'!G58*'Gross Revenue &amp; Market Share'!$K$8</f>
        <v>2182340</v>
      </c>
      <c r="H58" s="30"/>
      <c r="N58" s="29">
        <v>41821</v>
      </c>
      <c r="O58" s="30">
        <f>'Tractor Unit Sales'!B58*'Gross Revenue &amp; Market Share'!$L$8</f>
        <v>9272000</v>
      </c>
      <c r="P58" s="30">
        <f>'Tractor Unit Sales'!C58*'Gross Revenue &amp; Market Share'!$L$8</f>
        <v>3807600</v>
      </c>
      <c r="Q58" s="30">
        <f>'Tractor Unit Sales'!D58*'Gross Revenue &amp; Market Share'!$L$8</f>
        <v>2204000</v>
      </c>
      <c r="R58" s="30">
        <f>'Tractor Unit Sales'!E58*'Gross Revenue &amp; Market Share'!$L$8</f>
        <v>1064000</v>
      </c>
      <c r="S58" s="30">
        <f>'Tractor Unit Sales'!F58*'Gross Revenue &amp; Market Share'!$L$8</f>
        <v>509200</v>
      </c>
      <c r="T58" s="31">
        <f>'Tractor Unit Sales'!G58*'Gross Revenue &amp; Market Share'!$L$8</f>
        <v>16856800</v>
      </c>
    </row>
    <row r="59" spans="1:21" x14ac:dyDescent="0.2">
      <c r="A59" s="29">
        <v>41852</v>
      </c>
      <c r="B59" s="30">
        <f>'Mower Unit Sales'!B59*'Gross Revenue &amp; Market Share'!$K$8</f>
        <v>1459200</v>
      </c>
      <c r="C59" s="30">
        <f>'Mower Unit Sales'!C59*'Gross Revenue &amp; Market Share'!$K$8</f>
        <v>64600</v>
      </c>
      <c r="D59" s="30">
        <f>'Mower Unit Sales'!D59*'Gross Revenue &amp; Market Share'!$K$8</f>
        <v>237500</v>
      </c>
      <c r="E59" s="30">
        <f>'Mower Unit Sales'!E59*'Gross Revenue &amp; Market Share'!$K$8</f>
        <v>41800</v>
      </c>
      <c r="F59" s="30">
        <f>'Mower Unit Sales'!F59*'Gross Revenue &amp; Market Share'!$K$8</f>
        <v>2660</v>
      </c>
      <c r="G59" s="31">
        <f>'Mower Unit Sales'!G59*'Gross Revenue &amp; Market Share'!$K$8</f>
        <v>1805760</v>
      </c>
      <c r="H59" s="30"/>
      <c r="N59" s="29">
        <v>41852</v>
      </c>
      <c r="O59" s="30">
        <f>'Tractor Unit Sales'!B59*'Gross Revenue &amp; Market Share'!$L$8</f>
        <v>8869200</v>
      </c>
      <c r="P59" s="30">
        <f>'Tractor Unit Sales'!C59*'Gross Revenue &amp; Market Share'!$L$8</f>
        <v>3686000</v>
      </c>
      <c r="Q59" s="30">
        <f>'Tractor Unit Sales'!D59*'Gross Revenue &amp; Market Share'!$L$8</f>
        <v>2166000</v>
      </c>
      <c r="R59" s="30">
        <f>'Tractor Unit Sales'!E59*'Gross Revenue &amp; Market Share'!$L$8</f>
        <v>950000</v>
      </c>
      <c r="S59" s="30">
        <f>'Tractor Unit Sales'!F59*'Gross Revenue &amp; Market Share'!$L$8</f>
        <v>501600</v>
      </c>
      <c r="T59" s="31">
        <f>'Tractor Unit Sales'!G59*'Gross Revenue &amp; Market Share'!$L$8</f>
        <v>16172800</v>
      </c>
    </row>
    <row r="60" spans="1:21" x14ac:dyDescent="0.2">
      <c r="A60" s="29">
        <v>41883</v>
      </c>
      <c r="B60" s="30">
        <f>'Mower Unit Sales'!B60*'Gross Revenue &amp; Market Share'!$K$8</f>
        <v>1305300</v>
      </c>
      <c r="C60" s="30">
        <f>'Mower Unit Sales'!C60*'Gross Revenue &amp; Market Share'!$K$8</f>
        <v>60800</v>
      </c>
      <c r="D60" s="30">
        <f>'Mower Unit Sales'!D60*'Gross Revenue &amp; Market Share'!$K$8</f>
        <v>229900</v>
      </c>
      <c r="E60" s="30">
        <f>'Mower Unit Sales'!E60*'Gross Revenue &amp; Market Share'!$K$8</f>
        <v>41800</v>
      </c>
      <c r="F60" s="30">
        <f>'Mower Unit Sales'!F60*'Gross Revenue &amp; Market Share'!$K$8</f>
        <v>2850</v>
      </c>
      <c r="G60" s="31">
        <f>'Mower Unit Sales'!G60*'Gross Revenue &amp; Market Share'!$K$8</f>
        <v>1640650</v>
      </c>
      <c r="H60" s="30"/>
      <c r="N60" s="29">
        <v>41883</v>
      </c>
      <c r="O60" s="30">
        <f>'Tractor Unit Sales'!B60*'Gross Revenue &amp; Market Share'!$L$8</f>
        <v>8322000</v>
      </c>
      <c r="P60" s="30">
        <f>'Tractor Unit Sales'!C60*'Gross Revenue &amp; Market Share'!$L$8</f>
        <v>3648000</v>
      </c>
      <c r="Q60" s="30">
        <f>'Tractor Unit Sales'!D60*'Gross Revenue &amp; Market Share'!$L$8</f>
        <v>2090000</v>
      </c>
      <c r="R60" s="30">
        <f>'Tractor Unit Sales'!E60*'Gross Revenue &amp; Market Share'!$L$8</f>
        <v>874000</v>
      </c>
      <c r="S60" s="30">
        <f>'Tractor Unit Sales'!F60*'Gross Revenue &amp; Market Share'!$L$8</f>
        <v>520600</v>
      </c>
      <c r="T60" s="31">
        <f>'Tractor Unit Sales'!G60*'Gross Revenue &amp; Market Share'!$L$8</f>
        <v>15454600</v>
      </c>
    </row>
    <row r="61" spans="1:21" x14ac:dyDescent="0.2">
      <c r="A61" s="29">
        <v>41913</v>
      </c>
      <c r="B61" s="30">
        <f>'Mower Unit Sales'!B61*'Gross Revenue &amp; Market Share'!$K$8</f>
        <v>1126700</v>
      </c>
      <c r="C61" s="30">
        <f>'Mower Unit Sales'!C61*'Gross Revenue &amp; Market Share'!$K$8</f>
        <v>58900</v>
      </c>
      <c r="D61" s="30">
        <f>'Mower Unit Sales'!D61*'Gross Revenue &amp; Market Share'!$K$8</f>
        <v>184300</v>
      </c>
      <c r="E61" s="30">
        <f>'Mower Unit Sales'!E61*'Gross Revenue &amp; Market Share'!$K$8</f>
        <v>43700</v>
      </c>
      <c r="F61" s="30">
        <f>'Mower Unit Sales'!F61*'Gross Revenue &amp; Market Share'!$K$8</f>
        <v>2090</v>
      </c>
      <c r="G61" s="31">
        <f>'Mower Unit Sales'!G61*'Gross Revenue &amp; Market Share'!$K$8</f>
        <v>1415690</v>
      </c>
      <c r="H61" s="30"/>
      <c r="N61" s="29">
        <v>41913</v>
      </c>
      <c r="O61" s="30">
        <f>'Tractor Unit Sales'!B61*'Gross Revenue &amp; Market Share'!$L$8</f>
        <v>7904000</v>
      </c>
      <c r="P61" s="30">
        <f>'Tractor Unit Sales'!C61*'Gross Revenue &amp; Market Share'!$L$8</f>
        <v>3534000</v>
      </c>
      <c r="Q61" s="30">
        <f>'Tractor Unit Sales'!D61*'Gross Revenue &amp; Market Share'!$L$8</f>
        <v>2014000</v>
      </c>
      <c r="R61" s="30">
        <f>'Tractor Unit Sales'!E61*'Gross Revenue &amp; Market Share'!$L$8</f>
        <v>836000</v>
      </c>
      <c r="S61" s="30">
        <f>'Tractor Unit Sales'!F61*'Gross Revenue &amp; Market Share'!$L$8</f>
        <v>494000</v>
      </c>
      <c r="T61" s="31">
        <f>'Tractor Unit Sales'!G61*'Gross Revenue &amp; Market Share'!$L$8</f>
        <v>14782000</v>
      </c>
    </row>
    <row r="62" spans="1:21" x14ac:dyDescent="0.2">
      <c r="A62" s="29">
        <v>41944</v>
      </c>
      <c r="B62" s="30">
        <f>'Mower Unit Sales'!B62*'Gross Revenue &amp; Market Share'!$K$8</f>
        <v>999400</v>
      </c>
      <c r="C62" s="30">
        <f>'Mower Unit Sales'!C62*'Gross Revenue &amp; Market Share'!$K$8</f>
        <v>57000</v>
      </c>
      <c r="D62" s="30">
        <f>'Mower Unit Sales'!D62*'Gross Revenue &amp; Market Share'!$K$8</f>
        <v>123500</v>
      </c>
      <c r="E62" s="30">
        <f>'Mower Unit Sales'!E62*'Gross Revenue &amp; Market Share'!$K$8</f>
        <v>45600</v>
      </c>
      <c r="F62" s="30">
        <f>'Mower Unit Sales'!F62*'Gross Revenue &amp; Market Share'!$K$8</f>
        <v>570</v>
      </c>
      <c r="G62" s="31">
        <f>'Mower Unit Sales'!G62*'Gross Revenue &amp; Market Share'!$K$8</f>
        <v>1226070</v>
      </c>
      <c r="H62" s="30"/>
      <c r="N62" s="29">
        <v>41944</v>
      </c>
      <c r="O62" s="30">
        <f>'Tractor Unit Sales'!B62*'Gross Revenue &amp; Market Share'!$L$8</f>
        <v>7790000</v>
      </c>
      <c r="P62" s="30">
        <f>'Tractor Unit Sales'!C62*'Gross Revenue &amp; Market Share'!$L$8</f>
        <v>3496000</v>
      </c>
      <c r="Q62" s="30">
        <f>'Tractor Unit Sales'!D62*'Gross Revenue &amp; Market Share'!$L$8</f>
        <v>1964600</v>
      </c>
      <c r="R62" s="30">
        <f>'Tractor Unit Sales'!E62*'Gross Revenue &amp; Market Share'!$L$8</f>
        <v>722000</v>
      </c>
      <c r="S62" s="30">
        <f>'Tractor Unit Sales'!F62*'Gross Revenue &amp; Market Share'!$L$8</f>
        <v>528200</v>
      </c>
      <c r="T62" s="31">
        <f>'Tractor Unit Sales'!G62*'Gross Revenue &amp; Market Share'!$L$8</f>
        <v>14500800</v>
      </c>
    </row>
    <row r="63" spans="1:21" x14ac:dyDescent="0.2">
      <c r="A63" s="29">
        <v>41974</v>
      </c>
      <c r="B63" s="30">
        <f>'Mower Unit Sales'!B63*'Gross Revenue &amp; Market Share'!$K$8</f>
        <v>917700</v>
      </c>
      <c r="C63" s="30">
        <f>'Mower Unit Sales'!C63*'Gross Revenue &amp; Market Share'!$K$8</f>
        <v>55100</v>
      </c>
      <c r="D63" s="30">
        <f>'Mower Unit Sales'!D63*'Gross Revenue &amp; Market Share'!$K$8</f>
        <v>57000</v>
      </c>
      <c r="E63" s="30">
        <f>'Mower Unit Sales'!E63*'Gross Revenue &amp; Market Share'!$K$8</f>
        <v>43700</v>
      </c>
      <c r="F63" s="30">
        <f>'Mower Unit Sales'!F63*'Gross Revenue &amp; Market Share'!$K$8</f>
        <v>190</v>
      </c>
      <c r="G63" s="31">
        <f>'Mower Unit Sales'!G63*'Gross Revenue &amp; Market Share'!$K$8</f>
        <v>1073690</v>
      </c>
      <c r="H63" s="30">
        <f>SUM(G52:G63)</f>
        <v>20908170</v>
      </c>
      <c r="N63" s="29">
        <v>41974</v>
      </c>
      <c r="O63" s="30">
        <f>'Tractor Unit Sales'!B63*'Gross Revenue &amp; Market Share'!$L$8</f>
        <v>7615200</v>
      </c>
      <c r="P63" s="30">
        <f>'Tractor Unit Sales'!C63*'Gross Revenue &amp; Market Share'!$L$8</f>
        <v>3427600</v>
      </c>
      <c r="Q63" s="30">
        <f>'Tractor Unit Sales'!D63*'Gross Revenue &amp; Market Share'!$L$8</f>
        <v>1862000</v>
      </c>
      <c r="R63" s="30">
        <f>'Tractor Unit Sales'!E63*'Gross Revenue &amp; Market Share'!$L$8</f>
        <v>722000</v>
      </c>
      <c r="S63" s="30">
        <f>'Tractor Unit Sales'!F63*'Gross Revenue &amp; Market Share'!$L$8</f>
        <v>497800</v>
      </c>
      <c r="T63" s="31">
        <f>'Tractor Unit Sales'!G63*'Gross Revenue &amp; Market Share'!$L$8</f>
        <v>14124600</v>
      </c>
      <c r="U63" s="61">
        <f>SUM(T52:T63)</f>
        <v>175537200</v>
      </c>
    </row>
    <row r="64" spans="1:21" ht="17" thickBot="1" x14ac:dyDescent="0.25">
      <c r="A64" s="32"/>
      <c r="B64" s="42"/>
      <c r="C64" s="42"/>
      <c r="D64" s="42"/>
      <c r="E64" s="42"/>
      <c r="F64" s="42"/>
      <c r="G64" s="37"/>
      <c r="H64" s="30"/>
      <c r="N64" s="32"/>
      <c r="O64" s="42"/>
      <c r="P64" s="42"/>
      <c r="Q64" s="42"/>
      <c r="R64" s="42"/>
      <c r="S64" s="42"/>
      <c r="T64" s="37"/>
    </row>
    <row r="65" spans="1:20" x14ac:dyDescent="0.2">
      <c r="A65" s="18" t="s">
        <v>10</v>
      </c>
      <c r="B65" s="40">
        <f>SUM(B4:B64)</f>
        <v>79677500</v>
      </c>
      <c r="C65" s="40">
        <f t="shared" ref="C65:G65" si="0">SUM(C4:C64)</f>
        <v>3002350</v>
      </c>
      <c r="D65" s="40">
        <f t="shared" si="0"/>
        <v>12044850</v>
      </c>
      <c r="E65" s="40">
        <f t="shared" si="0"/>
        <v>1847950</v>
      </c>
      <c r="F65" s="40">
        <f t="shared" si="0"/>
        <v>21470</v>
      </c>
      <c r="G65" s="40">
        <f t="shared" si="0"/>
        <v>96594120</v>
      </c>
      <c r="H65" s="40"/>
      <c r="N65" s="18" t="s">
        <v>10</v>
      </c>
      <c r="O65" s="40">
        <f>SUM(O4:O64)</f>
        <v>234752150</v>
      </c>
      <c r="P65" s="40">
        <f t="shared" ref="P65:T65" si="1">SUM(P4:P64)</f>
        <v>130164700</v>
      </c>
      <c r="Q65" s="40">
        <f t="shared" si="1"/>
        <v>137493450</v>
      </c>
      <c r="R65" s="40">
        <f t="shared" si="1"/>
        <v>57988850</v>
      </c>
      <c r="S65" s="40">
        <f t="shared" si="1"/>
        <v>10481600</v>
      </c>
      <c r="T65" s="40">
        <f t="shared" si="1"/>
        <v>570880750</v>
      </c>
    </row>
    <row r="68" spans="1:20" x14ac:dyDescent="0.2">
      <c r="A68" s="16" t="s">
        <v>45</v>
      </c>
    </row>
    <row r="69" spans="1:20" x14ac:dyDescent="0.2">
      <c r="A69" s="16" t="s">
        <v>46</v>
      </c>
    </row>
    <row r="70" spans="1:20" x14ac:dyDescent="0.2">
      <c r="A70" s="16" t="s">
        <v>47</v>
      </c>
    </row>
    <row r="71" spans="1:20" x14ac:dyDescent="0.2">
      <c r="A71" s="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64"/>
  <sheetViews>
    <sheetView topLeftCell="A38" workbookViewId="0">
      <selection activeCell="J6" sqref="J6"/>
    </sheetView>
  </sheetViews>
  <sheetFormatPr baseColWidth="10" defaultColWidth="8.83203125" defaultRowHeight="13" x14ac:dyDescent="0.15"/>
  <cols>
    <col min="1" max="1" width="12" style="3" customWidth="1"/>
    <col min="2" max="2" width="6" bestFit="1" customWidth="1"/>
    <col min="3" max="3" width="4" bestFit="1" customWidth="1"/>
    <col min="4" max="4" width="7.5" bestFit="1" customWidth="1"/>
    <col min="5" max="5" width="7.1640625" bestFit="1" customWidth="1"/>
    <col min="6" max="6" width="6.33203125" bestFit="1" customWidth="1"/>
    <col min="7" max="7" width="6.5" bestFit="1" customWidth="1"/>
  </cols>
  <sheetData>
    <row r="1" spans="1:16" x14ac:dyDescent="0.15">
      <c r="A1" s="5" t="s">
        <v>18</v>
      </c>
      <c r="B1" s="5"/>
      <c r="J1" s="8"/>
    </row>
    <row r="2" spans="1:16" ht="14" thickBot="1" x14ac:dyDescent="0.2">
      <c r="A2" s="7"/>
    </row>
    <row r="3" spans="1:16" ht="14" thickBot="1" x14ac:dyDescent="0.2">
      <c r="A3" s="11" t="s">
        <v>19</v>
      </c>
      <c r="B3" s="52" t="s">
        <v>2</v>
      </c>
      <c r="C3" s="52" t="s">
        <v>3</v>
      </c>
      <c r="D3" s="52" t="s">
        <v>17</v>
      </c>
      <c r="E3" s="52" t="s">
        <v>20</v>
      </c>
      <c r="F3" s="52" t="s">
        <v>6</v>
      </c>
      <c r="G3" s="53" t="s">
        <v>1</v>
      </c>
      <c r="J3" s="56"/>
      <c r="K3" s="56"/>
      <c r="L3" s="56"/>
      <c r="M3" s="56"/>
      <c r="N3" s="56"/>
      <c r="O3" s="56"/>
      <c r="P3" s="56"/>
    </row>
    <row r="4" spans="1:16" ht="14" thickTop="1" x14ac:dyDescent="0.15">
      <c r="A4" s="12">
        <v>40179</v>
      </c>
      <c r="B4" s="9">
        <v>6000</v>
      </c>
      <c r="C4" s="9">
        <v>200</v>
      </c>
      <c r="D4" s="9">
        <v>720</v>
      </c>
      <c r="E4" s="9">
        <v>100</v>
      </c>
      <c r="F4" s="9">
        <v>0</v>
      </c>
      <c r="G4" s="54">
        <f t="shared" ref="G4:G35" si="0">SUM(B4:F4)</f>
        <v>7020</v>
      </c>
      <c r="J4" s="4"/>
      <c r="P4" s="1"/>
    </row>
    <row r="5" spans="1:16" x14ac:dyDescent="0.15">
      <c r="A5" s="12">
        <v>40210</v>
      </c>
      <c r="B5" s="9">
        <v>7950</v>
      </c>
      <c r="C5" s="9">
        <v>220</v>
      </c>
      <c r="D5" s="9">
        <v>990</v>
      </c>
      <c r="E5" s="9">
        <v>120</v>
      </c>
      <c r="F5" s="9">
        <v>0</v>
      </c>
      <c r="G5" s="54">
        <f t="shared" si="0"/>
        <v>9280</v>
      </c>
      <c r="J5" s="4"/>
      <c r="P5" s="1"/>
    </row>
    <row r="6" spans="1:16" x14ac:dyDescent="0.15">
      <c r="A6" s="12">
        <v>40238</v>
      </c>
      <c r="B6" s="9">
        <v>8100</v>
      </c>
      <c r="C6" s="9">
        <v>250</v>
      </c>
      <c r="D6" s="9">
        <v>1320</v>
      </c>
      <c r="E6" s="9">
        <v>110</v>
      </c>
      <c r="F6" s="9">
        <v>0</v>
      </c>
      <c r="G6" s="54">
        <f t="shared" si="0"/>
        <v>9780</v>
      </c>
      <c r="J6" s="4"/>
      <c r="P6" s="1"/>
    </row>
    <row r="7" spans="1:16" x14ac:dyDescent="0.15">
      <c r="A7" s="12">
        <v>40269</v>
      </c>
      <c r="B7" s="9">
        <v>9050</v>
      </c>
      <c r="C7" s="9">
        <v>280</v>
      </c>
      <c r="D7" s="9">
        <v>1650</v>
      </c>
      <c r="E7" s="9">
        <v>120</v>
      </c>
      <c r="F7" s="9">
        <v>0</v>
      </c>
      <c r="G7" s="54">
        <f t="shared" si="0"/>
        <v>11100</v>
      </c>
      <c r="J7" s="4"/>
      <c r="P7" s="1"/>
    </row>
    <row r="8" spans="1:16" x14ac:dyDescent="0.15">
      <c r="A8" s="12">
        <v>40299</v>
      </c>
      <c r="B8" s="9">
        <v>9900</v>
      </c>
      <c r="C8" s="9">
        <v>310</v>
      </c>
      <c r="D8" s="9">
        <v>1590</v>
      </c>
      <c r="E8" s="9">
        <v>130</v>
      </c>
      <c r="F8" s="9">
        <v>0</v>
      </c>
      <c r="G8" s="54">
        <f t="shared" si="0"/>
        <v>11930</v>
      </c>
      <c r="J8" s="4"/>
      <c r="P8" s="1"/>
    </row>
    <row r="9" spans="1:16" x14ac:dyDescent="0.15">
      <c r="A9" s="12">
        <v>40330</v>
      </c>
      <c r="B9" s="9">
        <v>10200</v>
      </c>
      <c r="C9" s="9">
        <v>300</v>
      </c>
      <c r="D9" s="9">
        <v>1620</v>
      </c>
      <c r="E9" s="9">
        <v>120</v>
      </c>
      <c r="F9" s="9">
        <v>0</v>
      </c>
      <c r="G9" s="54">
        <f t="shared" si="0"/>
        <v>12240</v>
      </c>
      <c r="J9" s="4"/>
      <c r="P9" s="1"/>
    </row>
    <row r="10" spans="1:16" x14ac:dyDescent="0.15">
      <c r="A10" s="12">
        <v>40360</v>
      </c>
      <c r="B10" s="9">
        <v>8730</v>
      </c>
      <c r="C10" s="9">
        <v>280</v>
      </c>
      <c r="D10" s="9">
        <v>1590</v>
      </c>
      <c r="E10" s="9">
        <v>140</v>
      </c>
      <c r="F10" s="9">
        <v>0</v>
      </c>
      <c r="G10" s="54">
        <f t="shared" si="0"/>
        <v>10740</v>
      </c>
      <c r="J10" s="4"/>
      <c r="P10" s="1"/>
    </row>
    <row r="11" spans="1:16" x14ac:dyDescent="0.15">
      <c r="A11" s="12">
        <v>40391</v>
      </c>
      <c r="B11" s="9">
        <v>8140</v>
      </c>
      <c r="C11" s="9">
        <v>250</v>
      </c>
      <c r="D11" s="9">
        <v>1560</v>
      </c>
      <c r="E11" s="9">
        <v>130</v>
      </c>
      <c r="F11" s="9">
        <v>0</v>
      </c>
      <c r="G11" s="54">
        <f t="shared" si="0"/>
        <v>10080</v>
      </c>
      <c r="J11" s="4"/>
      <c r="P11" s="1"/>
    </row>
    <row r="12" spans="1:16" x14ac:dyDescent="0.15">
      <c r="A12" s="12">
        <v>40422</v>
      </c>
      <c r="B12" s="9">
        <v>6480</v>
      </c>
      <c r="C12" s="9">
        <v>230</v>
      </c>
      <c r="D12" s="9">
        <v>1590</v>
      </c>
      <c r="E12" s="9">
        <v>130</v>
      </c>
      <c r="F12" s="9">
        <v>0</v>
      </c>
      <c r="G12" s="54">
        <f t="shared" si="0"/>
        <v>8430</v>
      </c>
      <c r="J12" s="4"/>
      <c r="P12" s="1"/>
    </row>
    <row r="13" spans="1:16" x14ac:dyDescent="0.15">
      <c r="A13" s="12">
        <v>40452</v>
      </c>
      <c r="B13" s="9">
        <v>5990</v>
      </c>
      <c r="C13" s="9">
        <v>220</v>
      </c>
      <c r="D13" s="9">
        <v>1320</v>
      </c>
      <c r="E13" s="9">
        <v>120</v>
      </c>
      <c r="F13" s="9">
        <v>0</v>
      </c>
      <c r="G13" s="54">
        <f t="shared" si="0"/>
        <v>7650</v>
      </c>
      <c r="J13" s="4"/>
      <c r="P13" s="1"/>
    </row>
    <row r="14" spans="1:16" x14ac:dyDescent="0.15">
      <c r="A14" s="12">
        <v>40483</v>
      </c>
      <c r="B14" s="9">
        <v>5320</v>
      </c>
      <c r="C14" s="9">
        <v>210</v>
      </c>
      <c r="D14" s="9">
        <v>990</v>
      </c>
      <c r="E14" s="9">
        <v>130</v>
      </c>
      <c r="F14" s="9">
        <v>0</v>
      </c>
      <c r="G14" s="54">
        <f t="shared" si="0"/>
        <v>6650</v>
      </c>
      <c r="J14" s="4"/>
      <c r="P14" s="1"/>
    </row>
    <row r="15" spans="1:16" x14ac:dyDescent="0.15">
      <c r="A15" s="12">
        <v>40513</v>
      </c>
      <c r="B15" s="9">
        <v>4640</v>
      </c>
      <c r="C15" s="9">
        <v>180</v>
      </c>
      <c r="D15" s="9">
        <v>660</v>
      </c>
      <c r="E15" s="9">
        <v>140</v>
      </c>
      <c r="F15" s="9">
        <v>0</v>
      </c>
      <c r="G15" s="54">
        <f t="shared" si="0"/>
        <v>5620</v>
      </c>
      <c r="J15" s="4"/>
      <c r="P15" s="1"/>
    </row>
    <row r="16" spans="1:16" x14ac:dyDescent="0.15">
      <c r="A16" s="12">
        <v>40544</v>
      </c>
      <c r="B16" s="9">
        <v>5980</v>
      </c>
      <c r="C16" s="9">
        <v>210</v>
      </c>
      <c r="D16" s="9">
        <v>690</v>
      </c>
      <c r="E16" s="9">
        <v>140</v>
      </c>
      <c r="F16" s="9">
        <v>0</v>
      </c>
      <c r="G16" s="54">
        <f t="shared" si="0"/>
        <v>7020</v>
      </c>
      <c r="J16" s="4"/>
      <c r="P16" s="1"/>
    </row>
    <row r="17" spans="1:16" x14ac:dyDescent="0.15">
      <c r="A17" s="12">
        <v>40575</v>
      </c>
      <c r="B17" s="9">
        <v>7620</v>
      </c>
      <c r="C17" s="9">
        <v>240</v>
      </c>
      <c r="D17" s="9">
        <v>1020</v>
      </c>
      <c r="E17" s="9">
        <v>150</v>
      </c>
      <c r="F17" s="9">
        <v>0</v>
      </c>
      <c r="G17" s="54">
        <f t="shared" si="0"/>
        <v>9030</v>
      </c>
      <c r="J17" s="4"/>
      <c r="P17" s="1"/>
    </row>
    <row r="18" spans="1:16" x14ac:dyDescent="0.15">
      <c r="A18" s="12">
        <v>40603</v>
      </c>
      <c r="B18" s="9">
        <v>8370</v>
      </c>
      <c r="C18" s="9">
        <v>250</v>
      </c>
      <c r="D18" s="9">
        <v>1290</v>
      </c>
      <c r="E18" s="9">
        <v>140</v>
      </c>
      <c r="F18" s="9">
        <v>0</v>
      </c>
      <c r="G18" s="54">
        <f t="shared" si="0"/>
        <v>10050</v>
      </c>
      <c r="J18" s="4"/>
      <c r="P18" s="1"/>
    </row>
    <row r="19" spans="1:16" x14ac:dyDescent="0.15">
      <c r="A19" s="12">
        <v>40634</v>
      </c>
      <c r="B19" s="9">
        <v>8830</v>
      </c>
      <c r="C19" s="9">
        <v>290</v>
      </c>
      <c r="D19" s="9">
        <v>1620</v>
      </c>
      <c r="E19" s="9">
        <v>150</v>
      </c>
      <c r="F19" s="9">
        <v>0</v>
      </c>
      <c r="G19" s="54">
        <f t="shared" si="0"/>
        <v>10890</v>
      </c>
      <c r="J19" s="4"/>
      <c r="P19" s="1"/>
    </row>
    <row r="20" spans="1:16" x14ac:dyDescent="0.15">
      <c r="A20" s="12">
        <v>40664</v>
      </c>
      <c r="B20" s="9">
        <v>9310</v>
      </c>
      <c r="C20" s="9">
        <v>330</v>
      </c>
      <c r="D20" s="9">
        <v>1650</v>
      </c>
      <c r="E20" s="9">
        <v>130</v>
      </c>
      <c r="F20" s="9">
        <v>0</v>
      </c>
      <c r="G20" s="54">
        <f t="shared" si="0"/>
        <v>11420</v>
      </c>
      <c r="J20" s="4"/>
      <c r="P20" s="1"/>
    </row>
    <row r="21" spans="1:16" x14ac:dyDescent="0.15">
      <c r="A21" s="12">
        <v>40695</v>
      </c>
      <c r="B21" s="9">
        <v>10230</v>
      </c>
      <c r="C21" s="9">
        <v>310</v>
      </c>
      <c r="D21" s="9">
        <v>1590</v>
      </c>
      <c r="E21" s="9">
        <v>140</v>
      </c>
      <c r="F21" s="9">
        <v>0</v>
      </c>
      <c r="G21" s="54">
        <f t="shared" si="0"/>
        <v>12270</v>
      </c>
      <c r="J21" s="4"/>
      <c r="P21" s="1"/>
    </row>
    <row r="22" spans="1:16" x14ac:dyDescent="0.15">
      <c r="A22" s="12">
        <v>40725</v>
      </c>
      <c r="B22" s="9">
        <v>8720</v>
      </c>
      <c r="C22" s="9">
        <v>290</v>
      </c>
      <c r="D22" s="9">
        <v>1560</v>
      </c>
      <c r="E22" s="9">
        <v>150</v>
      </c>
      <c r="F22" s="9">
        <v>0</v>
      </c>
      <c r="G22" s="54">
        <f t="shared" si="0"/>
        <v>10720</v>
      </c>
      <c r="J22" s="4"/>
      <c r="P22" s="1"/>
    </row>
    <row r="23" spans="1:16" x14ac:dyDescent="0.15">
      <c r="A23" s="12">
        <v>40756</v>
      </c>
      <c r="B23" s="9">
        <v>7710</v>
      </c>
      <c r="C23" s="9">
        <v>270</v>
      </c>
      <c r="D23" s="9">
        <v>1530</v>
      </c>
      <c r="E23" s="9">
        <v>140</v>
      </c>
      <c r="F23" s="9">
        <v>0</v>
      </c>
      <c r="G23" s="54">
        <f t="shared" si="0"/>
        <v>9650</v>
      </c>
      <c r="J23" s="4"/>
      <c r="P23" s="1"/>
    </row>
    <row r="24" spans="1:16" x14ac:dyDescent="0.15">
      <c r="A24" s="12">
        <v>40787</v>
      </c>
      <c r="B24" s="9">
        <v>6320</v>
      </c>
      <c r="C24" s="9">
        <v>250</v>
      </c>
      <c r="D24" s="9">
        <v>1590</v>
      </c>
      <c r="E24" s="9">
        <v>150</v>
      </c>
      <c r="F24" s="9">
        <v>0</v>
      </c>
      <c r="G24" s="54">
        <f t="shared" si="0"/>
        <v>8310</v>
      </c>
      <c r="J24" s="4"/>
      <c r="P24" s="1"/>
    </row>
    <row r="25" spans="1:16" x14ac:dyDescent="0.15">
      <c r="A25" s="12">
        <v>40817</v>
      </c>
      <c r="B25" s="9">
        <v>5840</v>
      </c>
      <c r="C25" s="9">
        <v>250</v>
      </c>
      <c r="D25" s="9">
        <v>1260</v>
      </c>
      <c r="E25" s="9">
        <v>160</v>
      </c>
      <c r="F25" s="9">
        <v>0</v>
      </c>
      <c r="G25" s="54">
        <f t="shared" si="0"/>
        <v>7510</v>
      </c>
      <c r="J25" s="4"/>
      <c r="P25" s="1"/>
    </row>
    <row r="26" spans="1:16" x14ac:dyDescent="0.15">
      <c r="A26" s="12">
        <v>40848</v>
      </c>
      <c r="B26" s="9">
        <v>4960</v>
      </c>
      <c r="C26" s="9">
        <v>240</v>
      </c>
      <c r="D26" s="9">
        <v>900</v>
      </c>
      <c r="E26" s="9">
        <v>150</v>
      </c>
      <c r="F26" s="9">
        <v>0</v>
      </c>
      <c r="G26" s="54">
        <f t="shared" si="0"/>
        <v>6250</v>
      </c>
      <c r="J26" s="4"/>
      <c r="P26" s="1"/>
    </row>
    <row r="27" spans="1:16" x14ac:dyDescent="0.15">
      <c r="A27" s="12">
        <v>40878</v>
      </c>
      <c r="B27" s="9">
        <v>4350</v>
      </c>
      <c r="C27" s="9">
        <v>210</v>
      </c>
      <c r="D27" s="9">
        <v>660</v>
      </c>
      <c r="E27" s="9">
        <v>150</v>
      </c>
      <c r="F27" s="9">
        <v>0</v>
      </c>
      <c r="G27" s="54">
        <f t="shared" si="0"/>
        <v>5370</v>
      </c>
      <c r="J27" s="4"/>
      <c r="P27" s="1"/>
    </row>
    <row r="28" spans="1:16" x14ac:dyDescent="0.15">
      <c r="A28" s="12">
        <v>40909</v>
      </c>
      <c r="B28" s="9">
        <v>6020</v>
      </c>
      <c r="C28" s="9">
        <v>220</v>
      </c>
      <c r="D28" s="9">
        <v>570</v>
      </c>
      <c r="E28" s="9">
        <v>160</v>
      </c>
      <c r="F28" s="9">
        <v>0</v>
      </c>
      <c r="G28" s="54">
        <f t="shared" si="0"/>
        <v>6970</v>
      </c>
      <c r="J28" s="4"/>
      <c r="P28" s="1"/>
    </row>
    <row r="29" spans="1:16" x14ac:dyDescent="0.15">
      <c r="A29" s="12">
        <v>40940</v>
      </c>
      <c r="B29" s="9">
        <v>7920</v>
      </c>
      <c r="C29" s="9">
        <v>250</v>
      </c>
      <c r="D29" s="9">
        <v>840</v>
      </c>
      <c r="E29" s="9">
        <v>150</v>
      </c>
      <c r="F29" s="9">
        <v>0</v>
      </c>
      <c r="G29" s="54">
        <f t="shared" si="0"/>
        <v>9160</v>
      </c>
      <c r="J29" s="4"/>
      <c r="P29" s="1"/>
    </row>
    <row r="30" spans="1:16" x14ac:dyDescent="0.15">
      <c r="A30" s="12">
        <v>40969</v>
      </c>
      <c r="B30" s="9">
        <v>8430</v>
      </c>
      <c r="C30" s="9">
        <v>270</v>
      </c>
      <c r="D30" s="9">
        <v>1110</v>
      </c>
      <c r="E30" s="9">
        <v>160</v>
      </c>
      <c r="F30" s="9">
        <v>0</v>
      </c>
      <c r="G30" s="54">
        <f t="shared" si="0"/>
        <v>9970</v>
      </c>
      <c r="J30" s="4"/>
      <c r="P30" s="1"/>
    </row>
    <row r="31" spans="1:16" x14ac:dyDescent="0.15">
      <c r="A31" s="12">
        <v>41000</v>
      </c>
      <c r="B31" s="9">
        <v>9040</v>
      </c>
      <c r="C31" s="9">
        <v>310</v>
      </c>
      <c r="D31" s="9">
        <v>1500</v>
      </c>
      <c r="E31" s="9">
        <v>170</v>
      </c>
      <c r="F31" s="9">
        <v>0</v>
      </c>
      <c r="G31" s="54">
        <f t="shared" si="0"/>
        <v>11020</v>
      </c>
      <c r="J31" s="4"/>
      <c r="P31" s="1"/>
    </row>
    <row r="32" spans="1:16" x14ac:dyDescent="0.15">
      <c r="A32" s="12">
        <v>41030</v>
      </c>
      <c r="B32" s="9">
        <v>9820</v>
      </c>
      <c r="C32" s="9">
        <v>360</v>
      </c>
      <c r="D32" s="9">
        <v>1440</v>
      </c>
      <c r="E32" s="9">
        <v>160</v>
      </c>
      <c r="F32" s="9">
        <v>0</v>
      </c>
      <c r="G32" s="54">
        <f t="shared" si="0"/>
        <v>11780</v>
      </c>
      <c r="J32" s="4"/>
      <c r="P32" s="1"/>
    </row>
    <row r="33" spans="1:16" x14ac:dyDescent="0.15">
      <c r="A33" s="12">
        <v>41061</v>
      </c>
      <c r="B33" s="9">
        <v>10370</v>
      </c>
      <c r="C33" s="9">
        <v>330</v>
      </c>
      <c r="D33" s="9">
        <v>1410</v>
      </c>
      <c r="E33" s="9">
        <v>170</v>
      </c>
      <c r="F33" s="9">
        <v>0</v>
      </c>
      <c r="G33" s="54">
        <f t="shared" si="0"/>
        <v>12280</v>
      </c>
      <c r="J33" s="4"/>
      <c r="P33" s="1"/>
    </row>
    <row r="34" spans="1:16" x14ac:dyDescent="0.15">
      <c r="A34" s="12">
        <v>41091</v>
      </c>
      <c r="B34" s="9">
        <v>9050</v>
      </c>
      <c r="C34" s="9">
        <v>310</v>
      </c>
      <c r="D34" s="9">
        <v>1440</v>
      </c>
      <c r="E34" s="9">
        <v>160</v>
      </c>
      <c r="F34" s="9">
        <v>0</v>
      </c>
      <c r="G34" s="54">
        <f t="shared" si="0"/>
        <v>10960</v>
      </c>
      <c r="J34" s="4"/>
      <c r="P34" s="1"/>
    </row>
    <row r="35" spans="1:16" x14ac:dyDescent="0.15">
      <c r="A35" s="12">
        <v>41122</v>
      </c>
      <c r="B35" s="9">
        <v>7620</v>
      </c>
      <c r="C35" s="9">
        <v>300</v>
      </c>
      <c r="D35" s="9">
        <v>1410</v>
      </c>
      <c r="E35" s="9">
        <v>170</v>
      </c>
      <c r="F35" s="9">
        <v>0</v>
      </c>
      <c r="G35" s="54">
        <f t="shared" si="0"/>
        <v>9500</v>
      </c>
      <c r="J35" s="4"/>
      <c r="P35" s="1"/>
    </row>
    <row r="36" spans="1:16" x14ac:dyDescent="0.15">
      <c r="A36" s="12">
        <v>41153</v>
      </c>
      <c r="B36" s="9">
        <v>6420</v>
      </c>
      <c r="C36" s="9">
        <v>280</v>
      </c>
      <c r="D36" s="9">
        <v>1350</v>
      </c>
      <c r="E36" s="9">
        <v>180</v>
      </c>
      <c r="F36" s="9">
        <v>0</v>
      </c>
      <c r="G36" s="54">
        <f t="shared" ref="G36:G63" si="1">SUM(B36:F36)</f>
        <v>8230</v>
      </c>
      <c r="J36" s="4"/>
      <c r="P36" s="1"/>
    </row>
    <row r="37" spans="1:16" x14ac:dyDescent="0.15">
      <c r="A37" s="12">
        <v>41183</v>
      </c>
      <c r="B37" s="9">
        <v>5890</v>
      </c>
      <c r="C37" s="9">
        <v>270</v>
      </c>
      <c r="D37" s="9">
        <v>1080</v>
      </c>
      <c r="E37" s="9">
        <v>180</v>
      </c>
      <c r="F37" s="9">
        <v>0</v>
      </c>
      <c r="G37" s="54">
        <f t="shared" si="1"/>
        <v>7420</v>
      </c>
      <c r="J37" s="4"/>
      <c r="P37" s="1"/>
    </row>
    <row r="38" spans="1:16" x14ac:dyDescent="0.15">
      <c r="A38" s="12">
        <v>41214</v>
      </c>
      <c r="B38" s="9">
        <v>5340</v>
      </c>
      <c r="C38" s="9">
        <v>260</v>
      </c>
      <c r="D38" s="9">
        <v>840</v>
      </c>
      <c r="E38" s="9">
        <v>190</v>
      </c>
      <c r="F38" s="9">
        <v>0</v>
      </c>
      <c r="G38" s="54">
        <f t="shared" si="1"/>
        <v>6630</v>
      </c>
      <c r="J38" s="4"/>
      <c r="P38" s="1"/>
    </row>
    <row r="39" spans="1:16" x14ac:dyDescent="0.15">
      <c r="A39" s="12">
        <v>41244</v>
      </c>
      <c r="B39" s="9">
        <v>4430</v>
      </c>
      <c r="C39" s="9">
        <v>230</v>
      </c>
      <c r="D39" s="9">
        <v>510</v>
      </c>
      <c r="E39" s="9">
        <v>180</v>
      </c>
      <c r="F39" s="9">
        <v>0</v>
      </c>
      <c r="G39" s="54">
        <f t="shared" si="1"/>
        <v>5350</v>
      </c>
      <c r="J39" s="4"/>
      <c r="P39" s="1"/>
    </row>
    <row r="40" spans="1:16" x14ac:dyDescent="0.15">
      <c r="A40" s="12">
        <v>41275</v>
      </c>
      <c r="B40" s="9">
        <v>6100</v>
      </c>
      <c r="C40" s="9">
        <v>250</v>
      </c>
      <c r="D40" s="9">
        <v>480</v>
      </c>
      <c r="E40" s="9">
        <v>200</v>
      </c>
      <c r="F40" s="9">
        <v>0</v>
      </c>
      <c r="G40" s="54">
        <f t="shared" si="1"/>
        <v>7030</v>
      </c>
      <c r="J40" s="4"/>
      <c r="P40" s="1"/>
    </row>
    <row r="41" spans="1:16" x14ac:dyDescent="0.15">
      <c r="A41" s="12">
        <v>41306</v>
      </c>
      <c r="B41" s="9">
        <v>8010</v>
      </c>
      <c r="C41" s="9">
        <v>270</v>
      </c>
      <c r="D41" s="9">
        <v>750</v>
      </c>
      <c r="E41" s="9">
        <v>190</v>
      </c>
      <c r="F41" s="9">
        <v>0</v>
      </c>
      <c r="G41" s="54">
        <f t="shared" si="1"/>
        <v>9220</v>
      </c>
      <c r="J41" s="4"/>
      <c r="P41" s="1"/>
    </row>
    <row r="42" spans="1:16" x14ac:dyDescent="0.15">
      <c r="A42" s="12">
        <v>41334</v>
      </c>
      <c r="B42" s="9">
        <v>8430</v>
      </c>
      <c r="C42" s="9">
        <v>280</v>
      </c>
      <c r="D42" s="9">
        <v>1140</v>
      </c>
      <c r="E42" s="9">
        <v>200</v>
      </c>
      <c r="F42" s="9">
        <v>0</v>
      </c>
      <c r="G42" s="54">
        <f t="shared" si="1"/>
        <v>10050</v>
      </c>
      <c r="J42" s="4"/>
      <c r="P42" s="1"/>
    </row>
    <row r="43" spans="1:16" x14ac:dyDescent="0.15">
      <c r="A43" s="12">
        <v>41365</v>
      </c>
      <c r="B43" s="9">
        <v>9110</v>
      </c>
      <c r="C43" s="9">
        <v>320</v>
      </c>
      <c r="D43" s="9">
        <v>1410</v>
      </c>
      <c r="E43" s="9">
        <v>210</v>
      </c>
      <c r="F43" s="9">
        <v>0</v>
      </c>
      <c r="G43" s="54">
        <f t="shared" si="1"/>
        <v>11050</v>
      </c>
      <c r="J43" s="4"/>
      <c r="P43" s="1"/>
    </row>
    <row r="44" spans="1:16" x14ac:dyDescent="0.15">
      <c r="A44" s="12">
        <v>41395</v>
      </c>
      <c r="B44" s="9">
        <v>9730</v>
      </c>
      <c r="C44" s="9">
        <v>380</v>
      </c>
      <c r="D44" s="9">
        <v>1340</v>
      </c>
      <c r="E44" s="9">
        <v>190</v>
      </c>
      <c r="F44" s="9">
        <v>0</v>
      </c>
      <c r="G44" s="54">
        <f t="shared" si="1"/>
        <v>11640</v>
      </c>
      <c r="J44" s="4"/>
      <c r="P44" s="1"/>
    </row>
    <row r="45" spans="1:16" x14ac:dyDescent="0.15">
      <c r="A45" s="12">
        <v>41426</v>
      </c>
      <c r="B45" s="9">
        <v>10120</v>
      </c>
      <c r="C45" s="9">
        <v>360</v>
      </c>
      <c r="D45" s="9">
        <v>1360</v>
      </c>
      <c r="E45" s="9">
        <v>200</v>
      </c>
      <c r="F45" s="9">
        <v>0</v>
      </c>
      <c r="G45" s="54">
        <f t="shared" si="1"/>
        <v>12040</v>
      </c>
      <c r="J45" s="4"/>
      <c r="P45" s="1"/>
    </row>
    <row r="46" spans="1:16" x14ac:dyDescent="0.15">
      <c r="A46" s="12">
        <v>41456</v>
      </c>
      <c r="B46" s="9">
        <v>9080</v>
      </c>
      <c r="C46" s="9">
        <v>320</v>
      </c>
      <c r="D46" s="9">
        <v>1410</v>
      </c>
      <c r="E46" s="9">
        <v>200</v>
      </c>
      <c r="F46" s="9">
        <v>0</v>
      </c>
      <c r="G46" s="54">
        <f t="shared" si="1"/>
        <v>11010</v>
      </c>
      <c r="J46" s="4"/>
      <c r="P46" s="1"/>
    </row>
    <row r="47" spans="1:16" x14ac:dyDescent="0.15">
      <c r="A47" s="12">
        <v>41487</v>
      </c>
      <c r="B47" s="9">
        <v>7820</v>
      </c>
      <c r="C47" s="9">
        <v>310</v>
      </c>
      <c r="D47" s="9">
        <v>1490</v>
      </c>
      <c r="E47" s="9">
        <v>210</v>
      </c>
      <c r="F47" s="9">
        <v>0</v>
      </c>
      <c r="G47" s="54">
        <f t="shared" si="1"/>
        <v>9830</v>
      </c>
      <c r="J47" s="4"/>
      <c r="P47" s="1"/>
    </row>
    <row r="48" spans="1:16" x14ac:dyDescent="0.15">
      <c r="A48" s="12">
        <v>41518</v>
      </c>
      <c r="B48" s="9">
        <v>6540</v>
      </c>
      <c r="C48" s="9">
        <v>300</v>
      </c>
      <c r="D48" s="9">
        <v>1310</v>
      </c>
      <c r="E48" s="9">
        <v>220</v>
      </c>
      <c r="F48" s="9">
        <v>0</v>
      </c>
      <c r="G48" s="54">
        <f t="shared" si="1"/>
        <v>8370</v>
      </c>
      <c r="J48" s="4"/>
      <c r="P48" s="1"/>
    </row>
    <row r="49" spans="1:16" x14ac:dyDescent="0.15">
      <c r="A49" s="12">
        <v>41548</v>
      </c>
      <c r="B49" s="9">
        <v>6010</v>
      </c>
      <c r="C49" s="9">
        <v>290</v>
      </c>
      <c r="D49" s="9">
        <v>980</v>
      </c>
      <c r="E49" s="9">
        <v>210</v>
      </c>
      <c r="F49" s="9">
        <v>0</v>
      </c>
      <c r="G49" s="54">
        <f t="shared" si="1"/>
        <v>7490</v>
      </c>
      <c r="J49" s="4"/>
      <c r="P49" s="1"/>
    </row>
    <row r="50" spans="1:16" x14ac:dyDescent="0.15">
      <c r="A50" s="12">
        <v>41579</v>
      </c>
      <c r="B50" s="9">
        <v>5270</v>
      </c>
      <c r="C50" s="9">
        <v>270</v>
      </c>
      <c r="D50" s="9">
        <v>770</v>
      </c>
      <c r="E50" s="9">
        <v>220</v>
      </c>
      <c r="F50" s="9">
        <v>0</v>
      </c>
      <c r="G50" s="54">
        <f t="shared" si="1"/>
        <v>6530</v>
      </c>
      <c r="J50" s="4"/>
      <c r="P50" s="1"/>
    </row>
    <row r="51" spans="1:16" x14ac:dyDescent="0.15">
      <c r="A51" s="12">
        <v>41609</v>
      </c>
      <c r="B51" s="9">
        <v>5380</v>
      </c>
      <c r="C51" s="9">
        <v>260</v>
      </c>
      <c r="D51" s="9">
        <v>430</v>
      </c>
      <c r="E51" s="9">
        <v>230</v>
      </c>
      <c r="F51" s="9">
        <v>0</v>
      </c>
      <c r="G51" s="54">
        <f t="shared" si="1"/>
        <v>6300</v>
      </c>
      <c r="J51" s="4"/>
      <c r="P51" s="1"/>
    </row>
    <row r="52" spans="1:16" x14ac:dyDescent="0.15">
      <c r="A52" s="12">
        <v>41640</v>
      </c>
      <c r="B52" s="9">
        <v>6210</v>
      </c>
      <c r="C52" s="9">
        <v>270</v>
      </c>
      <c r="D52" s="9">
        <v>400</v>
      </c>
      <c r="E52" s="9">
        <v>200</v>
      </c>
      <c r="F52" s="9">
        <v>0</v>
      </c>
      <c r="G52" s="54">
        <f t="shared" si="1"/>
        <v>7080</v>
      </c>
      <c r="J52" s="4"/>
      <c r="P52" s="1"/>
    </row>
    <row r="53" spans="1:16" x14ac:dyDescent="0.15">
      <c r="A53" s="12">
        <v>41671</v>
      </c>
      <c r="B53" s="9">
        <v>8030</v>
      </c>
      <c r="C53" s="9">
        <v>280</v>
      </c>
      <c r="D53" s="9">
        <v>750</v>
      </c>
      <c r="E53" s="9">
        <v>190</v>
      </c>
      <c r="F53" s="9">
        <v>0</v>
      </c>
      <c r="G53" s="54">
        <f t="shared" si="1"/>
        <v>9250</v>
      </c>
      <c r="J53" s="4"/>
      <c r="P53" s="1"/>
    </row>
    <row r="54" spans="1:16" x14ac:dyDescent="0.15">
      <c r="A54" s="12">
        <v>41699</v>
      </c>
      <c r="B54" s="9">
        <v>8540</v>
      </c>
      <c r="C54" s="9">
        <v>300</v>
      </c>
      <c r="D54" s="9">
        <v>970</v>
      </c>
      <c r="E54" s="9">
        <v>210</v>
      </c>
      <c r="F54" s="9">
        <v>0</v>
      </c>
      <c r="G54" s="54">
        <f t="shared" si="1"/>
        <v>10020</v>
      </c>
      <c r="J54" s="4"/>
      <c r="P54" s="1"/>
    </row>
    <row r="55" spans="1:16" x14ac:dyDescent="0.15">
      <c r="A55" s="12">
        <v>41730</v>
      </c>
      <c r="B55" s="9">
        <v>9120</v>
      </c>
      <c r="C55" s="9">
        <v>340</v>
      </c>
      <c r="D55" s="9">
        <v>1310</v>
      </c>
      <c r="E55" s="9">
        <v>220</v>
      </c>
      <c r="F55" s="9">
        <v>5</v>
      </c>
      <c r="G55" s="54">
        <f t="shared" si="1"/>
        <v>10995</v>
      </c>
      <c r="J55" s="4"/>
      <c r="P55" s="1"/>
    </row>
    <row r="56" spans="1:16" x14ac:dyDescent="0.15">
      <c r="A56" s="12">
        <v>41760</v>
      </c>
      <c r="B56" s="9">
        <v>9570</v>
      </c>
      <c r="C56" s="9">
        <v>390</v>
      </c>
      <c r="D56" s="9">
        <v>1260</v>
      </c>
      <c r="E56" s="9">
        <v>200</v>
      </c>
      <c r="F56" s="9">
        <v>16</v>
      </c>
      <c r="G56" s="54">
        <f t="shared" si="1"/>
        <v>11436</v>
      </c>
      <c r="J56" s="4"/>
      <c r="P56" s="1"/>
    </row>
    <row r="57" spans="1:16" x14ac:dyDescent="0.15">
      <c r="A57" s="12">
        <v>41791</v>
      </c>
      <c r="B57" s="9">
        <v>10230</v>
      </c>
      <c r="C57" s="9">
        <v>380</v>
      </c>
      <c r="D57" s="9">
        <v>1240</v>
      </c>
      <c r="E57" s="9">
        <v>210</v>
      </c>
      <c r="F57" s="9">
        <v>22</v>
      </c>
      <c r="G57" s="54">
        <f t="shared" si="1"/>
        <v>12082</v>
      </c>
      <c r="J57" s="4"/>
      <c r="P57" s="1"/>
    </row>
    <row r="58" spans="1:16" x14ac:dyDescent="0.15">
      <c r="A58" s="12">
        <v>41821</v>
      </c>
      <c r="B58" s="9">
        <v>9580</v>
      </c>
      <c r="C58" s="9">
        <v>350</v>
      </c>
      <c r="D58" s="9">
        <v>1300</v>
      </c>
      <c r="E58" s="9">
        <v>230</v>
      </c>
      <c r="F58" s="9">
        <v>26</v>
      </c>
      <c r="G58" s="54">
        <f t="shared" si="1"/>
        <v>11486</v>
      </c>
      <c r="J58" s="4"/>
      <c r="P58" s="1"/>
    </row>
    <row r="59" spans="1:16" x14ac:dyDescent="0.15">
      <c r="A59" s="12">
        <v>41852</v>
      </c>
      <c r="B59" s="9">
        <v>7680</v>
      </c>
      <c r="C59" s="9">
        <v>340</v>
      </c>
      <c r="D59" s="9">
        <v>1250</v>
      </c>
      <c r="E59" s="9">
        <v>220</v>
      </c>
      <c r="F59" s="9">
        <v>14</v>
      </c>
      <c r="G59" s="54">
        <f t="shared" si="1"/>
        <v>9504</v>
      </c>
      <c r="J59" s="4"/>
      <c r="P59" s="1"/>
    </row>
    <row r="60" spans="1:16" x14ac:dyDescent="0.15">
      <c r="A60" s="12">
        <v>41883</v>
      </c>
      <c r="B60" s="9">
        <v>6870</v>
      </c>
      <c r="C60" s="9">
        <v>320</v>
      </c>
      <c r="D60" s="9">
        <v>1210</v>
      </c>
      <c r="E60" s="9">
        <v>220</v>
      </c>
      <c r="F60" s="9">
        <v>15</v>
      </c>
      <c r="G60" s="54">
        <f t="shared" si="1"/>
        <v>8635</v>
      </c>
      <c r="J60" s="4"/>
      <c r="P60" s="1"/>
    </row>
    <row r="61" spans="1:16" x14ac:dyDescent="0.15">
      <c r="A61" s="12">
        <v>41913</v>
      </c>
      <c r="B61" s="9">
        <v>5930</v>
      </c>
      <c r="C61" s="9">
        <v>310</v>
      </c>
      <c r="D61" s="9">
        <v>970</v>
      </c>
      <c r="E61" s="9">
        <v>230</v>
      </c>
      <c r="F61" s="9">
        <v>11</v>
      </c>
      <c r="G61" s="54">
        <f t="shared" si="1"/>
        <v>7451</v>
      </c>
      <c r="J61" s="4"/>
      <c r="P61" s="1"/>
    </row>
    <row r="62" spans="1:16" x14ac:dyDescent="0.15">
      <c r="A62" s="12">
        <v>41944</v>
      </c>
      <c r="B62" s="9">
        <v>5260</v>
      </c>
      <c r="C62" s="9">
        <v>300</v>
      </c>
      <c r="D62" s="9">
        <v>650</v>
      </c>
      <c r="E62" s="9">
        <v>240</v>
      </c>
      <c r="F62" s="9">
        <v>3</v>
      </c>
      <c r="G62" s="54">
        <f t="shared" si="1"/>
        <v>6453</v>
      </c>
      <c r="J62" s="4"/>
      <c r="P62" s="1"/>
    </row>
    <row r="63" spans="1:16" x14ac:dyDescent="0.15">
      <c r="A63" s="12">
        <v>41974</v>
      </c>
      <c r="B63" s="9">
        <v>4830</v>
      </c>
      <c r="C63" s="9">
        <v>290</v>
      </c>
      <c r="D63" s="9">
        <v>300</v>
      </c>
      <c r="E63" s="9">
        <v>230</v>
      </c>
      <c r="F63" s="9">
        <v>1</v>
      </c>
      <c r="G63" s="54">
        <f t="shared" si="1"/>
        <v>5651</v>
      </c>
      <c r="J63" s="4"/>
      <c r="P63" s="1"/>
    </row>
    <row r="64" spans="1:16" ht="14" thickBot="1" x14ac:dyDescent="0.2">
      <c r="A64" s="13"/>
      <c r="B64" s="55"/>
      <c r="C64" s="55"/>
      <c r="D64" s="55"/>
      <c r="E64" s="55"/>
      <c r="F64" s="55"/>
      <c r="G64" s="10"/>
    </row>
  </sheetData>
  <phoneticPr fontId="0" type="noConversion"/>
  <printOptions headings="1" gridLines="1"/>
  <pageMargins left="0.75" right="0.75" top="1" bottom="1" header="0.5" footer="0.5"/>
  <pageSetup scale="80" orientation="portrait" horizontalDpi="4294967292" verticalDpi="4294967292"/>
  <headerFooter alignWithMargins="0"/>
  <ignoredErrors>
    <ignoredError sqref="G4:G59 G6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63"/>
  <sheetViews>
    <sheetView workbookViewId="0">
      <selection sqref="A1:XFD1048576"/>
    </sheetView>
  </sheetViews>
  <sheetFormatPr baseColWidth="10" defaultColWidth="8.83203125" defaultRowHeight="16" x14ac:dyDescent="0.2"/>
  <cols>
    <col min="1" max="1" width="8.83203125" style="18"/>
    <col min="2" max="16384" width="8.83203125" style="16"/>
  </cols>
  <sheetData>
    <row r="1" spans="1:7" x14ac:dyDescent="0.2">
      <c r="A1" s="38" t="s">
        <v>21</v>
      </c>
      <c r="B1" s="38"/>
    </row>
    <row r="2" spans="1:7" x14ac:dyDescent="0.2">
      <c r="A2" s="39"/>
    </row>
    <row r="3" spans="1:7" ht="17" thickBot="1" x14ac:dyDescent="0.25">
      <c r="A3" s="19" t="s">
        <v>19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1</v>
      </c>
    </row>
    <row r="4" spans="1:7" ht="17" thickTop="1" x14ac:dyDescent="0.2">
      <c r="A4" s="25">
        <v>40179</v>
      </c>
      <c r="B4" s="16">
        <v>570</v>
      </c>
      <c r="C4" s="16">
        <v>250</v>
      </c>
      <c r="D4" s="16">
        <v>560</v>
      </c>
      <c r="E4" s="16">
        <v>212</v>
      </c>
      <c r="F4" s="16">
        <v>0</v>
      </c>
      <c r="G4" s="16">
        <f t="shared" ref="G4:G35" si="0">SUM(B4:F4)</f>
        <v>1592</v>
      </c>
    </row>
    <row r="5" spans="1:7" x14ac:dyDescent="0.2">
      <c r="A5" s="25">
        <v>40210</v>
      </c>
      <c r="B5" s="16">
        <v>611</v>
      </c>
      <c r="C5" s="16">
        <v>270</v>
      </c>
      <c r="D5" s="16">
        <v>600</v>
      </c>
      <c r="E5" s="16">
        <v>230</v>
      </c>
      <c r="F5" s="16">
        <v>0</v>
      </c>
      <c r="G5" s="16">
        <f t="shared" si="0"/>
        <v>1711</v>
      </c>
    </row>
    <row r="6" spans="1:7" x14ac:dyDescent="0.2">
      <c r="A6" s="25">
        <v>40238</v>
      </c>
      <c r="B6" s="16">
        <v>630</v>
      </c>
      <c r="C6" s="16">
        <v>260</v>
      </c>
      <c r="D6" s="16">
        <v>680</v>
      </c>
      <c r="E6" s="16">
        <v>240</v>
      </c>
      <c r="F6" s="16">
        <v>0</v>
      </c>
      <c r="G6" s="16">
        <f t="shared" si="0"/>
        <v>1810</v>
      </c>
    </row>
    <row r="7" spans="1:7" x14ac:dyDescent="0.2">
      <c r="A7" s="25">
        <v>40269</v>
      </c>
      <c r="B7" s="16">
        <v>684</v>
      </c>
      <c r="C7" s="16">
        <v>270</v>
      </c>
      <c r="D7" s="16">
        <v>650</v>
      </c>
      <c r="E7" s="16">
        <v>263</v>
      </c>
      <c r="F7" s="16">
        <v>0</v>
      </c>
      <c r="G7" s="16">
        <f t="shared" si="0"/>
        <v>1867</v>
      </c>
    </row>
    <row r="8" spans="1:7" x14ac:dyDescent="0.2">
      <c r="A8" s="25">
        <v>40299</v>
      </c>
      <c r="B8" s="16">
        <v>650</v>
      </c>
      <c r="C8" s="16">
        <v>280</v>
      </c>
      <c r="D8" s="16">
        <v>580</v>
      </c>
      <c r="E8" s="16">
        <v>269</v>
      </c>
      <c r="F8" s="16">
        <v>0</v>
      </c>
      <c r="G8" s="16">
        <f t="shared" si="0"/>
        <v>1779</v>
      </c>
    </row>
    <row r="9" spans="1:7" x14ac:dyDescent="0.2">
      <c r="A9" s="25">
        <v>40330</v>
      </c>
      <c r="B9" s="16">
        <v>600</v>
      </c>
      <c r="C9" s="16">
        <v>270</v>
      </c>
      <c r="D9" s="16">
        <v>590</v>
      </c>
      <c r="E9" s="16">
        <v>280</v>
      </c>
      <c r="F9" s="16">
        <v>0</v>
      </c>
      <c r="G9" s="16">
        <f t="shared" si="0"/>
        <v>1740</v>
      </c>
    </row>
    <row r="10" spans="1:7" x14ac:dyDescent="0.2">
      <c r="A10" s="25">
        <v>40360</v>
      </c>
      <c r="B10" s="16">
        <v>512</v>
      </c>
      <c r="C10" s="16">
        <v>264</v>
      </c>
      <c r="D10" s="16">
        <v>760</v>
      </c>
      <c r="E10" s="16">
        <v>290</v>
      </c>
      <c r="F10" s="16">
        <v>0</v>
      </c>
      <c r="G10" s="16">
        <f t="shared" si="0"/>
        <v>1826</v>
      </c>
    </row>
    <row r="11" spans="1:7" x14ac:dyDescent="0.2">
      <c r="A11" s="25">
        <v>40391</v>
      </c>
      <c r="B11" s="16">
        <v>500</v>
      </c>
      <c r="C11" s="16">
        <v>280</v>
      </c>
      <c r="D11" s="16">
        <v>645</v>
      </c>
      <c r="E11" s="16">
        <v>270</v>
      </c>
      <c r="F11" s="16">
        <v>0</v>
      </c>
      <c r="G11" s="16">
        <f t="shared" si="0"/>
        <v>1695</v>
      </c>
    </row>
    <row r="12" spans="1:7" x14ac:dyDescent="0.2">
      <c r="A12" s="25">
        <v>40422</v>
      </c>
      <c r="B12" s="16">
        <v>478</v>
      </c>
      <c r="C12" s="16">
        <v>290</v>
      </c>
      <c r="D12" s="16">
        <v>650</v>
      </c>
      <c r="E12" s="16">
        <v>263</v>
      </c>
      <c r="F12" s="16">
        <v>0</v>
      </c>
      <c r="G12" s="16">
        <f t="shared" si="0"/>
        <v>1681</v>
      </c>
    </row>
    <row r="13" spans="1:7" x14ac:dyDescent="0.2">
      <c r="A13" s="25">
        <v>40452</v>
      </c>
      <c r="B13" s="16">
        <v>455</v>
      </c>
      <c r="C13" s="16">
        <v>280</v>
      </c>
      <c r="D13" s="16">
        <v>670</v>
      </c>
      <c r="E13" s="16">
        <v>258</v>
      </c>
      <c r="F13" s="16">
        <v>0</v>
      </c>
      <c r="G13" s="16">
        <f t="shared" si="0"/>
        <v>1663</v>
      </c>
    </row>
    <row r="14" spans="1:7" x14ac:dyDescent="0.2">
      <c r="A14" s="25">
        <v>40483</v>
      </c>
      <c r="B14" s="16">
        <v>407</v>
      </c>
      <c r="C14" s="16">
        <v>290</v>
      </c>
      <c r="D14" s="16">
        <v>888</v>
      </c>
      <c r="E14" s="16">
        <v>240</v>
      </c>
      <c r="F14" s="16">
        <v>0</v>
      </c>
      <c r="G14" s="16">
        <f t="shared" si="0"/>
        <v>1825</v>
      </c>
    </row>
    <row r="15" spans="1:7" x14ac:dyDescent="0.2">
      <c r="A15" s="25">
        <v>40513</v>
      </c>
      <c r="B15" s="16">
        <v>360</v>
      </c>
      <c r="C15" s="16">
        <v>280</v>
      </c>
      <c r="D15" s="16">
        <v>850</v>
      </c>
      <c r="E15" s="16">
        <v>230</v>
      </c>
      <c r="F15" s="16">
        <v>0</v>
      </c>
      <c r="G15" s="16">
        <f t="shared" si="0"/>
        <v>1720</v>
      </c>
    </row>
    <row r="16" spans="1:7" x14ac:dyDescent="0.2">
      <c r="A16" s="25">
        <v>40544</v>
      </c>
      <c r="B16" s="16">
        <v>571</v>
      </c>
      <c r="C16" s="16">
        <v>320</v>
      </c>
      <c r="D16" s="16">
        <v>620</v>
      </c>
      <c r="E16" s="16">
        <v>250</v>
      </c>
      <c r="F16" s="16">
        <v>0</v>
      </c>
      <c r="G16" s="16">
        <f t="shared" si="0"/>
        <v>1761</v>
      </c>
    </row>
    <row r="17" spans="1:7" x14ac:dyDescent="0.2">
      <c r="A17" s="25">
        <v>40575</v>
      </c>
      <c r="B17" s="16">
        <v>650</v>
      </c>
      <c r="C17" s="16">
        <v>350</v>
      </c>
      <c r="D17" s="16">
        <v>760</v>
      </c>
      <c r="E17" s="16">
        <v>275</v>
      </c>
      <c r="F17" s="16">
        <v>0</v>
      </c>
      <c r="G17" s="16">
        <f t="shared" si="0"/>
        <v>2035</v>
      </c>
    </row>
    <row r="18" spans="1:7" x14ac:dyDescent="0.2">
      <c r="A18" s="25">
        <v>40603</v>
      </c>
      <c r="B18" s="16">
        <v>740</v>
      </c>
      <c r="C18" s="16">
        <v>390</v>
      </c>
      <c r="D18" s="16">
        <v>742</v>
      </c>
      <c r="E18" s="16">
        <v>270</v>
      </c>
      <c r="F18" s="16">
        <v>0</v>
      </c>
      <c r="G18" s="16">
        <f t="shared" si="0"/>
        <v>2142</v>
      </c>
    </row>
    <row r="19" spans="1:7" x14ac:dyDescent="0.2">
      <c r="A19" s="25">
        <v>40634</v>
      </c>
      <c r="B19" s="16">
        <v>840</v>
      </c>
      <c r="C19" s="16">
        <v>440</v>
      </c>
      <c r="D19" s="16">
        <v>780</v>
      </c>
      <c r="E19" s="16">
        <v>280</v>
      </c>
      <c r="F19" s="16">
        <v>0</v>
      </c>
      <c r="G19" s="16">
        <f t="shared" si="0"/>
        <v>2340</v>
      </c>
    </row>
    <row r="20" spans="1:7" x14ac:dyDescent="0.2">
      <c r="A20" s="25">
        <v>40664</v>
      </c>
      <c r="B20" s="16">
        <v>830</v>
      </c>
      <c r="C20" s="16">
        <v>470</v>
      </c>
      <c r="D20" s="16">
        <v>690</v>
      </c>
      <c r="E20" s="16">
        <v>290</v>
      </c>
      <c r="F20" s="16">
        <v>0</v>
      </c>
      <c r="G20" s="16">
        <f t="shared" si="0"/>
        <v>2280</v>
      </c>
    </row>
    <row r="21" spans="1:7" x14ac:dyDescent="0.2">
      <c r="A21" s="25">
        <v>40695</v>
      </c>
      <c r="B21" s="16">
        <v>760</v>
      </c>
      <c r="C21" s="16">
        <v>490</v>
      </c>
      <c r="D21" s="16">
        <v>721</v>
      </c>
      <c r="E21" s="16">
        <v>300</v>
      </c>
      <c r="F21" s="16">
        <v>0</v>
      </c>
      <c r="G21" s="16">
        <f t="shared" si="0"/>
        <v>2271</v>
      </c>
    </row>
    <row r="22" spans="1:7" x14ac:dyDescent="0.2">
      <c r="A22" s="25">
        <v>40725</v>
      </c>
      <c r="B22" s="16">
        <v>681</v>
      </c>
      <c r="C22" s="16">
        <v>481</v>
      </c>
      <c r="D22" s="16">
        <v>680</v>
      </c>
      <c r="E22" s="16">
        <v>312</v>
      </c>
      <c r="F22" s="16">
        <v>0</v>
      </c>
      <c r="G22" s="16">
        <f t="shared" si="0"/>
        <v>2154</v>
      </c>
    </row>
    <row r="23" spans="1:7" x14ac:dyDescent="0.2">
      <c r="A23" s="25">
        <v>40756</v>
      </c>
      <c r="B23" s="16">
        <v>670</v>
      </c>
      <c r="C23" s="16">
        <v>460</v>
      </c>
      <c r="D23" s="16">
        <v>711</v>
      </c>
      <c r="E23" s="16">
        <v>305</v>
      </c>
      <c r="F23" s="16">
        <v>0</v>
      </c>
      <c r="G23" s="16">
        <f t="shared" si="0"/>
        <v>2146</v>
      </c>
    </row>
    <row r="24" spans="1:7" x14ac:dyDescent="0.2">
      <c r="A24" s="25">
        <v>40787</v>
      </c>
      <c r="B24" s="16">
        <v>640</v>
      </c>
      <c r="C24" s="16">
        <v>460</v>
      </c>
      <c r="D24" s="16">
        <v>695</v>
      </c>
      <c r="E24" s="16">
        <v>290</v>
      </c>
      <c r="F24" s="16">
        <v>0</v>
      </c>
      <c r="G24" s="16">
        <f t="shared" si="0"/>
        <v>2085</v>
      </c>
    </row>
    <row r="25" spans="1:7" x14ac:dyDescent="0.2">
      <c r="A25" s="25">
        <v>40817</v>
      </c>
      <c r="B25" s="16">
        <v>620</v>
      </c>
      <c r="C25" s="16">
        <v>440</v>
      </c>
      <c r="D25" s="16">
        <v>650</v>
      </c>
      <c r="E25" s="16">
        <v>260</v>
      </c>
      <c r="F25" s="16">
        <v>0</v>
      </c>
      <c r="G25" s="16">
        <f t="shared" si="0"/>
        <v>1970</v>
      </c>
    </row>
    <row r="26" spans="1:7" x14ac:dyDescent="0.2">
      <c r="A26" s="25">
        <v>40848</v>
      </c>
      <c r="B26" s="16">
        <v>570</v>
      </c>
      <c r="C26" s="16">
        <v>436</v>
      </c>
      <c r="D26" s="16">
        <v>680</v>
      </c>
      <c r="E26" s="16">
        <v>250</v>
      </c>
      <c r="F26" s="16">
        <v>0</v>
      </c>
      <c r="G26" s="16">
        <f t="shared" si="0"/>
        <v>1936</v>
      </c>
    </row>
    <row r="27" spans="1:7" x14ac:dyDescent="0.2">
      <c r="A27" s="25">
        <v>40878</v>
      </c>
      <c r="B27" s="16">
        <v>533</v>
      </c>
      <c r="C27" s="16">
        <v>420</v>
      </c>
      <c r="D27" s="16">
        <v>657</v>
      </c>
      <c r="E27" s="16">
        <v>240</v>
      </c>
      <c r="F27" s="16">
        <v>0</v>
      </c>
      <c r="G27" s="16">
        <f t="shared" si="0"/>
        <v>1850</v>
      </c>
    </row>
    <row r="28" spans="1:7" x14ac:dyDescent="0.2">
      <c r="A28" s="25">
        <v>40909</v>
      </c>
      <c r="B28" s="16">
        <v>620</v>
      </c>
      <c r="C28" s="16">
        <v>510</v>
      </c>
      <c r="D28" s="16">
        <v>610</v>
      </c>
      <c r="E28" s="16">
        <v>250</v>
      </c>
      <c r="F28" s="16">
        <v>10</v>
      </c>
      <c r="G28" s="16">
        <f t="shared" si="0"/>
        <v>2000</v>
      </c>
    </row>
    <row r="29" spans="1:7" x14ac:dyDescent="0.2">
      <c r="A29" s="25">
        <v>40940</v>
      </c>
      <c r="B29" s="16">
        <v>792</v>
      </c>
      <c r="C29" s="16">
        <v>590</v>
      </c>
      <c r="D29" s="16">
        <v>680</v>
      </c>
      <c r="E29" s="16">
        <v>250</v>
      </c>
      <c r="F29" s="16">
        <v>12</v>
      </c>
      <c r="G29" s="16">
        <f t="shared" si="0"/>
        <v>2324</v>
      </c>
    </row>
    <row r="30" spans="1:7" x14ac:dyDescent="0.2">
      <c r="A30" s="25">
        <v>40969</v>
      </c>
      <c r="B30" s="16">
        <v>890</v>
      </c>
      <c r="C30" s="16">
        <v>610</v>
      </c>
      <c r="D30" s="16">
        <v>730</v>
      </c>
      <c r="E30" s="16">
        <v>260</v>
      </c>
      <c r="F30" s="16">
        <v>20</v>
      </c>
      <c r="G30" s="16">
        <f t="shared" si="0"/>
        <v>2510</v>
      </c>
    </row>
    <row r="31" spans="1:7" x14ac:dyDescent="0.2">
      <c r="A31" s="25">
        <v>41000</v>
      </c>
      <c r="B31" s="16">
        <v>960</v>
      </c>
      <c r="C31" s="16">
        <v>600</v>
      </c>
      <c r="D31" s="16">
        <v>820</v>
      </c>
      <c r="E31" s="16">
        <v>270</v>
      </c>
      <c r="F31" s="16">
        <v>22</v>
      </c>
      <c r="G31" s="16">
        <f t="shared" si="0"/>
        <v>2672</v>
      </c>
    </row>
    <row r="32" spans="1:7" x14ac:dyDescent="0.2">
      <c r="A32" s="25">
        <v>41030</v>
      </c>
      <c r="B32" s="16">
        <v>1040</v>
      </c>
      <c r="C32" s="16">
        <v>620</v>
      </c>
      <c r="D32" s="16">
        <v>810</v>
      </c>
      <c r="E32" s="16">
        <v>290</v>
      </c>
      <c r="F32" s="16">
        <v>20</v>
      </c>
      <c r="G32" s="16">
        <f t="shared" si="0"/>
        <v>2780</v>
      </c>
    </row>
    <row r="33" spans="1:7" x14ac:dyDescent="0.2">
      <c r="A33" s="25">
        <v>41061</v>
      </c>
      <c r="B33" s="16">
        <v>1032</v>
      </c>
      <c r="C33" s="16">
        <v>640</v>
      </c>
      <c r="D33" s="16">
        <v>807</v>
      </c>
      <c r="E33" s="16">
        <v>310</v>
      </c>
      <c r="F33" s="16">
        <v>24</v>
      </c>
      <c r="G33" s="16">
        <f t="shared" si="0"/>
        <v>2813</v>
      </c>
    </row>
    <row r="34" spans="1:7" x14ac:dyDescent="0.2">
      <c r="A34" s="25">
        <v>41091</v>
      </c>
      <c r="B34" s="16">
        <v>1006</v>
      </c>
      <c r="C34" s="16">
        <v>590</v>
      </c>
      <c r="D34" s="16">
        <v>760</v>
      </c>
      <c r="E34" s="16">
        <v>340</v>
      </c>
      <c r="F34" s="16">
        <v>20</v>
      </c>
      <c r="G34" s="16">
        <f t="shared" si="0"/>
        <v>2716</v>
      </c>
    </row>
    <row r="35" spans="1:7" x14ac:dyDescent="0.2">
      <c r="A35" s="25">
        <v>41122</v>
      </c>
      <c r="B35" s="16">
        <v>910</v>
      </c>
      <c r="C35" s="16">
        <v>600</v>
      </c>
      <c r="D35" s="16">
        <v>720</v>
      </c>
      <c r="E35" s="16">
        <v>320</v>
      </c>
      <c r="F35" s="16">
        <v>31</v>
      </c>
      <c r="G35" s="16">
        <f t="shared" si="0"/>
        <v>2581</v>
      </c>
    </row>
    <row r="36" spans="1:7" x14ac:dyDescent="0.2">
      <c r="A36" s="25">
        <v>41153</v>
      </c>
      <c r="B36" s="16">
        <v>803</v>
      </c>
      <c r="C36" s="16">
        <v>670</v>
      </c>
      <c r="D36" s="16">
        <v>660</v>
      </c>
      <c r="E36" s="16">
        <v>313</v>
      </c>
      <c r="F36" s="16">
        <v>30</v>
      </c>
      <c r="G36" s="16">
        <f t="shared" ref="G36:G63" si="1">SUM(B36:F36)</f>
        <v>2476</v>
      </c>
    </row>
    <row r="37" spans="1:7" x14ac:dyDescent="0.2">
      <c r="A37" s="25">
        <v>41183</v>
      </c>
      <c r="B37" s="16">
        <v>730</v>
      </c>
      <c r="C37" s="16">
        <v>630</v>
      </c>
      <c r="D37" s="16">
        <v>630</v>
      </c>
      <c r="E37" s="16">
        <v>290</v>
      </c>
      <c r="F37" s="16">
        <v>37</v>
      </c>
      <c r="G37" s="16">
        <f t="shared" si="1"/>
        <v>2317</v>
      </c>
    </row>
    <row r="38" spans="1:7" x14ac:dyDescent="0.2">
      <c r="A38" s="25">
        <v>41214</v>
      </c>
      <c r="B38" s="16">
        <v>699</v>
      </c>
      <c r="C38" s="16">
        <v>710</v>
      </c>
      <c r="D38" s="16">
        <v>603</v>
      </c>
      <c r="E38" s="16">
        <v>280</v>
      </c>
      <c r="F38" s="16">
        <v>32</v>
      </c>
      <c r="G38" s="16">
        <f t="shared" si="1"/>
        <v>2324</v>
      </c>
    </row>
    <row r="39" spans="1:7" x14ac:dyDescent="0.2">
      <c r="A39" s="25">
        <v>41244</v>
      </c>
      <c r="B39" s="16">
        <v>647</v>
      </c>
      <c r="C39" s="16">
        <v>570</v>
      </c>
      <c r="D39" s="16">
        <v>570</v>
      </c>
      <c r="E39" s="16">
        <v>260</v>
      </c>
      <c r="F39" s="16">
        <v>33</v>
      </c>
      <c r="G39" s="16">
        <f t="shared" si="1"/>
        <v>2080</v>
      </c>
    </row>
    <row r="40" spans="1:7" x14ac:dyDescent="0.2">
      <c r="A40" s="25">
        <v>41275</v>
      </c>
      <c r="B40" s="16">
        <v>730</v>
      </c>
      <c r="C40" s="16">
        <v>650</v>
      </c>
      <c r="D40" s="16">
        <v>500</v>
      </c>
      <c r="E40" s="16">
        <v>287</v>
      </c>
      <c r="F40" s="16">
        <v>35</v>
      </c>
      <c r="G40" s="16">
        <f t="shared" si="1"/>
        <v>2202</v>
      </c>
    </row>
    <row r="41" spans="1:7" x14ac:dyDescent="0.2">
      <c r="A41" s="25">
        <v>41306</v>
      </c>
      <c r="B41" s="16">
        <v>930</v>
      </c>
      <c r="C41" s="16">
        <v>680</v>
      </c>
      <c r="D41" s="16">
        <v>590</v>
      </c>
      <c r="E41" s="16">
        <v>290</v>
      </c>
      <c r="F41" s="16">
        <v>50</v>
      </c>
      <c r="G41" s="16">
        <f t="shared" si="1"/>
        <v>2540</v>
      </c>
    </row>
    <row r="42" spans="1:7" x14ac:dyDescent="0.2">
      <c r="A42" s="25">
        <v>41334</v>
      </c>
      <c r="B42" s="16">
        <v>1160</v>
      </c>
      <c r="C42" s="16">
        <v>724</v>
      </c>
      <c r="D42" s="16">
        <v>620</v>
      </c>
      <c r="E42" s="16">
        <v>300</v>
      </c>
      <c r="F42" s="16">
        <v>63</v>
      </c>
      <c r="G42" s="16">
        <f t="shared" si="1"/>
        <v>2867</v>
      </c>
    </row>
    <row r="43" spans="1:7" x14ac:dyDescent="0.2">
      <c r="A43" s="25">
        <v>41365</v>
      </c>
      <c r="B43" s="16">
        <v>1510</v>
      </c>
      <c r="C43" s="16">
        <v>730</v>
      </c>
      <c r="D43" s="16">
        <v>730</v>
      </c>
      <c r="E43" s="16">
        <v>310</v>
      </c>
      <c r="F43" s="16">
        <v>68</v>
      </c>
      <c r="G43" s="16">
        <f t="shared" si="1"/>
        <v>3348</v>
      </c>
    </row>
    <row r="44" spans="1:7" x14ac:dyDescent="0.2">
      <c r="A44" s="25">
        <v>41395</v>
      </c>
      <c r="B44" s="16">
        <v>1650</v>
      </c>
      <c r="C44" s="16">
        <v>760</v>
      </c>
      <c r="D44" s="16">
        <v>740</v>
      </c>
      <c r="E44" s="16">
        <v>330</v>
      </c>
      <c r="F44" s="16">
        <v>70</v>
      </c>
      <c r="G44" s="16">
        <f t="shared" si="1"/>
        <v>3550</v>
      </c>
    </row>
    <row r="45" spans="1:7" x14ac:dyDescent="0.2">
      <c r="A45" s="25">
        <v>41426</v>
      </c>
      <c r="B45" s="16">
        <v>1490</v>
      </c>
      <c r="C45" s="16">
        <v>800</v>
      </c>
      <c r="D45" s="16">
        <v>720</v>
      </c>
      <c r="E45" s="16">
        <v>340</v>
      </c>
      <c r="F45" s="16">
        <v>82</v>
      </c>
      <c r="G45" s="16">
        <f t="shared" si="1"/>
        <v>3432</v>
      </c>
    </row>
    <row r="46" spans="1:7" x14ac:dyDescent="0.2">
      <c r="A46" s="25">
        <v>41456</v>
      </c>
      <c r="B46" s="16">
        <v>1460</v>
      </c>
      <c r="C46" s="16">
        <v>840</v>
      </c>
      <c r="D46" s="16">
        <v>670</v>
      </c>
      <c r="E46" s="16">
        <v>350</v>
      </c>
      <c r="F46" s="16">
        <v>80</v>
      </c>
      <c r="G46" s="16">
        <f t="shared" si="1"/>
        <v>3400</v>
      </c>
    </row>
    <row r="47" spans="1:7" x14ac:dyDescent="0.2">
      <c r="A47" s="25">
        <v>41487</v>
      </c>
      <c r="B47" s="16">
        <v>1390</v>
      </c>
      <c r="C47" s="16">
        <v>830</v>
      </c>
      <c r="D47" s="16">
        <v>610</v>
      </c>
      <c r="E47" s="16">
        <v>341</v>
      </c>
      <c r="F47" s="16">
        <v>90</v>
      </c>
      <c r="G47" s="16">
        <f t="shared" si="1"/>
        <v>3261</v>
      </c>
    </row>
    <row r="48" spans="1:7" x14ac:dyDescent="0.2">
      <c r="A48" s="25">
        <v>41518</v>
      </c>
      <c r="B48" s="16">
        <v>1360</v>
      </c>
      <c r="C48" s="16">
        <v>820</v>
      </c>
      <c r="D48" s="16">
        <v>599</v>
      </c>
      <c r="E48" s="16">
        <v>330</v>
      </c>
      <c r="F48" s="16">
        <v>100</v>
      </c>
      <c r="G48" s="16">
        <f t="shared" si="1"/>
        <v>3209</v>
      </c>
    </row>
    <row r="49" spans="1:7" x14ac:dyDescent="0.2">
      <c r="A49" s="25">
        <v>41548</v>
      </c>
      <c r="B49" s="16">
        <v>1340</v>
      </c>
      <c r="C49" s="16">
        <v>810</v>
      </c>
      <c r="D49" s="16">
        <v>560</v>
      </c>
      <c r="E49" s="16">
        <v>320</v>
      </c>
      <c r="F49" s="16">
        <v>102</v>
      </c>
      <c r="G49" s="16">
        <f t="shared" si="1"/>
        <v>3132</v>
      </c>
    </row>
    <row r="50" spans="1:7" x14ac:dyDescent="0.2">
      <c r="A50" s="25">
        <v>41579</v>
      </c>
      <c r="B50" s="16">
        <v>1240</v>
      </c>
      <c r="C50" s="16">
        <v>827</v>
      </c>
      <c r="D50" s="16">
        <v>550</v>
      </c>
      <c r="E50" s="16">
        <v>300</v>
      </c>
      <c r="F50" s="16">
        <v>110</v>
      </c>
      <c r="G50" s="16">
        <f t="shared" si="1"/>
        <v>3027</v>
      </c>
    </row>
    <row r="51" spans="1:7" x14ac:dyDescent="0.2">
      <c r="A51" s="25">
        <v>41609</v>
      </c>
      <c r="B51" s="16">
        <v>1103</v>
      </c>
      <c r="C51" s="16">
        <v>750</v>
      </c>
      <c r="D51" s="16">
        <v>520</v>
      </c>
      <c r="E51" s="16">
        <v>290</v>
      </c>
      <c r="F51" s="16">
        <v>114</v>
      </c>
      <c r="G51" s="16">
        <f t="shared" si="1"/>
        <v>2777</v>
      </c>
    </row>
    <row r="52" spans="1:7" x14ac:dyDescent="0.2">
      <c r="A52" s="25">
        <v>41640</v>
      </c>
      <c r="B52" s="16">
        <v>1250</v>
      </c>
      <c r="C52" s="16">
        <v>780</v>
      </c>
      <c r="D52" s="16">
        <v>480</v>
      </c>
      <c r="E52" s="16">
        <v>200</v>
      </c>
      <c r="F52" s="16">
        <v>111</v>
      </c>
      <c r="G52" s="16">
        <f t="shared" si="1"/>
        <v>2821</v>
      </c>
    </row>
    <row r="53" spans="1:7" x14ac:dyDescent="0.2">
      <c r="A53" s="25">
        <v>41671</v>
      </c>
      <c r="B53" s="16">
        <v>1550</v>
      </c>
      <c r="C53" s="16">
        <v>805</v>
      </c>
      <c r="D53" s="16">
        <v>523</v>
      </c>
      <c r="E53" s="16">
        <v>210</v>
      </c>
      <c r="F53" s="16">
        <v>121</v>
      </c>
      <c r="G53" s="16">
        <f t="shared" si="1"/>
        <v>3209</v>
      </c>
    </row>
    <row r="54" spans="1:7" x14ac:dyDescent="0.2">
      <c r="A54" s="25">
        <v>41699</v>
      </c>
      <c r="B54" s="16">
        <v>1820</v>
      </c>
      <c r="C54" s="16">
        <v>830</v>
      </c>
      <c r="D54" s="16">
        <v>560</v>
      </c>
      <c r="E54" s="16">
        <v>220</v>
      </c>
      <c r="F54" s="16">
        <v>123</v>
      </c>
      <c r="G54" s="16">
        <f t="shared" si="1"/>
        <v>3553</v>
      </c>
    </row>
    <row r="55" spans="1:7" x14ac:dyDescent="0.2">
      <c r="A55" s="25">
        <v>41730</v>
      </c>
      <c r="B55" s="16">
        <v>2010</v>
      </c>
      <c r="C55" s="16">
        <v>890</v>
      </c>
      <c r="D55" s="16">
        <v>570</v>
      </c>
      <c r="E55" s="16">
        <v>230</v>
      </c>
      <c r="F55" s="16">
        <v>120</v>
      </c>
      <c r="G55" s="16">
        <f t="shared" si="1"/>
        <v>3820</v>
      </c>
    </row>
    <row r="56" spans="1:7" x14ac:dyDescent="0.2">
      <c r="A56" s="25">
        <v>41760</v>
      </c>
      <c r="B56" s="16">
        <v>2230</v>
      </c>
      <c r="C56" s="16">
        <v>930</v>
      </c>
      <c r="D56" s="16">
        <v>590</v>
      </c>
      <c r="E56" s="16">
        <v>253</v>
      </c>
      <c r="F56" s="16">
        <v>130</v>
      </c>
      <c r="G56" s="16">
        <f t="shared" si="1"/>
        <v>4133</v>
      </c>
    </row>
    <row r="57" spans="1:7" x14ac:dyDescent="0.2">
      <c r="A57" s="25">
        <v>41791</v>
      </c>
      <c r="B57" s="16">
        <v>2490</v>
      </c>
      <c r="C57" s="16">
        <v>980</v>
      </c>
      <c r="D57" s="16">
        <v>600</v>
      </c>
      <c r="E57" s="16">
        <v>270</v>
      </c>
      <c r="F57" s="16">
        <v>136</v>
      </c>
      <c r="G57" s="16">
        <f t="shared" si="1"/>
        <v>4476</v>
      </c>
    </row>
    <row r="58" spans="1:7" x14ac:dyDescent="0.2">
      <c r="A58" s="25">
        <v>41821</v>
      </c>
      <c r="B58" s="16">
        <v>2440</v>
      </c>
      <c r="C58" s="16">
        <v>1002</v>
      </c>
      <c r="D58" s="16">
        <v>580</v>
      </c>
      <c r="E58" s="16">
        <v>280</v>
      </c>
      <c r="F58" s="16">
        <v>134</v>
      </c>
      <c r="G58" s="16">
        <f t="shared" si="1"/>
        <v>4436</v>
      </c>
    </row>
    <row r="59" spans="1:7" x14ac:dyDescent="0.2">
      <c r="A59" s="25">
        <v>41852</v>
      </c>
      <c r="B59" s="16">
        <v>2334</v>
      </c>
      <c r="C59" s="16">
        <v>970</v>
      </c>
      <c r="D59" s="16">
        <v>570</v>
      </c>
      <c r="E59" s="16">
        <v>250</v>
      </c>
      <c r="F59" s="16">
        <v>132</v>
      </c>
      <c r="G59" s="16">
        <f t="shared" si="1"/>
        <v>4256</v>
      </c>
    </row>
    <row r="60" spans="1:7" x14ac:dyDescent="0.2">
      <c r="A60" s="25">
        <v>41883</v>
      </c>
      <c r="B60" s="16">
        <v>2190</v>
      </c>
      <c r="C60" s="16">
        <v>960</v>
      </c>
      <c r="D60" s="16">
        <v>550</v>
      </c>
      <c r="E60" s="16">
        <v>230</v>
      </c>
      <c r="F60" s="16">
        <v>137</v>
      </c>
      <c r="G60" s="16">
        <f t="shared" si="1"/>
        <v>4067</v>
      </c>
    </row>
    <row r="61" spans="1:7" x14ac:dyDescent="0.2">
      <c r="A61" s="25">
        <v>41913</v>
      </c>
      <c r="B61" s="16">
        <v>2080</v>
      </c>
      <c r="C61" s="16">
        <v>930</v>
      </c>
      <c r="D61" s="16">
        <v>530</v>
      </c>
      <c r="E61" s="16">
        <v>220</v>
      </c>
      <c r="F61" s="16">
        <v>130</v>
      </c>
      <c r="G61" s="16">
        <f t="shared" si="1"/>
        <v>3890</v>
      </c>
    </row>
    <row r="62" spans="1:7" x14ac:dyDescent="0.2">
      <c r="A62" s="25">
        <v>41944</v>
      </c>
      <c r="B62" s="16">
        <v>2050</v>
      </c>
      <c r="C62" s="16">
        <v>920</v>
      </c>
      <c r="D62" s="16">
        <v>517</v>
      </c>
      <c r="E62" s="16">
        <v>190</v>
      </c>
      <c r="F62" s="16">
        <v>139</v>
      </c>
      <c r="G62" s="16">
        <f t="shared" si="1"/>
        <v>3816</v>
      </c>
    </row>
    <row r="63" spans="1:7" x14ac:dyDescent="0.2">
      <c r="A63" s="25">
        <v>41974</v>
      </c>
      <c r="B63" s="16">
        <v>2004</v>
      </c>
      <c r="C63" s="16">
        <v>902</v>
      </c>
      <c r="D63" s="16">
        <v>490</v>
      </c>
      <c r="E63" s="16">
        <v>190</v>
      </c>
      <c r="F63" s="16">
        <v>131</v>
      </c>
      <c r="G63" s="16">
        <f t="shared" si="1"/>
        <v>3717</v>
      </c>
    </row>
  </sheetData>
  <phoneticPr fontId="0" type="noConversion"/>
  <pageMargins left="0.75" right="0.75" top="1" bottom="1" header="0.5" footer="0.5"/>
  <pageSetup scale="79" orientation="portrait" horizontalDpi="4294967292" verticalDpi="4294967292"/>
  <headerFooter alignWithMargins="0"/>
  <ignoredErrors>
    <ignoredError sqref="G4:G39 G40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5"/>
  <sheetViews>
    <sheetView topLeftCell="X32" zoomScale="99" workbookViewId="0">
      <selection activeCell="M33" sqref="M33"/>
    </sheetView>
  </sheetViews>
  <sheetFormatPr baseColWidth="10" defaultColWidth="8.83203125" defaultRowHeight="16" x14ac:dyDescent="0.2"/>
  <cols>
    <col min="1" max="1" width="8.33203125" style="18" customWidth="1"/>
    <col min="2" max="2" width="8.6640625" style="16" customWidth="1"/>
    <col min="3" max="3" width="5.83203125" style="16" customWidth="1"/>
    <col min="4" max="4" width="8" style="16" customWidth="1"/>
    <col min="5" max="5" width="8.5" style="16" customWidth="1"/>
    <col min="6" max="6" width="9.5" style="16" customWidth="1"/>
    <col min="7" max="11" width="8.83203125" style="16"/>
    <col min="12" max="12" width="15.6640625" style="17" bestFit="1" customWidth="1"/>
    <col min="13" max="13" width="13.6640625" style="17" bestFit="1" customWidth="1"/>
    <col min="14" max="14" width="15.6640625" style="17" bestFit="1" customWidth="1"/>
    <col min="15" max="15" width="14.6640625" style="17" bestFit="1" customWidth="1"/>
    <col min="16" max="16" width="17.33203125" style="17" bestFit="1" customWidth="1"/>
    <col min="17" max="16384" width="8.83203125" style="16"/>
  </cols>
  <sheetData>
    <row r="1" spans="1:16" x14ac:dyDescent="0.2">
      <c r="A1" s="15" t="s">
        <v>27</v>
      </c>
      <c r="B1" s="15"/>
      <c r="K1" s="15" t="s">
        <v>41</v>
      </c>
      <c r="L1" s="15"/>
      <c r="M1" s="16"/>
    </row>
    <row r="2" spans="1:16" ht="17" thickBot="1" x14ac:dyDescent="0.25"/>
    <row r="3" spans="1:16" ht="17" thickBot="1" x14ac:dyDescent="0.25">
      <c r="A3" s="19" t="s">
        <v>19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1</v>
      </c>
      <c r="H3" s="20" t="s">
        <v>38</v>
      </c>
      <c r="I3" s="21" t="s">
        <v>8</v>
      </c>
      <c r="K3" s="22" t="s">
        <v>19</v>
      </c>
      <c r="L3" s="23" t="s">
        <v>2</v>
      </c>
      <c r="M3" s="23" t="s">
        <v>3</v>
      </c>
      <c r="N3" s="23" t="s">
        <v>4</v>
      </c>
      <c r="O3" s="23" t="s">
        <v>5</v>
      </c>
      <c r="P3" s="24" t="s">
        <v>1</v>
      </c>
    </row>
    <row r="4" spans="1:16" ht="17" thickTop="1" x14ac:dyDescent="0.2">
      <c r="A4" s="25">
        <v>40179</v>
      </c>
      <c r="B4" s="26">
        <v>60000</v>
      </c>
      <c r="C4" s="26">
        <v>571.42857142857144</v>
      </c>
      <c r="D4" s="26">
        <v>13090.90909090909</v>
      </c>
      <c r="E4" s="26">
        <v>1045</v>
      </c>
      <c r="F4" s="26">
        <v>74662.337662337668</v>
      </c>
      <c r="H4" s="27">
        <v>2010</v>
      </c>
      <c r="I4" s="31">
        <v>150</v>
      </c>
      <c r="K4" s="29">
        <v>40179</v>
      </c>
      <c r="L4" s="30">
        <f>B4*$I$4</f>
        <v>9000000</v>
      </c>
      <c r="M4" s="30">
        <f>C4*$I$4</f>
        <v>85714.28571428571</v>
      </c>
      <c r="N4" s="30">
        <f t="shared" ref="M4:P15" si="0">D4*$I$4</f>
        <v>1963636.3636363635</v>
      </c>
      <c r="O4" s="30">
        <f>E4*$I$4</f>
        <v>156750</v>
      </c>
      <c r="P4" s="31">
        <f t="shared" si="0"/>
        <v>11199350.649350651</v>
      </c>
    </row>
    <row r="5" spans="1:16" x14ac:dyDescent="0.2">
      <c r="A5" s="25">
        <v>40210</v>
      </c>
      <c r="B5" s="26">
        <v>77184.466019417479</v>
      </c>
      <c r="C5" s="26">
        <v>611.11111111111109</v>
      </c>
      <c r="D5" s="26">
        <v>17678.571428571428</v>
      </c>
      <c r="E5" s="26">
        <v>1111.1111111111111</v>
      </c>
      <c r="F5" s="26">
        <v>96585.259670211133</v>
      </c>
      <c r="H5" s="27">
        <v>2011</v>
      </c>
      <c r="I5" s="31">
        <v>175</v>
      </c>
      <c r="K5" s="29">
        <v>40210</v>
      </c>
      <c r="L5" s="30">
        <f t="shared" ref="L5:L15" si="1">B5*$I$4</f>
        <v>11577669.902912622</v>
      </c>
      <c r="M5" s="30">
        <f t="shared" si="0"/>
        <v>91666.666666666657</v>
      </c>
      <c r="N5" s="30">
        <f t="shared" si="0"/>
        <v>2651785.7142857141</v>
      </c>
      <c r="O5" s="30">
        <f t="shared" si="0"/>
        <v>166666.66666666666</v>
      </c>
      <c r="P5" s="31">
        <f t="shared" si="0"/>
        <v>14487788.950531671</v>
      </c>
    </row>
    <row r="6" spans="1:16" x14ac:dyDescent="0.2">
      <c r="A6" s="25">
        <v>40238</v>
      </c>
      <c r="B6" s="26">
        <v>77884.61538461539</v>
      </c>
      <c r="C6" s="26">
        <v>657.8947368421052</v>
      </c>
      <c r="D6" s="26">
        <v>22758.62068965517</v>
      </c>
      <c r="E6" s="26">
        <v>1067.9611650485438</v>
      </c>
      <c r="F6" s="26">
        <v>102369.09197616122</v>
      </c>
      <c r="H6" s="27">
        <v>2012</v>
      </c>
      <c r="I6" s="31">
        <v>180</v>
      </c>
      <c r="K6" s="29">
        <v>40238</v>
      </c>
      <c r="L6" s="30">
        <f t="shared" si="1"/>
        <v>11682692.307692308</v>
      </c>
      <c r="M6" s="30">
        <f t="shared" si="0"/>
        <v>98684.210526315786</v>
      </c>
      <c r="N6" s="30">
        <f t="shared" si="0"/>
        <v>3413793.1034482755</v>
      </c>
      <c r="O6" s="30">
        <f t="shared" si="0"/>
        <v>160194.17475728155</v>
      </c>
      <c r="P6" s="31">
        <f t="shared" si="0"/>
        <v>15355363.796424182</v>
      </c>
    </row>
    <row r="7" spans="1:16" x14ac:dyDescent="0.2">
      <c r="A7" s="25">
        <v>40269</v>
      </c>
      <c r="B7" s="26">
        <v>86190.476190476198</v>
      </c>
      <c r="C7" s="26">
        <v>777.77777777777783</v>
      </c>
      <c r="D7" s="26">
        <v>27966.101694915254</v>
      </c>
      <c r="E7" s="26">
        <v>1237.1134020618556</v>
      </c>
      <c r="F7" s="26">
        <v>116171.4690652311</v>
      </c>
      <c r="H7" s="27">
        <v>2013</v>
      </c>
      <c r="I7" s="31">
        <v>185</v>
      </c>
      <c r="K7" s="29">
        <v>40269</v>
      </c>
      <c r="L7" s="30">
        <f t="shared" si="1"/>
        <v>12928571.428571429</v>
      </c>
      <c r="M7" s="30">
        <f t="shared" si="0"/>
        <v>116666.66666666667</v>
      </c>
      <c r="N7" s="30">
        <f t="shared" si="0"/>
        <v>4194915.2542372886</v>
      </c>
      <c r="O7" s="30">
        <f t="shared" si="0"/>
        <v>185567.01030927832</v>
      </c>
      <c r="P7" s="31">
        <f t="shared" si="0"/>
        <v>17425720.359784663</v>
      </c>
    </row>
    <row r="8" spans="1:16" ht="17" thickBot="1" x14ac:dyDescent="0.25">
      <c r="A8" s="25">
        <v>40299</v>
      </c>
      <c r="B8" s="26">
        <v>96116.504854368934</v>
      </c>
      <c r="C8" s="26">
        <v>885.71428571428578</v>
      </c>
      <c r="D8" s="26">
        <v>27894.736842105263</v>
      </c>
      <c r="E8" s="26">
        <v>1313.1313131313132</v>
      </c>
      <c r="F8" s="26">
        <v>126210.0872953198</v>
      </c>
      <c r="H8" s="32">
        <v>2014</v>
      </c>
      <c r="I8" s="37">
        <v>190</v>
      </c>
      <c r="K8" s="29">
        <v>40299</v>
      </c>
      <c r="L8" s="30">
        <f t="shared" si="1"/>
        <v>14417475.728155339</v>
      </c>
      <c r="M8" s="30">
        <f t="shared" si="0"/>
        <v>132857.14285714287</v>
      </c>
      <c r="N8" s="30">
        <f t="shared" si="0"/>
        <v>4184210.5263157897</v>
      </c>
      <c r="O8" s="30">
        <f t="shared" si="0"/>
        <v>196969.69696969696</v>
      </c>
      <c r="P8" s="31">
        <f t="shared" si="0"/>
        <v>18931513.094297968</v>
      </c>
    </row>
    <row r="9" spans="1:16" x14ac:dyDescent="0.2">
      <c r="A9" s="25">
        <v>40330</v>
      </c>
      <c r="B9" s="26">
        <v>97142.857142857145</v>
      </c>
      <c r="C9" s="26">
        <v>882.35294117647049</v>
      </c>
      <c r="D9" s="26">
        <v>30566.037735849059</v>
      </c>
      <c r="E9" s="26">
        <v>1176.4705882352941</v>
      </c>
      <c r="F9" s="26">
        <v>129767.71840811797</v>
      </c>
      <c r="K9" s="29">
        <v>40330</v>
      </c>
      <c r="L9" s="30">
        <f t="shared" si="1"/>
        <v>14571428.571428571</v>
      </c>
      <c r="M9" s="30">
        <f t="shared" si="0"/>
        <v>132352.94117647057</v>
      </c>
      <c r="N9" s="30">
        <f t="shared" si="0"/>
        <v>4584905.660377359</v>
      </c>
      <c r="O9" s="30">
        <f t="shared" si="0"/>
        <v>176470.58823529413</v>
      </c>
      <c r="P9" s="31">
        <f t="shared" si="0"/>
        <v>19465157.761217695</v>
      </c>
    </row>
    <row r="10" spans="1:16" x14ac:dyDescent="0.2">
      <c r="A10" s="25">
        <v>40360</v>
      </c>
      <c r="B10" s="26">
        <v>84757.281553398061</v>
      </c>
      <c r="C10" s="26">
        <v>848.4848484848485</v>
      </c>
      <c r="D10" s="26">
        <v>29444.444444444445</v>
      </c>
      <c r="E10" s="26">
        <v>1359.2233009708739</v>
      </c>
      <c r="F10" s="26">
        <v>116409.43414729823</v>
      </c>
      <c r="K10" s="29">
        <v>40360</v>
      </c>
      <c r="L10" s="30">
        <f t="shared" si="1"/>
        <v>12713592.233009709</v>
      </c>
      <c r="M10" s="30">
        <f t="shared" si="0"/>
        <v>127272.72727272728</v>
      </c>
      <c r="N10" s="30">
        <f t="shared" si="0"/>
        <v>4416666.666666667</v>
      </c>
      <c r="O10" s="30">
        <f t="shared" si="0"/>
        <v>203883.49514563108</v>
      </c>
      <c r="P10" s="31">
        <f t="shared" si="0"/>
        <v>17461415.122094736</v>
      </c>
    </row>
    <row r="11" spans="1:16" x14ac:dyDescent="0.2">
      <c r="A11" s="25">
        <v>40391</v>
      </c>
      <c r="B11" s="26">
        <v>79803.921568627455</v>
      </c>
      <c r="C11" s="26">
        <v>735.29411764705878</v>
      </c>
      <c r="D11" s="26">
        <v>28363.636363636364</v>
      </c>
      <c r="E11" s="26">
        <v>1238.0952380952381</v>
      </c>
      <c r="F11" s="26">
        <v>110140.94728800612</v>
      </c>
      <c r="K11" s="29">
        <v>40391</v>
      </c>
      <c r="L11" s="30">
        <f t="shared" si="1"/>
        <v>11970588.235294119</v>
      </c>
      <c r="M11" s="30">
        <f t="shared" si="0"/>
        <v>110294.11764705881</v>
      </c>
      <c r="N11" s="30">
        <f t="shared" si="0"/>
        <v>4254545.4545454551</v>
      </c>
      <c r="O11" s="30">
        <f t="shared" si="0"/>
        <v>185714.28571428571</v>
      </c>
      <c r="P11" s="31">
        <f t="shared" si="0"/>
        <v>16521142.093200918</v>
      </c>
    </row>
    <row r="12" spans="1:16" x14ac:dyDescent="0.2">
      <c r="A12" s="25">
        <v>40422</v>
      </c>
      <c r="B12" s="26">
        <v>64800</v>
      </c>
      <c r="C12" s="26">
        <v>657.14285714285722</v>
      </c>
      <c r="D12" s="26">
        <v>28392.857142857141</v>
      </c>
      <c r="E12" s="26">
        <v>1214.9532710280373</v>
      </c>
      <c r="F12" s="26">
        <v>95064.953271028033</v>
      </c>
      <c r="K12" s="29">
        <v>40422</v>
      </c>
      <c r="L12" s="30">
        <f t="shared" si="1"/>
        <v>9720000</v>
      </c>
      <c r="M12" s="30">
        <f t="shared" si="0"/>
        <v>98571.42857142858</v>
      </c>
      <c r="N12" s="30">
        <f t="shared" si="0"/>
        <v>4258928.5714285709</v>
      </c>
      <c r="O12" s="30">
        <f t="shared" si="0"/>
        <v>182242.99065420558</v>
      </c>
      <c r="P12" s="31">
        <f t="shared" si="0"/>
        <v>14259742.990654204</v>
      </c>
    </row>
    <row r="13" spans="1:16" x14ac:dyDescent="0.2">
      <c r="A13" s="25">
        <v>40452</v>
      </c>
      <c r="B13" s="26">
        <v>59306.930693069306</v>
      </c>
      <c r="C13" s="26">
        <v>594.59459459459458</v>
      </c>
      <c r="D13" s="26">
        <v>24444.444444444445</v>
      </c>
      <c r="E13" s="26">
        <v>1153.8461538461538</v>
      </c>
      <c r="F13" s="26">
        <v>85499.815885954507</v>
      </c>
      <c r="K13" s="29">
        <v>40452</v>
      </c>
      <c r="L13" s="30">
        <f t="shared" si="1"/>
        <v>8896039.6039603967</v>
      </c>
      <c r="M13" s="30">
        <f t="shared" si="0"/>
        <v>89189.189189189186</v>
      </c>
      <c r="N13" s="30">
        <f t="shared" si="0"/>
        <v>3666666.666666667</v>
      </c>
      <c r="O13" s="30">
        <f t="shared" si="0"/>
        <v>173076.92307692306</v>
      </c>
      <c r="P13" s="31">
        <f t="shared" si="0"/>
        <v>12824972.382893177</v>
      </c>
    </row>
    <row r="14" spans="1:16" x14ac:dyDescent="0.2">
      <c r="A14" s="25">
        <v>40483</v>
      </c>
      <c r="B14" s="26">
        <v>52156.862745098042</v>
      </c>
      <c r="C14" s="26">
        <v>552.63157894736844</v>
      </c>
      <c r="D14" s="26">
        <v>18000</v>
      </c>
      <c r="E14" s="26">
        <v>1262.1359223300972</v>
      </c>
      <c r="F14" s="26">
        <v>71971.630246375498</v>
      </c>
      <c r="K14" s="29">
        <v>40483</v>
      </c>
      <c r="L14" s="30">
        <f t="shared" si="1"/>
        <v>7823529.4117647065</v>
      </c>
      <c r="M14" s="30">
        <f t="shared" si="0"/>
        <v>82894.736842105267</v>
      </c>
      <c r="N14" s="30">
        <f t="shared" si="0"/>
        <v>2700000</v>
      </c>
      <c r="O14" s="30">
        <f t="shared" si="0"/>
        <v>189320.38834951457</v>
      </c>
      <c r="P14" s="31">
        <f t="shared" si="0"/>
        <v>10795744.536956325</v>
      </c>
    </row>
    <row r="15" spans="1:16" x14ac:dyDescent="0.2">
      <c r="A15" s="25">
        <v>40513</v>
      </c>
      <c r="B15" s="26">
        <v>45048.543689320388</v>
      </c>
      <c r="C15" s="26">
        <v>461.53846153846155</v>
      </c>
      <c r="D15" s="26">
        <v>12452.830188679245</v>
      </c>
      <c r="E15" s="26">
        <v>1386.1386138613861</v>
      </c>
      <c r="F15" s="26">
        <v>59349.050953399485</v>
      </c>
      <c r="K15" s="29">
        <v>40513</v>
      </c>
      <c r="L15" s="30">
        <f t="shared" si="1"/>
        <v>6757281.5533980578</v>
      </c>
      <c r="M15" s="30">
        <f t="shared" si="0"/>
        <v>69230.769230769234</v>
      </c>
      <c r="N15" s="30">
        <f t="shared" si="0"/>
        <v>1867924.5283018867</v>
      </c>
      <c r="O15" s="30">
        <f t="shared" si="0"/>
        <v>207920.79207920792</v>
      </c>
      <c r="P15" s="31">
        <f t="shared" si="0"/>
        <v>8902357.6430099234</v>
      </c>
    </row>
    <row r="16" spans="1:16" x14ac:dyDescent="0.2">
      <c r="A16" s="25">
        <v>40544</v>
      </c>
      <c r="B16" s="26">
        <v>58627.450980392161</v>
      </c>
      <c r="C16" s="26">
        <v>552.63157894736844</v>
      </c>
      <c r="D16" s="26">
        <v>12777.777777777777</v>
      </c>
      <c r="E16" s="26">
        <v>1443.2989690721649</v>
      </c>
      <c r="F16" s="26">
        <v>73401.159306189467</v>
      </c>
      <c r="K16" s="29">
        <v>40544</v>
      </c>
      <c r="L16" s="30">
        <f>B16*$I$5</f>
        <v>10259803.921568628</v>
      </c>
      <c r="M16" s="30">
        <f t="shared" ref="M16:P27" si="2">C16*$I$5</f>
        <v>96710.526315789481</v>
      </c>
      <c r="N16" s="30">
        <f t="shared" si="2"/>
        <v>2236111.111111111</v>
      </c>
      <c r="O16" s="30">
        <f t="shared" si="2"/>
        <v>252577.31958762885</v>
      </c>
      <c r="P16" s="31">
        <f t="shared" si="2"/>
        <v>12845202.878583157</v>
      </c>
    </row>
    <row r="17" spans="1:16" x14ac:dyDescent="0.2">
      <c r="A17" s="25">
        <v>40575</v>
      </c>
      <c r="B17" s="26">
        <v>76200</v>
      </c>
      <c r="C17" s="26">
        <v>615.38461538461536</v>
      </c>
      <c r="D17" s="26">
        <v>18214.285714285714</v>
      </c>
      <c r="E17" s="26">
        <v>1515.151515151515</v>
      </c>
      <c r="F17" s="26">
        <v>96544.821844821839</v>
      </c>
      <c r="K17" s="29">
        <v>40575</v>
      </c>
      <c r="L17" s="30">
        <f t="shared" ref="L17:L27" si="3">B17*$I$5</f>
        <v>13335000</v>
      </c>
      <c r="M17" s="30">
        <f t="shared" si="2"/>
        <v>107692.30769230769</v>
      </c>
      <c r="N17" s="30">
        <f t="shared" si="2"/>
        <v>3187500</v>
      </c>
      <c r="O17" s="30">
        <f t="shared" si="2"/>
        <v>265151.51515151514</v>
      </c>
      <c r="P17" s="31">
        <f t="shared" si="2"/>
        <v>16895343.822843824</v>
      </c>
    </row>
    <row r="18" spans="1:16" x14ac:dyDescent="0.2">
      <c r="A18" s="25">
        <v>40603</v>
      </c>
      <c r="B18" s="26">
        <v>82871.287128712866</v>
      </c>
      <c r="C18" s="26">
        <v>657.8947368421052</v>
      </c>
      <c r="D18" s="26">
        <v>23888.888888888891</v>
      </c>
      <c r="E18" s="26">
        <v>1372.5490196078433</v>
      </c>
      <c r="F18" s="26">
        <v>108790.61977405171</v>
      </c>
      <c r="K18" s="29">
        <v>40603</v>
      </c>
      <c r="L18" s="30">
        <f t="shared" si="3"/>
        <v>14502475.247524751</v>
      </c>
      <c r="M18" s="30">
        <f t="shared" si="2"/>
        <v>115131.57894736841</v>
      </c>
      <c r="N18" s="30">
        <f t="shared" si="2"/>
        <v>4180555.555555556</v>
      </c>
      <c r="O18" s="30">
        <f t="shared" si="2"/>
        <v>240196.07843137259</v>
      </c>
      <c r="P18" s="31">
        <f t="shared" si="2"/>
        <v>19038358.46045905</v>
      </c>
    </row>
    <row r="19" spans="1:16" x14ac:dyDescent="0.2">
      <c r="A19" s="25">
        <v>40634</v>
      </c>
      <c r="B19" s="26">
        <v>84903.846153846156</v>
      </c>
      <c r="C19" s="26">
        <v>783.78378378378375</v>
      </c>
      <c r="D19" s="26">
        <v>29454.545454545456</v>
      </c>
      <c r="E19" s="26">
        <v>1442.3076923076924</v>
      </c>
      <c r="F19" s="26">
        <v>116584.48308448309</v>
      </c>
      <c r="K19" s="29">
        <v>40634</v>
      </c>
      <c r="L19" s="30">
        <f t="shared" si="3"/>
        <v>14858173.076923078</v>
      </c>
      <c r="M19" s="30">
        <f t="shared" si="2"/>
        <v>137162.16216216216</v>
      </c>
      <c r="N19" s="30">
        <f t="shared" si="2"/>
        <v>5154545.4545454551</v>
      </c>
      <c r="O19" s="30">
        <f t="shared" si="2"/>
        <v>252403.84615384616</v>
      </c>
      <c r="P19" s="31">
        <f t="shared" si="2"/>
        <v>20402284.539784539</v>
      </c>
    </row>
    <row r="20" spans="1:16" x14ac:dyDescent="0.2">
      <c r="A20" s="25">
        <v>40664</v>
      </c>
      <c r="B20" s="26">
        <v>93100</v>
      </c>
      <c r="C20" s="26">
        <v>846.15384615384608</v>
      </c>
      <c r="D20" s="26">
        <v>29464.285714285714</v>
      </c>
      <c r="E20" s="26">
        <v>1214.9532710280373</v>
      </c>
      <c r="F20" s="26">
        <v>124625.39283146759</v>
      </c>
      <c r="K20" s="29">
        <v>40664</v>
      </c>
      <c r="L20" s="30">
        <f t="shared" si="3"/>
        <v>16292500</v>
      </c>
      <c r="M20" s="30">
        <f t="shared" si="2"/>
        <v>148076.92307692306</v>
      </c>
      <c r="N20" s="30">
        <f t="shared" si="2"/>
        <v>5156250</v>
      </c>
      <c r="O20" s="30">
        <f t="shared" si="2"/>
        <v>212616.82242990652</v>
      </c>
      <c r="P20" s="31">
        <f t="shared" si="2"/>
        <v>21809443.745506827</v>
      </c>
    </row>
    <row r="21" spans="1:16" x14ac:dyDescent="0.2">
      <c r="A21" s="25">
        <v>40695</v>
      </c>
      <c r="B21" s="26">
        <v>93000</v>
      </c>
      <c r="C21" s="26">
        <v>837.83783783783781</v>
      </c>
      <c r="D21" s="26">
        <v>27413.793103448275</v>
      </c>
      <c r="E21" s="26">
        <v>1333.3333333333335</v>
      </c>
      <c r="F21" s="26">
        <v>122584.96427461944</v>
      </c>
      <c r="K21" s="29">
        <v>40695</v>
      </c>
      <c r="L21" s="30">
        <f t="shared" si="3"/>
        <v>16275000</v>
      </c>
      <c r="M21" s="30">
        <f t="shared" si="2"/>
        <v>146621.62162162163</v>
      </c>
      <c r="N21" s="30">
        <f t="shared" si="2"/>
        <v>4797413.7931034481</v>
      </c>
      <c r="O21" s="30">
        <f t="shared" si="2"/>
        <v>233333.33333333337</v>
      </c>
      <c r="P21" s="31">
        <f t="shared" si="2"/>
        <v>21452368.748058401</v>
      </c>
    </row>
    <row r="22" spans="1:16" x14ac:dyDescent="0.2">
      <c r="A22" s="25">
        <v>40725</v>
      </c>
      <c r="B22" s="26">
        <v>83047.619047619053</v>
      </c>
      <c r="C22" s="26">
        <v>763.15789473684208</v>
      </c>
      <c r="D22" s="26">
        <v>27368.421052631576</v>
      </c>
      <c r="E22" s="26">
        <v>1415.0943396226417</v>
      </c>
      <c r="F22" s="26">
        <v>112594.2923346101</v>
      </c>
      <c r="K22" s="29">
        <v>40725</v>
      </c>
      <c r="L22" s="30">
        <f t="shared" si="3"/>
        <v>14533333.333333334</v>
      </c>
      <c r="M22" s="30">
        <f t="shared" si="2"/>
        <v>133552.63157894736</v>
      </c>
      <c r="N22" s="30">
        <f t="shared" si="2"/>
        <v>4789473.6842105258</v>
      </c>
      <c r="O22" s="30">
        <f t="shared" si="2"/>
        <v>247641.50943396229</v>
      </c>
      <c r="P22" s="31">
        <f t="shared" si="2"/>
        <v>19704001.158556767</v>
      </c>
    </row>
    <row r="23" spans="1:16" x14ac:dyDescent="0.2">
      <c r="A23" s="25">
        <v>40756</v>
      </c>
      <c r="B23" s="26">
        <v>74854.368932038837</v>
      </c>
      <c r="C23" s="26">
        <v>694</v>
      </c>
      <c r="D23" s="26">
        <v>27321.428571428572</v>
      </c>
      <c r="E23" s="26">
        <v>1296.2962962962963</v>
      </c>
      <c r="F23" s="26">
        <v>104164.4014920714</v>
      </c>
      <c r="K23" s="29">
        <v>40756</v>
      </c>
      <c r="L23" s="30">
        <f t="shared" si="3"/>
        <v>13099514.563106796</v>
      </c>
      <c r="M23" s="30">
        <f t="shared" si="2"/>
        <v>121450</v>
      </c>
      <c r="N23" s="30">
        <f t="shared" si="2"/>
        <v>4781250</v>
      </c>
      <c r="O23" s="30">
        <f t="shared" si="2"/>
        <v>226851.85185185185</v>
      </c>
      <c r="P23" s="31">
        <f t="shared" si="2"/>
        <v>18228770.261112493</v>
      </c>
    </row>
    <row r="24" spans="1:16" x14ac:dyDescent="0.2">
      <c r="A24" s="25">
        <v>40787</v>
      </c>
      <c r="B24" s="26">
        <v>60769.230769230773</v>
      </c>
      <c r="C24" s="26">
        <v>625</v>
      </c>
      <c r="D24" s="26">
        <v>29444.444444444445</v>
      </c>
      <c r="E24" s="26">
        <v>1401.8691588785048</v>
      </c>
      <c r="F24" s="26">
        <v>92240.544372553719</v>
      </c>
      <c r="K24" s="29">
        <v>40787</v>
      </c>
      <c r="L24" s="30">
        <f t="shared" si="3"/>
        <v>10634615.384615386</v>
      </c>
      <c r="M24" s="30">
        <f t="shared" si="2"/>
        <v>109375</v>
      </c>
      <c r="N24" s="30">
        <f t="shared" si="2"/>
        <v>5152777.777777778</v>
      </c>
      <c r="O24" s="30">
        <f t="shared" si="2"/>
        <v>245327.10280373832</v>
      </c>
      <c r="P24" s="31">
        <f t="shared" si="2"/>
        <v>16142095.265196901</v>
      </c>
    </row>
    <row r="25" spans="1:16" x14ac:dyDescent="0.2">
      <c r="A25" s="25">
        <v>40817</v>
      </c>
      <c r="B25" s="26">
        <v>55619.047619047618</v>
      </c>
      <c r="C25" s="26">
        <v>609.7560975609756</v>
      </c>
      <c r="D25" s="26">
        <v>23773.584905660377</v>
      </c>
      <c r="E25" s="26">
        <v>1467.8899082568807</v>
      </c>
      <c r="F25" s="26">
        <v>81470.278530525859</v>
      </c>
      <c r="K25" s="29">
        <v>40817</v>
      </c>
      <c r="L25" s="30">
        <f t="shared" si="3"/>
        <v>9733333.333333334</v>
      </c>
      <c r="M25" s="30">
        <f t="shared" si="2"/>
        <v>106707.31707317074</v>
      </c>
      <c r="N25" s="30">
        <f t="shared" si="2"/>
        <v>4160377.3584905658</v>
      </c>
      <c r="O25" s="30">
        <f t="shared" si="2"/>
        <v>256880.73394495412</v>
      </c>
      <c r="P25" s="31">
        <f t="shared" si="2"/>
        <v>14257298.742842026</v>
      </c>
    </row>
    <row r="26" spans="1:16" x14ac:dyDescent="0.2">
      <c r="A26" s="25">
        <v>40848</v>
      </c>
      <c r="B26" s="26">
        <v>48155.339805825242</v>
      </c>
      <c r="C26" s="26">
        <v>571.42857142857144</v>
      </c>
      <c r="D26" s="26">
        <v>17307.692307692309</v>
      </c>
      <c r="E26" s="26">
        <v>1351.3513513513512</v>
      </c>
      <c r="F26" s="26">
        <v>67385.812036297473</v>
      </c>
      <c r="K26" s="29">
        <v>40848</v>
      </c>
      <c r="L26" s="30">
        <f t="shared" si="3"/>
        <v>8427184.4660194181</v>
      </c>
      <c r="M26" s="30">
        <f t="shared" si="2"/>
        <v>100000</v>
      </c>
      <c r="N26" s="30">
        <f t="shared" si="2"/>
        <v>3028846.153846154</v>
      </c>
      <c r="O26" s="30">
        <f t="shared" si="2"/>
        <v>236486.48648648648</v>
      </c>
      <c r="P26" s="31">
        <f t="shared" si="2"/>
        <v>11792517.106352057</v>
      </c>
    </row>
    <row r="27" spans="1:16" x14ac:dyDescent="0.2">
      <c r="A27" s="25">
        <v>40878</v>
      </c>
      <c r="B27" s="26">
        <v>42647.058823529413</v>
      </c>
      <c r="C27" s="26">
        <v>512.19512195121956</v>
      </c>
      <c r="D27" s="26">
        <v>12941.176470588236</v>
      </c>
      <c r="E27" s="26">
        <v>1388.8888888888889</v>
      </c>
      <c r="F27" s="26">
        <v>57489.31930495776</v>
      </c>
      <c r="K27" s="29">
        <v>40878</v>
      </c>
      <c r="L27" s="30">
        <f t="shared" si="3"/>
        <v>7463235.2941176472</v>
      </c>
      <c r="M27" s="30">
        <f t="shared" si="2"/>
        <v>89634.14634146342</v>
      </c>
      <c r="N27" s="30">
        <f t="shared" si="2"/>
        <v>2264705.8823529412</v>
      </c>
      <c r="O27" s="30">
        <f t="shared" si="2"/>
        <v>243055.55555555556</v>
      </c>
      <c r="P27" s="31">
        <f t="shared" si="2"/>
        <v>10060630.878367608</v>
      </c>
    </row>
    <row r="28" spans="1:16" x14ac:dyDescent="0.2">
      <c r="A28" s="25">
        <v>40909</v>
      </c>
      <c r="B28" s="26">
        <v>57884.61538461539</v>
      </c>
      <c r="C28" s="26">
        <v>536.58536585365857</v>
      </c>
      <c r="D28" s="26">
        <v>10961.538461538463</v>
      </c>
      <c r="E28" s="26">
        <v>1509.433962264151</v>
      </c>
      <c r="F28" s="26">
        <v>70892.173174271666</v>
      </c>
      <c r="K28" s="29">
        <v>40909</v>
      </c>
      <c r="L28" s="30">
        <f>B28*$I$6</f>
        <v>10419230.76923077</v>
      </c>
      <c r="M28" s="30">
        <f t="shared" ref="M28:P39" si="4">C28*$I$6</f>
        <v>96585.365853658543</v>
      </c>
      <c r="N28" s="30">
        <f t="shared" si="4"/>
        <v>1973076.9230769232</v>
      </c>
      <c r="O28" s="30">
        <f t="shared" si="4"/>
        <v>271698.11320754717</v>
      </c>
      <c r="P28" s="31">
        <f t="shared" si="4"/>
        <v>12760591.171368901</v>
      </c>
    </row>
    <row r="29" spans="1:16" x14ac:dyDescent="0.2">
      <c r="A29" s="25">
        <v>40940</v>
      </c>
      <c r="B29" s="26">
        <v>77647.058823529413</v>
      </c>
      <c r="C29" s="26">
        <v>595.2380952380953</v>
      </c>
      <c r="D29" s="26">
        <v>15272.727272727272</v>
      </c>
      <c r="E29" s="26">
        <v>1401.8691588785048</v>
      </c>
      <c r="F29" s="26">
        <v>94916.89335037327</v>
      </c>
      <c r="K29" s="29">
        <v>40940</v>
      </c>
      <c r="L29" s="30">
        <f t="shared" ref="L29:L39" si="5">B29*$I$6</f>
        <v>13976470.588235294</v>
      </c>
      <c r="M29" s="30">
        <f t="shared" si="4"/>
        <v>107142.85714285716</v>
      </c>
      <c r="N29" s="30">
        <f t="shared" si="4"/>
        <v>2749090.9090909092</v>
      </c>
      <c r="O29" s="30">
        <f t="shared" si="4"/>
        <v>252336.44859813087</v>
      </c>
      <c r="P29" s="31">
        <f t="shared" si="4"/>
        <v>17085040.803067189</v>
      </c>
    </row>
    <row r="30" spans="1:16" x14ac:dyDescent="0.2">
      <c r="A30" s="25">
        <v>40969</v>
      </c>
      <c r="B30" s="26">
        <v>81844.660194174765</v>
      </c>
      <c r="C30" s="26">
        <v>658.53658536585374</v>
      </c>
      <c r="D30" s="26">
        <v>20555.555555555555</v>
      </c>
      <c r="E30" s="26">
        <v>1523.8095238095239</v>
      </c>
      <c r="F30" s="26">
        <v>104582.56185890571</v>
      </c>
      <c r="K30" s="29">
        <v>40969</v>
      </c>
      <c r="L30" s="30">
        <f t="shared" si="5"/>
        <v>14732038.834951458</v>
      </c>
      <c r="M30" s="30">
        <f t="shared" si="4"/>
        <v>118536.58536585368</v>
      </c>
      <c r="N30" s="30">
        <f t="shared" si="4"/>
        <v>3700000</v>
      </c>
      <c r="O30" s="30">
        <f t="shared" si="4"/>
        <v>274285.71428571432</v>
      </c>
      <c r="P30" s="31">
        <f t="shared" si="4"/>
        <v>18824861.134603027</v>
      </c>
    </row>
    <row r="31" spans="1:16" x14ac:dyDescent="0.2">
      <c r="A31" s="25">
        <v>41000</v>
      </c>
      <c r="B31" s="26">
        <v>86095.238095238092</v>
      </c>
      <c r="C31" s="26">
        <v>756.09756097560978</v>
      </c>
      <c r="D31" s="26">
        <v>26785.714285714286</v>
      </c>
      <c r="E31" s="26">
        <v>1574.0740740740741</v>
      </c>
      <c r="F31" s="26">
        <v>115211.12401600207</v>
      </c>
      <c r="K31" s="29">
        <v>41000</v>
      </c>
      <c r="L31" s="30">
        <f t="shared" si="5"/>
        <v>15497142.857142856</v>
      </c>
      <c r="M31" s="30">
        <f t="shared" si="4"/>
        <v>136097.56097560975</v>
      </c>
      <c r="N31" s="30">
        <f t="shared" si="4"/>
        <v>4821428.5714285718</v>
      </c>
      <c r="O31" s="30">
        <f t="shared" si="4"/>
        <v>283333.33333333337</v>
      </c>
      <c r="P31" s="31">
        <f t="shared" si="4"/>
        <v>20738002.322880372</v>
      </c>
    </row>
    <row r="32" spans="1:16" x14ac:dyDescent="0.2">
      <c r="A32" s="25">
        <v>41030</v>
      </c>
      <c r="B32" s="26">
        <v>91775.700934579436</v>
      </c>
      <c r="C32" s="26">
        <v>878.04878048780495</v>
      </c>
      <c r="D32" s="26">
        <v>24827.586206896551</v>
      </c>
      <c r="E32" s="26">
        <v>1467.8899082568807</v>
      </c>
      <c r="F32" s="26">
        <v>118949.22583022068</v>
      </c>
      <c r="K32" s="29">
        <v>41030</v>
      </c>
      <c r="L32" s="30">
        <f t="shared" si="5"/>
        <v>16519626.168224299</v>
      </c>
      <c r="M32" s="30">
        <f t="shared" si="4"/>
        <v>158048.78048780488</v>
      </c>
      <c r="N32" s="30">
        <f t="shared" si="4"/>
        <v>4468965.5172413792</v>
      </c>
      <c r="O32" s="30">
        <f t="shared" si="4"/>
        <v>264220.18348623853</v>
      </c>
      <c r="P32" s="31">
        <f t="shared" si="4"/>
        <v>21410860.649439722</v>
      </c>
    </row>
    <row r="33" spans="1:16" x14ac:dyDescent="0.2">
      <c r="A33" s="25">
        <v>41061</v>
      </c>
      <c r="B33" s="26">
        <v>100679.61165048544</v>
      </c>
      <c r="C33" s="26">
        <v>825</v>
      </c>
      <c r="D33" s="26">
        <v>24736.842105263157</v>
      </c>
      <c r="E33" s="26">
        <v>1559.6330275229359</v>
      </c>
      <c r="F33" s="26">
        <v>127801.08678327154</v>
      </c>
      <c r="K33" s="29">
        <v>41061</v>
      </c>
      <c r="L33" s="30">
        <f t="shared" si="5"/>
        <v>18122330.09708738</v>
      </c>
      <c r="M33" s="30">
        <f t="shared" si="4"/>
        <v>148500</v>
      </c>
      <c r="N33" s="30">
        <f t="shared" si="4"/>
        <v>4452631.5789473681</v>
      </c>
      <c r="O33" s="30">
        <f t="shared" si="4"/>
        <v>280733.94495412847</v>
      </c>
      <c r="P33" s="31">
        <f t="shared" si="4"/>
        <v>23004195.620988879</v>
      </c>
    </row>
    <row r="34" spans="1:16" x14ac:dyDescent="0.2">
      <c r="A34" s="25">
        <v>41091</v>
      </c>
      <c r="B34" s="26">
        <v>86190.476190476198</v>
      </c>
      <c r="C34" s="26">
        <v>756.09756097560978</v>
      </c>
      <c r="D34" s="26">
        <v>24827.586206896551</v>
      </c>
      <c r="E34" s="26">
        <v>1441.4414414414414</v>
      </c>
      <c r="F34" s="26">
        <v>113215.6013997898</v>
      </c>
      <c r="K34" s="29">
        <v>41091</v>
      </c>
      <c r="L34" s="30">
        <f t="shared" si="5"/>
        <v>15514285.714285716</v>
      </c>
      <c r="M34" s="30">
        <f t="shared" si="4"/>
        <v>136097.56097560975</v>
      </c>
      <c r="N34" s="30">
        <f t="shared" si="4"/>
        <v>4468965.5172413792</v>
      </c>
      <c r="O34" s="30">
        <f t="shared" si="4"/>
        <v>259459.45945945944</v>
      </c>
      <c r="P34" s="31">
        <f t="shared" si="4"/>
        <v>20378808.251962163</v>
      </c>
    </row>
    <row r="35" spans="1:16" x14ac:dyDescent="0.2">
      <c r="A35" s="25">
        <v>41122</v>
      </c>
      <c r="B35" s="26">
        <v>71886.792452830196</v>
      </c>
      <c r="C35" s="26">
        <v>714.28571428571433</v>
      </c>
      <c r="D35" s="26">
        <v>25178.571428571428</v>
      </c>
      <c r="E35" s="26">
        <v>1545.4545454545455</v>
      </c>
      <c r="F35" s="26">
        <v>99325.104141141885</v>
      </c>
      <c r="K35" s="29">
        <v>41122</v>
      </c>
      <c r="L35" s="30">
        <f t="shared" si="5"/>
        <v>12939622.641509436</v>
      </c>
      <c r="M35" s="30">
        <f t="shared" si="4"/>
        <v>128571.42857142858</v>
      </c>
      <c r="N35" s="30">
        <f t="shared" si="4"/>
        <v>4532142.8571428573</v>
      </c>
      <c r="O35" s="30">
        <f t="shared" si="4"/>
        <v>278181.81818181818</v>
      </c>
      <c r="P35" s="31">
        <f t="shared" si="4"/>
        <v>17878518.74540554</v>
      </c>
    </row>
    <row r="36" spans="1:16" x14ac:dyDescent="0.2">
      <c r="A36" s="25">
        <v>41153</v>
      </c>
      <c r="B36" s="26">
        <v>60000</v>
      </c>
      <c r="C36" s="26">
        <v>651.16279069767438</v>
      </c>
      <c r="D36" s="26">
        <v>24545.454545454544</v>
      </c>
      <c r="E36" s="26">
        <v>1666.6666666666667</v>
      </c>
      <c r="F36" s="26">
        <v>86863.28400281888</v>
      </c>
      <c r="K36" s="29">
        <v>41153</v>
      </c>
      <c r="L36" s="30">
        <f t="shared" si="5"/>
        <v>10800000</v>
      </c>
      <c r="M36" s="30">
        <f t="shared" si="4"/>
        <v>117209.30232558139</v>
      </c>
      <c r="N36" s="30">
        <f t="shared" si="4"/>
        <v>4418181.8181818184</v>
      </c>
      <c r="O36" s="30">
        <f t="shared" si="4"/>
        <v>300000</v>
      </c>
      <c r="P36" s="31">
        <f t="shared" si="4"/>
        <v>15635391.120507399</v>
      </c>
    </row>
    <row r="37" spans="1:16" x14ac:dyDescent="0.2">
      <c r="A37" s="25">
        <v>41183</v>
      </c>
      <c r="B37" s="26">
        <v>55566.037735849059</v>
      </c>
      <c r="C37" s="26">
        <v>642.85714285714289</v>
      </c>
      <c r="D37" s="26">
        <v>19285.714285714286</v>
      </c>
      <c r="E37" s="26">
        <v>1698.1132075471698</v>
      </c>
      <c r="F37" s="26">
        <v>77192.722371967655</v>
      </c>
      <c r="K37" s="29">
        <v>41183</v>
      </c>
      <c r="L37" s="30">
        <f t="shared" si="5"/>
        <v>10001886.792452831</v>
      </c>
      <c r="M37" s="30">
        <f t="shared" si="4"/>
        <v>115714.28571428572</v>
      </c>
      <c r="N37" s="30">
        <f t="shared" si="4"/>
        <v>3471428.5714285714</v>
      </c>
      <c r="O37" s="30">
        <f t="shared" si="4"/>
        <v>305660.3773584906</v>
      </c>
      <c r="P37" s="31">
        <f t="shared" si="4"/>
        <v>13894690.026954178</v>
      </c>
    </row>
    <row r="38" spans="1:16" x14ac:dyDescent="0.2">
      <c r="A38" s="25">
        <v>41214</v>
      </c>
      <c r="B38" s="26">
        <v>50857.142857142862</v>
      </c>
      <c r="C38" s="26">
        <v>619.04761904761904</v>
      </c>
      <c r="D38" s="26">
        <v>15272.727272727272</v>
      </c>
      <c r="E38" s="26">
        <v>1809.5238095238096</v>
      </c>
      <c r="F38" s="26">
        <v>68558.441558441569</v>
      </c>
      <c r="K38" s="29">
        <v>41214</v>
      </c>
      <c r="L38" s="30">
        <f t="shared" si="5"/>
        <v>9154285.7142857146</v>
      </c>
      <c r="M38" s="30">
        <f t="shared" si="4"/>
        <v>111428.57142857142</v>
      </c>
      <c r="N38" s="30">
        <f t="shared" si="4"/>
        <v>2749090.9090909092</v>
      </c>
      <c r="O38" s="30">
        <f t="shared" si="4"/>
        <v>325714.28571428574</v>
      </c>
      <c r="P38" s="31">
        <f t="shared" si="4"/>
        <v>12340519.480519483</v>
      </c>
    </row>
    <row r="39" spans="1:16" x14ac:dyDescent="0.2">
      <c r="A39" s="25">
        <v>41244</v>
      </c>
      <c r="B39" s="26">
        <v>42596.153846153851</v>
      </c>
      <c r="C39" s="26">
        <v>547.61904761904759</v>
      </c>
      <c r="D39" s="26">
        <v>9107.1428571428569</v>
      </c>
      <c r="E39" s="26">
        <v>1730.7692307692309</v>
      </c>
      <c r="F39" s="26">
        <v>53981.684981684986</v>
      </c>
      <c r="K39" s="29">
        <v>41244</v>
      </c>
      <c r="L39" s="30">
        <f t="shared" si="5"/>
        <v>7667307.692307693</v>
      </c>
      <c r="M39" s="30">
        <f t="shared" si="4"/>
        <v>98571.428571428565</v>
      </c>
      <c r="N39" s="30">
        <f t="shared" si="4"/>
        <v>1639285.7142857143</v>
      </c>
      <c r="O39" s="30">
        <f t="shared" si="4"/>
        <v>311538.46153846156</v>
      </c>
      <c r="P39" s="31">
        <f t="shared" si="4"/>
        <v>9716703.2967032976</v>
      </c>
    </row>
    <row r="40" spans="1:16" x14ac:dyDescent="0.2">
      <c r="A40" s="25">
        <v>41275</v>
      </c>
      <c r="B40" s="26">
        <v>58095.238095238099</v>
      </c>
      <c r="C40" s="26">
        <v>581.39534883720933</v>
      </c>
      <c r="D40" s="26">
        <v>8571.4285714285706</v>
      </c>
      <c r="E40" s="26">
        <v>1886.7924528301887</v>
      </c>
      <c r="F40" s="26">
        <v>69134.854468334073</v>
      </c>
      <c r="K40" s="29">
        <v>41275</v>
      </c>
      <c r="L40" s="30">
        <f>B40*$I$7</f>
        <v>10747619.047619049</v>
      </c>
      <c r="M40" s="30">
        <f t="shared" ref="M40:P51" si="6">C40*$I$7</f>
        <v>107558.13953488372</v>
      </c>
      <c r="N40" s="30">
        <f t="shared" si="6"/>
        <v>1585714.2857142857</v>
      </c>
      <c r="O40" s="30">
        <f t="shared" si="6"/>
        <v>349056.60377358494</v>
      </c>
      <c r="P40" s="31">
        <f t="shared" si="6"/>
        <v>12789948.076641804</v>
      </c>
    </row>
    <row r="41" spans="1:16" x14ac:dyDescent="0.2">
      <c r="A41" s="25">
        <v>41306</v>
      </c>
      <c r="B41" s="26">
        <v>75566.037735849066</v>
      </c>
      <c r="C41" s="26">
        <v>613.63636363636363</v>
      </c>
      <c r="D41" s="26">
        <v>13157.894736842105</v>
      </c>
      <c r="E41" s="26">
        <v>1844.6601941747574</v>
      </c>
      <c r="F41" s="26">
        <v>91182.229030502291</v>
      </c>
      <c r="K41" s="29">
        <v>41306</v>
      </c>
      <c r="L41" s="30">
        <f t="shared" ref="L41:L51" si="7">B41*$I$7</f>
        <v>13979716.981132077</v>
      </c>
      <c r="M41" s="30">
        <f t="shared" si="6"/>
        <v>113522.72727272726</v>
      </c>
      <c r="N41" s="30">
        <f t="shared" si="6"/>
        <v>2434210.5263157892</v>
      </c>
      <c r="O41" s="30">
        <f t="shared" si="6"/>
        <v>341262.13592233014</v>
      </c>
      <c r="P41" s="31">
        <f t="shared" si="6"/>
        <v>16868712.370642923</v>
      </c>
    </row>
    <row r="42" spans="1:16" x14ac:dyDescent="0.2">
      <c r="A42" s="25">
        <v>41334</v>
      </c>
      <c r="B42" s="26">
        <v>80285.71428571429</v>
      </c>
      <c r="C42" s="26">
        <v>622.22222222222217</v>
      </c>
      <c r="D42" s="26">
        <v>19655.172413793101</v>
      </c>
      <c r="E42" s="26">
        <v>1923.0769230769231</v>
      </c>
      <c r="F42" s="26">
        <v>102486.18584480653</v>
      </c>
      <c r="K42" s="29">
        <v>41334</v>
      </c>
      <c r="L42" s="30">
        <f t="shared" si="7"/>
        <v>14852857.142857144</v>
      </c>
      <c r="M42" s="30">
        <f t="shared" si="6"/>
        <v>115111.11111111109</v>
      </c>
      <c r="N42" s="30">
        <f t="shared" si="6"/>
        <v>3636206.8965517236</v>
      </c>
      <c r="O42" s="30">
        <f t="shared" si="6"/>
        <v>355769.23076923075</v>
      </c>
      <c r="P42" s="31">
        <f t="shared" si="6"/>
        <v>18959944.38128921</v>
      </c>
    </row>
    <row r="43" spans="1:16" x14ac:dyDescent="0.2">
      <c r="A43" s="25">
        <v>41365</v>
      </c>
      <c r="B43" s="26">
        <v>85140.186915887854</v>
      </c>
      <c r="C43" s="26">
        <v>727.27272727272725</v>
      </c>
      <c r="D43" s="26">
        <v>25178.571428571428</v>
      </c>
      <c r="E43" s="26">
        <v>1981.1320754716983</v>
      </c>
      <c r="F43" s="26">
        <v>113027.1631472037</v>
      </c>
      <c r="K43" s="29">
        <v>41365</v>
      </c>
      <c r="L43" s="30">
        <f t="shared" si="7"/>
        <v>15750934.579439253</v>
      </c>
      <c r="M43" s="30">
        <f t="shared" si="6"/>
        <v>134545.45454545453</v>
      </c>
      <c r="N43" s="30">
        <f t="shared" si="6"/>
        <v>4658035.7142857146</v>
      </c>
      <c r="O43" s="30">
        <f t="shared" si="6"/>
        <v>366509.43396226416</v>
      </c>
      <c r="P43" s="31">
        <f t="shared" si="6"/>
        <v>20910025.182232685</v>
      </c>
    </row>
    <row r="44" spans="1:16" x14ac:dyDescent="0.2">
      <c r="A44" s="25">
        <v>41395</v>
      </c>
      <c r="B44" s="26">
        <v>90092.592592592599</v>
      </c>
      <c r="C44" s="26">
        <v>826.08695652173913</v>
      </c>
      <c r="D44" s="26">
        <v>23103.448275862069</v>
      </c>
      <c r="E44" s="26">
        <v>1809.5238095238096</v>
      </c>
      <c r="F44" s="26">
        <v>115831.65163450023</v>
      </c>
      <c r="K44" s="29">
        <v>41395</v>
      </c>
      <c r="L44" s="30">
        <f t="shared" si="7"/>
        <v>16667129.629629631</v>
      </c>
      <c r="M44" s="30">
        <f t="shared" si="6"/>
        <v>152826.08695652173</v>
      </c>
      <c r="N44" s="30">
        <f t="shared" si="6"/>
        <v>4274137.931034483</v>
      </c>
      <c r="O44" s="30">
        <f t="shared" si="6"/>
        <v>334761.90476190479</v>
      </c>
      <c r="P44" s="31">
        <f t="shared" si="6"/>
        <v>21428855.552382544</v>
      </c>
    </row>
    <row r="45" spans="1:16" x14ac:dyDescent="0.2">
      <c r="A45" s="25">
        <v>41426</v>
      </c>
      <c r="B45" s="26">
        <v>95471.698113207545</v>
      </c>
      <c r="C45" s="26">
        <v>782.60869565217388</v>
      </c>
      <c r="D45" s="26">
        <v>24285.714285714286</v>
      </c>
      <c r="E45" s="26">
        <v>1941.7475728155341</v>
      </c>
      <c r="F45" s="26">
        <v>122481.76866738955</v>
      </c>
      <c r="K45" s="29">
        <v>41426</v>
      </c>
      <c r="L45" s="30">
        <f t="shared" si="7"/>
        <v>17662264.150943395</v>
      </c>
      <c r="M45" s="30">
        <f t="shared" si="6"/>
        <v>144782.60869565216</v>
      </c>
      <c r="N45" s="30">
        <f t="shared" si="6"/>
        <v>4492857.1428571427</v>
      </c>
      <c r="O45" s="30">
        <f t="shared" si="6"/>
        <v>359223.3009708738</v>
      </c>
      <c r="P45" s="31">
        <f t="shared" si="6"/>
        <v>22659127.203467067</v>
      </c>
    </row>
    <row r="46" spans="1:16" x14ac:dyDescent="0.2">
      <c r="A46" s="25">
        <v>41456</v>
      </c>
      <c r="B46" s="26">
        <v>87307.692307692312</v>
      </c>
      <c r="C46" s="26">
        <v>680.85106382978722</v>
      </c>
      <c r="D46" s="26">
        <v>24736.842105263157</v>
      </c>
      <c r="E46" s="26">
        <v>1960.7843137254904</v>
      </c>
      <c r="F46" s="26">
        <v>114686.16979051076</v>
      </c>
      <c r="K46" s="29">
        <v>41456</v>
      </c>
      <c r="L46" s="30">
        <f t="shared" si="7"/>
        <v>16151923.076923078</v>
      </c>
      <c r="M46" s="30">
        <f t="shared" si="6"/>
        <v>125957.44680851063</v>
      </c>
      <c r="N46" s="30">
        <f t="shared" si="6"/>
        <v>4576315.7894736836</v>
      </c>
      <c r="O46" s="30">
        <f t="shared" si="6"/>
        <v>362745.09803921572</v>
      </c>
      <c r="P46" s="31">
        <f t="shared" si="6"/>
        <v>21216941.411244489</v>
      </c>
    </row>
    <row r="47" spans="1:16" x14ac:dyDescent="0.2">
      <c r="A47" s="25">
        <v>41487</v>
      </c>
      <c r="B47" s="26">
        <v>74476.190476190473</v>
      </c>
      <c r="C47" s="26">
        <v>645.83333333333337</v>
      </c>
      <c r="D47" s="26">
        <v>26607.142857142855</v>
      </c>
      <c r="E47" s="26">
        <v>2000</v>
      </c>
      <c r="F47" s="26">
        <v>103729.16666666666</v>
      </c>
      <c r="K47" s="29">
        <v>41487</v>
      </c>
      <c r="L47" s="30">
        <f t="shared" si="7"/>
        <v>13778095.238095237</v>
      </c>
      <c r="M47" s="30">
        <f t="shared" si="6"/>
        <v>119479.16666666667</v>
      </c>
      <c r="N47" s="30">
        <f t="shared" si="6"/>
        <v>4922321.4285714282</v>
      </c>
      <c r="O47" s="30">
        <f t="shared" si="6"/>
        <v>370000</v>
      </c>
      <c r="P47" s="31">
        <f t="shared" si="6"/>
        <v>19189895.833333332</v>
      </c>
    </row>
    <row r="48" spans="1:16" x14ac:dyDescent="0.2">
      <c r="A48" s="25">
        <v>41518</v>
      </c>
      <c r="B48" s="26">
        <v>61698.113207547169</v>
      </c>
      <c r="C48" s="26">
        <v>625</v>
      </c>
      <c r="D48" s="26">
        <v>22982.456140350878</v>
      </c>
      <c r="E48" s="26">
        <v>2075.4716981132078</v>
      </c>
      <c r="F48" s="26">
        <v>87381.041046011247</v>
      </c>
      <c r="K48" s="29">
        <v>41518</v>
      </c>
      <c r="L48" s="30">
        <f t="shared" si="7"/>
        <v>11414150.943396226</v>
      </c>
      <c r="M48" s="30">
        <f t="shared" si="6"/>
        <v>115625</v>
      </c>
      <c r="N48" s="30">
        <f t="shared" si="6"/>
        <v>4251754.3859649124</v>
      </c>
      <c r="O48" s="30">
        <f t="shared" si="6"/>
        <v>383962.26415094343</v>
      </c>
      <c r="P48" s="31">
        <f t="shared" si="6"/>
        <v>16165492.593512081</v>
      </c>
    </row>
    <row r="49" spans="1:16" x14ac:dyDescent="0.2">
      <c r="A49" s="25">
        <v>41548</v>
      </c>
      <c r="B49" s="26">
        <v>57238.095238095237</v>
      </c>
      <c r="C49" s="26">
        <v>617.02127659574467</v>
      </c>
      <c r="D49" s="26">
        <v>16896.551724137931</v>
      </c>
      <c r="E49" s="26">
        <v>2019.2307692307693</v>
      </c>
      <c r="F49" s="26">
        <v>76770.899008059685</v>
      </c>
      <c r="K49" s="29">
        <v>41548</v>
      </c>
      <c r="L49" s="30">
        <f t="shared" si="7"/>
        <v>10589047.619047619</v>
      </c>
      <c r="M49" s="30">
        <f t="shared" si="6"/>
        <v>114148.93617021276</v>
      </c>
      <c r="N49" s="30">
        <f t="shared" si="6"/>
        <v>3125862.0689655175</v>
      </c>
      <c r="O49" s="30">
        <f t="shared" si="6"/>
        <v>373557.69230769231</v>
      </c>
      <c r="P49" s="31">
        <f t="shared" si="6"/>
        <v>14202616.316491041</v>
      </c>
    </row>
    <row r="50" spans="1:16" x14ac:dyDescent="0.2">
      <c r="A50" s="25">
        <v>41579</v>
      </c>
      <c r="B50" s="26">
        <v>50673.076923076922</v>
      </c>
      <c r="C50" s="26">
        <v>586.95652173913038</v>
      </c>
      <c r="D50" s="26">
        <v>13750</v>
      </c>
      <c r="E50" s="26">
        <v>2095.2380952380954</v>
      </c>
      <c r="F50" s="26">
        <v>67105.271540054149</v>
      </c>
      <c r="K50" s="29">
        <v>41579</v>
      </c>
      <c r="L50" s="30">
        <f t="shared" si="7"/>
        <v>9374519.2307692301</v>
      </c>
      <c r="M50" s="30">
        <f t="shared" si="6"/>
        <v>108586.95652173912</v>
      </c>
      <c r="N50" s="30">
        <f t="shared" si="6"/>
        <v>2543750</v>
      </c>
      <c r="O50" s="30">
        <f t="shared" si="6"/>
        <v>387619.04761904763</v>
      </c>
      <c r="P50" s="31">
        <f t="shared" si="6"/>
        <v>12414475.234910017</v>
      </c>
    </row>
    <row r="51" spans="1:16" x14ac:dyDescent="0.2">
      <c r="A51" s="25">
        <v>41609</v>
      </c>
      <c r="B51" s="26">
        <v>51238.095238095237</v>
      </c>
      <c r="C51" s="26">
        <v>590.90909090909088</v>
      </c>
      <c r="D51" s="26">
        <v>7818.181818181818</v>
      </c>
      <c r="E51" s="26">
        <v>2149.532710280374</v>
      </c>
      <c r="F51" s="26">
        <v>61796.718857466512</v>
      </c>
      <c r="K51" s="29">
        <v>41609</v>
      </c>
      <c r="L51" s="30">
        <f t="shared" si="7"/>
        <v>9479047.6190476194</v>
      </c>
      <c r="M51" s="30">
        <f t="shared" si="6"/>
        <v>109318.18181818181</v>
      </c>
      <c r="N51" s="30">
        <f t="shared" si="6"/>
        <v>1446363.6363636362</v>
      </c>
      <c r="O51" s="30">
        <f t="shared" si="6"/>
        <v>397663.55140186916</v>
      </c>
      <c r="P51" s="31">
        <f t="shared" si="6"/>
        <v>11432392.988631304</v>
      </c>
    </row>
    <row r="52" spans="1:16" x14ac:dyDescent="0.2">
      <c r="A52" s="25">
        <v>41640</v>
      </c>
      <c r="B52" s="26">
        <v>59711.538461538461</v>
      </c>
      <c r="C52" s="26">
        <v>562.5</v>
      </c>
      <c r="D52" s="26">
        <v>7547.1698113207549</v>
      </c>
      <c r="E52" s="26">
        <v>1851.851851851852</v>
      </c>
      <c r="F52" s="26">
        <v>69673.060124711075</v>
      </c>
      <c r="K52" s="29">
        <v>41640</v>
      </c>
      <c r="L52" s="30">
        <f>B52*$I$8</f>
        <v>11345192.307692308</v>
      </c>
      <c r="M52" s="30">
        <f t="shared" ref="M52:P63" si="8">C52*$I$8</f>
        <v>106875</v>
      </c>
      <c r="N52" s="30">
        <f t="shared" si="8"/>
        <v>1433962.2641509434</v>
      </c>
      <c r="O52" s="30">
        <f t="shared" si="8"/>
        <v>351851.85185185185</v>
      </c>
      <c r="P52" s="31">
        <f t="shared" si="8"/>
        <v>13237881.423695104</v>
      </c>
    </row>
    <row r="53" spans="1:16" x14ac:dyDescent="0.2">
      <c r="A53" s="25">
        <v>41671</v>
      </c>
      <c r="B53" s="26">
        <v>77961.165048543699</v>
      </c>
      <c r="C53" s="26">
        <v>571.42857142857144</v>
      </c>
      <c r="D53" s="26">
        <v>13888.888888888889</v>
      </c>
      <c r="E53" s="26">
        <v>1743.119266055046</v>
      </c>
      <c r="F53" s="26">
        <v>94164.601774916198</v>
      </c>
      <c r="K53" s="29">
        <v>41671</v>
      </c>
      <c r="L53" s="30">
        <f t="shared" ref="L53:L63" si="9">B53*$I$8</f>
        <v>14812621.359223302</v>
      </c>
      <c r="M53" s="30">
        <f t="shared" si="8"/>
        <v>108571.42857142858</v>
      </c>
      <c r="N53" s="30">
        <f t="shared" si="8"/>
        <v>2638888.888888889</v>
      </c>
      <c r="O53" s="30">
        <f t="shared" si="8"/>
        <v>331192.66055045871</v>
      </c>
      <c r="P53" s="31">
        <f t="shared" si="8"/>
        <v>17891274.337234076</v>
      </c>
    </row>
    <row r="54" spans="1:16" x14ac:dyDescent="0.2">
      <c r="A54" s="25">
        <v>41699</v>
      </c>
      <c r="B54" s="26">
        <v>83725.490196078434</v>
      </c>
      <c r="C54" s="26">
        <v>625</v>
      </c>
      <c r="D54" s="26">
        <v>18301.886792452831</v>
      </c>
      <c r="E54" s="26">
        <v>1891.8918918918919</v>
      </c>
      <c r="F54" s="26">
        <v>104544.26888042316</v>
      </c>
      <c r="K54" s="29">
        <v>41699</v>
      </c>
      <c r="L54" s="30">
        <f t="shared" si="9"/>
        <v>15907843.137254903</v>
      </c>
      <c r="M54" s="30">
        <f t="shared" si="8"/>
        <v>118750</v>
      </c>
      <c r="N54" s="30">
        <f t="shared" si="8"/>
        <v>3477358.4905660381</v>
      </c>
      <c r="O54" s="30">
        <f t="shared" si="8"/>
        <v>359459.45945945947</v>
      </c>
      <c r="P54" s="31">
        <f t="shared" si="8"/>
        <v>19863411.0872804</v>
      </c>
    </row>
    <row r="55" spans="1:16" x14ac:dyDescent="0.2">
      <c r="A55" s="25">
        <v>41730</v>
      </c>
      <c r="B55" s="26">
        <v>90297.029702970292</v>
      </c>
      <c r="C55" s="26">
        <v>723.404255319149</v>
      </c>
      <c r="D55" s="26">
        <v>25192.307692307695</v>
      </c>
      <c r="E55" s="26">
        <v>2037.037037037037</v>
      </c>
      <c r="F55" s="26">
        <v>118249.77868763417</v>
      </c>
      <c r="K55" s="29">
        <v>41730</v>
      </c>
      <c r="L55" s="30">
        <f t="shared" si="9"/>
        <v>17156435.643564355</v>
      </c>
      <c r="M55" s="30">
        <f t="shared" si="8"/>
        <v>137446.80851063831</v>
      </c>
      <c r="N55" s="30">
        <f t="shared" si="8"/>
        <v>4786538.461538462</v>
      </c>
      <c r="O55" s="30">
        <f t="shared" si="8"/>
        <v>387037.03703703702</v>
      </c>
      <c r="P55" s="31">
        <f t="shared" si="8"/>
        <v>22467457.950650491</v>
      </c>
    </row>
    <row r="56" spans="1:16" x14ac:dyDescent="0.2">
      <c r="A56" s="25">
        <v>41760</v>
      </c>
      <c r="B56" s="26">
        <v>91142.857142857145</v>
      </c>
      <c r="C56" s="26">
        <v>847.82608695652175</v>
      </c>
      <c r="D56" s="26">
        <v>24705.882352941178</v>
      </c>
      <c r="E56" s="26">
        <v>1886.7924528301887</v>
      </c>
      <c r="F56" s="26">
        <v>118583.35803558504</v>
      </c>
      <c r="K56" s="29">
        <v>41760</v>
      </c>
      <c r="L56" s="30">
        <f t="shared" si="9"/>
        <v>17317142.857142858</v>
      </c>
      <c r="M56" s="30">
        <f t="shared" si="8"/>
        <v>161086.95652173914</v>
      </c>
      <c r="N56" s="30">
        <f t="shared" si="8"/>
        <v>4694117.6470588241</v>
      </c>
      <c r="O56" s="30">
        <f t="shared" si="8"/>
        <v>358490.56603773584</v>
      </c>
      <c r="P56" s="31">
        <f t="shared" si="8"/>
        <v>22530838.026761159</v>
      </c>
    </row>
    <row r="57" spans="1:16" x14ac:dyDescent="0.2">
      <c r="A57" s="25">
        <v>41791</v>
      </c>
      <c r="B57" s="26">
        <v>99320.388349514571</v>
      </c>
      <c r="C57" s="26">
        <v>791.66666666666674</v>
      </c>
      <c r="D57" s="26">
        <v>25306.12244897959</v>
      </c>
      <c r="E57" s="26">
        <v>1944.4444444444446</v>
      </c>
      <c r="F57" s="26">
        <v>127362.62190960527</v>
      </c>
      <c r="K57" s="29">
        <v>41791</v>
      </c>
      <c r="L57" s="30">
        <f t="shared" si="9"/>
        <v>18870873.786407769</v>
      </c>
      <c r="M57" s="30">
        <f t="shared" si="8"/>
        <v>150416.66666666669</v>
      </c>
      <c r="N57" s="30">
        <f t="shared" si="8"/>
        <v>4808163.2653061217</v>
      </c>
      <c r="O57" s="30">
        <f t="shared" si="8"/>
        <v>369444.4444444445</v>
      </c>
      <c r="P57" s="31">
        <f t="shared" si="8"/>
        <v>24198898.162825</v>
      </c>
    </row>
    <row r="58" spans="1:16" x14ac:dyDescent="0.2">
      <c r="A58" s="25">
        <v>41821</v>
      </c>
      <c r="B58" s="26">
        <v>93921.568627450994</v>
      </c>
      <c r="C58" s="26">
        <v>744.68085106382978</v>
      </c>
      <c r="D58" s="26">
        <v>27083.333333333332</v>
      </c>
      <c r="E58" s="26">
        <v>2169.8113207547171</v>
      </c>
      <c r="F58" s="26">
        <v>123919.39413260287</v>
      </c>
      <c r="K58" s="29">
        <v>41821</v>
      </c>
      <c r="L58" s="30">
        <f t="shared" si="9"/>
        <v>17845098.039215688</v>
      </c>
      <c r="M58" s="30">
        <f t="shared" si="8"/>
        <v>141489.36170212764</v>
      </c>
      <c r="N58" s="30">
        <f t="shared" si="8"/>
        <v>5145833.333333333</v>
      </c>
      <c r="O58" s="30">
        <f t="shared" si="8"/>
        <v>412264.15094339626</v>
      </c>
      <c r="P58" s="31">
        <f t="shared" si="8"/>
        <v>23544684.885194547</v>
      </c>
    </row>
    <row r="59" spans="1:16" x14ac:dyDescent="0.2">
      <c r="A59" s="25">
        <v>41852</v>
      </c>
      <c r="B59" s="26">
        <v>73142.857142857145</v>
      </c>
      <c r="C59" s="26">
        <v>739.13043478260863</v>
      </c>
      <c r="D59" s="26">
        <v>26041.666666666668</v>
      </c>
      <c r="E59" s="26">
        <v>2037.037037037037</v>
      </c>
      <c r="F59" s="26">
        <v>101960.69128134346</v>
      </c>
      <c r="K59" s="29">
        <v>41852</v>
      </c>
      <c r="L59" s="30">
        <f t="shared" si="9"/>
        <v>13897142.857142858</v>
      </c>
      <c r="M59" s="30">
        <f t="shared" si="8"/>
        <v>140434.78260869565</v>
      </c>
      <c r="N59" s="30">
        <f t="shared" si="8"/>
        <v>4947916.666666667</v>
      </c>
      <c r="O59" s="30">
        <f t="shared" si="8"/>
        <v>387037.03703703702</v>
      </c>
      <c r="P59" s="31">
        <f t="shared" si="8"/>
        <v>19372531.343455259</v>
      </c>
    </row>
    <row r="60" spans="1:16" x14ac:dyDescent="0.2">
      <c r="A60" s="25">
        <v>41883</v>
      </c>
      <c r="B60" s="26">
        <v>66699.029126213602</v>
      </c>
      <c r="C60" s="26">
        <v>666.66666666666674</v>
      </c>
      <c r="D60" s="26">
        <v>26304.347826086956</v>
      </c>
      <c r="E60" s="26">
        <v>2018.3486238532109</v>
      </c>
      <c r="F60" s="26">
        <v>95688.392242820439</v>
      </c>
      <c r="K60" s="29">
        <v>41883</v>
      </c>
      <c r="L60" s="30">
        <f t="shared" si="9"/>
        <v>12672815.533980584</v>
      </c>
      <c r="M60" s="30">
        <f t="shared" si="8"/>
        <v>126666.66666666669</v>
      </c>
      <c r="N60" s="30">
        <f t="shared" si="8"/>
        <v>4997826.0869565215</v>
      </c>
      <c r="O60" s="30">
        <f t="shared" si="8"/>
        <v>383486.23853211006</v>
      </c>
      <c r="P60" s="31">
        <f t="shared" si="8"/>
        <v>18180794.526135884</v>
      </c>
    </row>
    <row r="61" spans="1:16" x14ac:dyDescent="0.2">
      <c r="A61" s="25">
        <v>41913</v>
      </c>
      <c r="B61" s="26">
        <v>56476.190476190481</v>
      </c>
      <c r="C61" s="26">
        <v>659.57446808510645</v>
      </c>
      <c r="D61" s="26">
        <v>22558.139534883721</v>
      </c>
      <c r="E61" s="26">
        <v>2072.0720720720719</v>
      </c>
      <c r="F61" s="26">
        <v>81765.976551231375</v>
      </c>
      <c r="K61" s="29">
        <v>41913</v>
      </c>
      <c r="L61" s="30">
        <f t="shared" si="9"/>
        <v>10730476.190476192</v>
      </c>
      <c r="M61" s="30">
        <f t="shared" si="8"/>
        <v>125319.14893617023</v>
      </c>
      <c r="N61" s="30">
        <f t="shared" si="8"/>
        <v>4286046.5116279069</v>
      </c>
      <c r="O61" s="30">
        <f t="shared" si="8"/>
        <v>393693.69369369367</v>
      </c>
      <c r="P61" s="31">
        <f t="shared" si="8"/>
        <v>15535535.544733962</v>
      </c>
    </row>
    <row r="62" spans="1:16" x14ac:dyDescent="0.2">
      <c r="A62" s="25">
        <v>41944</v>
      </c>
      <c r="B62" s="26">
        <v>51067.961165048546</v>
      </c>
      <c r="C62" s="26">
        <v>625</v>
      </c>
      <c r="D62" s="26">
        <v>14772.727272727274</v>
      </c>
      <c r="E62" s="26">
        <v>2181.818181818182</v>
      </c>
      <c r="F62" s="26">
        <v>68647.506619594002</v>
      </c>
      <c r="K62" s="29">
        <v>41944</v>
      </c>
      <c r="L62" s="30">
        <f t="shared" si="9"/>
        <v>9702912.6213592235</v>
      </c>
      <c r="M62" s="30">
        <f t="shared" si="8"/>
        <v>118750</v>
      </c>
      <c r="N62" s="30">
        <f t="shared" si="8"/>
        <v>2806818.1818181821</v>
      </c>
      <c r="O62" s="30">
        <f t="shared" si="8"/>
        <v>414545.45454545459</v>
      </c>
      <c r="P62" s="31">
        <f t="shared" si="8"/>
        <v>13043026.25772286</v>
      </c>
    </row>
    <row r="63" spans="1:16" x14ac:dyDescent="0.2">
      <c r="A63" s="25">
        <v>41974</v>
      </c>
      <c r="B63" s="26">
        <v>46893.203883495145</v>
      </c>
      <c r="C63" s="26">
        <v>608</v>
      </c>
      <c r="D63" s="26">
        <v>6976.7441860465124</v>
      </c>
      <c r="E63" s="26">
        <v>2035.3982300884954</v>
      </c>
      <c r="F63" s="26">
        <v>56509.512966296817</v>
      </c>
      <c r="K63" s="29">
        <v>41974</v>
      </c>
      <c r="L63" s="30">
        <f t="shared" si="9"/>
        <v>8909708.7378640771</v>
      </c>
      <c r="M63" s="30">
        <f t="shared" si="8"/>
        <v>115520</v>
      </c>
      <c r="N63" s="30">
        <f t="shared" si="8"/>
        <v>1325581.3953488374</v>
      </c>
      <c r="O63" s="30">
        <f t="shared" si="8"/>
        <v>386725.66371681413</v>
      </c>
      <c r="P63" s="31">
        <f t="shared" si="8"/>
        <v>10736807.463596396</v>
      </c>
    </row>
    <row r="64" spans="1:16" x14ac:dyDescent="0.2">
      <c r="K64" s="27"/>
      <c r="L64" s="30"/>
      <c r="M64" s="30"/>
      <c r="N64" s="30"/>
      <c r="O64" s="30"/>
      <c r="P64" s="31"/>
    </row>
    <row r="65" spans="11:16" ht="17" thickBot="1" x14ac:dyDescent="0.25">
      <c r="K65" s="34" t="s">
        <v>10</v>
      </c>
      <c r="L65" s="35">
        <f>SUM(L4:L64)</f>
        <v>766432833.79666686</v>
      </c>
      <c r="M65" s="35">
        <f>SUM(M4:M64)</f>
        <v>7132801.4608690646</v>
      </c>
      <c r="N65" s="35">
        <f>SUM(N4:N64)</f>
        <v>221788655.16741899</v>
      </c>
      <c r="O65" s="35">
        <f>SUM(O4:O64)</f>
        <v>17421819.828768194</v>
      </c>
      <c r="P65" s="36">
        <f>SUM(P4:P64)</f>
        <v>1012768335.7665437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5"/>
  <sheetViews>
    <sheetView topLeftCell="A51" workbookViewId="0">
      <selection activeCell="M71" sqref="M71"/>
    </sheetView>
  </sheetViews>
  <sheetFormatPr baseColWidth="10" defaultColWidth="8.83203125" defaultRowHeight="16" x14ac:dyDescent="0.2"/>
  <cols>
    <col min="1" max="1" width="7.83203125" style="18" customWidth="1"/>
    <col min="2" max="7" width="9" style="16" bestFit="1" customWidth="1"/>
    <col min="8" max="8" width="8.83203125" style="16"/>
    <col min="9" max="10" width="9" style="16" bestFit="1" customWidth="1"/>
    <col min="11" max="11" width="8.83203125" style="16"/>
    <col min="12" max="12" width="9" style="16" bestFit="1" customWidth="1"/>
    <col min="13" max="13" width="17" style="17" bestFit="1" customWidth="1"/>
    <col min="14" max="14" width="15.1640625" style="17" bestFit="1" customWidth="1"/>
    <col min="15" max="15" width="17" style="17" bestFit="1" customWidth="1"/>
    <col min="16" max="17" width="15.1640625" style="17" bestFit="1" customWidth="1"/>
    <col min="18" max="18" width="17" style="17" bestFit="1" customWidth="1"/>
    <col min="19" max="16384" width="8.83203125" style="16"/>
  </cols>
  <sheetData>
    <row r="1" spans="1:18" x14ac:dyDescent="0.2">
      <c r="A1" s="15" t="s">
        <v>28</v>
      </c>
      <c r="B1" s="15"/>
      <c r="C1" s="15"/>
    </row>
    <row r="2" spans="1:18" ht="17" thickBot="1" x14ac:dyDescent="0.25"/>
    <row r="3" spans="1:18" ht="17" thickBot="1" x14ac:dyDescent="0.25">
      <c r="A3" s="19" t="s">
        <v>19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1</v>
      </c>
      <c r="I3" s="20" t="s">
        <v>38</v>
      </c>
      <c r="J3" s="21" t="s">
        <v>7</v>
      </c>
      <c r="L3" s="22" t="s">
        <v>19</v>
      </c>
      <c r="M3" s="23" t="s">
        <v>2</v>
      </c>
      <c r="N3" s="23" t="s">
        <v>3</v>
      </c>
      <c r="O3" s="23" t="s">
        <v>4</v>
      </c>
      <c r="P3" s="23" t="s">
        <v>5</v>
      </c>
      <c r="Q3" s="23" t="s">
        <v>6</v>
      </c>
      <c r="R3" s="24" t="s">
        <v>1</v>
      </c>
    </row>
    <row r="4" spans="1:18" ht="17" thickTop="1" x14ac:dyDescent="0.2">
      <c r="A4" s="25">
        <v>40179</v>
      </c>
      <c r="B4" s="26">
        <v>8142.8571428571422</v>
      </c>
      <c r="C4" s="26">
        <v>984</v>
      </c>
      <c r="D4" s="26">
        <v>5090.909090909091</v>
      </c>
      <c r="E4" s="26">
        <v>987</v>
      </c>
      <c r="F4" s="26">
        <v>278</v>
      </c>
      <c r="G4" s="26">
        <f t="shared" ref="G4:G35" si="0">SUM(B4:F4)</f>
        <v>15482.766233766233</v>
      </c>
      <c r="I4" s="27">
        <v>2010</v>
      </c>
      <c r="J4" s="28">
        <v>3250</v>
      </c>
      <c r="L4" s="29">
        <v>40179</v>
      </c>
      <c r="M4" s="30">
        <f>B4*$J$4</f>
        <v>26464285.714285713</v>
      </c>
      <c r="N4" s="30">
        <f t="shared" ref="N4:R15" si="1">C4*$J$4</f>
        <v>3198000</v>
      </c>
      <c r="O4" s="30">
        <f t="shared" si="1"/>
        <v>16545454.545454545</v>
      </c>
      <c r="P4" s="30">
        <f t="shared" si="1"/>
        <v>3207750</v>
      </c>
      <c r="Q4" s="30">
        <f t="shared" si="1"/>
        <v>903500</v>
      </c>
      <c r="R4" s="31">
        <f t="shared" si="1"/>
        <v>50318990.259740256</v>
      </c>
    </row>
    <row r="5" spans="1:18" x14ac:dyDescent="0.2">
      <c r="A5" s="25">
        <v>40210</v>
      </c>
      <c r="B5" s="26">
        <v>8591.5492957746483</v>
      </c>
      <c r="C5" s="26">
        <v>1050.5836575875487</v>
      </c>
      <c r="D5" s="26">
        <v>5309.7345132743358</v>
      </c>
      <c r="E5" s="26">
        <v>1090.0473933649289</v>
      </c>
      <c r="F5" s="26">
        <v>283</v>
      </c>
      <c r="G5" s="26">
        <f t="shared" si="0"/>
        <v>16324.914860001461</v>
      </c>
      <c r="I5" s="27">
        <v>2011</v>
      </c>
      <c r="J5" s="28">
        <v>3400</v>
      </c>
      <c r="L5" s="29">
        <v>40210</v>
      </c>
      <c r="M5" s="30">
        <f t="shared" ref="M5:M15" si="2">B5*$J$4</f>
        <v>27922535.211267605</v>
      </c>
      <c r="N5" s="30">
        <f t="shared" si="1"/>
        <v>3414396.8871595333</v>
      </c>
      <c r="O5" s="30">
        <f t="shared" si="1"/>
        <v>17256637.168141592</v>
      </c>
      <c r="P5" s="30">
        <f t="shared" si="1"/>
        <v>3542654.0284360191</v>
      </c>
      <c r="Q5" s="30">
        <f t="shared" si="1"/>
        <v>919750</v>
      </c>
      <c r="R5" s="31">
        <f t="shared" si="1"/>
        <v>53055973.295004748</v>
      </c>
    </row>
    <row r="6" spans="1:18" x14ac:dyDescent="0.2">
      <c r="A6" s="25">
        <v>40238</v>
      </c>
      <c r="B6" s="26">
        <v>8630.1369863013697</v>
      </c>
      <c r="C6" s="26">
        <v>1015.625</v>
      </c>
      <c r="D6" s="26">
        <v>6071.4285714285716</v>
      </c>
      <c r="E6" s="26">
        <v>1126.7605633802816</v>
      </c>
      <c r="F6" s="26">
        <v>285</v>
      </c>
      <c r="G6" s="26">
        <f t="shared" si="0"/>
        <v>17128.951121110222</v>
      </c>
      <c r="I6" s="27">
        <v>2012</v>
      </c>
      <c r="J6" s="28">
        <v>3600</v>
      </c>
      <c r="L6" s="29">
        <v>40238</v>
      </c>
      <c r="M6" s="30">
        <f t="shared" si="2"/>
        <v>28047945.205479451</v>
      </c>
      <c r="N6" s="30">
        <f t="shared" si="1"/>
        <v>3300781.25</v>
      </c>
      <c r="O6" s="30">
        <f t="shared" si="1"/>
        <v>19732142.857142858</v>
      </c>
      <c r="P6" s="30">
        <f t="shared" si="1"/>
        <v>3661971.8309859154</v>
      </c>
      <c r="Q6" s="30">
        <f t="shared" si="1"/>
        <v>926250</v>
      </c>
      <c r="R6" s="31">
        <f t="shared" si="1"/>
        <v>55669091.14360822</v>
      </c>
    </row>
    <row r="7" spans="1:18" x14ac:dyDescent="0.2">
      <c r="A7" s="25">
        <v>40269</v>
      </c>
      <c r="B7" s="26">
        <v>8947.3684210526317</v>
      </c>
      <c r="C7" s="26">
        <v>1026.6159695817489</v>
      </c>
      <c r="D7" s="26">
        <v>5855.8558558558561</v>
      </c>
      <c r="E7" s="26">
        <v>1209.3023255813953</v>
      </c>
      <c r="F7" s="26">
        <v>288</v>
      </c>
      <c r="G7" s="26">
        <f t="shared" si="0"/>
        <v>17327.142572071632</v>
      </c>
      <c r="I7" s="27">
        <v>2013</v>
      </c>
      <c r="J7" s="28">
        <v>3700</v>
      </c>
      <c r="L7" s="29">
        <v>40269</v>
      </c>
      <c r="M7" s="30">
        <f t="shared" si="2"/>
        <v>29078947.368421052</v>
      </c>
      <c r="N7" s="30">
        <f t="shared" si="1"/>
        <v>3336501.9011406838</v>
      </c>
      <c r="O7" s="30">
        <f t="shared" si="1"/>
        <v>19031531.531531531</v>
      </c>
      <c r="P7" s="30">
        <f t="shared" si="1"/>
        <v>3930232.5581395347</v>
      </c>
      <c r="Q7" s="30">
        <f t="shared" si="1"/>
        <v>936000</v>
      </c>
      <c r="R7" s="31">
        <f t="shared" si="1"/>
        <v>56313213.359232806</v>
      </c>
    </row>
    <row r="8" spans="1:18" ht="17" thickBot="1" x14ac:dyDescent="0.25">
      <c r="A8" s="25">
        <v>40299</v>
      </c>
      <c r="B8" s="26">
        <v>8441.5584415584417</v>
      </c>
      <c r="C8" s="26">
        <v>1056.6037735849056</v>
      </c>
      <c r="D8" s="26">
        <v>5272.727272727273</v>
      </c>
      <c r="E8" s="26">
        <v>1220.6572769953052</v>
      </c>
      <c r="F8" s="26">
        <v>286</v>
      </c>
      <c r="G8" s="26">
        <f t="shared" si="0"/>
        <v>16277.546764865925</v>
      </c>
      <c r="I8" s="32">
        <v>2014</v>
      </c>
      <c r="J8" s="33">
        <v>3800</v>
      </c>
      <c r="L8" s="29">
        <v>40299</v>
      </c>
      <c r="M8" s="30">
        <f t="shared" si="2"/>
        <v>27435064.935064934</v>
      </c>
      <c r="N8" s="30">
        <f t="shared" si="1"/>
        <v>3433962.2641509431</v>
      </c>
      <c r="O8" s="30">
        <f t="shared" si="1"/>
        <v>17136363.636363637</v>
      </c>
      <c r="P8" s="30">
        <f t="shared" si="1"/>
        <v>3967136.1502347421</v>
      </c>
      <c r="Q8" s="30">
        <f t="shared" si="1"/>
        <v>929500</v>
      </c>
      <c r="R8" s="31">
        <f t="shared" si="1"/>
        <v>52902026.985814258</v>
      </c>
    </row>
    <row r="9" spans="1:18" x14ac:dyDescent="0.2">
      <c r="A9" s="25">
        <v>40330</v>
      </c>
      <c r="B9" s="26">
        <v>7500</v>
      </c>
      <c r="C9" s="26">
        <v>1018.8679245283018</v>
      </c>
      <c r="D9" s="26">
        <v>5315.3153153153153</v>
      </c>
      <c r="E9" s="26">
        <v>1327.0142180094788</v>
      </c>
      <c r="F9" s="26">
        <v>287</v>
      </c>
      <c r="G9" s="26">
        <f t="shared" si="0"/>
        <v>15448.197457853095</v>
      </c>
      <c r="L9" s="29">
        <v>40330</v>
      </c>
      <c r="M9" s="30">
        <f t="shared" si="2"/>
        <v>24375000</v>
      </c>
      <c r="N9" s="30">
        <f t="shared" si="1"/>
        <v>3311320.7547169812</v>
      </c>
      <c r="O9" s="30">
        <f t="shared" si="1"/>
        <v>17274774.774774775</v>
      </c>
      <c r="P9" s="30">
        <f t="shared" si="1"/>
        <v>4312796.208530806</v>
      </c>
      <c r="Q9" s="30">
        <f t="shared" si="1"/>
        <v>932750</v>
      </c>
      <c r="R9" s="31">
        <f t="shared" si="1"/>
        <v>50206641.738022558</v>
      </c>
    </row>
    <row r="10" spans="1:18" x14ac:dyDescent="0.2">
      <c r="A10" s="25">
        <v>40360</v>
      </c>
      <c r="B10" s="26">
        <v>6144.5783132530123</v>
      </c>
      <c r="C10" s="26">
        <v>977.4436090225563</v>
      </c>
      <c r="D10" s="26">
        <v>7169.8113207547176</v>
      </c>
      <c r="E10" s="26">
        <v>1324.2009132420092</v>
      </c>
      <c r="F10" s="26">
        <v>289</v>
      </c>
      <c r="G10" s="26">
        <f t="shared" si="0"/>
        <v>15905.034156272297</v>
      </c>
      <c r="L10" s="29">
        <v>40360</v>
      </c>
      <c r="M10" s="30">
        <f t="shared" si="2"/>
        <v>19969879.518072288</v>
      </c>
      <c r="N10" s="30">
        <f t="shared" si="1"/>
        <v>3176691.729323308</v>
      </c>
      <c r="O10" s="30">
        <f t="shared" si="1"/>
        <v>23301886.792452831</v>
      </c>
      <c r="P10" s="30">
        <f t="shared" si="1"/>
        <v>4303652.9680365296</v>
      </c>
      <c r="Q10" s="30">
        <f t="shared" si="1"/>
        <v>939250</v>
      </c>
      <c r="R10" s="31">
        <f t="shared" si="1"/>
        <v>51691361.007884964</v>
      </c>
    </row>
    <row r="11" spans="1:18" x14ac:dyDescent="0.2">
      <c r="A11" s="25">
        <v>40391</v>
      </c>
      <c r="B11" s="26">
        <v>5882.3529411764703</v>
      </c>
      <c r="C11" s="26">
        <v>1056.6037735849056</v>
      </c>
      <c r="D11" s="26">
        <v>5925.9259259259261</v>
      </c>
      <c r="E11" s="26">
        <v>1267.605633802817</v>
      </c>
      <c r="F11" s="26">
        <v>290</v>
      </c>
      <c r="G11" s="26">
        <f t="shared" si="0"/>
        <v>14422.488274490119</v>
      </c>
      <c r="L11" s="29">
        <v>40391</v>
      </c>
      <c r="M11" s="30">
        <f t="shared" si="2"/>
        <v>19117647.05882353</v>
      </c>
      <c r="N11" s="30">
        <f t="shared" si="1"/>
        <v>3433962.2641509431</v>
      </c>
      <c r="O11" s="30">
        <f t="shared" si="1"/>
        <v>19259259.259259261</v>
      </c>
      <c r="P11" s="30">
        <f t="shared" si="1"/>
        <v>4119718.3098591552</v>
      </c>
      <c r="Q11" s="30">
        <f t="shared" si="1"/>
        <v>942500</v>
      </c>
      <c r="R11" s="31">
        <f t="shared" si="1"/>
        <v>46873086.892092884</v>
      </c>
    </row>
    <row r="12" spans="1:18" x14ac:dyDescent="0.2">
      <c r="A12" s="25">
        <v>40422</v>
      </c>
      <c r="B12" s="26">
        <v>5595.2380952380954</v>
      </c>
      <c r="C12" s="26">
        <v>1086.1423220973782</v>
      </c>
      <c r="D12" s="26">
        <v>6074.7663551401874</v>
      </c>
      <c r="E12" s="26">
        <v>1209.3023255813953</v>
      </c>
      <c r="F12" s="26">
        <v>293</v>
      </c>
      <c r="G12" s="26">
        <f t="shared" si="0"/>
        <v>14258.449098057057</v>
      </c>
      <c r="L12" s="29">
        <v>40422</v>
      </c>
      <c r="M12" s="30">
        <f t="shared" si="2"/>
        <v>18184523.80952381</v>
      </c>
      <c r="N12" s="30">
        <f t="shared" si="1"/>
        <v>3529962.5468164789</v>
      </c>
      <c r="O12" s="30">
        <f t="shared" si="1"/>
        <v>19742990.654205609</v>
      </c>
      <c r="P12" s="30">
        <f t="shared" si="1"/>
        <v>3930232.5581395347</v>
      </c>
      <c r="Q12" s="30">
        <f t="shared" si="1"/>
        <v>952250</v>
      </c>
      <c r="R12" s="31">
        <f t="shared" si="1"/>
        <v>46339959.568685435</v>
      </c>
    </row>
    <row r="13" spans="1:18" x14ac:dyDescent="0.2">
      <c r="A13" s="25">
        <v>40452</v>
      </c>
      <c r="B13" s="26">
        <v>5232.5581395348845</v>
      </c>
      <c r="C13" s="26">
        <v>1044.7761194029849</v>
      </c>
      <c r="D13" s="26">
        <v>6320.7547169811323</v>
      </c>
      <c r="E13" s="26">
        <v>1168.2242990654206</v>
      </c>
      <c r="F13" s="26">
        <v>295</v>
      </c>
      <c r="G13" s="26">
        <f t="shared" si="0"/>
        <v>14061.313274984424</v>
      </c>
      <c r="L13" s="29">
        <v>40452</v>
      </c>
      <c r="M13" s="30">
        <f t="shared" si="2"/>
        <v>17005813.953488376</v>
      </c>
      <c r="N13" s="30">
        <f t="shared" si="1"/>
        <v>3395522.3880597008</v>
      </c>
      <c r="O13" s="30">
        <f t="shared" si="1"/>
        <v>20542452.83018868</v>
      </c>
      <c r="P13" s="30">
        <f t="shared" si="1"/>
        <v>3796728.9719626168</v>
      </c>
      <c r="Q13" s="30">
        <f t="shared" si="1"/>
        <v>958750</v>
      </c>
      <c r="R13" s="31">
        <f t="shared" si="1"/>
        <v>45699268.143699378</v>
      </c>
    </row>
    <row r="14" spans="1:18" x14ac:dyDescent="0.2">
      <c r="A14" s="25">
        <v>40483</v>
      </c>
      <c r="B14" s="26">
        <v>4494.3820224719102</v>
      </c>
      <c r="C14" s="26">
        <v>1078.0669144981412</v>
      </c>
      <c r="D14" s="26">
        <v>8380.9523809523816</v>
      </c>
      <c r="E14" s="26">
        <v>1126.7605633802816</v>
      </c>
      <c r="F14" s="26">
        <v>298</v>
      </c>
      <c r="G14" s="26">
        <f t="shared" si="0"/>
        <v>15378.161881302714</v>
      </c>
      <c r="L14" s="29">
        <v>40483</v>
      </c>
      <c r="M14" s="30">
        <f t="shared" si="2"/>
        <v>14606741.573033709</v>
      </c>
      <c r="N14" s="30">
        <f t="shared" si="1"/>
        <v>3503717.4721189588</v>
      </c>
      <c r="O14" s="30">
        <f t="shared" si="1"/>
        <v>27238095.238095239</v>
      </c>
      <c r="P14" s="30">
        <f t="shared" si="1"/>
        <v>3661971.8309859154</v>
      </c>
      <c r="Q14" s="30">
        <f t="shared" si="1"/>
        <v>968500</v>
      </c>
      <c r="R14" s="31">
        <f t="shared" si="1"/>
        <v>49979026.114233822</v>
      </c>
    </row>
    <row r="15" spans="1:18" x14ac:dyDescent="0.2">
      <c r="A15" s="25">
        <v>40513</v>
      </c>
      <c r="B15" s="26">
        <v>3913.0434782608695</v>
      </c>
      <c r="C15" s="26">
        <v>1029.4117647058822</v>
      </c>
      <c r="D15" s="26">
        <v>7943.9252336448599</v>
      </c>
      <c r="E15" s="26">
        <v>1084.9056603773586</v>
      </c>
      <c r="F15" s="26">
        <v>301</v>
      </c>
      <c r="G15" s="26">
        <f t="shared" si="0"/>
        <v>14272.286136988971</v>
      </c>
      <c r="L15" s="29">
        <v>40513</v>
      </c>
      <c r="M15" s="30">
        <f t="shared" si="2"/>
        <v>12717391.304347826</v>
      </c>
      <c r="N15" s="30">
        <f t="shared" si="1"/>
        <v>3345588.2352941171</v>
      </c>
      <c r="O15" s="30">
        <f t="shared" si="1"/>
        <v>25817757.009345796</v>
      </c>
      <c r="P15" s="30">
        <f t="shared" si="1"/>
        <v>3525943.3962264154</v>
      </c>
      <c r="Q15" s="30">
        <f t="shared" si="1"/>
        <v>978250</v>
      </c>
      <c r="R15" s="31">
        <f t="shared" si="1"/>
        <v>46384929.945214152</v>
      </c>
    </row>
    <row r="16" spans="1:18" x14ac:dyDescent="0.2">
      <c r="A16" s="25">
        <v>40544</v>
      </c>
      <c r="B16" s="26">
        <v>5937.5</v>
      </c>
      <c r="C16" s="26">
        <v>1172.1611721611721</v>
      </c>
      <c r="D16" s="26">
        <v>5688.0733944954127</v>
      </c>
      <c r="E16" s="26">
        <v>1184.8341232227488</v>
      </c>
      <c r="F16" s="26">
        <v>306</v>
      </c>
      <c r="G16" s="26">
        <f t="shared" si="0"/>
        <v>14288.568689879334</v>
      </c>
      <c r="L16" s="29">
        <v>40544</v>
      </c>
      <c r="M16" s="30">
        <f>B16*$J$5</f>
        <v>20187500</v>
      </c>
      <c r="N16" s="30">
        <f t="shared" ref="N16:R27" si="3">C16*$J$5</f>
        <v>3985347.9853479853</v>
      </c>
      <c r="O16" s="30">
        <f t="shared" si="3"/>
        <v>19339449.541284405</v>
      </c>
      <c r="P16" s="30">
        <f t="shared" si="3"/>
        <v>4028436.0189573457</v>
      </c>
      <c r="Q16" s="30">
        <f t="shared" si="3"/>
        <v>1040400</v>
      </c>
      <c r="R16" s="31">
        <f t="shared" si="3"/>
        <v>48581133.545589738</v>
      </c>
    </row>
    <row r="17" spans="1:18" x14ac:dyDescent="0.2">
      <c r="A17" s="25">
        <v>40575</v>
      </c>
      <c r="B17" s="26">
        <v>6632.6530612244906</v>
      </c>
      <c r="C17" s="26">
        <v>1272.7272727272725</v>
      </c>
      <c r="D17" s="26">
        <v>7037.0370370370374</v>
      </c>
      <c r="E17" s="26">
        <v>1285.7142857142858</v>
      </c>
      <c r="F17" s="26">
        <v>302</v>
      </c>
      <c r="G17" s="26">
        <f t="shared" si="0"/>
        <v>16530.131656703088</v>
      </c>
      <c r="L17" s="29">
        <v>40575</v>
      </c>
      <c r="M17" s="30">
        <f t="shared" ref="M17:M27" si="4">B17*$J$5</f>
        <v>22551020.408163268</v>
      </c>
      <c r="N17" s="30">
        <f t="shared" si="3"/>
        <v>4327272.7272727266</v>
      </c>
      <c r="O17" s="30">
        <f t="shared" si="3"/>
        <v>23925925.925925925</v>
      </c>
      <c r="P17" s="30">
        <f t="shared" si="3"/>
        <v>4371428.5714285718</v>
      </c>
      <c r="Q17" s="30">
        <f t="shared" si="3"/>
        <v>1026800</v>
      </c>
      <c r="R17" s="31">
        <f t="shared" si="3"/>
        <v>56202447.632790498</v>
      </c>
    </row>
    <row r="18" spans="1:18" x14ac:dyDescent="0.2">
      <c r="A18" s="25">
        <v>40603</v>
      </c>
      <c r="B18" s="26">
        <v>7326.7326732673273</v>
      </c>
      <c r="C18" s="26">
        <v>1423.3576642335765</v>
      </c>
      <c r="D18" s="26">
        <v>6981.132075471698</v>
      </c>
      <c r="E18" s="26">
        <v>1285.7142857142858</v>
      </c>
      <c r="F18" s="26">
        <v>303</v>
      </c>
      <c r="G18" s="26">
        <f t="shared" si="0"/>
        <v>17319.936698686888</v>
      </c>
      <c r="L18" s="29">
        <v>40603</v>
      </c>
      <c r="M18" s="30">
        <f t="shared" si="4"/>
        <v>24910891.089108914</v>
      </c>
      <c r="N18" s="30">
        <f t="shared" si="3"/>
        <v>4839416.0583941601</v>
      </c>
      <c r="O18" s="30">
        <f t="shared" si="3"/>
        <v>23735849.056603774</v>
      </c>
      <c r="P18" s="30">
        <f t="shared" si="3"/>
        <v>4371428.5714285718</v>
      </c>
      <c r="Q18" s="30">
        <f t="shared" si="3"/>
        <v>1030200</v>
      </c>
      <c r="R18" s="31">
        <f t="shared" si="3"/>
        <v>58887784.77553542</v>
      </c>
    </row>
    <row r="19" spans="1:18" x14ac:dyDescent="0.2">
      <c r="A19" s="25">
        <v>40634</v>
      </c>
      <c r="B19" s="26">
        <v>8076.9230769230771</v>
      </c>
      <c r="C19" s="26">
        <v>1611.7216117216117</v>
      </c>
      <c r="D19" s="26">
        <v>7500</v>
      </c>
      <c r="E19" s="26">
        <v>1346.1538461538462</v>
      </c>
      <c r="F19" s="26">
        <v>307</v>
      </c>
      <c r="G19" s="26">
        <f t="shared" si="0"/>
        <v>18841.798534798534</v>
      </c>
      <c r="L19" s="29">
        <v>40634</v>
      </c>
      <c r="M19" s="30">
        <f t="shared" si="4"/>
        <v>27461538.461538464</v>
      </c>
      <c r="N19" s="30">
        <f t="shared" si="3"/>
        <v>5479853.4798534801</v>
      </c>
      <c r="O19" s="30">
        <f t="shared" si="3"/>
        <v>25500000</v>
      </c>
      <c r="P19" s="30">
        <f t="shared" si="3"/>
        <v>4576923.076923077</v>
      </c>
      <c r="Q19" s="30">
        <f t="shared" si="3"/>
        <v>1043800</v>
      </c>
      <c r="R19" s="31">
        <f t="shared" si="3"/>
        <v>64062115.018315017</v>
      </c>
    </row>
    <row r="20" spans="1:18" x14ac:dyDescent="0.2">
      <c r="A20" s="25">
        <v>40664</v>
      </c>
      <c r="B20" s="26">
        <v>7830.1886792452833</v>
      </c>
      <c r="C20" s="26">
        <v>1727.9411764705881</v>
      </c>
      <c r="D20" s="26">
        <v>6571.4285714285716</v>
      </c>
      <c r="E20" s="26">
        <v>1387.5598086124403</v>
      </c>
      <c r="F20" s="26">
        <v>309</v>
      </c>
      <c r="G20" s="26">
        <f t="shared" si="0"/>
        <v>17826.118235756883</v>
      </c>
      <c r="L20" s="29">
        <v>40664</v>
      </c>
      <c r="M20" s="30">
        <f t="shared" si="4"/>
        <v>26622641.509433962</v>
      </c>
      <c r="N20" s="30">
        <f t="shared" si="3"/>
        <v>5874999.9999999991</v>
      </c>
      <c r="O20" s="30">
        <f t="shared" si="3"/>
        <v>22342857.142857142</v>
      </c>
      <c r="P20" s="30">
        <f t="shared" si="3"/>
        <v>4717703.3492822973</v>
      </c>
      <c r="Q20" s="30">
        <f t="shared" si="3"/>
        <v>1050600</v>
      </c>
      <c r="R20" s="31">
        <f t="shared" si="3"/>
        <v>60608802.001573406</v>
      </c>
    </row>
    <row r="21" spans="1:18" x14ac:dyDescent="0.2">
      <c r="A21" s="25">
        <v>40695</v>
      </c>
      <c r="B21" s="26">
        <v>7102.8037383177571</v>
      </c>
      <c r="C21" s="26">
        <v>1814.8148148148148</v>
      </c>
      <c r="D21" s="26">
        <v>6990.2912621359228</v>
      </c>
      <c r="E21" s="26">
        <v>1449.2753623188407</v>
      </c>
      <c r="F21" s="26">
        <v>312</v>
      </c>
      <c r="G21" s="26">
        <f t="shared" si="0"/>
        <v>17669.185177587337</v>
      </c>
      <c r="L21" s="29">
        <v>40695</v>
      </c>
      <c r="M21" s="30">
        <f t="shared" si="4"/>
        <v>24149532.710280374</v>
      </c>
      <c r="N21" s="30">
        <f t="shared" si="3"/>
        <v>6170370.3703703703</v>
      </c>
      <c r="O21" s="30">
        <f t="shared" si="3"/>
        <v>23766990.291262139</v>
      </c>
      <c r="P21" s="30">
        <f t="shared" si="3"/>
        <v>4927536.2318840586</v>
      </c>
      <c r="Q21" s="30">
        <f t="shared" si="3"/>
        <v>1060800</v>
      </c>
      <c r="R21" s="31">
        <f t="shared" si="3"/>
        <v>60075229.603796944</v>
      </c>
    </row>
    <row r="22" spans="1:18" x14ac:dyDescent="0.2">
      <c r="A22" s="25">
        <v>40725</v>
      </c>
      <c r="B22" s="26">
        <v>6238.5321100917436</v>
      </c>
      <c r="C22" s="26">
        <v>1776</v>
      </c>
      <c r="D22" s="26">
        <v>6666.666666666667</v>
      </c>
      <c r="E22" s="26">
        <v>1490.3846153846155</v>
      </c>
      <c r="F22" s="26">
        <v>315</v>
      </c>
      <c r="G22" s="26">
        <f t="shared" si="0"/>
        <v>16486.583392143024</v>
      </c>
      <c r="L22" s="29">
        <v>40725</v>
      </c>
      <c r="M22" s="30">
        <f t="shared" si="4"/>
        <v>21211009.174311928</v>
      </c>
      <c r="N22" s="30">
        <f t="shared" si="3"/>
        <v>6038400</v>
      </c>
      <c r="O22" s="30">
        <f t="shared" si="3"/>
        <v>22666666.666666668</v>
      </c>
      <c r="P22" s="30">
        <f t="shared" si="3"/>
        <v>5067307.692307693</v>
      </c>
      <c r="Q22" s="30">
        <f t="shared" si="3"/>
        <v>1071000</v>
      </c>
      <c r="R22" s="31">
        <f t="shared" si="3"/>
        <v>56054383.533286281</v>
      </c>
    </row>
    <row r="23" spans="1:18" x14ac:dyDescent="0.2">
      <c r="A23" s="25">
        <v>40756</v>
      </c>
      <c r="B23" s="26">
        <v>6036.0360360360355</v>
      </c>
      <c r="C23" s="26">
        <v>1684.9816849816848</v>
      </c>
      <c r="D23" s="26">
        <v>6761.9047619047624</v>
      </c>
      <c r="E23" s="26">
        <v>1449.2753623188407</v>
      </c>
      <c r="F23" s="26">
        <v>318</v>
      </c>
      <c r="G23" s="26">
        <f t="shared" si="0"/>
        <v>16250.197845241324</v>
      </c>
      <c r="L23" s="29">
        <v>40756</v>
      </c>
      <c r="M23" s="30">
        <f t="shared" si="4"/>
        <v>20522522.52252252</v>
      </c>
      <c r="N23" s="30">
        <f t="shared" si="3"/>
        <v>5728937.7289377283</v>
      </c>
      <c r="O23" s="30">
        <f t="shared" si="3"/>
        <v>22990476.19047619</v>
      </c>
      <c r="P23" s="30">
        <f t="shared" si="3"/>
        <v>4927536.2318840586</v>
      </c>
      <c r="Q23" s="30">
        <f t="shared" si="3"/>
        <v>1081200</v>
      </c>
      <c r="R23" s="31">
        <f t="shared" si="3"/>
        <v>55250672.673820503</v>
      </c>
    </row>
    <row r="24" spans="1:18" x14ac:dyDescent="0.2">
      <c r="A24" s="25">
        <v>40787</v>
      </c>
      <c r="B24" s="26">
        <v>5663.716814159292</v>
      </c>
      <c r="C24" s="26">
        <v>1678.8321167883209</v>
      </c>
      <c r="D24" s="26">
        <v>6634.6153846153848</v>
      </c>
      <c r="E24" s="26">
        <v>1394.2307692307693</v>
      </c>
      <c r="F24" s="26">
        <v>321</v>
      </c>
      <c r="G24" s="26">
        <f t="shared" si="0"/>
        <v>15692.395084793767</v>
      </c>
      <c r="L24" s="29">
        <v>40787</v>
      </c>
      <c r="M24" s="30">
        <f t="shared" si="4"/>
        <v>19256637.168141592</v>
      </c>
      <c r="N24" s="30">
        <f t="shared" si="3"/>
        <v>5708029.1970802909</v>
      </c>
      <c r="O24" s="30">
        <f t="shared" si="3"/>
        <v>22557692.307692308</v>
      </c>
      <c r="P24" s="30">
        <f t="shared" si="3"/>
        <v>4740384.615384616</v>
      </c>
      <c r="Q24" s="30">
        <f t="shared" si="3"/>
        <v>1091400</v>
      </c>
      <c r="R24" s="31">
        <f t="shared" si="3"/>
        <v>53354143.288298808</v>
      </c>
    </row>
    <row r="25" spans="1:18" x14ac:dyDescent="0.2">
      <c r="A25" s="25">
        <v>40817</v>
      </c>
      <c r="B25" s="26">
        <v>5344.8275862068958</v>
      </c>
      <c r="C25" s="26">
        <v>1617.6470588235293</v>
      </c>
      <c r="D25" s="26">
        <v>6310.6796116504856</v>
      </c>
      <c r="E25" s="26">
        <v>1256.0386473429953</v>
      </c>
      <c r="F25" s="26">
        <v>315</v>
      </c>
      <c r="G25" s="26">
        <f t="shared" si="0"/>
        <v>14844.192904023907</v>
      </c>
      <c r="L25" s="29">
        <v>40817</v>
      </c>
      <c r="M25" s="30">
        <f t="shared" si="4"/>
        <v>18172413.793103445</v>
      </c>
      <c r="N25" s="30">
        <f t="shared" si="3"/>
        <v>5500000</v>
      </c>
      <c r="O25" s="30">
        <f t="shared" si="3"/>
        <v>21456310.679611649</v>
      </c>
      <c r="P25" s="30">
        <f t="shared" si="3"/>
        <v>4270531.4009661842</v>
      </c>
      <c r="Q25" s="30">
        <f t="shared" si="3"/>
        <v>1071000</v>
      </c>
      <c r="R25" s="31">
        <f t="shared" si="3"/>
        <v>50470255.873681284</v>
      </c>
    </row>
    <row r="26" spans="1:18" x14ac:dyDescent="0.2">
      <c r="A26" s="25">
        <v>40848</v>
      </c>
      <c r="B26" s="26">
        <v>4830.5084745762706</v>
      </c>
      <c r="C26" s="26">
        <v>1563.6363636363635</v>
      </c>
      <c r="D26" s="26">
        <v>6476.1904761904761</v>
      </c>
      <c r="E26" s="26">
        <v>1213.5922330097087</v>
      </c>
      <c r="F26" s="26">
        <v>318</v>
      </c>
      <c r="G26" s="26">
        <f t="shared" si="0"/>
        <v>14401.927547412819</v>
      </c>
      <c r="L26" s="29">
        <v>40848</v>
      </c>
      <c r="M26" s="30">
        <f t="shared" si="4"/>
        <v>16423728.81355932</v>
      </c>
      <c r="N26" s="30">
        <f t="shared" si="3"/>
        <v>5316363.6363636358</v>
      </c>
      <c r="O26" s="30">
        <f t="shared" si="3"/>
        <v>22019047.619047619</v>
      </c>
      <c r="P26" s="30">
        <f t="shared" si="3"/>
        <v>4126213.5922330096</v>
      </c>
      <c r="Q26" s="30">
        <f t="shared" si="3"/>
        <v>1081200</v>
      </c>
      <c r="R26" s="31">
        <f t="shared" si="3"/>
        <v>48966553.661203586</v>
      </c>
    </row>
    <row r="27" spans="1:18" x14ac:dyDescent="0.2">
      <c r="A27" s="25">
        <v>40878</v>
      </c>
      <c r="B27" s="26">
        <v>4453.7815126050418</v>
      </c>
      <c r="C27" s="26">
        <v>1521.7391304347825</v>
      </c>
      <c r="D27" s="26">
        <v>6250</v>
      </c>
      <c r="E27" s="26">
        <v>1170.7317073170732</v>
      </c>
      <c r="F27" s="26">
        <v>320</v>
      </c>
      <c r="G27" s="26">
        <f t="shared" si="0"/>
        <v>13716.252350356897</v>
      </c>
      <c r="L27" s="29">
        <v>40878</v>
      </c>
      <c r="M27" s="30">
        <f t="shared" si="4"/>
        <v>15142857.142857142</v>
      </c>
      <c r="N27" s="30">
        <f t="shared" si="3"/>
        <v>5173913.0434782607</v>
      </c>
      <c r="O27" s="30">
        <f t="shared" si="3"/>
        <v>21250000</v>
      </c>
      <c r="P27" s="30">
        <f t="shared" si="3"/>
        <v>3980487.8048780491</v>
      </c>
      <c r="Q27" s="30">
        <f t="shared" si="3"/>
        <v>1088000</v>
      </c>
      <c r="R27" s="31">
        <f t="shared" si="3"/>
        <v>46635257.991213448</v>
      </c>
    </row>
    <row r="28" spans="1:18" x14ac:dyDescent="0.2">
      <c r="A28" s="25">
        <v>40909</v>
      </c>
      <c r="B28" s="26">
        <v>5299.1452991452988</v>
      </c>
      <c r="C28" s="26">
        <v>1834.5323741007192</v>
      </c>
      <c r="D28" s="26">
        <v>5922.3300970873788</v>
      </c>
      <c r="E28" s="26">
        <v>1207.7294685990339</v>
      </c>
      <c r="F28" s="26">
        <v>333.33333333333337</v>
      </c>
      <c r="G28" s="26">
        <f t="shared" si="0"/>
        <v>14597.070572265766</v>
      </c>
      <c r="L28" s="29">
        <v>40909</v>
      </c>
      <c r="M28" s="30">
        <f>B28*$J$6</f>
        <v>19076923.076923076</v>
      </c>
      <c r="N28" s="30">
        <f t="shared" ref="N28:R39" si="5">C28*$J$6</f>
        <v>6604316.5467625894</v>
      </c>
      <c r="O28" s="30">
        <f t="shared" si="5"/>
        <v>21320388.349514563</v>
      </c>
      <c r="P28" s="30">
        <f t="shared" si="5"/>
        <v>4347826.0869565224</v>
      </c>
      <c r="Q28" s="30">
        <f t="shared" si="5"/>
        <v>1200000.0000000002</v>
      </c>
      <c r="R28" s="31">
        <f t="shared" si="5"/>
        <v>52549454.060156755</v>
      </c>
    </row>
    <row r="29" spans="1:18" x14ac:dyDescent="0.2">
      <c r="A29" s="25">
        <v>40940</v>
      </c>
      <c r="B29" s="26">
        <v>6528.9256198347121</v>
      </c>
      <c r="C29" s="26">
        <v>2114.6953405017921</v>
      </c>
      <c r="D29" s="26">
        <v>6666.666666666667</v>
      </c>
      <c r="E29" s="26">
        <v>1213.5922330097087</v>
      </c>
      <c r="F29" s="26">
        <v>312.5</v>
      </c>
      <c r="G29" s="26">
        <f t="shared" si="0"/>
        <v>16836.379860012879</v>
      </c>
      <c r="L29" s="29">
        <v>40940</v>
      </c>
      <c r="M29" s="30">
        <f t="shared" ref="M29:M39" si="6">B29*$J$6</f>
        <v>23504132.231404964</v>
      </c>
      <c r="N29" s="30">
        <f t="shared" si="5"/>
        <v>7612903.2258064514</v>
      </c>
      <c r="O29" s="30">
        <f t="shared" si="5"/>
        <v>24000000</v>
      </c>
      <c r="P29" s="30">
        <f t="shared" si="5"/>
        <v>4368932.0388349509</v>
      </c>
      <c r="Q29" s="30">
        <f t="shared" si="5"/>
        <v>1125000</v>
      </c>
      <c r="R29" s="31">
        <f t="shared" si="5"/>
        <v>60610967.496046364</v>
      </c>
    </row>
    <row r="30" spans="1:18" x14ac:dyDescent="0.2">
      <c r="A30" s="25">
        <v>40969</v>
      </c>
      <c r="B30" s="26">
        <v>7120</v>
      </c>
      <c r="C30" s="26">
        <v>2202.1660649819491</v>
      </c>
      <c r="D30" s="26">
        <v>7227.7227722772286</v>
      </c>
      <c r="E30" s="26">
        <v>1256.0386473429953</v>
      </c>
      <c r="F30" s="26">
        <v>606.06060606060601</v>
      </c>
      <c r="G30" s="26">
        <f t="shared" si="0"/>
        <v>18411.98809066278</v>
      </c>
      <c r="L30" s="29">
        <v>40969</v>
      </c>
      <c r="M30" s="30">
        <f t="shared" si="6"/>
        <v>25632000</v>
      </c>
      <c r="N30" s="30">
        <f t="shared" si="5"/>
        <v>7927797.8339350168</v>
      </c>
      <c r="O30" s="30">
        <f t="shared" si="5"/>
        <v>26019801.980198022</v>
      </c>
      <c r="P30" s="30">
        <f t="shared" si="5"/>
        <v>4521739.1304347832</v>
      </c>
      <c r="Q30" s="30">
        <f t="shared" si="5"/>
        <v>2181818.1818181816</v>
      </c>
      <c r="R30" s="31">
        <f t="shared" si="5"/>
        <v>66283157.126386009</v>
      </c>
    </row>
    <row r="31" spans="1:18" x14ac:dyDescent="0.2">
      <c r="A31" s="25">
        <v>41000</v>
      </c>
      <c r="B31" s="26">
        <v>7619.0476190476193</v>
      </c>
      <c r="C31" s="26">
        <v>2150.5376344086021</v>
      </c>
      <c r="D31" s="26">
        <v>8200</v>
      </c>
      <c r="E31" s="26">
        <v>1310.6796116504854</v>
      </c>
      <c r="F31" s="26">
        <v>571.42857142857133</v>
      </c>
      <c r="G31" s="26">
        <f t="shared" si="0"/>
        <v>19851.693436535279</v>
      </c>
      <c r="L31" s="29">
        <v>41000</v>
      </c>
      <c r="M31" s="30">
        <f t="shared" si="6"/>
        <v>27428571.428571429</v>
      </c>
      <c r="N31" s="30">
        <f t="shared" si="5"/>
        <v>7741935.4838709673</v>
      </c>
      <c r="O31" s="30">
        <f t="shared" si="5"/>
        <v>29520000</v>
      </c>
      <c r="P31" s="30">
        <f t="shared" si="5"/>
        <v>4718446.6019417476</v>
      </c>
      <c r="Q31" s="30">
        <f t="shared" si="5"/>
        <v>2057142.8571428568</v>
      </c>
      <c r="R31" s="31">
        <f t="shared" si="5"/>
        <v>71466096.371527001</v>
      </c>
    </row>
    <row r="32" spans="1:18" x14ac:dyDescent="0.2">
      <c r="A32" s="25">
        <v>41030</v>
      </c>
      <c r="B32" s="26">
        <v>8387.0967741935492</v>
      </c>
      <c r="C32" s="26">
        <v>2214.2857142857142</v>
      </c>
      <c r="D32" s="26">
        <v>7941.176470588236</v>
      </c>
      <c r="E32" s="26">
        <v>1414.6341463414635</v>
      </c>
      <c r="F32" s="26">
        <v>555.55555555555554</v>
      </c>
      <c r="G32" s="26">
        <f t="shared" si="0"/>
        <v>20512.74866096452</v>
      </c>
      <c r="L32" s="29">
        <v>41030</v>
      </c>
      <c r="M32" s="30">
        <f t="shared" si="6"/>
        <v>30193548.387096778</v>
      </c>
      <c r="N32" s="30">
        <f t="shared" si="5"/>
        <v>7971428.5714285709</v>
      </c>
      <c r="O32" s="30">
        <f t="shared" si="5"/>
        <v>28588235.294117648</v>
      </c>
      <c r="P32" s="30">
        <f t="shared" si="5"/>
        <v>5092682.9268292682</v>
      </c>
      <c r="Q32" s="30">
        <f t="shared" si="5"/>
        <v>2000000</v>
      </c>
      <c r="R32" s="31">
        <f t="shared" si="5"/>
        <v>73845895.179472268</v>
      </c>
    </row>
    <row r="33" spans="1:18" x14ac:dyDescent="0.2">
      <c r="A33" s="25">
        <v>41061</v>
      </c>
      <c r="B33" s="26">
        <v>8110.2362204724404</v>
      </c>
      <c r="C33" s="26">
        <v>2277.5800711743768</v>
      </c>
      <c r="D33" s="26">
        <v>7920.7920792079212</v>
      </c>
      <c r="E33" s="26">
        <v>1519.607843137255</v>
      </c>
      <c r="F33" s="26">
        <v>526.31578947368428</v>
      </c>
      <c r="G33" s="26">
        <f t="shared" si="0"/>
        <v>20354.532003465676</v>
      </c>
      <c r="L33" s="29">
        <v>41061</v>
      </c>
      <c r="M33" s="30">
        <f t="shared" si="6"/>
        <v>29196850.393700786</v>
      </c>
      <c r="N33" s="30">
        <f t="shared" si="5"/>
        <v>8199288.2562277569</v>
      </c>
      <c r="O33" s="30">
        <f t="shared" si="5"/>
        <v>28514851.485148516</v>
      </c>
      <c r="P33" s="30">
        <f t="shared" si="5"/>
        <v>5470588.2352941185</v>
      </c>
      <c r="Q33" s="30">
        <f t="shared" si="5"/>
        <v>1894736.8421052634</v>
      </c>
      <c r="R33" s="31">
        <f t="shared" si="5"/>
        <v>73276315.212476432</v>
      </c>
    </row>
    <row r="34" spans="1:18" x14ac:dyDescent="0.2">
      <c r="A34" s="25">
        <v>41091</v>
      </c>
      <c r="B34" s="26">
        <v>7751.937984496124</v>
      </c>
      <c r="C34" s="26">
        <v>2099.6441281138787</v>
      </c>
      <c r="D34" s="26">
        <v>7676.7676767676767</v>
      </c>
      <c r="E34" s="26">
        <v>1674.8768472906402</v>
      </c>
      <c r="F34" s="26">
        <v>512.82051282051282</v>
      </c>
      <c r="G34" s="26">
        <f t="shared" si="0"/>
        <v>19716.047149488833</v>
      </c>
      <c r="L34" s="29">
        <v>41091</v>
      </c>
      <c r="M34" s="30">
        <f t="shared" si="6"/>
        <v>27906976.744186047</v>
      </c>
      <c r="N34" s="30">
        <f t="shared" si="5"/>
        <v>7558718.8612099634</v>
      </c>
      <c r="O34" s="30">
        <f t="shared" si="5"/>
        <v>27636363.636363637</v>
      </c>
      <c r="P34" s="30">
        <f t="shared" si="5"/>
        <v>6029556.6502463045</v>
      </c>
      <c r="Q34" s="30">
        <f t="shared" si="5"/>
        <v>1846153.8461538462</v>
      </c>
      <c r="R34" s="31">
        <f t="shared" si="5"/>
        <v>70977769.738159806</v>
      </c>
    </row>
    <row r="35" spans="1:18" x14ac:dyDescent="0.2">
      <c r="A35" s="25">
        <v>41122</v>
      </c>
      <c r="B35" s="26">
        <v>6893.939393939394</v>
      </c>
      <c r="C35" s="26">
        <v>2127.6595744680853</v>
      </c>
      <c r="D35" s="26">
        <v>7200</v>
      </c>
      <c r="E35" s="26">
        <v>1584.158415841584</v>
      </c>
      <c r="F35" s="26">
        <v>769.23076923076928</v>
      </c>
      <c r="G35" s="26">
        <f t="shared" si="0"/>
        <v>18574.988153479833</v>
      </c>
      <c r="L35" s="29">
        <v>41122</v>
      </c>
      <c r="M35" s="30">
        <f t="shared" si="6"/>
        <v>24818181.81818182</v>
      </c>
      <c r="N35" s="30">
        <f t="shared" si="5"/>
        <v>7659574.4680851074</v>
      </c>
      <c r="O35" s="30">
        <f t="shared" si="5"/>
        <v>25920000</v>
      </c>
      <c r="P35" s="30">
        <f t="shared" si="5"/>
        <v>5702970.297029702</v>
      </c>
      <c r="Q35" s="30">
        <f t="shared" si="5"/>
        <v>2769230.7692307695</v>
      </c>
      <c r="R35" s="31">
        <f t="shared" si="5"/>
        <v>66869957.352527402</v>
      </c>
    </row>
    <row r="36" spans="1:18" x14ac:dyDescent="0.2">
      <c r="A36" s="25">
        <v>41153</v>
      </c>
      <c r="B36" s="26">
        <v>6015.0375939849619</v>
      </c>
      <c r="C36" s="26">
        <v>2367.4911660777389</v>
      </c>
      <c r="D36" s="26">
        <v>6734.6938775510198</v>
      </c>
      <c r="E36" s="26">
        <v>1527.0935960591132</v>
      </c>
      <c r="F36" s="26">
        <v>750</v>
      </c>
      <c r="G36" s="26">
        <f t="shared" ref="G36:G63" si="7">SUM(B36:F36)</f>
        <v>17394.316233672835</v>
      </c>
      <c r="L36" s="29">
        <v>41153</v>
      </c>
      <c r="M36" s="30">
        <f t="shared" si="6"/>
        <v>21654135.338345863</v>
      </c>
      <c r="N36" s="30">
        <f t="shared" si="5"/>
        <v>8522968.1978798602</v>
      </c>
      <c r="O36" s="30">
        <f t="shared" si="5"/>
        <v>24244897.959183671</v>
      </c>
      <c r="P36" s="30">
        <f t="shared" si="5"/>
        <v>5497536.9458128074</v>
      </c>
      <c r="Q36" s="30">
        <f t="shared" si="5"/>
        <v>2700000</v>
      </c>
      <c r="R36" s="31">
        <f t="shared" si="5"/>
        <v>62619538.441222206</v>
      </c>
    </row>
    <row r="37" spans="1:18" x14ac:dyDescent="0.2">
      <c r="A37" s="25">
        <v>41183</v>
      </c>
      <c r="B37" s="26">
        <v>5367.6470588235288</v>
      </c>
      <c r="C37" s="26">
        <v>2210.5263157894738</v>
      </c>
      <c r="D37" s="26">
        <v>6494.8453608247419</v>
      </c>
      <c r="E37" s="26">
        <v>1421.5686274509806</v>
      </c>
      <c r="F37" s="26">
        <v>731.70731707317077</v>
      </c>
      <c r="G37" s="26">
        <f t="shared" si="7"/>
        <v>16226.294679961897</v>
      </c>
      <c r="L37" s="29">
        <v>41183</v>
      </c>
      <c r="M37" s="30">
        <f t="shared" si="6"/>
        <v>19323529.411764704</v>
      </c>
      <c r="N37" s="30">
        <f t="shared" si="5"/>
        <v>7957894.7368421052</v>
      </c>
      <c r="O37" s="30">
        <f t="shared" si="5"/>
        <v>23381443.298969071</v>
      </c>
      <c r="P37" s="30">
        <f t="shared" si="5"/>
        <v>5117647.0588235296</v>
      </c>
      <c r="Q37" s="30">
        <f t="shared" si="5"/>
        <v>2634146.341463415</v>
      </c>
      <c r="R37" s="31">
        <f t="shared" si="5"/>
        <v>58414660.847862825</v>
      </c>
    </row>
    <row r="38" spans="1:18" x14ac:dyDescent="0.2">
      <c r="A38" s="25">
        <v>41214</v>
      </c>
      <c r="B38" s="26">
        <v>4964.0287769784172</v>
      </c>
      <c r="C38" s="26">
        <v>2482.5174825174827</v>
      </c>
      <c r="D38" s="26">
        <v>6060.6060606060601</v>
      </c>
      <c r="E38" s="26">
        <v>1365.8536585365855</v>
      </c>
      <c r="F38" s="26">
        <v>714.28571428571433</v>
      </c>
      <c r="G38" s="26">
        <f t="shared" si="7"/>
        <v>15587.291692924258</v>
      </c>
      <c r="L38" s="29">
        <v>41214</v>
      </c>
      <c r="M38" s="30">
        <f t="shared" si="6"/>
        <v>17870503.5971223</v>
      </c>
      <c r="N38" s="30">
        <f t="shared" si="5"/>
        <v>8937062.9370629378</v>
      </c>
      <c r="O38" s="30">
        <f t="shared" si="5"/>
        <v>21818181.818181816</v>
      </c>
      <c r="P38" s="30">
        <f t="shared" si="5"/>
        <v>4917073.1707317075</v>
      </c>
      <c r="Q38" s="30">
        <f t="shared" si="5"/>
        <v>2571428.5714285718</v>
      </c>
      <c r="R38" s="31">
        <f t="shared" si="5"/>
        <v>56114250.094527327</v>
      </c>
    </row>
    <row r="39" spans="1:18" x14ac:dyDescent="0.2">
      <c r="A39" s="25">
        <v>41244</v>
      </c>
      <c r="B39" s="26">
        <v>4444.4444444444443</v>
      </c>
      <c r="C39" s="26">
        <v>1986.0627177700351</v>
      </c>
      <c r="D39" s="26">
        <v>5816.3265306122448</v>
      </c>
      <c r="E39" s="26">
        <v>1262.1359223300972</v>
      </c>
      <c r="F39" s="26">
        <v>697.67441860465124</v>
      </c>
      <c r="G39" s="26">
        <f t="shared" si="7"/>
        <v>14206.644033761471</v>
      </c>
      <c r="L39" s="29">
        <v>41244</v>
      </c>
      <c r="M39" s="30">
        <f t="shared" si="6"/>
        <v>16000000</v>
      </c>
      <c r="N39" s="30">
        <f t="shared" si="5"/>
        <v>7149825.7839721264</v>
      </c>
      <c r="O39" s="30">
        <f t="shared" si="5"/>
        <v>20938775.51020408</v>
      </c>
      <c r="P39" s="30">
        <f t="shared" si="5"/>
        <v>4543689.3203883497</v>
      </c>
      <c r="Q39" s="30">
        <f t="shared" si="5"/>
        <v>2511627.9069767445</v>
      </c>
      <c r="R39" s="31">
        <f t="shared" si="5"/>
        <v>51143918.521541297</v>
      </c>
    </row>
    <row r="40" spans="1:18" x14ac:dyDescent="0.2">
      <c r="A40" s="25">
        <v>41275</v>
      </c>
      <c r="B40" s="26">
        <v>5000</v>
      </c>
      <c r="C40" s="26">
        <v>2256.9444444444448</v>
      </c>
      <c r="D40" s="26">
        <v>5050.5050505050503</v>
      </c>
      <c r="E40" s="26">
        <v>1372.5490196078433</v>
      </c>
      <c r="F40" s="26">
        <v>714.28571428571433</v>
      </c>
      <c r="G40" s="26">
        <f t="shared" si="7"/>
        <v>14394.284228843051</v>
      </c>
      <c r="L40" s="29">
        <v>41275</v>
      </c>
      <c r="M40" s="30">
        <f>B40*$J$7</f>
        <v>18500000</v>
      </c>
      <c r="N40" s="30">
        <f t="shared" ref="N40:R51" si="8">C40*$J$7</f>
        <v>8350694.4444444459</v>
      </c>
      <c r="O40" s="30">
        <f t="shared" si="8"/>
        <v>18686868.686868686</v>
      </c>
      <c r="P40" s="30">
        <f t="shared" si="8"/>
        <v>5078431.3725490207</v>
      </c>
      <c r="Q40" s="30">
        <f t="shared" si="8"/>
        <v>2642857.1428571432</v>
      </c>
      <c r="R40" s="31">
        <f t="shared" si="8"/>
        <v>53258851.646719292</v>
      </c>
    </row>
    <row r="41" spans="1:18" x14ac:dyDescent="0.2">
      <c r="A41" s="25">
        <v>41306</v>
      </c>
      <c r="B41" s="26">
        <v>6283.7837837837833</v>
      </c>
      <c r="C41" s="26">
        <v>2352.9411764705883</v>
      </c>
      <c r="D41" s="26">
        <v>6082.4742268041236</v>
      </c>
      <c r="E41" s="26">
        <v>1435.6435643564355</v>
      </c>
      <c r="F41" s="26">
        <v>1063</v>
      </c>
      <c r="G41" s="26">
        <f t="shared" si="7"/>
        <v>17217.84275141493</v>
      </c>
      <c r="L41" s="29">
        <v>41306</v>
      </c>
      <c r="M41" s="30">
        <f t="shared" ref="M41:M51" si="9">B41*$J$7</f>
        <v>23250000</v>
      </c>
      <c r="N41" s="30">
        <f t="shared" si="8"/>
        <v>8705882.3529411759</v>
      </c>
      <c r="O41" s="30">
        <f t="shared" si="8"/>
        <v>22505154.639175259</v>
      </c>
      <c r="P41" s="30">
        <f t="shared" si="8"/>
        <v>5311881.1881188117</v>
      </c>
      <c r="Q41" s="30">
        <f t="shared" si="8"/>
        <v>3933100</v>
      </c>
      <c r="R41" s="31">
        <f t="shared" si="8"/>
        <v>63706018.180235237</v>
      </c>
    </row>
    <row r="42" spans="1:18" x14ac:dyDescent="0.2">
      <c r="A42" s="25">
        <v>41334</v>
      </c>
      <c r="B42" s="26">
        <v>7785.2348993288579</v>
      </c>
      <c r="C42" s="26">
        <v>2456.7474048442909</v>
      </c>
      <c r="D42" s="26">
        <v>6326.5306122448974</v>
      </c>
      <c r="E42" s="26">
        <v>1477.8325123152708</v>
      </c>
      <c r="F42" s="26">
        <v>1264</v>
      </c>
      <c r="G42" s="26">
        <f t="shared" si="7"/>
        <v>19310.345428733319</v>
      </c>
      <c r="L42" s="29">
        <v>41334</v>
      </c>
      <c r="M42" s="30">
        <f t="shared" si="9"/>
        <v>28805369.127516773</v>
      </c>
      <c r="N42" s="30">
        <f t="shared" si="8"/>
        <v>9089965.3979238756</v>
      </c>
      <c r="O42" s="30">
        <f t="shared" si="8"/>
        <v>23408163.265306119</v>
      </c>
      <c r="P42" s="30">
        <f t="shared" si="8"/>
        <v>5467980.295566502</v>
      </c>
      <c r="Q42" s="30">
        <f t="shared" si="8"/>
        <v>4676800</v>
      </c>
      <c r="R42" s="31">
        <f t="shared" si="8"/>
        <v>71448278.086313277</v>
      </c>
    </row>
    <row r="43" spans="1:18" x14ac:dyDescent="0.2">
      <c r="A43" s="25">
        <v>41365</v>
      </c>
      <c r="B43" s="26">
        <v>9934.21052631579</v>
      </c>
      <c r="C43" s="26">
        <v>2517.2413793103451</v>
      </c>
      <c r="D43" s="26">
        <v>7604.1666666666661</v>
      </c>
      <c r="E43" s="26">
        <v>1512.1951219512196</v>
      </c>
      <c r="F43" s="26">
        <v>1333.3333333333335</v>
      </c>
      <c r="G43" s="26">
        <f t="shared" si="7"/>
        <v>22901.14702757735</v>
      </c>
      <c r="L43" s="29">
        <v>41365</v>
      </c>
      <c r="M43" s="30">
        <f t="shared" si="9"/>
        <v>36756578.947368421</v>
      </c>
      <c r="N43" s="30">
        <f t="shared" si="8"/>
        <v>9313793.1034482773</v>
      </c>
      <c r="O43" s="30">
        <f t="shared" si="8"/>
        <v>28135416.666666664</v>
      </c>
      <c r="P43" s="30">
        <f t="shared" si="8"/>
        <v>5595121.9512195121</v>
      </c>
      <c r="Q43" s="30">
        <f t="shared" si="8"/>
        <v>4933333.333333334</v>
      </c>
      <c r="R43" s="31">
        <f t="shared" si="8"/>
        <v>84734244.002036199</v>
      </c>
    </row>
    <row r="44" spans="1:18" x14ac:dyDescent="0.2">
      <c r="A44" s="25">
        <v>41395</v>
      </c>
      <c r="B44" s="26">
        <v>10645.161290322581</v>
      </c>
      <c r="C44" s="26">
        <v>2611.6838487972509</v>
      </c>
      <c r="D44" s="26">
        <v>7789.4736842105258</v>
      </c>
      <c r="E44" s="26">
        <v>1641.7910447761194</v>
      </c>
      <c r="F44" s="26">
        <v>1555.5555555555557</v>
      </c>
      <c r="G44" s="26">
        <f t="shared" si="7"/>
        <v>24243.665423662034</v>
      </c>
      <c r="L44" s="29">
        <v>41395</v>
      </c>
      <c r="M44" s="30">
        <f t="shared" si="9"/>
        <v>39387096.774193548</v>
      </c>
      <c r="N44" s="30">
        <f t="shared" si="8"/>
        <v>9663230.2405498289</v>
      </c>
      <c r="O44" s="30">
        <f t="shared" si="8"/>
        <v>28821052.631578945</v>
      </c>
      <c r="P44" s="30">
        <f t="shared" si="8"/>
        <v>6074626.8656716421</v>
      </c>
      <c r="Q44" s="30">
        <f t="shared" si="8"/>
        <v>5755555.555555556</v>
      </c>
      <c r="R44" s="31">
        <f t="shared" si="8"/>
        <v>89701562.067549527</v>
      </c>
    </row>
    <row r="45" spans="1:18" x14ac:dyDescent="0.2">
      <c r="A45" s="25">
        <v>41426</v>
      </c>
      <c r="B45" s="26">
        <v>9491</v>
      </c>
      <c r="C45" s="26">
        <v>2749.1408934707906</v>
      </c>
      <c r="D45" s="26">
        <v>7346.9387755102034</v>
      </c>
      <c r="E45" s="26">
        <v>1666.6666666666667</v>
      </c>
      <c r="F45" s="26">
        <v>1739.1304347826087</v>
      </c>
      <c r="G45" s="26">
        <f t="shared" si="7"/>
        <v>22992.87677043027</v>
      </c>
      <c r="L45" s="29">
        <v>41426</v>
      </c>
      <c r="M45" s="30">
        <f t="shared" si="9"/>
        <v>35116700</v>
      </c>
      <c r="N45" s="30">
        <f t="shared" si="8"/>
        <v>10171821.305841925</v>
      </c>
      <c r="O45" s="30">
        <f t="shared" si="8"/>
        <v>27183673.469387751</v>
      </c>
      <c r="P45" s="30">
        <f t="shared" si="8"/>
        <v>6166666.666666667</v>
      </c>
      <c r="Q45" s="30">
        <f t="shared" si="8"/>
        <v>6434782.6086956523</v>
      </c>
      <c r="R45" s="31">
        <f t="shared" si="8"/>
        <v>85073644.050592005</v>
      </c>
    </row>
    <row r="46" spans="1:18" x14ac:dyDescent="0.2">
      <c r="A46" s="25">
        <v>41456</v>
      </c>
      <c r="B46" s="26">
        <v>9182.3899371069183</v>
      </c>
      <c r="C46" s="26">
        <v>2886.5979381443299</v>
      </c>
      <c r="D46" s="26">
        <v>6979.166666666667</v>
      </c>
      <c r="E46" s="26">
        <v>1732.6732673267325</v>
      </c>
      <c r="F46" s="26">
        <v>1702.127659574468</v>
      </c>
      <c r="G46" s="26">
        <f t="shared" si="7"/>
        <v>22482.955468819117</v>
      </c>
      <c r="L46" s="29">
        <v>41456</v>
      </c>
      <c r="M46" s="30">
        <f t="shared" si="9"/>
        <v>33974842.767295599</v>
      </c>
      <c r="N46" s="30">
        <f t="shared" si="8"/>
        <v>10680412.37113402</v>
      </c>
      <c r="O46" s="30">
        <f t="shared" si="8"/>
        <v>25822916.666666668</v>
      </c>
      <c r="P46" s="30">
        <f t="shared" si="8"/>
        <v>6410891.0891089104</v>
      </c>
      <c r="Q46" s="30">
        <f t="shared" si="8"/>
        <v>6297872.3404255314</v>
      </c>
      <c r="R46" s="31">
        <f t="shared" si="8"/>
        <v>83186935.234630734</v>
      </c>
    </row>
    <row r="47" spans="1:18" x14ac:dyDescent="0.2">
      <c r="A47" s="25">
        <v>41487</v>
      </c>
      <c r="B47" s="26">
        <v>8527.6073619631898</v>
      </c>
      <c r="C47" s="26">
        <v>2832.764505119454</v>
      </c>
      <c r="D47" s="26">
        <v>6489.3617021276596</v>
      </c>
      <c r="E47" s="26">
        <v>1700</v>
      </c>
      <c r="F47" s="26">
        <v>1914.8936170212767</v>
      </c>
      <c r="G47" s="26">
        <f t="shared" si="7"/>
        <v>21464.627186231581</v>
      </c>
      <c r="L47" s="29">
        <v>41487</v>
      </c>
      <c r="M47" s="30">
        <f t="shared" si="9"/>
        <v>31552147.239263803</v>
      </c>
      <c r="N47" s="30">
        <f t="shared" si="8"/>
        <v>10481228.66894198</v>
      </c>
      <c r="O47" s="30">
        <f t="shared" si="8"/>
        <v>24010638.297872342</v>
      </c>
      <c r="P47" s="30">
        <f t="shared" si="8"/>
        <v>6290000</v>
      </c>
      <c r="Q47" s="30">
        <f t="shared" si="8"/>
        <v>7085106.3829787234</v>
      </c>
      <c r="R47" s="31">
        <f t="shared" si="8"/>
        <v>79419120.589056849</v>
      </c>
    </row>
    <row r="48" spans="1:18" x14ac:dyDescent="0.2">
      <c r="A48" s="25">
        <v>41518</v>
      </c>
      <c r="B48" s="26">
        <v>8292.6829268292677</v>
      </c>
      <c r="C48" s="26">
        <v>2789.1156462585036</v>
      </c>
      <c r="D48" s="26">
        <v>6315.7894736842109</v>
      </c>
      <c r="E48" s="26">
        <v>1641.7910447761194</v>
      </c>
      <c r="F48" s="26">
        <v>2083.3333333333335</v>
      </c>
      <c r="G48" s="26">
        <f t="shared" si="7"/>
        <v>21122.712424881436</v>
      </c>
      <c r="L48" s="29">
        <v>41518</v>
      </c>
      <c r="M48" s="30">
        <f t="shared" si="9"/>
        <v>30682926.829268292</v>
      </c>
      <c r="N48" s="30">
        <f t="shared" si="8"/>
        <v>10319727.891156463</v>
      </c>
      <c r="O48" s="30">
        <f t="shared" si="8"/>
        <v>23368421.052631579</v>
      </c>
      <c r="P48" s="30">
        <f t="shared" si="8"/>
        <v>6074626.8656716421</v>
      </c>
      <c r="Q48" s="30">
        <f t="shared" si="8"/>
        <v>7708333.333333334</v>
      </c>
      <c r="R48" s="31">
        <f t="shared" si="8"/>
        <v>78154035.972061321</v>
      </c>
    </row>
    <row r="49" spans="1:18" x14ac:dyDescent="0.2">
      <c r="A49" s="25">
        <v>41548</v>
      </c>
      <c r="B49" s="26">
        <v>8220.8588957055217</v>
      </c>
      <c r="C49" s="26">
        <v>2764.5051194539251</v>
      </c>
      <c r="D49" s="26">
        <v>5833.333333333333</v>
      </c>
      <c r="E49" s="26">
        <v>1576.3546798029556</v>
      </c>
      <c r="F49" s="26">
        <v>2127.6595744680849</v>
      </c>
      <c r="G49" s="26">
        <f t="shared" si="7"/>
        <v>20522.711602763822</v>
      </c>
      <c r="L49" s="29">
        <v>41548</v>
      </c>
      <c r="M49" s="30">
        <f t="shared" si="9"/>
        <v>30417177.91411043</v>
      </c>
      <c r="N49" s="30">
        <f t="shared" si="8"/>
        <v>10228668.941979524</v>
      </c>
      <c r="O49" s="30">
        <f t="shared" si="8"/>
        <v>21583333.333333332</v>
      </c>
      <c r="P49" s="30">
        <f t="shared" si="8"/>
        <v>5832512.3152709361</v>
      </c>
      <c r="Q49" s="30">
        <f t="shared" si="8"/>
        <v>7872340.4255319145</v>
      </c>
      <c r="R49" s="31">
        <f t="shared" si="8"/>
        <v>75934032.930226147</v>
      </c>
    </row>
    <row r="50" spans="1:18" x14ac:dyDescent="0.2">
      <c r="A50" s="25">
        <v>41579</v>
      </c>
      <c r="B50" s="26">
        <v>7469.8795180722891</v>
      </c>
      <c r="C50" s="26">
        <v>2745.7627118644068</v>
      </c>
      <c r="D50" s="26">
        <v>5789.4736842105267</v>
      </c>
      <c r="E50" s="26">
        <v>1492.5373134328358</v>
      </c>
      <c r="F50" s="26">
        <v>2291.6666666666665</v>
      </c>
      <c r="G50" s="26">
        <f t="shared" si="7"/>
        <v>19789.319894246728</v>
      </c>
      <c r="L50" s="29">
        <v>41579</v>
      </c>
      <c r="M50" s="30">
        <f t="shared" si="9"/>
        <v>27638554.216867469</v>
      </c>
      <c r="N50" s="30">
        <f t="shared" si="8"/>
        <v>10159322.033898305</v>
      </c>
      <c r="O50" s="30">
        <f t="shared" si="8"/>
        <v>21421052.631578948</v>
      </c>
      <c r="P50" s="30">
        <f t="shared" si="8"/>
        <v>5522388.059701493</v>
      </c>
      <c r="Q50" s="30">
        <f t="shared" si="8"/>
        <v>8479166.666666666</v>
      </c>
      <c r="R50" s="31">
        <f t="shared" si="8"/>
        <v>73220483.608712897</v>
      </c>
    </row>
    <row r="51" spans="1:18" x14ac:dyDescent="0.2">
      <c r="A51" s="25">
        <v>41609</v>
      </c>
      <c r="B51" s="26">
        <v>6508.8757396449701</v>
      </c>
      <c r="C51" s="26">
        <v>2533.7837837837837</v>
      </c>
      <c r="D51" s="26">
        <v>5591.3978494623652</v>
      </c>
      <c r="E51" s="26">
        <v>1450</v>
      </c>
      <c r="F51" s="26">
        <v>2244.8979591836733</v>
      </c>
      <c r="G51" s="26">
        <f t="shared" si="7"/>
        <v>18328.955332074791</v>
      </c>
      <c r="L51" s="29">
        <v>41609</v>
      </c>
      <c r="M51" s="30">
        <f t="shared" si="9"/>
        <v>24082840.23668639</v>
      </c>
      <c r="N51" s="30">
        <f t="shared" si="8"/>
        <v>9375000</v>
      </c>
      <c r="O51" s="30">
        <f t="shared" si="8"/>
        <v>20688172.043010753</v>
      </c>
      <c r="P51" s="30">
        <f t="shared" si="8"/>
        <v>5365000</v>
      </c>
      <c r="Q51" s="30">
        <f t="shared" si="8"/>
        <v>8306122.448979591</v>
      </c>
      <c r="R51" s="31">
        <f t="shared" si="8"/>
        <v>67817134.728676721</v>
      </c>
    </row>
    <row r="52" spans="1:18" x14ac:dyDescent="0.2">
      <c r="A52" s="25">
        <v>41640</v>
      </c>
      <c r="B52" s="26">
        <v>7267.4418604651155</v>
      </c>
      <c r="C52" s="26">
        <v>2635.1351351351354</v>
      </c>
      <c r="D52" s="26">
        <v>5106.3829787234044</v>
      </c>
      <c r="E52" s="26">
        <v>1010.10101010101</v>
      </c>
      <c r="F52" s="26">
        <v>2291.6666666666665</v>
      </c>
      <c r="G52" s="26">
        <f t="shared" si="7"/>
        <v>18310.727651091333</v>
      </c>
      <c r="L52" s="29">
        <v>41640</v>
      </c>
      <c r="M52" s="30">
        <f>B52*$J$8</f>
        <v>27616279.069767438</v>
      </c>
      <c r="N52" s="30">
        <f t="shared" ref="N52:R63" si="10">C52*$J$8</f>
        <v>10013513.513513515</v>
      </c>
      <c r="O52" s="30">
        <f t="shared" si="10"/>
        <v>19404255.319148935</v>
      </c>
      <c r="P52" s="30">
        <f t="shared" si="10"/>
        <v>3838383.8383838381</v>
      </c>
      <c r="Q52" s="30">
        <f t="shared" si="10"/>
        <v>8708333.3333333321</v>
      </c>
      <c r="R52" s="31">
        <f t="shared" si="10"/>
        <v>69580765.074147061</v>
      </c>
    </row>
    <row r="53" spans="1:18" x14ac:dyDescent="0.2">
      <c r="A53" s="25">
        <v>41671</v>
      </c>
      <c r="B53" s="26">
        <v>8806.8181818181802</v>
      </c>
      <c r="C53" s="26">
        <v>2702.7027027027029</v>
      </c>
      <c r="D53" s="26">
        <v>5473.6842105263158</v>
      </c>
      <c r="E53" s="26">
        <v>1044.7761194029849</v>
      </c>
      <c r="F53" s="26">
        <v>2448.9795918367345</v>
      </c>
      <c r="G53" s="26">
        <f t="shared" si="7"/>
        <v>20476.960806286919</v>
      </c>
      <c r="L53" s="29">
        <v>41671</v>
      </c>
      <c r="M53" s="30">
        <f t="shared" ref="M53:M63" si="11">B53*$J$8</f>
        <v>33465909.090909086</v>
      </c>
      <c r="N53" s="30">
        <f t="shared" si="10"/>
        <v>10270270.270270271</v>
      </c>
      <c r="O53" s="30">
        <f t="shared" si="10"/>
        <v>20800000</v>
      </c>
      <c r="P53" s="30">
        <f t="shared" si="10"/>
        <v>3970149.253731343</v>
      </c>
      <c r="Q53" s="30">
        <f t="shared" si="10"/>
        <v>9306122.4489795901</v>
      </c>
      <c r="R53" s="31">
        <f t="shared" si="10"/>
        <v>77812451.063890293</v>
      </c>
    </row>
    <row r="54" spans="1:18" x14ac:dyDescent="0.2">
      <c r="A54" s="25">
        <v>41699</v>
      </c>
      <c r="B54" s="26">
        <v>10167.597765363127</v>
      </c>
      <c r="C54" s="26">
        <v>2794.6127946127949</v>
      </c>
      <c r="D54" s="26">
        <v>6021.5053763440865</v>
      </c>
      <c r="E54" s="26">
        <v>1105.5276381909548</v>
      </c>
      <c r="F54" s="26">
        <v>2400</v>
      </c>
      <c r="G54" s="26">
        <f t="shared" si="7"/>
        <v>22489.243574510961</v>
      </c>
      <c r="L54" s="29">
        <v>41699</v>
      </c>
      <c r="M54" s="30">
        <f t="shared" si="11"/>
        <v>38636871.508379884</v>
      </c>
      <c r="N54" s="30">
        <f t="shared" si="10"/>
        <v>10619528.619528621</v>
      </c>
      <c r="O54" s="30">
        <f t="shared" si="10"/>
        <v>22881720.43010753</v>
      </c>
      <c r="P54" s="30">
        <f t="shared" si="10"/>
        <v>4201005.0251256283</v>
      </c>
      <c r="Q54" s="30">
        <f t="shared" si="10"/>
        <v>9120000</v>
      </c>
      <c r="R54" s="31">
        <f t="shared" si="10"/>
        <v>85459125.583141655</v>
      </c>
    </row>
    <row r="55" spans="1:18" x14ac:dyDescent="0.2">
      <c r="A55" s="25">
        <v>41730</v>
      </c>
      <c r="B55" s="26">
        <v>11043.956043956043</v>
      </c>
      <c r="C55" s="26">
        <v>2996.6329966329968</v>
      </c>
      <c r="D55" s="26">
        <v>6063.8297872340427</v>
      </c>
      <c r="E55" s="26">
        <v>1150</v>
      </c>
      <c r="F55" s="26">
        <v>2352.9411764705883</v>
      </c>
      <c r="G55" s="26">
        <f t="shared" si="7"/>
        <v>23607.360004293667</v>
      </c>
      <c r="L55" s="29">
        <v>41730</v>
      </c>
      <c r="M55" s="30">
        <f t="shared" si="11"/>
        <v>41967032.967032962</v>
      </c>
      <c r="N55" s="30">
        <f t="shared" si="10"/>
        <v>11387205.387205388</v>
      </c>
      <c r="O55" s="30">
        <f t="shared" si="10"/>
        <v>23042553.191489361</v>
      </c>
      <c r="P55" s="30">
        <f t="shared" si="10"/>
        <v>4370000</v>
      </c>
      <c r="Q55" s="30">
        <f t="shared" si="10"/>
        <v>8941176.4705882352</v>
      </c>
      <c r="R55" s="31">
        <f t="shared" si="10"/>
        <v>89707968.016315937</v>
      </c>
    </row>
    <row r="56" spans="1:18" x14ac:dyDescent="0.2">
      <c r="A56" s="25">
        <v>41760</v>
      </c>
      <c r="B56" s="26">
        <v>12119.565217391304</v>
      </c>
      <c r="C56" s="26">
        <v>3131.3131313131316</v>
      </c>
      <c r="D56" s="26">
        <v>6344.0860215053763</v>
      </c>
      <c r="E56" s="26">
        <v>1243.7810945273632</v>
      </c>
      <c r="F56" s="26">
        <v>2600</v>
      </c>
      <c r="G56" s="26">
        <f t="shared" si="7"/>
        <v>25438.745464737174</v>
      </c>
      <c r="L56" s="29">
        <v>41760</v>
      </c>
      <c r="M56" s="30">
        <f t="shared" si="11"/>
        <v>46054347.826086953</v>
      </c>
      <c r="N56" s="30">
        <f t="shared" si="10"/>
        <v>11898989.898989901</v>
      </c>
      <c r="O56" s="30">
        <f t="shared" si="10"/>
        <v>24107526.881720431</v>
      </c>
      <c r="P56" s="30">
        <f t="shared" si="10"/>
        <v>4726368.1592039801</v>
      </c>
      <c r="Q56" s="30">
        <f t="shared" si="10"/>
        <v>9880000</v>
      </c>
      <c r="R56" s="31">
        <f t="shared" si="10"/>
        <v>96667232.766001269</v>
      </c>
    </row>
    <row r="57" spans="1:18" x14ac:dyDescent="0.2">
      <c r="A57" s="25">
        <v>41791</v>
      </c>
      <c r="B57" s="26">
        <v>13459.45945945946</v>
      </c>
      <c r="C57" s="26">
        <v>3310.8108108108108</v>
      </c>
      <c r="D57" s="26">
        <v>6593.4065934065939</v>
      </c>
      <c r="E57" s="26">
        <v>1356.7839195979898</v>
      </c>
      <c r="F57" s="26">
        <v>2653.0612244897957</v>
      </c>
      <c r="G57" s="26">
        <f t="shared" si="7"/>
        <v>27373.522007764652</v>
      </c>
      <c r="L57" s="29">
        <v>41791</v>
      </c>
      <c r="M57" s="30">
        <f t="shared" si="11"/>
        <v>51145945.945945948</v>
      </c>
      <c r="N57" s="30">
        <f t="shared" si="10"/>
        <v>12581081.081081081</v>
      </c>
      <c r="O57" s="30">
        <f t="shared" si="10"/>
        <v>25054945.054945055</v>
      </c>
      <c r="P57" s="30">
        <f t="shared" si="10"/>
        <v>5155778.8944723615</v>
      </c>
      <c r="Q57" s="30">
        <f t="shared" si="10"/>
        <v>10081632.653061224</v>
      </c>
      <c r="R57" s="31">
        <f t="shared" si="10"/>
        <v>104019383.62950568</v>
      </c>
    </row>
    <row r="58" spans="1:18" x14ac:dyDescent="0.2">
      <c r="A58" s="25">
        <v>41821</v>
      </c>
      <c r="B58" s="26">
        <v>13048.128342245989</v>
      </c>
      <c r="C58" s="26">
        <v>3389.8305084745766</v>
      </c>
      <c r="D58" s="26">
        <v>6304.347826086957</v>
      </c>
      <c r="E58" s="26">
        <v>1421.3197969543146</v>
      </c>
      <c r="F58" s="26">
        <v>2600</v>
      </c>
      <c r="G58" s="26">
        <f t="shared" si="7"/>
        <v>26763.626473761837</v>
      </c>
      <c r="L58" s="29">
        <v>41821</v>
      </c>
      <c r="M58" s="30">
        <f t="shared" si="11"/>
        <v>49582887.700534761</v>
      </c>
      <c r="N58" s="30">
        <f t="shared" si="10"/>
        <v>12881355.932203392</v>
      </c>
      <c r="O58" s="30">
        <f t="shared" si="10"/>
        <v>23956521.739130437</v>
      </c>
      <c r="P58" s="30">
        <f t="shared" si="10"/>
        <v>5401015.2284263959</v>
      </c>
      <c r="Q58" s="30">
        <f t="shared" si="10"/>
        <v>9880000</v>
      </c>
      <c r="R58" s="31">
        <f t="shared" si="10"/>
        <v>101701780.60029498</v>
      </c>
    </row>
    <row r="59" spans="1:18" x14ac:dyDescent="0.2">
      <c r="A59" s="25">
        <v>41852</v>
      </c>
      <c r="B59" s="26">
        <v>12275.132275132275</v>
      </c>
      <c r="C59" s="26">
        <v>3277.0270270270271</v>
      </c>
      <c r="D59" s="26">
        <v>6063.8297872340427</v>
      </c>
      <c r="E59" s="26">
        <v>1262.6262626262626</v>
      </c>
      <c r="F59" s="26">
        <v>2549.0196078431372</v>
      </c>
      <c r="G59" s="26">
        <f t="shared" si="7"/>
        <v>25427.634959862742</v>
      </c>
      <c r="L59" s="29">
        <v>41852</v>
      </c>
      <c r="M59" s="30">
        <f t="shared" si="11"/>
        <v>46645502.645502642</v>
      </c>
      <c r="N59" s="30">
        <f t="shared" si="10"/>
        <v>12452702.702702703</v>
      </c>
      <c r="O59" s="30">
        <f t="shared" si="10"/>
        <v>23042553.191489361</v>
      </c>
      <c r="P59" s="30">
        <f t="shared" si="10"/>
        <v>4797979.7979797982</v>
      </c>
      <c r="Q59" s="30">
        <f t="shared" si="10"/>
        <v>9686274.509803921</v>
      </c>
      <c r="R59" s="31">
        <f t="shared" si="10"/>
        <v>96625012.84747842</v>
      </c>
    </row>
    <row r="60" spans="1:18" x14ac:dyDescent="0.2">
      <c r="A60" s="25">
        <v>41883</v>
      </c>
      <c r="B60" s="26">
        <v>11347.150259067357</v>
      </c>
      <c r="C60" s="26">
        <v>3232.3232323232323</v>
      </c>
      <c r="D60" s="26">
        <v>5789.4736842105267</v>
      </c>
      <c r="E60" s="26">
        <v>1173.4693877551019</v>
      </c>
      <c r="F60" s="26">
        <v>2452.8301886792451</v>
      </c>
      <c r="G60" s="26">
        <f t="shared" si="7"/>
        <v>23995.246752035462</v>
      </c>
      <c r="L60" s="29">
        <v>41883</v>
      </c>
      <c r="M60" s="30">
        <f t="shared" si="11"/>
        <v>43119170.984455958</v>
      </c>
      <c r="N60" s="30">
        <f t="shared" si="10"/>
        <v>12282828.282828283</v>
      </c>
      <c r="O60" s="30">
        <f t="shared" si="10"/>
        <v>22000000</v>
      </c>
      <c r="P60" s="30">
        <f t="shared" si="10"/>
        <v>4459183.673469387</v>
      </c>
      <c r="Q60" s="30">
        <f t="shared" si="10"/>
        <v>9320754.7169811316</v>
      </c>
      <c r="R60" s="31">
        <f t="shared" si="10"/>
        <v>91181937.657734752</v>
      </c>
    </row>
    <row r="61" spans="1:18" x14ac:dyDescent="0.2">
      <c r="A61" s="25">
        <v>41913</v>
      </c>
      <c r="B61" s="26">
        <v>10666.666666666666</v>
      </c>
      <c r="C61" s="26">
        <v>3131.3131313131316</v>
      </c>
      <c r="D61" s="26">
        <v>5698.9247311827958</v>
      </c>
      <c r="E61" s="26">
        <v>1128.2051282051282</v>
      </c>
      <c r="F61" s="26">
        <v>2517</v>
      </c>
      <c r="G61" s="26">
        <f t="shared" si="7"/>
        <v>23142.109657367724</v>
      </c>
      <c r="L61" s="29">
        <v>41913</v>
      </c>
      <c r="M61" s="30">
        <f t="shared" si="11"/>
        <v>40533333.333333328</v>
      </c>
      <c r="N61" s="30">
        <f t="shared" si="10"/>
        <v>11898989.898989901</v>
      </c>
      <c r="O61" s="30">
        <f t="shared" si="10"/>
        <v>21655913.978494626</v>
      </c>
      <c r="P61" s="30">
        <f t="shared" si="10"/>
        <v>4287179.487179487</v>
      </c>
      <c r="Q61" s="30">
        <f t="shared" si="10"/>
        <v>9564600</v>
      </c>
      <c r="R61" s="31">
        <f t="shared" si="10"/>
        <v>87940016.697997347</v>
      </c>
    </row>
    <row r="62" spans="1:18" x14ac:dyDescent="0.2">
      <c r="A62" s="25">
        <v>41944</v>
      </c>
      <c r="B62" s="26">
        <v>10459.183673469388</v>
      </c>
      <c r="C62" s="26">
        <v>3087.2483221476509</v>
      </c>
      <c r="D62" s="26">
        <v>5604.3956043956041</v>
      </c>
      <c r="E62" s="26">
        <v>974.35897435897436</v>
      </c>
      <c r="F62" s="26">
        <v>2541</v>
      </c>
      <c r="G62" s="26">
        <f t="shared" si="7"/>
        <v>22666.186574371615</v>
      </c>
      <c r="L62" s="29">
        <v>41944</v>
      </c>
      <c r="M62" s="30">
        <f t="shared" si="11"/>
        <v>39744897.959183671</v>
      </c>
      <c r="N62" s="30">
        <f t="shared" si="10"/>
        <v>11731543.624161074</v>
      </c>
      <c r="O62" s="30">
        <f t="shared" si="10"/>
        <v>21296703.296703294</v>
      </c>
      <c r="P62" s="30">
        <f t="shared" si="10"/>
        <v>3702564.1025641025</v>
      </c>
      <c r="Q62" s="30">
        <f t="shared" si="10"/>
        <v>9655800</v>
      </c>
      <c r="R62" s="31">
        <f t="shared" si="10"/>
        <v>86131508.982612133</v>
      </c>
    </row>
    <row r="63" spans="1:18" x14ac:dyDescent="0.2">
      <c r="A63" s="25">
        <v>41974</v>
      </c>
      <c r="B63" s="26">
        <v>10082</v>
      </c>
      <c r="C63" s="26">
        <v>3030.3030303030305</v>
      </c>
      <c r="D63" s="26">
        <v>5444.4444444444443</v>
      </c>
      <c r="E63" s="26">
        <v>979.38144329896909</v>
      </c>
      <c r="F63" s="26">
        <v>2452.8301886792451</v>
      </c>
      <c r="G63" s="26">
        <f t="shared" si="7"/>
        <v>21988.959106725684</v>
      </c>
      <c r="L63" s="29">
        <v>41974</v>
      </c>
      <c r="M63" s="30">
        <f t="shared" si="11"/>
        <v>38311600</v>
      </c>
      <c r="N63" s="30">
        <f t="shared" si="10"/>
        <v>11515151.515151516</v>
      </c>
      <c r="O63" s="30">
        <f t="shared" si="10"/>
        <v>20688888.888888888</v>
      </c>
      <c r="P63" s="30">
        <f t="shared" si="10"/>
        <v>3721649.4845360825</v>
      </c>
      <c r="Q63" s="30">
        <f t="shared" si="10"/>
        <v>9320754.7169811316</v>
      </c>
      <c r="R63" s="31">
        <f t="shared" si="10"/>
        <v>83558044.605557606</v>
      </c>
    </row>
    <row r="64" spans="1:18" x14ac:dyDescent="0.2">
      <c r="L64" s="27"/>
      <c r="M64" s="30"/>
      <c r="N64" s="30"/>
      <c r="O64" s="30"/>
      <c r="P64" s="30"/>
      <c r="Q64" s="30"/>
      <c r="R64" s="31"/>
    </row>
    <row r="65" spans="12:18" ht="17" thickBot="1" x14ac:dyDescent="0.25">
      <c r="L65" s="34" t="s">
        <v>10</v>
      </c>
      <c r="M65" s="35">
        <f>SUM(M4:M64)</f>
        <v>1661131433.9558306</v>
      </c>
      <c r="N65" s="35">
        <f>SUM(N4:N64)</f>
        <v>454439934.30199921</v>
      </c>
      <c r="O65" s="35">
        <f t="shared" ref="O65:R65" si="12">SUM(O4:O64)</f>
        <v>1369899996.4064608</v>
      </c>
      <c r="P65" s="35">
        <f t="shared" si="12"/>
        <v>282216778.04703599</v>
      </c>
      <c r="Q65" s="35">
        <f t="shared" si="12"/>
        <v>237105754.40440568</v>
      </c>
      <c r="R65" s="36">
        <f t="shared" si="12"/>
        <v>4004793897.1157317</v>
      </c>
    </row>
  </sheetData>
  <phoneticPr fontId="0" type="noConversion"/>
  <pageMargins left="0.75" right="0.75" top="1" bottom="1" header="0.5" footer="0.5"/>
  <pageSetup scale="79" orientation="portrait" horizontalDpi="4294967292" verticalDpi="0"/>
  <headerFooter alignWithMargins="0"/>
  <ignoredErrors>
    <ignoredError sqref="G4:G63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7"/>
  <sheetViews>
    <sheetView topLeftCell="A86" workbookViewId="0">
      <selection activeCell="B110" sqref="B110"/>
    </sheetView>
  </sheetViews>
  <sheetFormatPr baseColWidth="10" defaultColWidth="8.83203125" defaultRowHeight="13" x14ac:dyDescent="0.15"/>
  <cols>
    <col min="1" max="1" width="31" bestFit="1" customWidth="1"/>
  </cols>
  <sheetData>
    <row r="1" spans="1:31" x14ac:dyDescent="0.15">
      <c r="A1" s="5" t="s">
        <v>29</v>
      </c>
      <c r="C1" s="5"/>
    </row>
    <row r="3" spans="1:31" x14ac:dyDescent="0.15">
      <c r="B3" s="3" t="s">
        <v>22</v>
      </c>
    </row>
    <row r="4" spans="1:31" ht="14" thickBot="1" x14ac:dyDescent="0.2">
      <c r="A4" s="6" t="s">
        <v>30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13</v>
      </c>
      <c r="O4" s="6">
        <v>14</v>
      </c>
      <c r="P4" s="6">
        <v>15</v>
      </c>
      <c r="Q4" s="6">
        <v>16</v>
      </c>
      <c r="R4" s="6">
        <v>17</v>
      </c>
      <c r="S4" s="6">
        <v>18</v>
      </c>
      <c r="T4" s="6">
        <v>19</v>
      </c>
      <c r="U4" s="6">
        <v>20</v>
      </c>
      <c r="V4" s="6">
        <v>21</v>
      </c>
      <c r="W4" s="6">
        <v>22</v>
      </c>
      <c r="X4" s="6">
        <v>23</v>
      </c>
      <c r="Y4" s="6">
        <v>24</v>
      </c>
      <c r="Z4" s="6">
        <v>25</v>
      </c>
      <c r="AA4" s="6">
        <v>26</v>
      </c>
      <c r="AB4" s="6">
        <v>27</v>
      </c>
      <c r="AC4" s="6">
        <v>28</v>
      </c>
      <c r="AD4" s="6">
        <v>29</v>
      </c>
      <c r="AE4" s="6">
        <v>30</v>
      </c>
    </row>
    <row r="5" spans="1:31" ht="14" thickTop="1" x14ac:dyDescent="0.15">
      <c r="A5" s="2">
        <v>1</v>
      </c>
      <c r="B5" t="s">
        <v>23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</row>
    <row r="6" spans="1:31" x14ac:dyDescent="0.15">
      <c r="A6" s="2">
        <v>2</v>
      </c>
      <c r="B6" t="s">
        <v>23</v>
      </c>
      <c r="C6" t="s">
        <v>24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24</v>
      </c>
      <c r="W6" t="s">
        <v>23</v>
      </c>
      <c r="X6" t="s">
        <v>23</v>
      </c>
      <c r="Y6" t="s">
        <v>23</v>
      </c>
      <c r="Z6" t="s">
        <v>23</v>
      </c>
      <c r="AA6" t="s">
        <v>23</v>
      </c>
      <c r="AB6" t="s">
        <v>23</v>
      </c>
      <c r="AC6" t="s">
        <v>23</v>
      </c>
      <c r="AD6" t="s">
        <v>23</v>
      </c>
      <c r="AE6" t="s">
        <v>23</v>
      </c>
    </row>
    <row r="7" spans="1:31" x14ac:dyDescent="0.15">
      <c r="A7" s="2">
        <v>3</v>
      </c>
      <c r="B7" t="s">
        <v>23</v>
      </c>
      <c r="C7" t="s">
        <v>23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t="s">
        <v>23</v>
      </c>
      <c r="V7" t="s">
        <v>23</v>
      </c>
      <c r="W7" t="s">
        <v>23</v>
      </c>
      <c r="X7" t="s">
        <v>23</v>
      </c>
      <c r="Y7" t="s">
        <v>24</v>
      </c>
      <c r="Z7" t="s">
        <v>23</v>
      </c>
      <c r="AA7" t="s">
        <v>23</v>
      </c>
      <c r="AB7" t="s">
        <v>23</v>
      </c>
      <c r="AC7" t="s">
        <v>23</v>
      </c>
      <c r="AD7" t="s">
        <v>23</v>
      </c>
      <c r="AE7" t="s">
        <v>23</v>
      </c>
    </row>
    <row r="8" spans="1:31" x14ac:dyDescent="0.15">
      <c r="A8" s="2">
        <v>4</v>
      </c>
      <c r="B8" t="s">
        <v>23</v>
      </c>
      <c r="C8" t="s">
        <v>23</v>
      </c>
      <c r="D8" t="s">
        <v>23</v>
      </c>
      <c r="E8" t="s">
        <v>23</v>
      </c>
      <c r="F8" t="s">
        <v>23</v>
      </c>
      <c r="G8" t="s">
        <v>23</v>
      </c>
      <c r="H8" t="s">
        <v>23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  <c r="X8" t="s">
        <v>23</v>
      </c>
      <c r="Y8" t="s">
        <v>23</v>
      </c>
      <c r="Z8" t="s">
        <v>23</v>
      </c>
      <c r="AA8" t="s">
        <v>23</v>
      </c>
      <c r="AB8" t="s">
        <v>23</v>
      </c>
      <c r="AC8" t="s">
        <v>23</v>
      </c>
      <c r="AD8" t="s">
        <v>23</v>
      </c>
      <c r="AE8" t="s">
        <v>23</v>
      </c>
    </row>
    <row r="9" spans="1:31" x14ac:dyDescent="0.15">
      <c r="A9" s="2">
        <v>5</v>
      </c>
      <c r="B9" t="s">
        <v>23</v>
      </c>
      <c r="C9" t="s">
        <v>23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24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23</v>
      </c>
      <c r="X9" t="s">
        <v>23</v>
      </c>
      <c r="Y9" t="s">
        <v>23</v>
      </c>
      <c r="Z9" t="s">
        <v>23</v>
      </c>
      <c r="AA9" t="s">
        <v>23</v>
      </c>
      <c r="AB9" t="s">
        <v>23</v>
      </c>
      <c r="AC9" t="s">
        <v>23</v>
      </c>
      <c r="AD9" t="s">
        <v>23</v>
      </c>
      <c r="AE9" t="s">
        <v>23</v>
      </c>
    </row>
    <row r="10" spans="1:31" x14ac:dyDescent="0.15">
      <c r="A10" s="2">
        <v>6</v>
      </c>
      <c r="B10" t="s">
        <v>23</v>
      </c>
      <c r="C10" t="s">
        <v>23</v>
      </c>
      <c r="D10" t="s">
        <v>23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  <c r="X10" t="s">
        <v>23</v>
      </c>
      <c r="Y10" t="s">
        <v>23</v>
      </c>
      <c r="Z10" t="s">
        <v>23</v>
      </c>
      <c r="AA10" t="s">
        <v>23</v>
      </c>
      <c r="AB10" t="s">
        <v>23</v>
      </c>
      <c r="AC10" t="s">
        <v>23</v>
      </c>
      <c r="AD10" t="s">
        <v>23</v>
      </c>
      <c r="AE10" t="s">
        <v>23</v>
      </c>
    </row>
    <row r="11" spans="1:31" x14ac:dyDescent="0.15">
      <c r="A11" s="2">
        <v>7</v>
      </c>
      <c r="B11" t="s">
        <v>23</v>
      </c>
      <c r="C11" t="s">
        <v>23</v>
      </c>
      <c r="D11" t="s">
        <v>23</v>
      </c>
      <c r="E11" t="s">
        <v>23</v>
      </c>
      <c r="F11" t="s">
        <v>23</v>
      </c>
      <c r="G11" t="s">
        <v>23</v>
      </c>
      <c r="H11" t="s">
        <v>23</v>
      </c>
      <c r="I11" t="s">
        <v>23</v>
      </c>
      <c r="J11" t="s">
        <v>23</v>
      </c>
      <c r="K11" t="s">
        <v>23</v>
      </c>
      <c r="L11" t="s">
        <v>23</v>
      </c>
      <c r="M11" t="s">
        <v>23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23</v>
      </c>
      <c r="X11" t="s">
        <v>23</v>
      </c>
      <c r="Y11" t="s">
        <v>23</v>
      </c>
      <c r="Z11" t="s">
        <v>23</v>
      </c>
      <c r="AA11" t="s">
        <v>23</v>
      </c>
      <c r="AB11" t="s">
        <v>23</v>
      </c>
      <c r="AC11" t="s">
        <v>23</v>
      </c>
      <c r="AD11" t="s">
        <v>23</v>
      </c>
      <c r="AE11" t="s">
        <v>23</v>
      </c>
    </row>
    <row r="12" spans="1:31" x14ac:dyDescent="0.15">
      <c r="A12" s="2">
        <v>8</v>
      </c>
      <c r="B12" t="s">
        <v>23</v>
      </c>
      <c r="C12" t="s">
        <v>23</v>
      </c>
      <c r="D12" t="s">
        <v>23</v>
      </c>
      <c r="E12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  <c r="X12" t="s">
        <v>23</v>
      </c>
      <c r="Y12" t="s">
        <v>24</v>
      </c>
      <c r="Z12" t="s">
        <v>23</v>
      </c>
      <c r="AA12" t="s">
        <v>23</v>
      </c>
      <c r="AB12" t="s">
        <v>23</v>
      </c>
      <c r="AC12" t="s">
        <v>23</v>
      </c>
      <c r="AD12" t="s">
        <v>23</v>
      </c>
      <c r="AE12" t="s">
        <v>23</v>
      </c>
    </row>
    <row r="13" spans="1:31" x14ac:dyDescent="0.15">
      <c r="A13" s="2">
        <v>9</v>
      </c>
      <c r="B13" t="s">
        <v>23</v>
      </c>
      <c r="C13" t="s">
        <v>23</v>
      </c>
      <c r="D13" t="s">
        <v>23</v>
      </c>
      <c r="E13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  <c r="X13" t="s">
        <v>23</v>
      </c>
      <c r="Y13" t="s">
        <v>23</v>
      </c>
      <c r="Z13" t="s">
        <v>23</v>
      </c>
      <c r="AA13" t="s">
        <v>23</v>
      </c>
      <c r="AB13" t="s">
        <v>23</v>
      </c>
      <c r="AC13" t="s">
        <v>23</v>
      </c>
      <c r="AD13" t="s">
        <v>23</v>
      </c>
      <c r="AE13" t="s">
        <v>23</v>
      </c>
    </row>
    <row r="14" spans="1:31" x14ac:dyDescent="0.15">
      <c r="A14" s="2">
        <v>10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24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  <c r="X14" t="s">
        <v>23</v>
      </c>
      <c r="Y14" t="s">
        <v>23</v>
      </c>
      <c r="Z14" t="s">
        <v>23</v>
      </c>
      <c r="AA14" t="s">
        <v>23</v>
      </c>
      <c r="AB14" t="s">
        <v>23</v>
      </c>
      <c r="AC14" t="s">
        <v>23</v>
      </c>
      <c r="AD14" t="s">
        <v>23</v>
      </c>
      <c r="AE14" t="s">
        <v>23</v>
      </c>
    </row>
    <row r="15" spans="1:31" x14ac:dyDescent="0.15">
      <c r="A15" s="2">
        <v>11</v>
      </c>
      <c r="B15" t="s">
        <v>23</v>
      </c>
      <c r="C15" t="s">
        <v>23</v>
      </c>
      <c r="D15" t="s">
        <v>23</v>
      </c>
      <c r="E15" t="s">
        <v>23</v>
      </c>
      <c r="F15" t="s">
        <v>23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  <c r="Y15" t="s">
        <v>23</v>
      </c>
      <c r="Z15" t="s">
        <v>23</v>
      </c>
      <c r="AA15" t="s">
        <v>23</v>
      </c>
      <c r="AB15" t="s">
        <v>23</v>
      </c>
      <c r="AC15" t="s">
        <v>23</v>
      </c>
      <c r="AD15" t="s">
        <v>23</v>
      </c>
      <c r="AE15" t="s">
        <v>23</v>
      </c>
    </row>
    <row r="16" spans="1:31" x14ac:dyDescent="0.15">
      <c r="A16" s="2">
        <v>12</v>
      </c>
      <c r="B16" t="s">
        <v>23</v>
      </c>
      <c r="C16" t="s">
        <v>24</v>
      </c>
      <c r="D16" t="s">
        <v>23</v>
      </c>
      <c r="E16" t="s">
        <v>23</v>
      </c>
      <c r="F16" t="s">
        <v>23</v>
      </c>
      <c r="G16" t="s">
        <v>23</v>
      </c>
      <c r="H16" t="s">
        <v>23</v>
      </c>
      <c r="I16" t="s">
        <v>23</v>
      </c>
      <c r="J16" t="s">
        <v>23</v>
      </c>
      <c r="K16" t="s">
        <v>23</v>
      </c>
      <c r="L16" t="s">
        <v>23</v>
      </c>
      <c r="M16" t="s">
        <v>23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t="s">
        <v>23</v>
      </c>
      <c r="V16" t="s">
        <v>23</v>
      </c>
      <c r="W16" t="s">
        <v>23</v>
      </c>
      <c r="X16" t="s">
        <v>23</v>
      </c>
      <c r="Y16" t="s">
        <v>23</v>
      </c>
      <c r="Z16" t="s">
        <v>23</v>
      </c>
      <c r="AA16" t="s">
        <v>23</v>
      </c>
      <c r="AB16" t="s">
        <v>23</v>
      </c>
      <c r="AC16" t="s">
        <v>23</v>
      </c>
      <c r="AD16" t="s">
        <v>23</v>
      </c>
      <c r="AE16" t="s">
        <v>23</v>
      </c>
    </row>
    <row r="17" spans="1:31" x14ac:dyDescent="0.15">
      <c r="A17" s="2">
        <v>13</v>
      </c>
      <c r="B17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23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t="s">
        <v>23</v>
      </c>
      <c r="V17" t="s">
        <v>23</v>
      </c>
      <c r="W17" t="s">
        <v>23</v>
      </c>
      <c r="X17" t="s">
        <v>23</v>
      </c>
      <c r="Y17" t="s">
        <v>23</v>
      </c>
      <c r="Z17" t="s">
        <v>23</v>
      </c>
      <c r="AA17" t="s">
        <v>23</v>
      </c>
      <c r="AB17" t="s">
        <v>23</v>
      </c>
      <c r="AC17" t="s">
        <v>23</v>
      </c>
      <c r="AD17" t="s">
        <v>23</v>
      </c>
      <c r="AE17" t="s">
        <v>24</v>
      </c>
    </row>
    <row r="18" spans="1:31" x14ac:dyDescent="0.15">
      <c r="A18" s="2">
        <v>14</v>
      </c>
      <c r="B18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23</v>
      </c>
      <c r="H18" t="s">
        <v>23</v>
      </c>
      <c r="I18" t="s">
        <v>23</v>
      </c>
      <c r="J18" t="s">
        <v>23</v>
      </c>
      <c r="K18" t="s">
        <v>23</v>
      </c>
      <c r="L18" t="s">
        <v>23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t="s">
        <v>23</v>
      </c>
      <c r="V18" t="s">
        <v>23</v>
      </c>
      <c r="W18" t="s">
        <v>23</v>
      </c>
      <c r="X18" t="s">
        <v>23</v>
      </c>
      <c r="Y18" t="s">
        <v>23</v>
      </c>
      <c r="Z18" t="s">
        <v>23</v>
      </c>
      <c r="AA18" t="s">
        <v>23</v>
      </c>
      <c r="AB18" t="s">
        <v>23</v>
      </c>
      <c r="AC18" t="s">
        <v>23</v>
      </c>
      <c r="AD18" t="s">
        <v>23</v>
      </c>
      <c r="AE18" t="s">
        <v>23</v>
      </c>
    </row>
    <row r="19" spans="1:31" x14ac:dyDescent="0.15">
      <c r="A19" s="2">
        <v>15</v>
      </c>
      <c r="B1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t="s">
        <v>23</v>
      </c>
      <c r="V19" t="s">
        <v>23</v>
      </c>
      <c r="W19" t="s">
        <v>23</v>
      </c>
      <c r="X19" t="s">
        <v>23</v>
      </c>
      <c r="Y19" t="s">
        <v>23</v>
      </c>
      <c r="Z19" t="s">
        <v>23</v>
      </c>
      <c r="AA19" t="s">
        <v>23</v>
      </c>
      <c r="AB19" t="s">
        <v>23</v>
      </c>
      <c r="AC19" t="s">
        <v>23</v>
      </c>
      <c r="AD19" t="s">
        <v>23</v>
      </c>
      <c r="AE19" t="s">
        <v>23</v>
      </c>
    </row>
    <row r="20" spans="1:31" x14ac:dyDescent="0.15">
      <c r="A20" s="2">
        <v>16</v>
      </c>
      <c r="B20" t="s">
        <v>23</v>
      </c>
      <c r="C20" t="s">
        <v>23</v>
      </c>
      <c r="D20" t="s">
        <v>23</v>
      </c>
      <c r="E20" t="s">
        <v>23</v>
      </c>
      <c r="F20" t="s">
        <v>23</v>
      </c>
      <c r="G20" t="s">
        <v>24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23</v>
      </c>
      <c r="X20" t="s">
        <v>23</v>
      </c>
      <c r="Y20" t="s">
        <v>23</v>
      </c>
      <c r="Z20" t="s">
        <v>23</v>
      </c>
      <c r="AA20" t="s">
        <v>23</v>
      </c>
      <c r="AB20" t="s">
        <v>23</v>
      </c>
      <c r="AC20" t="s">
        <v>23</v>
      </c>
      <c r="AD20" t="s">
        <v>23</v>
      </c>
      <c r="AE20" t="s">
        <v>23</v>
      </c>
    </row>
    <row r="21" spans="1:31" x14ac:dyDescent="0.15">
      <c r="A21" s="2">
        <v>17</v>
      </c>
      <c r="B21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t="s">
        <v>23</v>
      </c>
      <c r="V21" t="s">
        <v>23</v>
      </c>
      <c r="W21" t="s">
        <v>23</v>
      </c>
      <c r="X21" t="s">
        <v>23</v>
      </c>
      <c r="Y21" t="s">
        <v>23</v>
      </c>
      <c r="Z21" t="s">
        <v>23</v>
      </c>
      <c r="AA21" t="s">
        <v>23</v>
      </c>
      <c r="AB21" t="s">
        <v>23</v>
      </c>
      <c r="AC21" t="s">
        <v>23</v>
      </c>
      <c r="AD21" t="s">
        <v>23</v>
      </c>
      <c r="AE21" t="s">
        <v>23</v>
      </c>
    </row>
    <row r="22" spans="1:31" x14ac:dyDescent="0.15">
      <c r="A22" s="2">
        <v>18</v>
      </c>
      <c r="B22" t="s">
        <v>23</v>
      </c>
      <c r="C22" t="s">
        <v>23</v>
      </c>
      <c r="D22" t="s">
        <v>23</v>
      </c>
      <c r="E22" t="s">
        <v>23</v>
      </c>
      <c r="F22" t="s">
        <v>24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t="s">
        <v>23</v>
      </c>
      <c r="V22" t="s">
        <v>23</v>
      </c>
      <c r="W22" t="s">
        <v>23</v>
      </c>
      <c r="X22" t="s">
        <v>23</v>
      </c>
      <c r="Y22" t="s">
        <v>23</v>
      </c>
      <c r="Z22" t="s">
        <v>23</v>
      </c>
      <c r="AA22" t="s">
        <v>23</v>
      </c>
      <c r="AB22" t="s">
        <v>23</v>
      </c>
      <c r="AC22" t="s">
        <v>23</v>
      </c>
      <c r="AD22" t="s">
        <v>23</v>
      </c>
      <c r="AE22" t="s">
        <v>23</v>
      </c>
    </row>
    <row r="23" spans="1:31" x14ac:dyDescent="0.15">
      <c r="A23" s="2">
        <v>19</v>
      </c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t="s">
        <v>23</v>
      </c>
      <c r="V23" t="s">
        <v>23</v>
      </c>
      <c r="W23" t="s">
        <v>23</v>
      </c>
      <c r="X23" t="s">
        <v>23</v>
      </c>
      <c r="Y23" t="s">
        <v>23</v>
      </c>
      <c r="Z23" t="s">
        <v>23</v>
      </c>
      <c r="AA23" t="s">
        <v>23</v>
      </c>
      <c r="AB23" t="s">
        <v>23</v>
      </c>
      <c r="AC23" t="s">
        <v>23</v>
      </c>
      <c r="AD23" t="s">
        <v>23</v>
      </c>
      <c r="AE23" t="s">
        <v>23</v>
      </c>
    </row>
    <row r="24" spans="1:31" x14ac:dyDescent="0.15">
      <c r="A24" s="2">
        <v>20</v>
      </c>
      <c r="B24" t="s">
        <v>23</v>
      </c>
      <c r="C24" t="s">
        <v>23</v>
      </c>
      <c r="D24" t="s">
        <v>23</v>
      </c>
      <c r="E24" t="s">
        <v>23</v>
      </c>
      <c r="F24" t="s">
        <v>23</v>
      </c>
      <c r="G24" t="s">
        <v>23</v>
      </c>
      <c r="H24" t="s">
        <v>23</v>
      </c>
      <c r="I24" t="s">
        <v>23</v>
      </c>
      <c r="J24" t="s">
        <v>23</v>
      </c>
      <c r="K24" t="s">
        <v>23</v>
      </c>
      <c r="L24" t="s">
        <v>23</v>
      </c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t="s">
        <v>23</v>
      </c>
      <c r="V24" t="s">
        <v>23</v>
      </c>
      <c r="W24" t="s">
        <v>23</v>
      </c>
      <c r="X24" t="s">
        <v>23</v>
      </c>
      <c r="Y24" t="s">
        <v>23</v>
      </c>
      <c r="Z24" t="s">
        <v>23</v>
      </c>
      <c r="AA24" t="s">
        <v>23</v>
      </c>
      <c r="AB24" t="s">
        <v>23</v>
      </c>
      <c r="AC24" t="s">
        <v>23</v>
      </c>
      <c r="AD24" t="s">
        <v>23</v>
      </c>
      <c r="AE24" t="s">
        <v>23</v>
      </c>
    </row>
    <row r="25" spans="1:31" x14ac:dyDescent="0.15">
      <c r="A25" s="2">
        <v>21</v>
      </c>
      <c r="B25" t="s">
        <v>23</v>
      </c>
      <c r="C25" t="s">
        <v>23</v>
      </c>
      <c r="D25" t="s">
        <v>23</v>
      </c>
      <c r="E25" t="s">
        <v>23</v>
      </c>
      <c r="F25" t="s">
        <v>23</v>
      </c>
      <c r="G25" t="s">
        <v>24</v>
      </c>
      <c r="H25" t="s">
        <v>23</v>
      </c>
      <c r="I25" t="s">
        <v>23</v>
      </c>
      <c r="J25" t="s">
        <v>23</v>
      </c>
      <c r="K25" t="s">
        <v>23</v>
      </c>
      <c r="L25" t="s">
        <v>23</v>
      </c>
      <c r="M25" t="s">
        <v>23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t="s">
        <v>23</v>
      </c>
      <c r="V25" t="s">
        <v>24</v>
      </c>
      <c r="W25" t="s">
        <v>23</v>
      </c>
      <c r="X25" t="s">
        <v>23</v>
      </c>
      <c r="Y25" t="s">
        <v>23</v>
      </c>
      <c r="Z25" t="s">
        <v>23</v>
      </c>
      <c r="AA25" t="s">
        <v>23</v>
      </c>
      <c r="AB25" t="s">
        <v>23</v>
      </c>
      <c r="AC25" t="s">
        <v>23</v>
      </c>
      <c r="AD25" t="s">
        <v>23</v>
      </c>
      <c r="AE25" t="s">
        <v>23</v>
      </c>
    </row>
    <row r="26" spans="1:31" x14ac:dyDescent="0.15">
      <c r="A26" s="2">
        <v>22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24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24</v>
      </c>
      <c r="U26" t="s">
        <v>23</v>
      </c>
      <c r="V26" t="s">
        <v>23</v>
      </c>
      <c r="W26" t="s">
        <v>23</v>
      </c>
      <c r="X26" t="s">
        <v>23</v>
      </c>
      <c r="Y26" t="s">
        <v>23</v>
      </c>
      <c r="Z26" t="s">
        <v>23</v>
      </c>
      <c r="AA26" t="s">
        <v>23</v>
      </c>
      <c r="AB26" t="s">
        <v>23</v>
      </c>
      <c r="AC26" t="s">
        <v>23</v>
      </c>
      <c r="AD26" t="s">
        <v>23</v>
      </c>
      <c r="AE26" t="s">
        <v>23</v>
      </c>
    </row>
    <row r="27" spans="1:31" x14ac:dyDescent="0.15">
      <c r="A27" s="2">
        <v>23</v>
      </c>
      <c r="B27" t="s">
        <v>23</v>
      </c>
      <c r="C27" t="s">
        <v>23</v>
      </c>
      <c r="D27" t="s">
        <v>23</v>
      </c>
      <c r="E27" t="s">
        <v>23</v>
      </c>
      <c r="F27" t="s">
        <v>23</v>
      </c>
      <c r="G27" t="s">
        <v>23</v>
      </c>
      <c r="H27" t="s">
        <v>23</v>
      </c>
      <c r="I27" t="s">
        <v>23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t="s">
        <v>23</v>
      </c>
      <c r="V27" t="s">
        <v>23</v>
      </c>
      <c r="W27" t="s">
        <v>23</v>
      </c>
      <c r="X27" t="s">
        <v>23</v>
      </c>
      <c r="Y27" t="s">
        <v>23</v>
      </c>
      <c r="Z27" t="s">
        <v>23</v>
      </c>
      <c r="AA27" t="s">
        <v>23</v>
      </c>
      <c r="AB27" t="s">
        <v>23</v>
      </c>
      <c r="AC27" t="s">
        <v>23</v>
      </c>
      <c r="AD27" t="s">
        <v>23</v>
      </c>
      <c r="AE27" t="s">
        <v>23</v>
      </c>
    </row>
    <row r="28" spans="1:31" x14ac:dyDescent="0.15">
      <c r="A28" s="2">
        <v>24</v>
      </c>
      <c r="B28" t="s">
        <v>23</v>
      </c>
      <c r="C28" t="s">
        <v>23</v>
      </c>
      <c r="D28" t="s">
        <v>23</v>
      </c>
      <c r="E28" t="s">
        <v>23</v>
      </c>
      <c r="F28" t="s">
        <v>23</v>
      </c>
      <c r="G28" t="s">
        <v>23</v>
      </c>
      <c r="H28" t="s">
        <v>23</v>
      </c>
      <c r="I28" t="s">
        <v>23</v>
      </c>
      <c r="J28" t="s">
        <v>23</v>
      </c>
      <c r="K28" t="s">
        <v>23</v>
      </c>
      <c r="L28" t="s">
        <v>23</v>
      </c>
      <c r="M28" t="s">
        <v>23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t="s">
        <v>23</v>
      </c>
      <c r="V28" t="s">
        <v>23</v>
      </c>
      <c r="W28" t="s">
        <v>23</v>
      </c>
      <c r="X28" t="s">
        <v>23</v>
      </c>
      <c r="Y28" t="s">
        <v>23</v>
      </c>
      <c r="Z28" t="s">
        <v>23</v>
      </c>
      <c r="AA28" t="s">
        <v>23</v>
      </c>
      <c r="AB28" t="s">
        <v>23</v>
      </c>
      <c r="AC28" t="s">
        <v>23</v>
      </c>
      <c r="AD28" t="s">
        <v>23</v>
      </c>
      <c r="AE28" t="s">
        <v>23</v>
      </c>
    </row>
    <row r="29" spans="1:31" x14ac:dyDescent="0.15">
      <c r="A29" s="2">
        <v>25</v>
      </c>
      <c r="B29" t="s">
        <v>23</v>
      </c>
      <c r="C29" t="s">
        <v>23</v>
      </c>
      <c r="D29" t="s">
        <v>23</v>
      </c>
      <c r="E29" t="s">
        <v>23</v>
      </c>
      <c r="F29" t="s">
        <v>23</v>
      </c>
      <c r="G29" t="s">
        <v>23</v>
      </c>
      <c r="H29" t="s">
        <v>23</v>
      </c>
      <c r="I29" t="s">
        <v>23</v>
      </c>
      <c r="J29" t="s">
        <v>23</v>
      </c>
      <c r="K29" t="s">
        <v>23</v>
      </c>
      <c r="L29" t="s">
        <v>23</v>
      </c>
      <c r="M29" t="s">
        <v>23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t="s">
        <v>23</v>
      </c>
      <c r="V29" t="s">
        <v>23</v>
      </c>
      <c r="W29" t="s">
        <v>23</v>
      </c>
      <c r="X29" t="s">
        <v>23</v>
      </c>
      <c r="Y29" t="s">
        <v>23</v>
      </c>
      <c r="Z29" t="s">
        <v>23</v>
      </c>
      <c r="AA29" t="s">
        <v>23</v>
      </c>
      <c r="AB29" t="s">
        <v>23</v>
      </c>
      <c r="AC29" t="s">
        <v>23</v>
      </c>
      <c r="AD29" t="s">
        <v>23</v>
      </c>
      <c r="AE29" t="s">
        <v>23</v>
      </c>
    </row>
    <row r="30" spans="1:31" x14ac:dyDescent="0.15">
      <c r="A30" s="2">
        <v>26</v>
      </c>
      <c r="B30" t="s">
        <v>23</v>
      </c>
      <c r="C30" t="s">
        <v>24</v>
      </c>
      <c r="D30" t="s">
        <v>23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t="s">
        <v>23</v>
      </c>
      <c r="V30" t="s">
        <v>23</v>
      </c>
      <c r="W30" t="s">
        <v>23</v>
      </c>
      <c r="X30" t="s">
        <v>23</v>
      </c>
      <c r="Y30" t="s">
        <v>23</v>
      </c>
      <c r="Z30" t="s">
        <v>23</v>
      </c>
      <c r="AA30" t="s">
        <v>23</v>
      </c>
      <c r="AB30" t="s">
        <v>23</v>
      </c>
      <c r="AC30" t="s">
        <v>23</v>
      </c>
      <c r="AD30" t="s">
        <v>23</v>
      </c>
      <c r="AE30" t="s">
        <v>23</v>
      </c>
    </row>
    <row r="31" spans="1:31" x14ac:dyDescent="0.15">
      <c r="A31" s="2">
        <v>27</v>
      </c>
      <c r="B31" t="s">
        <v>23</v>
      </c>
      <c r="C31" t="s">
        <v>23</v>
      </c>
      <c r="D31" t="s">
        <v>23</v>
      </c>
      <c r="E31" t="s">
        <v>23</v>
      </c>
      <c r="F31" t="s">
        <v>23</v>
      </c>
      <c r="G31" t="s">
        <v>23</v>
      </c>
      <c r="H31" t="s">
        <v>23</v>
      </c>
      <c r="I31" t="s">
        <v>23</v>
      </c>
      <c r="J31" t="s">
        <v>23</v>
      </c>
      <c r="K31" t="s">
        <v>23</v>
      </c>
      <c r="L31" t="s">
        <v>23</v>
      </c>
      <c r="M31" t="s">
        <v>23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t="s">
        <v>23</v>
      </c>
      <c r="V31" t="s">
        <v>23</v>
      </c>
      <c r="W31" t="s">
        <v>23</v>
      </c>
      <c r="X31" t="s">
        <v>23</v>
      </c>
      <c r="Y31" t="s">
        <v>23</v>
      </c>
      <c r="Z31" t="s">
        <v>23</v>
      </c>
      <c r="AA31" t="s">
        <v>23</v>
      </c>
      <c r="AB31" t="s">
        <v>23</v>
      </c>
      <c r="AC31" t="s">
        <v>23</v>
      </c>
      <c r="AD31" t="s">
        <v>23</v>
      </c>
      <c r="AE31" t="s">
        <v>23</v>
      </c>
    </row>
    <row r="32" spans="1:31" x14ac:dyDescent="0.15">
      <c r="A32" s="2">
        <v>28</v>
      </c>
      <c r="B32" t="s">
        <v>23</v>
      </c>
      <c r="C32" t="s">
        <v>23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t="s">
        <v>23</v>
      </c>
      <c r="V32" t="s">
        <v>23</v>
      </c>
      <c r="W32" t="s">
        <v>23</v>
      </c>
      <c r="X32" t="s">
        <v>23</v>
      </c>
      <c r="Y32" t="s">
        <v>23</v>
      </c>
      <c r="Z32" t="s">
        <v>23</v>
      </c>
      <c r="AA32" t="s">
        <v>23</v>
      </c>
      <c r="AB32" t="s">
        <v>23</v>
      </c>
      <c r="AC32" t="s">
        <v>23</v>
      </c>
      <c r="AD32" t="s">
        <v>23</v>
      </c>
      <c r="AE32" t="s">
        <v>23</v>
      </c>
    </row>
    <row r="33" spans="1:31" x14ac:dyDescent="0.15">
      <c r="A33" s="2">
        <v>29</v>
      </c>
      <c r="B33" t="s">
        <v>23</v>
      </c>
      <c r="C33" t="s">
        <v>23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23</v>
      </c>
      <c r="K33" t="s">
        <v>23</v>
      </c>
      <c r="L33" t="s">
        <v>23</v>
      </c>
      <c r="M33" t="s">
        <v>23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t="s">
        <v>23</v>
      </c>
      <c r="V33" t="s">
        <v>23</v>
      </c>
      <c r="W33" t="s">
        <v>23</v>
      </c>
      <c r="X33" t="s">
        <v>23</v>
      </c>
      <c r="Y33" t="s">
        <v>23</v>
      </c>
      <c r="Z33" t="s">
        <v>23</v>
      </c>
      <c r="AA33" t="s">
        <v>23</v>
      </c>
      <c r="AB33" t="s">
        <v>23</v>
      </c>
      <c r="AC33" t="s">
        <v>23</v>
      </c>
      <c r="AD33" t="s">
        <v>23</v>
      </c>
      <c r="AE33" t="s">
        <v>23</v>
      </c>
    </row>
    <row r="34" spans="1:31" x14ac:dyDescent="0.15">
      <c r="A34" s="2">
        <v>30</v>
      </c>
      <c r="B34" t="s">
        <v>23</v>
      </c>
      <c r="C34" t="s">
        <v>23</v>
      </c>
      <c r="D34" t="s">
        <v>23</v>
      </c>
      <c r="E34" t="s">
        <v>23</v>
      </c>
      <c r="F34" t="s">
        <v>23</v>
      </c>
      <c r="G34" t="s">
        <v>23</v>
      </c>
      <c r="H34" t="s">
        <v>23</v>
      </c>
      <c r="I34" t="s">
        <v>23</v>
      </c>
      <c r="J34" t="s">
        <v>23</v>
      </c>
      <c r="K34" t="s">
        <v>23</v>
      </c>
      <c r="L34" t="s">
        <v>23</v>
      </c>
      <c r="M34" t="s">
        <v>23</v>
      </c>
      <c r="N34" t="s">
        <v>23</v>
      </c>
      <c r="O34" t="s">
        <v>23</v>
      </c>
      <c r="P34" t="s">
        <v>23</v>
      </c>
      <c r="Q34" t="s">
        <v>24</v>
      </c>
      <c r="R34" t="s">
        <v>23</v>
      </c>
      <c r="S34" t="s">
        <v>23</v>
      </c>
      <c r="T34" t="s">
        <v>23</v>
      </c>
      <c r="U34" t="s">
        <v>23</v>
      </c>
      <c r="V34" t="s">
        <v>23</v>
      </c>
      <c r="W34" t="s">
        <v>23</v>
      </c>
      <c r="X34" t="s">
        <v>23</v>
      </c>
      <c r="Y34" t="s">
        <v>23</v>
      </c>
      <c r="Z34" t="s">
        <v>23</v>
      </c>
      <c r="AA34" t="s">
        <v>23</v>
      </c>
      <c r="AB34" t="s">
        <v>23</v>
      </c>
      <c r="AC34" t="s">
        <v>23</v>
      </c>
      <c r="AD34" t="s">
        <v>23</v>
      </c>
      <c r="AE34" t="s">
        <v>23</v>
      </c>
    </row>
    <row r="35" spans="1:31" x14ac:dyDescent="0.15">
      <c r="A35" s="2">
        <v>31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t="s">
        <v>24</v>
      </c>
      <c r="V35" t="s">
        <v>23</v>
      </c>
      <c r="W35" t="s">
        <v>23</v>
      </c>
      <c r="X35" t="s">
        <v>23</v>
      </c>
      <c r="Y35" t="s">
        <v>23</v>
      </c>
      <c r="Z35" t="s">
        <v>23</v>
      </c>
      <c r="AA35" t="s">
        <v>23</v>
      </c>
      <c r="AB35" t="s">
        <v>23</v>
      </c>
      <c r="AC35" t="s">
        <v>23</v>
      </c>
      <c r="AD35" t="s">
        <v>23</v>
      </c>
      <c r="AE35" t="s">
        <v>23</v>
      </c>
    </row>
    <row r="36" spans="1:31" x14ac:dyDescent="0.15">
      <c r="A36" s="2">
        <v>32</v>
      </c>
      <c r="B36" t="s">
        <v>23</v>
      </c>
      <c r="C36" t="s">
        <v>23</v>
      </c>
      <c r="D36" t="s">
        <v>23</v>
      </c>
      <c r="E36" t="s">
        <v>23</v>
      </c>
      <c r="F36" t="s">
        <v>23</v>
      </c>
      <c r="G36" t="s">
        <v>23</v>
      </c>
      <c r="H36" t="s">
        <v>23</v>
      </c>
      <c r="I36" t="s">
        <v>23</v>
      </c>
      <c r="J36" t="s">
        <v>23</v>
      </c>
      <c r="K36" t="s">
        <v>23</v>
      </c>
      <c r="L36" t="s">
        <v>23</v>
      </c>
      <c r="M36" t="s">
        <v>23</v>
      </c>
      <c r="N36" t="s">
        <v>24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t="s">
        <v>23</v>
      </c>
      <c r="V36" t="s">
        <v>23</v>
      </c>
      <c r="W36" t="s">
        <v>23</v>
      </c>
      <c r="X36" t="s">
        <v>23</v>
      </c>
      <c r="Y36" t="s">
        <v>23</v>
      </c>
      <c r="Z36" t="s">
        <v>23</v>
      </c>
      <c r="AA36" t="s">
        <v>23</v>
      </c>
      <c r="AB36" t="s">
        <v>23</v>
      </c>
      <c r="AC36" t="s">
        <v>23</v>
      </c>
      <c r="AD36" t="s">
        <v>23</v>
      </c>
      <c r="AE36" t="s">
        <v>23</v>
      </c>
    </row>
    <row r="37" spans="1:31" x14ac:dyDescent="0.15">
      <c r="A37" s="2">
        <v>33</v>
      </c>
      <c r="B37" t="s">
        <v>23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  <c r="H37" t="s">
        <v>23</v>
      </c>
      <c r="I37" t="s">
        <v>23</v>
      </c>
      <c r="J37" t="s">
        <v>23</v>
      </c>
      <c r="K37" t="s">
        <v>23</v>
      </c>
      <c r="L37" t="s">
        <v>23</v>
      </c>
      <c r="M37" t="s">
        <v>23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t="s">
        <v>23</v>
      </c>
      <c r="V37" t="s">
        <v>23</v>
      </c>
      <c r="W37" t="s">
        <v>23</v>
      </c>
      <c r="X37" t="s">
        <v>23</v>
      </c>
      <c r="Y37" t="s">
        <v>23</v>
      </c>
      <c r="Z37" t="s">
        <v>23</v>
      </c>
      <c r="AA37" t="s">
        <v>23</v>
      </c>
      <c r="AB37" t="s">
        <v>23</v>
      </c>
      <c r="AC37" t="s">
        <v>23</v>
      </c>
      <c r="AD37" t="s">
        <v>23</v>
      </c>
      <c r="AE37" t="s">
        <v>23</v>
      </c>
    </row>
    <row r="38" spans="1:31" x14ac:dyDescent="0.15">
      <c r="A38" s="2">
        <v>34</v>
      </c>
      <c r="B38" t="s">
        <v>23</v>
      </c>
      <c r="C38" t="s">
        <v>23</v>
      </c>
      <c r="D38" t="s">
        <v>23</v>
      </c>
      <c r="E38" t="s">
        <v>23</v>
      </c>
      <c r="F38" t="s">
        <v>23</v>
      </c>
      <c r="G38" t="s">
        <v>23</v>
      </c>
      <c r="H38" t="s">
        <v>23</v>
      </c>
      <c r="I38" t="s">
        <v>23</v>
      </c>
      <c r="J38" t="s">
        <v>23</v>
      </c>
      <c r="K38" t="s">
        <v>23</v>
      </c>
      <c r="L38" t="s">
        <v>23</v>
      </c>
      <c r="M38" t="s">
        <v>23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t="s">
        <v>23</v>
      </c>
      <c r="V38" t="s">
        <v>23</v>
      </c>
      <c r="W38" t="s">
        <v>23</v>
      </c>
      <c r="X38" t="s">
        <v>23</v>
      </c>
      <c r="Y38" t="s">
        <v>23</v>
      </c>
      <c r="Z38" t="s">
        <v>23</v>
      </c>
      <c r="AA38" t="s">
        <v>23</v>
      </c>
      <c r="AB38" t="s">
        <v>23</v>
      </c>
      <c r="AC38" t="s">
        <v>23</v>
      </c>
      <c r="AD38" t="s">
        <v>23</v>
      </c>
      <c r="AE38" t="s">
        <v>23</v>
      </c>
    </row>
    <row r="39" spans="1:31" x14ac:dyDescent="0.15">
      <c r="A39" s="2">
        <v>35</v>
      </c>
      <c r="B39" t="s">
        <v>23</v>
      </c>
      <c r="C39" t="s">
        <v>23</v>
      </c>
      <c r="D39" t="s">
        <v>23</v>
      </c>
      <c r="E39" t="s">
        <v>23</v>
      </c>
      <c r="F39" t="s">
        <v>23</v>
      </c>
      <c r="G39" t="s">
        <v>23</v>
      </c>
      <c r="H39" t="s">
        <v>23</v>
      </c>
      <c r="I39" t="s">
        <v>23</v>
      </c>
      <c r="J39" t="s">
        <v>23</v>
      </c>
      <c r="K39" t="s">
        <v>23</v>
      </c>
      <c r="L39" t="s">
        <v>23</v>
      </c>
      <c r="M39" t="s">
        <v>23</v>
      </c>
      <c r="N39" t="s">
        <v>23</v>
      </c>
      <c r="O39" t="s">
        <v>23</v>
      </c>
      <c r="P39" t="s">
        <v>23</v>
      </c>
      <c r="Q39" t="s">
        <v>23</v>
      </c>
      <c r="R39" t="s">
        <v>24</v>
      </c>
      <c r="S39" t="s">
        <v>23</v>
      </c>
      <c r="T39" t="s">
        <v>23</v>
      </c>
      <c r="U39" t="s">
        <v>23</v>
      </c>
      <c r="V39" t="s">
        <v>23</v>
      </c>
      <c r="W39" t="s">
        <v>23</v>
      </c>
      <c r="X39" t="s">
        <v>23</v>
      </c>
      <c r="Y39" t="s">
        <v>23</v>
      </c>
      <c r="Z39" t="s">
        <v>23</v>
      </c>
      <c r="AA39" t="s">
        <v>23</v>
      </c>
      <c r="AB39" t="s">
        <v>23</v>
      </c>
      <c r="AC39" t="s">
        <v>23</v>
      </c>
      <c r="AD39" t="s">
        <v>23</v>
      </c>
      <c r="AE39" t="s">
        <v>23</v>
      </c>
    </row>
    <row r="40" spans="1:31" x14ac:dyDescent="0.15">
      <c r="A40" s="2">
        <v>36</v>
      </c>
      <c r="B40" t="s">
        <v>23</v>
      </c>
      <c r="C40" t="s">
        <v>23</v>
      </c>
      <c r="D40" t="s">
        <v>23</v>
      </c>
      <c r="E40" t="s">
        <v>23</v>
      </c>
      <c r="F40" t="s">
        <v>23</v>
      </c>
      <c r="G40" t="s">
        <v>23</v>
      </c>
      <c r="H40" t="s">
        <v>23</v>
      </c>
      <c r="I40" t="s">
        <v>23</v>
      </c>
      <c r="J40" t="s">
        <v>23</v>
      </c>
      <c r="K40" t="s">
        <v>23</v>
      </c>
      <c r="L40" t="s">
        <v>23</v>
      </c>
      <c r="M40" t="s">
        <v>23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t="s">
        <v>23</v>
      </c>
      <c r="V40" t="s">
        <v>23</v>
      </c>
      <c r="W40" t="s">
        <v>23</v>
      </c>
      <c r="X40" t="s">
        <v>23</v>
      </c>
      <c r="Y40" t="s">
        <v>23</v>
      </c>
      <c r="Z40" t="s">
        <v>23</v>
      </c>
      <c r="AA40" t="s">
        <v>23</v>
      </c>
      <c r="AB40" t="s">
        <v>23</v>
      </c>
      <c r="AC40" t="s">
        <v>23</v>
      </c>
      <c r="AD40" t="s">
        <v>23</v>
      </c>
      <c r="AE40" t="s">
        <v>23</v>
      </c>
    </row>
    <row r="41" spans="1:31" x14ac:dyDescent="0.15">
      <c r="A41" s="2">
        <v>37</v>
      </c>
      <c r="B41" t="s">
        <v>23</v>
      </c>
      <c r="C41" t="s">
        <v>23</v>
      </c>
      <c r="D41" t="s">
        <v>23</v>
      </c>
      <c r="E41" t="s">
        <v>23</v>
      </c>
      <c r="F41" t="s">
        <v>23</v>
      </c>
      <c r="G41" t="s">
        <v>23</v>
      </c>
      <c r="H41" t="s">
        <v>23</v>
      </c>
      <c r="I41" t="s">
        <v>23</v>
      </c>
      <c r="J41" t="s">
        <v>23</v>
      </c>
      <c r="K41" t="s">
        <v>23</v>
      </c>
      <c r="L41" t="s">
        <v>23</v>
      </c>
      <c r="M41" t="s">
        <v>23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t="s">
        <v>23</v>
      </c>
      <c r="V41" t="s">
        <v>23</v>
      </c>
      <c r="W41" t="s">
        <v>23</v>
      </c>
      <c r="X41" t="s">
        <v>23</v>
      </c>
      <c r="Y41" t="s">
        <v>23</v>
      </c>
      <c r="Z41" t="s">
        <v>23</v>
      </c>
      <c r="AA41" t="s">
        <v>23</v>
      </c>
      <c r="AB41" t="s">
        <v>23</v>
      </c>
      <c r="AC41" t="s">
        <v>23</v>
      </c>
      <c r="AD41" t="s">
        <v>23</v>
      </c>
      <c r="AE41" t="s">
        <v>23</v>
      </c>
    </row>
    <row r="42" spans="1:31" x14ac:dyDescent="0.15">
      <c r="A42" s="2">
        <v>38</v>
      </c>
      <c r="B42" t="s">
        <v>23</v>
      </c>
      <c r="C42" t="s">
        <v>23</v>
      </c>
      <c r="D42" t="s">
        <v>23</v>
      </c>
      <c r="E42" t="s">
        <v>23</v>
      </c>
      <c r="F42" t="s">
        <v>23</v>
      </c>
      <c r="G42" t="s">
        <v>23</v>
      </c>
      <c r="H42" t="s">
        <v>23</v>
      </c>
      <c r="I42" t="s">
        <v>23</v>
      </c>
      <c r="J42" t="s">
        <v>23</v>
      </c>
      <c r="K42" t="s">
        <v>23</v>
      </c>
      <c r="L42" t="s">
        <v>23</v>
      </c>
      <c r="M42" t="s">
        <v>23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t="s">
        <v>23</v>
      </c>
      <c r="V42" t="s">
        <v>23</v>
      </c>
      <c r="W42" t="s">
        <v>23</v>
      </c>
      <c r="X42" t="s">
        <v>23</v>
      </c>
      <c r="Y42" t="s">
        <v>23</v>
      </c>
      <c r="Z42" t="s">
        <v>23</v>
      </c>
      <c r="AA42" t="s">
        <v>23</v>
      </c>
      <c r="AB42" t="s">
        <v>23</v>
      </c>
      <c r="AC42" t="s">
        <v>23</v>
      </c>
      <c r="AD42" t="s">
        <v>23</v>
      </c>
      <c r="AE42" t="s">
        <v>23</v>
      </c>
    </row>
    <row r="43" spans="1:31" x14ac:dyDescent="0.15">
      <c r="A43" s="2">
        <v>39</v>
      </c>
      <c r="B43" t="s">
        <v>23</v>
      </c>
      <c r="C43" t="s">
        <v>23</v>
      </c>
      <c r="D43" t="s">
        <v>23</v>
      </c>
      <c r="E43" t="s">
        <v>23</v>
      </c>
      <c r="F43" t="s">
        <v>23</v>
      </c>
      <c r="G43" t="s">
        <v>23</v>
      </c>
      <c r="H43" t="s">
        <v>23</v>
      </c>
      <c r="I43" t="s">
        <v>23</v>
      </c>
      <c r="J43" t="s">
        <v>23</v>
      </c>
      <c r="K43" t="s">
        <v>23</v>
      </c>
      <c r="L43" t="s">
        <v>23</v>
      </c>
      <c r="M43" t="s">
        <v>23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t="s">
        <v>23</v>
      </c>
      <c r="V43" t="s">
        <v>23</v>
      </c>
      <c r="W43" t="s">
        <v>23</v>
      </c>
      <c r="X43" t="s">
        <v>23</v>
      </c>
      <c r="Y43" t="s">
        <v>23</v>
      </c>
      <c r="Z43" t="s">
        <v>23</v>
      </c>
      <c r="AA43" t="s">
        <v>23</v>
      </c>
      <c r="AB43" t="s">
        <v>23</v>
      </c>
      <c r="AC43" t="s">
        <v>23</v>
      </c>
      <c r="AD43" t="s">
        <v>23</v>
      </c>
      <c r="AE43" t="s">
        <v>23</v>
      </c>
    </row>
    <row r="44" spans="1:31" x14ac:dyDescent="0.15">
      <c r="A44" s="2">
        <v>40</v>
      </c>
      <c r="B44" t="s">
        <v>23</v>
      </c>
      <c r="C44" t="s">
        <v>23</v>
      </c>
      <c r="D44" t="s">
        <v>23</v>
      </c>
      <c r="E44" t="s">
        <v>23</v>
      </c>
      <c r="F44" t="s">
        <v>23</v>
      </c>
      <c r="G44" t="s">
        <v>23</v>
      </c>
      <c r="H44" t="s">
        <v>23</v>
      </c>
      <c r="I44" t="s">
        <v>23</v>
      </c>
      <c r="J44" t="s">
        <v>23</v>
      </c>
      <c r="K44" t="s">
        <v>24</v>
      </c>
      <c r="L44" t="s">
        <v>23</v>
      </c>
      <c r="M44" t="s">
        <v>23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t="s">
        <v>23</v>
      </c>
      <c r="V44" t="s">
        <v>23</v>
      </c>
      <c r="W44" t="s">
        <v>23</v>
      </c>
      <c r="X44" t="s">
        <v>23</v>
      </c>
      <c r="Y44" t="s">
        <v>23</v>
      </c>
      <c r="Z44" t="s">
        <v>23</v>
      </c>
      <c r="AA44" t="s">
        <v>23</v>
      </c>
      <c r="AB44" t="s">
        <v>23</v>
      </c>
      <c r="AC44" t="s">
        <v>23</v>
      </c>
      <c r="AD44" t="s">
        <v>23</v>
      </c>
      <c r="AE44" t="s">
        <v>23</v>
      </c>
    </row>
    <row r="45" spans="1:31" x14ac:dyDescent="0.15">
      <c r="A45" s="2">
        <v>41</v>
      </c>
      <c r="B45" t="s">
        <v>23</v>
      </c>
      <c r="C45" t="s">
        <v>23</v>
      </c>
      <c r="D45" t="s">
        <v>23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t="s">
        <v>23</v>
      </c>
      <c r="V45" t="s">
        <v>23</v>
      </c>
      <c r="W45" t="s">
        <v>23</v>
      </c>
      <c r="X45" t="s">
        <v>23</v>
      </c>
      <c r="Y45" t="s">
        <v>23</v>
      </c>
      <c r="Z45" t="s">
        <v>23</v>
      </c>
      <c r="AA45" t="s">
        <v>23</v>
      </c>
      <c r="AB45" t="s">
        <v>23</v>
      </c>
      <c r="AC45" t="s">
        <v>23</v>
      </c>
      <c r="AD45" t="s">
        <v>23</v>
      </c>
      <c r="AE45" t="s">
        <v>23</v>
      </c>
    </row>
    <row r="46" spans="1:31" x14ac:dyDescent="0.15">
      <c r="A46" s="2">
        <v>42</v>
      </c>
      <c r="B46" t="s">
        <v>23</v>
      </c>
      <c r="C46" t="s">
        <v>23</v>
      </c>
      <c r="D46" t="s">
        <v>23</v>
      </c>
      <c r="E46" t="s">
        <v>23</v>
      </c>
      <c r="F46" t="s">
        <v>23</v>
      </c>
      <c r="G46" t="s">
        <v>23</v>
      </c>
      <c r="H46" t="s">
        <v>23</v>
      </c>
      <c r="I46" t="s">
        <v>23</v>
      </c>
      <c r="J46" t="s">
        <v>23</v>
      </c>
      <c r="K46" t="s">
        <v>23</v>
      </c>
      <c r="L46" t="s">
        <v>23</v>
      </c>
      <c r="M46" t="s">
        <v>23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t="s">
        <v>23</v>
      </c>
      <c r="V46" t="s">
        <v>23</v>
      </c>
      <c r="W46" t="s">
        <v>23</v>
      </c>
      <c r="X46" t="s">
        <v>23</v>
      </c>
      <c r="Y46" t="s">
        <v>23</v>
      </c>
      <c r="Z46" t="s">
        <v>23</v>
      </c>
      <c r="AA46" t="s">
        <v>23</v>
      </c>
      <c r="AB46" t="s">
        <v>23</v>
      </c>
      <c r="AC46" t="s">
        <v>23</v>
      </c>
      <c r="AD46" t="s">
        <v>23</v>
      </c>
      <c r="AE46" t="s">
        <v>23</v>
      </c>
    </row>
    <row r="47" spans="1:31" x14ac:dyDescent="0.15">
      <c r="A47" s="2">
        <v>43</v>
      </c>
      <c r="B47" t="s">
        <v>23</v>
      </c>
      <c r="C47" t="s">
        <v>23</v>
      </c>
      <c r="D47" t="s">
        <v>23</v>
      </c>
      <c r="E47" t="s">
        <v>23</v>
      </c>
      <c r="F47" t="s">
        <v>23</v>
      </c>
      <c r="G47" t="s">
        <v>23</v>
      </c>
      <c r="H47" t="s">
        <v>23</v>
      </c>
      <c r="I47" t="s">
        <v>23</v>
      </c>
      <c r="J47" t="s">
        <v>23</v>
      </c>
      <c r="K47" t="s">
        <v>23</v>
      </c>
      <c r="L47" t="s">
        <v>23</v>
      </c>
      <c r="M47" t="s">
        <v>23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t="s">
        <v>24</v>
      </c>
      <c r="V47" t="s">
        <v>23</v>
      </c>
      <c r="W47" t="s">
        <v>23</v>
      </c>
      <c r="X47" t="s">
        <v>23</v>
      </c>
      <c r="Y47" t="s">
        <v>23</v>
      </c>
      <c r="Z47" t="s">
        <v>23</v>
      </c>
      <c r="AA47" t="s">
        <v>23</v>
      </c>
      <c r="AB47" t="s">
        <v>23</v>
      </c>
      <c r="AC47" t="s">
        <v>23</v>
      </c>
      <c r="AD47" t="s">
        <v>23</v>
      </c>
      <c r="AE47" t="s">
        <v>23</v>
      </c>
    </row>
    <row r="48" spans="1:31" x14ac:dyDescent="0.15">
      <c r="A48" s="2">
        <v>44</v>
      </c>
      <c r="B48" t="s">
        <v>23</v>
      </c>
      <c r="C48" t="s">
        <v>23</v>
      </c>
      <c r="D48" t="s">
        <v>23</v>
      </c>
      <c r="E48" t="s">
        <v>23</v>
      </c>
      <c r="F48" t="s">
        <v>23</v>
      </c>
      <c r="G48" t="s">
        <v>23</v>
      </c>
      <c r="H48" t="s">
        <v>23</v>
      </c>
      <c r="I48" t="s">
        <v>23</v>
      </c>
      <c r="J48" t="s">
        <v>23</v>
      </c>
      <c r="K48" t="s">
        <v>23</v>
      </c>
      <c r="L48" t="s">
        <v>23</v>
      </c>
      <c r="M48" t="s">
        <v>23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t="s">
        <v>23</v>
      </c>
      <c r="V48" t="s">
        <v>23</v>
      </c>
      <c r="W48" t="s">
        <v>23</v>
      </c>
      <c r="X48" t="s">
        <v>23</v>
      </c>
      <c r="Y48" t="s">
        <v>23</v>
      </c>
      <c r="Z48" t="s">
        <v>23</v>
      </c>
      <c r="AA48" t="s">
        <v>23</v>
      </c>
      <c r="AB48" t="s">
        <v>23</v>
      </c>
      <c r="AC48" t="s">
        <v>23</v>
      </c>
      <c r="AD48" t="s">
        <v>23</v>
      </c>
      <c r="AE48" t="s">
        <v>23</v>
      </c>
    </row>
    <row r="49" spans="1:31" x14ac:dyDescent="0.15">
      <c r="A49" s="2">
        <v>45</v>
      </c>
      <c r="B49" t="s">
        <v>23</v>
      </c>
      <c r="C49" t="s">
        <v>23</v>
      </c>
      <c r="D49" t="s">
        <v>23</v>
      </c>
      <c r="E49" t="s">
        <v>23</v>
      </c>
      <c r="F49" t="s">
        <v>23</v>
      </c>
      <c r="G49" t="s">
        <v>23</v>
      </c>
      <c r="H49" t="s">
        <v>23</v>
      </c>
      <c r="I49" t="s">
        <v>23</v>
      </c>
      <c r="J49" t="s">
        <v>23</v>
      </c>
      <c r="K49" t="s">
        <v>23</v>
      </c>
      <c r="L49" t="s">
        <v>23</v>
      </c>
      <c r="M49" t="s">
        <v>23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24</v>
      </c>
      <c r="U49" t="s">
        <v>24</v>
      </c>
      <c r="V49" t="s">
        <v>23</v>
      </c>
      <c r="W49" t="s">
        <v>23</v>
      </c>
      <c r="X49" t="s">
        <v>23</v>
      </c>
      <c r="Y49" t="s">
        <v>23</v>
      </c>
      <c r="Z49" t="s">
        <v>23</v>
      </c>
      <c r="AA49" t="s">
        <v>23</v>
      </c>
      <c r="AB49" t="s">
        <v>23</v>
      </c>
      <c r="AC49" t="s">
        <v>23</v>
      </c>
      <c r="AD49" t="s">
        <v>23</v>
      </c>
      <c r="AE49" t="s">
        <v>23</v>
      </c>
    </row>
    <row r="50" spans="1:31" x14ac:dyDescent="0.15">
      <c r="A50" s="2">
        <v>46</v>
      </c>
      <c r="B50" t="s">
        <v>23</v>
      </c>
      <c r="C50" t="s">
        <v>23</v>
      </c>
      <c r="D50" t="s">
        <v>23</v>
      </c>
      <c r="E50" t="s">
        <v>23</v>
      </c>
      <c r="F50" t="s">
        <v>23</v>
      </c>
      <c r="G50" t="s">
        <v>23</v>
      </c>
      <c r="H50" t="s">
        <v>23</v>
      </c>
      <c r="I50" t="s">
        <v>23</v>
      </c>
      <c r="J50" t="s">
        <v>23</v>
      </c>
      <c r="K50" t="s">
        <v>23</v>
      </c>
      <c r="L50" t="s">
        <v>23</v>
      </c>
      <c r="M50" t="s">
        <v>23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t="s">
        <v>23</v>
      </c>
      <c r="V50" t="s">
        <v>23</v>
      </c>
      <c r="W50" t="s">
        <v>23</v>
      </c>
      <c r="X50" t="s">
        <v>23</v>
      </c>
      <c r="Y50" t="s">
        <v>23</v>
      </c>
      <c r="Z50" t="s">
        <v>23</v>
      </c>
      <c r="AA50" t="s">
        <v>23</v>
      </c>
      <c r="AB50" t="s">
        <v>23</v>
      </c>
      <c r="AC50" t="s">
        <v>23</v>
      </c>
      <c r="AD50" t="s">
        <v>23</v>
      </c>
      <c r="AE50" t="s">
        <v>23</v>
      </c>
    </row>
    <row r="51" spans="1:31" x14ac:dyDescent="0.15">
      <c r="A51" s="2">
        <v>47</v>
      </c>
      <c r="B51" t="s">
        <v>23</v>
      </c>
      <c r="C51" t="s">
        <v>23</v>
      </c>
      <c r="D51" t="s">
        <v>23</v>
      </c>
      <c r="E51" t="s">
        <v>23</v>
      </c>
      <c r="F51" t="s">
        <v>23</v>
      </c>
      <c r="G51" t="s">
        <v>23</v>
      </c>
      <c r="H51" t="s">
        <v>23</v>
      </c>
      <c r="I51" t="s">
        <v>23</v>
      </c>
      <c r="J51" t="s">
        <v>23</v>
      </c>
      <c r="K51" t="s">
        <v>23</v>
      </c>
      <c r="L51" t="s">
        <v>23</v>
      </c>
      <c r="M51" t="s">
        <v>23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t="s">
        <v>23</v>
      </c>
      <c r="V51" t="s">
        <v>23</v>
      </c>
      <c r="W51" t="s">
        <v>23</v>
      </c>
      <c r="X51" t="s">
        <v>23</v>
      </c>
      <c r="Y51" t="s">
        <v>23</v>
      </c>
      <c r="Z51" t="s">
        <v>23</v>
      </c>
      <c r="AA51" t="s">
        <v>23</v>
      </c>
      <c r="AB51" t="s">
        <v>23</v>
      </c>
      <c r="AC51" t="s">
        <v>23</v>
      </c>
      <c r="AD51" t="s">
        <v>23</v>
      </c>
      <c r="AE51" t="s">
        <v>23</v>
      </c>
    </row>
    <row r="52" spans="1:31" x14ac:dyDescent="0.15">
      <c r="A52" s="2">
        <v>48</v>
      </c>
      <c r="B52" t="s">
        <v>23</v>
      </c>
      <c r="C52" t="s">
        <v>23</v>
      </c>
      <c r="D52" t="s">
        <v>23</v>
      </c>
      <c r="E52" t="s">
        <v>23</v>
      </c>
      <c r="F52" t="s">
        <v>23</v>
      </c>
      <c r="G52" t="s">
        <v>23</v>
      </c>
      <c r="H52" t="s">
        <v>23</v>
      </c>
      <c r="I52" t="s">
        <v>23</v>
      </c>
      <c r="J52" t="s">
        <v>23</v>
      </c>
      <c r="K52" t="s">
        <v>23</v>
      </c>
      <c r="L52" t="s">
        <v>23</v>
      </c>
      <c r="M52" t="s">
        <v>23</v>
      </c>
      <c r="N52" t="s">
        <v>23</v>
      </c>
      <c r="O52" t="s">
        <v>23</v>
      </c>
      <c r="P52" t="s">
        <v>23</v>
      </c>
      <c r="Q52" t="s">
        <v>23</v>
      </c>
      <c r="R52" t="s">
        <v>24</v>
      </c>
      <c r="S52" t="s">
        <v>23</v>
      </c>
      <c r="T52" t="s">
        <v>23</v>
      </c>
      <c r="U52" t="s">
        <v>23</v>
      </c>
      <c r="V52" t="s">
        <v>23</v>
      </c>
      <c r="W52" t="s">
        <v>23</v>
      </c>
      <c r="X52" t="s">
        <v>23</v>
      </c>
      <c r="Y52" t="s">
        <v>23</v>
      </c>
      <c r="Z52" t="s">
        <v>23</v>
      </c>
      <c r="AA52" t="s">
        <v>23</v>
      </c>
      <c r="AB52" t="s">
        <v>23</v>
      </c>
      <c r="AC52" t="s">
        <v>23</v>
      </c>
      <c r="AD52" t="s">
        <v>23</v>
      </c>
      <c r="AE52" t="s">
        <v>23</v>
      </c>
    </row>
    <row r="53" spans="1:31" x14ac:dyDescent="0.15">
      <c r="A53" s="2">
        <v>49</v>
      </c>
      <c r="B53" t="s">
        <v>24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</row>
    <row r="54" spans="1:31" x14ac:dyDescent="0.15">
      <c r="A54" s="2">
        <v>50</v>
      </c>
      <c r="B54" t="s">
        <v>23</v>
      </c>
      <c r="C54" t="s">
        <v>23</v>
      </c>
      <c r="D54" t="s">
        <v>23</v>
      </c>
      <c r="E54" t="s">
        <v>23</v>
      </c>
      <c r="F54" t="s">
        <v>23</v>
      </c>
      <c r="G54" t="s">
        <v>23</v>
      </c>
      <c r="H54" t="s">
        <v>23</v>
      </c>
      <c r="I54" t="s">
        <v>23</v>
      </c>
      <c r="J54" t="s">
        <v>23</v>
      </c>
      <c r="K54" t="s">
        <v>23</v>
      </c>
      <c r="L54" t="s">
        <v>23</v>
      </c>
      <c r="M54" t="s">
        <v>23</v>
      </c>
      <c r="N54" t="s">
        <v>23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t="s">
        <v>23</v>
      </c>
      <c r="V54" t="s">
        <v>23</v>
      </c>
      <c r="W54" t="s">
        <v>23</v>
      </c>
      <c r="X54" t="s">
        <v>23</v>
      </c>
      <c r="Y54" t="s">
        <v>23</v>
      </c>
      <c r="Z54" t="s">
        <v>23</v>
      </c>
      <c r="AA54" t="s">
        <v>23</v>
      </c>
      <c r="AB54" t="s">
        <v>23</v>
      </c>
      <c r="AC54" t="s">
        <v>23</v>
      </c>
      <c r="AD54" t="s">
        <v>23</v>
      </c>
      <c r="AE54" t="s">
        <v>23</v>
      </c>
    </row>
    <row r="55" spans="1:31" x14ac:dyDescent="0.15">
      <c r="A55" s="2">
        <v>51</v>
      </c>
      <c r="B55" t="s">
        <v>23</v>
      </c>
      <c r="C55" t="s">
        <v>23</v>
      </c>
      <c r="D55" t="s">
        <v>23</v>
      </c>
      <c r="E55" t="s">
        <v>23</v>
      </c>
      <c r="F55" t="s">
        <v>23</v>
      </c>
      <c r="G55" t="s">
        <v>23</v>
      </c>
      <c r="H55" t="s">
        <v>23</v>
      </c>
      <c r="I55" t="s">
        <v>23</v>
      </c>
      <c r="J55" t="s">
        <v>23</v>
      </c>
      <c r="K55" t="s">
        <v>23</v>
      </c>
      <c r="L55" t="s">
        <v>23</v>
      </c>
      <c r="M55" t="s">
        <v>23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t="s">
        <v>23</v>
      </c>
      <c r="V55" t="s">
        <v>23</v>
      </c>
      <c r="W55" t="s">
        <v>23</v>
      </c>
      <c r="X55" t="s">
        <v>23</v>
      </c>
      <c r="Y55" t="s">
        <v>23</v>
      </c>
      <c r="Z55" t="s">
        <v>23</v>
      </c>
      <c r="AA55" t="s">
        <v>23</v>
      </c>
      <c r="AB55" t="s">
        <v>23</v>
      </c>
      <c r="AC55" t="s">
        <v>23</v>
      </c>
      <c r="AD55" t="s">
        <v>23</v>
      </c>
      <c r="AE55" t="s">
        <v>23</v>
      </c>
    </row>
    <row r="56" spans="1:31" x14ac:dyDescent="0.15">
      <c r="A56" s="2">
        <v>52</v>
      </c>
      <c r="B56" t="s">
        <v>23</v>
      </c>
      <c r="C56" t="s">
        <v>23</v>
      </c>
      <c r="D56" t="s">
        <v>23</v>
      </c>
      <c r="E56" t="s">
        <v>23</v>
      </c>
      <c r="F56" t="s">
        <v>23</v>
      </c>
      <c r="G56" t="s">
        <v>23</v>
      </c>
      <c r="H56" t="s">
        <v>23</v>
      </c>
      <c r="I56" t="s">
        <v>23</v>
      </c>
      <c r="J56" t="s">
        <v>23</v>
      </c>
      <c r="K56" t="s">
        <v>23</v>
      </c>
      <c r="L56" t="s">
        <v>23</v>
      </c>
      <c r="M56" t="s">
        <v>23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t="s">
        <v>23</v>
      </c>
      <c r="V56" t="s">
        <v>23</v>
      </c>
      <c r="W56" t="s">
        <v>23</v>
      </c>
      <c r="X56" t="s">
        <v>23</v>
      </c>
      <c r="Y56" t="s">
        <v>23</v>
      </c>
      <c r="Z56" t="s">
        <v>23</v>
      </c>
      <c r="AA56" t="s">
        <v>23</v>
      </c>
      <c r="AB56" t="s">
        <v>23</v>
      </c>
      <c r="AC56" t="s">
        <v>23</v>
      </c>
      <c r="AD56" t="s">
        <v>23</v>
      </c>
      <c r="AE56" t="s">
        <v>23</v>
      </c>
    </row>
    <row r="57" spans="1:31" x14ac:dyDescent="0.15">
      <c r="A57" s="2">
        <v>53</v>
      </c>
      <c r="B57" t="s">
        <v>23</v>
      </c>
      <c r="C57" t="s">
        <v>23</v>
      </c>
      <c r="D57" t="s">
        <v>23</v>
      </c>
      <c r="E57" t="s">
        <v>23</v>
      </c>
      <c r="F57" t="s">
        <v>23</v>
      </c>
      <c r="G57" t="s">
        <v>23</v>
      </c>
      <c r="H57" t="s">
        <v>23</v>
      </c>
      <c r="I57" t="s">
        <v>23</v>
      </c>
      <c r="J57" t="s">
        <v>23</v>
      </c>
      <c r="K57" t="s">
        <v>23</v>
      </c>
      <c r="L57" t="s">
        <v>23</v>
      </c>
      <c r="M57" t="s">
        <v>23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t="s">
        <v>23</v>
      </c>
      <c r="V57" t="s">
        <v>23</v>
      </c>
      <c r="W57" t="s">
        <v>23</v>
      </c>
      <c r="X57" t="s">
        <v>23</v>
      </c>
      <c r="Y57" t="s">
        <v>23</v>
      </c>
      <c r="Z57" t="s">
        <v>23</v>
      </c>
      <c r="AA57" t="s">
        <v>23</v>
      </c>
      <c r="AB57" t="s">
        <v>23</v>
      </c>
      <c r="AC57" t="s">
        <v>23</v>
      </c>
      <c r="AD57" t="s">
        <v>23</v>
      </c>
      <c r="AE57" t="s">
        <v>23</v>
      </c>
    </row>
    <row r="58" spans="1:31" x14ac:dyDescent="0.15">
      <c r="A58" s="2">
        <v>54</v>
      </c>
      <c r="B58" t="s">
        <v>23</v>
      </c>
      <c r="C58" t="s">
        <v>23</v>
      </c>
      <c r="D58" t="s">
        <v>23</v>
      </c>
      <c r="E58" t="s">
        <v>23</v>
      </c>
      <c r="F58" t="s">
        <v>23</v>
      </c>
      <c r="G58" t="s">
        <v>23</v>
      </c>
      <c r="H58" t="s">
        <v>23</v>
      </c>
      <c r="I58" t="s">
        <v>23</v>
      </c>
      <c r="J58" t="s">
        <v>23</v>
      </c>
      <c r="K58" t="s">
        <v>23</v>
      </c>
      <c r="L58" t="s">
        <v>23</v>
      </c>
      <c r="M58" t="s">
        <v>23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t="s">
        <v>23</v>
      </c>
      <c r="V58" t="s">
        <v>23</v>
      </c>
      <c r="W58" t="s">
        <v>23</v>
      </c>
      <c r="X58" t="s">
        <v>23</v>
      </c>
      <c r="Y58" t="s">
        <v>23</v>
      </c>
      <c r="Z58" t="s">
        <v>23</v>
      </c>
      <c r="AA58" t="s">
        <v>23</v>
      </c>
      <c r="AB58" t="s">
        <v>23</v>
      </c>
      <c r="AC58" t="s">
        <v>23</v>
      </c>
      <c r="AD58" t="s">
        <v>23</v>
      </c>
      <c r="AE58" t="s">
        <v>23</v>
      </c>
    </row>
    <row r="59" spans="1:31" x14ac:dyDescent="0.15">
      <c r="A59" s="2">
        <v>55</v>
      </c>
      <c r="B59" t="s">
        <v>23</v>
      </c>
      <c r="C59" t="s">
        <v>23</v>
      </c>
      <c r="D59" t="s">
        <v>23</v>
      </c>
      <c r="E59" t="s">
        <v>23</v>
      </c>
      <c r="F59" t="s">
        <v>23</v>
      </c>
      <c r="G59" t="s">
        <v>23</v>
      </c>
      <c r="H59" t="s">
        <v>23</v>
      </c>
      <c r="I59" t="s">
        <v>23</v>
      </c>
      <c r="J59" t="s">
        <v>23</v>
      </c>
      <c r="K59" t="s">
        <v>23</v>
      </c>
      <c r="L59" t="s">
        <v>23</v>
      </c>
      <c r="M59" t="s">
        <v>23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t="s">
        <v>23</v>
      </c>
      <c r="V59" t="s">
        <v>23</v>
      </c>
      <c r="W59" t="s">
        <v>23</v>
      </c>
      <c r="X59" t="s">
        <v>23</v>
      </c>
      <c r="Y59" t="s">
        <v>23</v>
      </c>
      <c r="Z59" t="s">
        <v>23</v>
      </c>
      <c r="AA59" t="s">
        <v>23</v>
      </c>
      <c r="AB59" t="s">
        <v>24</v>
      </c>
      <c r="AC59" t="s">
        <v>23</v>
      </c>
      <c r="AD59" t="s">
        <v>23</v>
      </c>
      <c r="AE59" t="s">
        <v>23</v>
      </c>
    </row>
    <row r="60" spans="1:31" x14ac:dyDescent="0.15">
      <c r="A60" s="2">
        <v>56</v>
      </c>
      <c r="B60" t="s">
        <v>23</v>
      </c>
      <c r="C60" t="s">
        <v>23</v>
      </c>
      <c r="D60" t="s">
        <v>23</v>
      </c>
      <c r="E60" t="s">
        <v>23</v>
      </c>
      <c r="F60" t="s">
        <v>23</v>
      </c>
      <c r="G60" t="s">
        <v>23</v>
      </c>
      <c r="H60" t="s">
        <v>23</v>
      </c>
      <c r="I60" t="s">
        <v>23</v>
      </c>
      <c r="J60" t="s">
        <v>23</v>
      </c>
      <c r="K60" t="s">
        <v>23</v>
      </c>
      <c r="L60" t="s">
        <v>24</v>
      </c>
      <c r="M60" t="s">
        <v>23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t="s">
        <v>23</v>
      </c>
      <c r="V60" t="s">
        <v>23</v>
      </c>
      <c r="W60" t="s">
        <v>23</v>
      </c>
      <c r="X60" t="s">
        <v>23</v>
      </c>
      <c r="Y60" t="s">
        <v>23</v>
      </c>
      <c r="Z60" t="s">
        <v>23</v>
      </c>
      <c r="AA60" t="s">
        <v>23</v>
      </c>
      <c r="AB60" t="s">
        <v>23</v>
      </c>
      <c r="AC60" t="s">
        <v>23</v>
      </c>
      <c r="AD60" t="s">
        <v>23</v>
      </c>
      <c r="AE60" t="s">
        <v>23</v>
      </c>
    </row>
    <row r="61" spans="1:31" x14ac:dyDescent="0.15">
      <c r="A61" s="2">
        <v>57</v>
      </c>
      <c r="B61" t="s">
        <v>23</v>
      </c>
      <c r="C61" t="s">
        <v>23</v>
      </c>
      <c r="D61" t="s">
        <v>23</v>
      </c>
      <c r="E61" t="s">
        <v>23</v>
      </c>
      <c r="F61" t="s">
        <v>23</v>
      </c>
      <c r="G61" t="s">
        <v>24</v>
      </c>
      <c r="H61" t="s">
        <v>23</v>
      </c>
      <c r="I61" t="s">
        <v>23</v>
      </c>
      <c r="J61" t="s">
        <v>23</v>
      </c>
      <c r="K61" t="s">
        <v>23</v>
      </c>
      <c r="L61" t="s">
        <v>23</v>
      </c>
      <c r="M61" t="s">
        <v>23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t="s">
        <v>23</v>
      </c>
      <c r="V61" t="s">
        <v>23</v>
      </c>
      <c r="W61" t="s">
        <v>23</v>
      </c>
      <c r="X61" t="s">
        <v>23</v>
      </c>
      <c r="Y61" t="s">
        <v>23</v>
      </c>
      <c r="Z61" t="s">
        <v>23</v>
      </c>
      <c r="AA61" t="s">
        <v>23</v>
      </c>
      <c r="AB61" t="s">
        <v>23</v>
      </c>
      <c r="AC61" t="s">
        <v>23</v>
      </c>
      <c r="AD61" t="s">
        <v>23</v>
      </c>
      <c r="AE61" t="s">
        <v>23</v>
      </c>
    </row>
    <row r="62" spans="1:31" x14ac:dyDescent="0.15">
      <c r="A62" s="2">
        <v>58</v>
      </c>
      <c r="B62" t="s">
        <v>23</v>
      </c>
      <c r="C62" t="s">
        <v>23</v>
      </c>
      <c r="D62" t="s">
        <v>23</v>
      </c>
      <c r="E62" t="s">
        <v>23</v>
      </c>
      <c r="F62" t="s">
        <v>23</v>
      </c>
      <c r="G62" t="s">
        <v>23</v>
      </c>
      <c r="H62" t="s">
        <v>24</v>
      </c>
      <c r="I62" t="s">
        <v>23</v>
      </c>
      <c r="J62" t="s">
        <v>23</v>
      </c>
      <c r="K62" t="s">
        <v>23</v>
      </c>
      <c r="L62" t="s">
        <v>23</v>
      </c>
      <c r="M62" t="s">
        <v>23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</row>
    <row r="63" spans="1:31" x14ac:dyDescent="0.15">
      <c r="A63" s="2">
        <v>59</v>
      </c>
      <c r="B63" t="s">
        <v>24</v>
      </c>
      <c r="C63" t="s">
        <v>23</v>
      </c>
      <c r="D63" t="s">
        <v>23</v>
      </c>
      <c r="E63" t="s">
        <v>23</v>
      </c>
      <c r="F63" t="s">
        <v>23</v>
      </c>
      <c r="G63" t="s">
        <v>23</v>
      </c>
      <c r="H63" t="s">
        <v>23</v>
      </c>
      <c r="I63" t="s">
        <v>23</v>
      </c>
      <c r="J63" t="s">
        <v>23</v>
      </c>
      <c r="K63" t="s">
        <v>23</v>
      </c>
      <c r="L63" t="s">
        <v>23</v>
      </c>
      <c r="M63" t="s">
        <v>23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</row>
    <row r="64" spans="1:31" x14ac:dyDescent="0.15">
      <c r="A64" s="2">
        <v>60</v>
      </c>
      <c r="B64" t="s">
        <v>23</v>
      </c>
      <c r="C64" t="s">
        <v>23</v>
      </c>
      <c r="D64" t="s">
        <v>23</v>
      </c>
      <c r="E64" t="s">
        <v>23</v>
      </c>
      <c r="F64" t="s">
        <v>23</v>
      </c>
      <c r="G64" t="s">
        <v>23</v>
      </c>
      <c r="H64" t="s">
        <v>23</v>
      </c>
      <c r="I64" t="s">
        <v>23</v>
      </c>
      <c r="J64" t="s">
        <v>23</v>
      </c>
      <c r="K64" t="s">
        <v>23</v>
      </c>
      <c r="L64" t="s">
        <v>23</v>
      </c>
      <c r="M64" t="s">
        <v>23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t="s">
        <v>23</v>
      </c>
      <c r="V64" t="s">
        <v>23</v>
      </c>
      <c r="W64" t="s">
        <v>23</v>
      </c>
      <c r="X64" t="s">
        <v>23</v>
      </c>
      <c r="Y64" t="s">
        <v>23</v>
      </c>
      <c r="Z64" t="s">
        <v>23</v>
      </c>
      <c r="AA64" t="s">
        <v>23</v>
      </c>
      <c r="AB64" t="s">
        <v>23</v>
      </c>
      <c r="AC64" t="s">
        <v>23</v>
      </c>
      <c r="AD64" t="s">
        <v>23</v>
      </c>
      <c r="AE64" t="s">
        <v>23</v>
      </c>
    </row>
    <row r="65" spans="1:31" x14ac:dyDescent="0.15">
      <c r="A65" s="2">
        <v>61</v>
      </c>
      <c r="B65" t="s">
        <v>23</v>
      </c>
      <c r="C65" t="s">
        <v>23</v>
      </c>
      <c r="D65" t="s">
        <v>23</v>
      </c>
      <c r="E65" t="s">
        <v>23</v>
      </c>
      <c r="F65" t="s">
        <v>23</v>
      </c>
      <c r="G65" t="s">
        <v>23</v>
      </c>
      <c r="H65" t="s">
        <v>23</v>
      </c>
      <c r="I65" t="s">
        <v>23</v>
      </c>
      <c r="J65" t="s">
        <v>23</v>
      </c>
      <c r="K65" t="s">
        <v>23</v>
      </c>
      <c r="L65" t="s">
        <v>23</v>
      </c>
      <c r="M65" t="s">
        <v>23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t="s">
        <v>24</v>
      </c>
      <c r="V65" t="s">
        <v>23</v>
      </c>
      <c r="W65" t="s">
        <v>23</v>
      </c>
      <c r="X65" t="s">
        <v>23</v>
      </c>
      <c r="Y65" t="s">
        <v>23</v>
      </c>
      <c r="Z65" t="s">
        <v>23</v>
      </c>
      <c r="AA65" t="s">
        <v>23</v>
      </c>
      <c r="AB65" t="s">
        <v>23</v>
      </c>
      <c r="AC65" t="s">
        <v>23</v>
      </c>
      <c r="AD65" t="s">
        <v>23</v>
      </c>
      <c r="AE65" t="s">
        <v>23</v>
      </c>
    </row>
    <row r="66" spans="1:31" x14ac:dyDescent="0.15">
      <c r="A66" s="2">
        <v>62</v>
      </c>
      <c r="B66" t="s">
        <v>23</v>
      </c>
      <c r="C66" t="s">
        <v>23</v>
      </c>
      <c r="D66" t="s">
        <v>23</v>
      </c>
      <c r="E66" t="s">
        <v>23</v>
      </c>
      <c r="F66" t="s">
        <v>23</v>
      </c>
      <c r="G66" t="s">
        <v>23</v>
      </c>
      <c r="H66" t="s">
        <v>23</v>
      </c>
      <c r="I66" t="s">
        <v>23</v>
      </c>
      <c r="J66" t="s">
        <v>23</v>
      </c>
      <c r="K66" t="s">
        <v>23</v>
      </c>
      <c r="L66" t="s">
        <v>23</v>
      </c>
      <c r="M66" t="s">
        <v>23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t="s">
        <v>23</v>
      </c>
      <c r="V66" t="s">
        <v>23</v>
      </c>
      <c r="W66" t="s">
        <v>23</v>
      </c>
      <c r="X66" t="s">
        <v>23</v>
      </c>
      <c r="Y66" t="s">
        <v>23</v>
      </c>
      <c r="Z66" t="s">
        <v>23</v>
      </c>
      <c r="AA66" t="s">
        <v>23</v>
      </c>
      <c r="AB66" t="s">
        <v>23</v>
      </c>
      <c r="AC66" t="s">
        <v>23</v>
      </c>
      <c r="AD66" t="s">
        <v>23</v>
      </c>
      <c r="AE66" t="s">
        <v>23</v>
      </c>
    </row>
    <row r="67" spans="1:31" x14ac:dyDescent="0.15">
      <c r="A67" s="2">
        <v>63</v>
      </c>
      <c r="B67" t="s">
        <v>23</v>
      </c>
      <c r="C67" t="s">
        <v>23</v>
      </c>
      <c r="D67" t="s">
        <v>23</v>
      </c>
      <c r="E67" t="s">
        <v>23</v>
      </c>
      <c r="F67" t="s">
        <v>23</v>
      </c>
      <c r="G67" t="s">
        <v>23</v>
      </c>
      <c r="H67" t="s">
        <v>23</v>
      </c>
      <c r="I67" t="s">
        <v>23</v>
      </c>
      <c r="J67" t="s">
        <v>23</v>
      </c>
      <c r="K67" t="s">
        <v>23</v>
      </c>
      <c r="L67" t="s">
        <v>23</v>
      </c>
      <c r="M67" t="s">
        <v>23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t="s">
        <v>23</v>
      </c>
      <c r="V67" t="s">
        <v>23</v>
      </c>
      <c r="W67" t="s">
        <v>23</v>
      </c>
      <c r="X67" t="s">
        <v>23</v>
      </c>
      <c r="Y67" t="s">
        <v>23</v>
      </c>
      <c r="Z67" t="s">
        <v>23</v>
      </c>
      <c r="AA67" t="s">
        <v>23</v>
      </c>
      <c r="AB67" t="s">
        <v>23</v>
      </c>
      <c r="AC67" t="s">
        <v>23</v>
      </c>
      <c r="AD67" t="s">
        <v>23</v>
      </c>
      <c r="AE67" t="s">
        <v>24</v>
      </c>
    </row>
    <row r="68" spans="1:31" x14ac:dyDescent="0.15">
      <c r="A68" s="2">
        <v>64</v>
      </c>
      <c r="B68" t="s">
        <v>23</v>
      </c>
      <c r="C68" t="s">
        <v>23</v>
      </c>
      <c r="D68" t="s">
        <v>23</v>
      </c>
      <c r="E68" t="s">
        <v>23</v>
      </c>
      <c r="F68" t="s">
        <v>23</v>
      </c>
      <c r="G68" t="s">
        <v>23</v>
      </c>
      <c r="H68" t="s">
        <v>23</v>
      </c>
      <c r="I68" t="s">
        <v>23</v>
      </c>
      <c r="J68" t="s">
        <v>23</v>
      </c>
      <c r="K68" t="s">
        <v>23</v>
      </c>
      <c r="L68" t="s">
        <v>23</v>
      </c>
      <c r="M68" t="s">
        <v>23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t="s">
        <v>23</v>
      </c>
      <c r="V68" t="s">
        <v>23</v>
      </c>
      <c r="W68" t="s">
        <v>23</v>
      </c>
      <c r="X68" t="s">
        <v>23</v>
      </c>
      <c r="Y68" t="s">
        <v>23</v>
      </c>
      <c r="Z68" t="s">
        <v>23</v>
      </c>
      <c r="AA68" t="s">
        <v>23</v>
      </c>
      <c r="AB68" t="s">
        <v>23</v>
      </c>
      <c r="AC68" t="s">
        <v>23</v>
      </c>
      <c r="AD68" t="s">
        <v>23</v>
      </c>
      <c r="AE68" t="s">
        <v>23</v>
      </c>
    </row>
    <row r="69" spans="1:31" x14ac:dyDescent="0.15">
      <c r="A69" s="2">
        <v>65</v>
      </c>
      <c r="B69" t="s">
        <v>23</v>
      </c>
      <c r="C69" t="s">
        <v>23</v>
      </c>
      <c r="D69" t="s">
        <v>23</v>
      </c>
      <c r="E69" t="s">
        <v>23</v>
      </c>
      <c r="F69" t="s">
        <v>23</v>
      </c>
      <c r="G69" t="s">
        <v>23</v>
      </c>
      <c r="H69" t="s">
        <v>23</v>
      </c>
      <c r="I69" t="s">
        <v>23</v>
      </c>
      <c r="J69" t="s">
        <v>23</v>
      </c>
      <c r="K69" t="s">
        <v>23</v>
      </c>
      <c r="L69" t="s">
        <v>23</v>
      </c>
      <c r="M69" t="s">
        <v>23</v>
      </c>
      <c r="N69" t="s">
        <v>23</v>
      </c>
      <c r="O69" t="s">
        <v>23</v>
      </c>
      <c r="P69" t="s">
        <v>24</v>
      </c>
      <c r="Q69" t="s">
        <v>23</v>
      </c>
      <c r="R69" t="s">
        <v>23</v>
      </c>
      <c r="S69" t="s">
        <v>23</v>
      </c>
      <c r="T69" t="s">
        <v>23</v>
      </c>
      <c r="U69" t="s">
        <v>23</v>
      </c>
      <c r="V69" t="s">
        <v>23</v>
      </c>
      <c r="W69" t="s">
        <v>23</v>
      </c>
      <c r="X69" t="s">
        <v>23</v>
      </c>
      <c r="Y69" t="s">
        <v>23</v>
      </c>
      <c r="Z69" t="s">
        <v>23</v>
      </c>
      <c r="AA69" t="s">
        <v>23</v>
      </c>
      <c r="AB69" t="s">
        <v>23</v>
      </c>
      <c r="AC69" t="s">
        <v>23</v>
      </c>
      <c r="AD69" t="s">
        <v>23</v>
      </c>
      <c r="AE69" t="s">
        <v>23</v>
      </c>
    </row>
    <row r="70" spans="1:31" x14ac:dyDescent="0.15">
      <c r="A70" s="2">
        <v>66</v>
      </c>
      <c r="B70" t="s">
        <v>23</v>
      </c>
      <c r="C70" t="s">
        <v>23</v>
      </c>
      <c r="D70" t="s">
        <v>23</v>
      </c>
      <c r="E70" t="s">
        <v>23</v>
      </c>
      <c r="F70" t="s">
        <v>23</v>
      </c>
      <c r="G70" t="s">
        <v>23</v>
      </c>
      <c r="H70" t="s">
        <v>23</v>
      </c>
      <c r="I70" t="s">
        <v>24</v>
      </c>
      <c r="J70" t="s">
        <v>23</v>
      </c>
      <c r="K70" t="s">
        <v>23</v>
      </c>
      <c r="L70" t="s">
        <v>23</v>
      </c>
      <c r="M70" t="s">
        <v>23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t="s">
        <v>23</v>
      </c>
      <c r="V70" t="s">
        <v>23</v>
      </c>
      <c r="W70" t="s">
        <v>23</v>
      </c>
      <c r="X70" t="s">
        <v>23</v>
      </c>
      <c r="Y70" t="s">
        <v>23</v>
      </c>
      <c r="Z70" t="s">
        <v>23</v>
      </c>
      <c r="AA70" t="s">
        <v>23</v>
      </c>
      <c r="AB70" t="s">
        <v>23</v>
      </c>
      <c r="AC70" t="s">
        <v>23</v>
      </c>
      <c r="AD70" t="s">
        <v>23</v>
      </c>
      <c r="AE70" t="s">
        <v>23</v>
      </c>
    </row>
    <row r="71" spans="1:31" x14ac:dyDescent="0.15">
      <c r="A71" s="2">
        <v>67</v>
      </c>
      <c r="B71" t="s">
        <v>23</v>
      </c>
      <c r="C71" t="s">
        <v>23</v>
      </c>
      <c r="D71" t="s">
        <v>23</v>
      </c>
      <c r="E71" t="s">
        <v>23</v>
      </c>
      <c r="F71" t="s">
        <v>23</v>
      </c>
      <c r="G71" t="s">
        <v>23</v>
      </c>
      <c r="H71" t="s">
        <v>23</v>
      </c>
      <c r="I71" t="s">
        <v>23</v>
      </c>
      <c r="J71" t="s">
        <v>23</v>
      </c>
      <c r="K71" t="s">
        <v>23</v>
      </c>
      <c r="L71" t="s">
        <v>23</v>
      </c>
      <c r="M71" t="s">
        <v>23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t="s">
        <v>23</v>
      </c>
      <c r="V71" t="s">
        <v>23</v>
      </c>
      <c r="W71" t="s">
        <v>23</v>
      </c>
      <c r="X71" t="s">
        <v>23</v>
      </c>
      <c r="Y71" t="s">
        <v>23</v>
      </c>
      <c r="Z71" t="s">
        <v>23</v>
      </c>
      <c r="AA71" t="s">
        <v>23</v>
      </c>
      <c r="AB71" t="s">
        <v>23</v>
      </c>
      <c r="AC71" t="s">
        <v>23</v>
      </c>
      <c r="AD71" t="s">
        <v>23</v>
      </c>
      <c r="AE71" t="s">
        <v>23</v>
      </c>
    </row>
    <row r="72" spans="1:31" x14ac:dyDescent="0.15">
      <c r="A72" s="2">
        <v>68</v>
      </c>
      <c r="B72" t="s">
        <v>23</v>
      </c>
      <c r="C72" t="s">
        <v>23</v>
      </c>
      <c r="D72" t="s">
        <v>23</v>
      </c>
      <c r="E72" t="s">
        <v>23</v>
      </c>
      <c r="F72" t="s">
        <v>23</v>
      </c>
      <c r="G72" t="s">
        <v>23</v>
      </c>
      <c r="H72" t="s">
        <v>23</v>
      </c>
      <c r="I72" t="s">
        <v>23</v>
      </c>
      <c r="J72" t="s">
        <v>23</v>
      </c>
      <c r="K72" t="s">
        <v>23</v>
      </c>
      <c r="L72" t="s">
        <v>23</v>
      </c>
      <c r="M72" t="s">
        <v>23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t="s">
        <v>23</v>
      </c>
      <c r="V72" t="s">
        <v>23</v>
      </c>
      <c r="W72" t="s">
        <v>23</v>
      </c>
      <c r="X72" t="s">
        <v>23</v>
      </c>
      <c r="Y72" t="s">
        <v>23</v>
      </c>
      <c r="Z72" t="s">
        <v>23</v>
      </c>
      <c r="AA72" t="s">
        <v>23</v>
      </c>
      <c r="AB72" t="s">
        <v>23</v>
      </c>
      <c r="AC72" t="s">
        <v>23</v>
      </c>
      <c r="AD72" t="s">
        <v>23</v>
      </c>
      <c r="AE72" t="s">
        <v>23</v>
      </c>
    </row>
    <row r="73" spans="1:31" x14ac:dyDescent="0.15">
      <c r="A73" s="2">
        <v>69</v>
      </c>
      <c r="B73" t="s">
        <v>23</v>
      </c>
      <c r="C73" t="s">
        <v>23</v>
      </c>
      <c r="D73" t="s">
        <v>23</v>
      </c>
      <c r="E73" t="s">
        <v>23</v>
      </c>
      <c r="F73" t="s">
        <v>23</v>
      </c>
      <c r="G73" t="s">
        <v>23</v>
      </c>
      <c r="H73" t="s">
        <v>23</v>
      </c>
      <c r="I73" t="s">
        <v>23</v>
      </c>
      <c r="J73" t="s">
        <v>23</v>
      </c>
      <c r="K73" t="s">
        <v>23</v>
      </c>
      <c r="L73" t="s">
        <v>23</v>
      </c>
      <c r="M73" t="s">
        <v>23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t="s">
        <v>23</v>
      </c>
      <c r="V73" t="s">
        <v>23</v>
      </c>
      <c r="W73" t="s">
        <v>23</v>
      </c>
      <c r="X73" t="s">
        <v>23</v>
      </c>
      <c r="Y73" t="s">
        <v>23</v>
      </c>
      <c r="Z73" t="s">
        <v>23</v>
      </c>
      <c r="AA73" t="s">
        <v>23</v>
      </c>
      <c r="AB73" t="s">
        <v>23</v>
      </c>
      <c r="AC73" t="s">
        <v>23</v>
      </c>
      <c r="AD73" t="s">
        <v>23</v>
      </c>
      <c r="AE73" t="s">
        <v>23</v>
      </c>
    </row>
    <row r="74" spans="1:31" x14ac:dyDescent="0.15">
      <c r="A74" s="2">
        <v>70</v>
      </c>
      <c r="B74" t="s">
        <v>23</v>
      </c>
      <c r="C74" t="s">
        <v>23</v>
      </c>
      <c r="D74" t="s">
        <v>23</v>
      </c>
      <c r="E74" t="s">
        <v>23</v>
      </c>
      <c r="F74" t="s">
        <v>23</v>
      </c>
      <c r="G74" t="s">
        <v>23</v>
      </c>
      <c r="H74" t="s">
        <v>23</v>
      </c>
      <c r="I74" t="s">
        <v>23</v>
      </c>
      <c r="J74" t="s">
        <v>23</v>
      </c>
      <c r="K74" t="s">
        <v>23</v>
      </c>
      <c r="L74" t="s">
        <v>24</v>
      </c>
      <c r="M74" t="s">
        <v>23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t="s">
        <v>23</v>
      </c>
      <c r="V74" t="s">
        <v>23</v>
      </c>
      <c r="W74" t="s">
        <v>23</v>
      </c>
      <c r="X74" t="s">
        <v>24</v>
      </c>
      <c r="Y74" t="s">
        <v>23</v>
      </c>
      <c r="Z74" t="s">
        <v>23</v>
      </c>
      <c r="AA74" t="s">
        <v>23</v>
      </c>
      <c r="AB74" t="s">
        <v>23</v>
      </c>
      <c r="AC74" t="s">
        <v>23</v>
      </c>
      <c r="AD74" t="s">
        <v>23</v>
      </c>
      <c r="AE74" t="s">
        <v>23</v>
      </c>
    </row>
    <row r="75" spans="1:31" x14ac:dyDescent="0.15">
      <c r="A75" s="2">
        <v>71</v>
      </c>
      <c r="B75" t="s">
        <v>23</v>
      </c>
      <c r="C75" t="s">
        <v>23</v>
      </c>
      <c r="D75" t="s">
        <v>23</v>
      </c>
      <c r="E75" t="s">
        <v>23</v>
      </c>
      <c r="F75" t="s">
        <v>23</v>
      </c>
      <c r="G75" t="s">
        <v>23</v>
      </c>
      <c r="H75" t="s">
        <v>23</v>
      </c>
      <c r="I75" t="s">
        <v>23</v>
      </c>
      <c r="J75" t="s">
        <v>23</v>
      </c>
      <c r="K75" t="s">
        <v>23</v>
      </c>
      <c r="L75" t="s">
        <v>23</v>
      </c>
      <c r="M75" t="s">
        <v>23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t="s">
        <v>23</v>
      </c>
      <c r="V75" t="s">
        <v>23</v>
      </c>
      <c r="W75" t="s">
        <v>23</v>
      </c>
      <c r="X75" t="s">
        <v>23</v>
      </c>
      <c r="Y75" t="s">
        <v>23</v>
      </c>
      <c r="Z75" t="s">
        <v>23</v>
      </c>
      <c r="AA75" t="s">
        <v>23</v>
      </c>
      <c r="AB75" t="s">
        <v>23</v>
      </c>
      <c r="AC75" t="s">
        <v>23</v>
      </c>
      <c r="AD75" t="s">
        <v>23</v>
      </c>
      <c r="AE75" t="s">
        <v>23</v>
      </c>
    </row>
    <row r="76" spans="1:31" x14ac:dyDescent="0.15">
      <c r="A76" s="2">
        <v>72</v>
      </c>
      <c r="B76" t="s">
        <v>23</v>
      </c>
      <c r="C76" t="s">
        <v>23</v>
      </c>
      <c r="D76" t="s">
        <v>23</v>
      </c>
      <c r="E76" t="s">
        <v>23</v>
      </c>
      <c r="F76" t="s">
        <v>23</v>
      </c>
      <c r="G76" t="s">
        <v>23</v>
      </c>
      <c r="H76" t="s">
        <v>23</v>
      </c>
      <c r="I76" t="s">
        <v>23</v>
      </c>
      <c r="J76" t="s">
        <v>23</v>
      </c>
      <c r="K76" t="s">
        <v>23</v>
      </c>
      <c r="L76" t="s">
        <v>23</v>
      </c>
      <c r="M76" t="s">
        <v>23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t="s">
        <v>23</v>
      </c>
      <c r="V76" t="s">
        <v>23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C76" t="s">
        <v>23</v>
      </c>
      <c r="AD76" t="s">
        <v>23</v>
      </c>
      <c r="AE76" t="s">
        <v>23</v>
      </c>
    </row>
    <row r="77" spans="1:31" x14ac:dyDescent="0.15">
      <c r="A77" s="2">
        <v>73</v>
      </c>
      <c r="B77" t="s">
        <v>23</v>
      </c>
      <c r="C77" t="s">
        <v>23</v>
      </c>
      <c r="D77" t="s">
        <v>23</v>
      </c>
      <c r="E77" t="s">
        <v>23</v>
      </c>
      <c r="F77" t="s">
        <v>23</v>
      </c>
      <c r="G77" t="s">
        <v>23</v>
      </c>
      <c r="H77" t="s">
        <v>23</v>
      </c>
      <c r="I77" t="s">
        <v>23</v>
      </c>
      <c r="J77" t="s">
        <v>23</v>
      </c>
      <c r="K77" t="s">
        <v>23</v>
      </c>
      <c r="L77" t="s">
        <v>23</v>
      </c>
      <c r="M77" t="s">
        <v>23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t="s">
        <v>23</v>
      </c>
      <c r="V77" t="s">
        <v>23</v>
      </c>
      <c r="W77" t="s">
        <v>23</v>
      </c>
      <c r="X77" t="s">
        <v>23</v>
      </c>
      <c r="Y77" t="s">
        <v>23</v>
      </c>
      <c r="Z77" t="s">
        <v>23</v>
      </c>
      <c r="AA77" t="s">
        <v>23</v>
      </c>
      <c r="AB77" t="s">
        <v>23</v>
      </c>
      <c r="AC77" t="s">
        <v>23</v>
      </c>
      <c r="AD77" t="s">
        <v>23</v>
      </c>
      <c r="AE77" t="s">
        <v>23</v>
      </c>
    </row>
    <row r="78" spans="1:31" x14ac:dyDescent="0.15">
      <c r="A78" s="2">
        <v>74</v>
      </c>
      <c r="B78" t="s">
        <v>23</v>
      </c>
      <c r="C78" t="s">
        <v>23</v>
      </c>
      <c r="D78" t="s">
        <v>23</v>
      </c>
      <c r="E78" t="s">
        <v>23</v>
      </c>
      <c r="F78" t="s">
        <v>23</v>
      </c>
      <c r="G78" t="s">
        <v>23</v>
      </c>
      <c r="H78" t="s">
        <v>23</v>
      </c>
      <c r="I78" t="s">
        <v>23</v>
      </c>
      <c r="J78" t="s">
        <v>23</v>
      </c>
      <c r="K78" t="s">
        <v>23</v>
      </c>
      <c r="L78" t="s">
        <v>23</v>
      </c>
      <c r="M78" t="s">
        <v>23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t="s">
        <v>23</v>
      </c>
      <c r="V78" t="s">
        <v>23</v>
      </c>
      <c r="W78" t="s">
        <v>23</v>
      </c>
      <c r="X78" t="s">
        <v>23</v>
      </c>
      <c r="Y78" t="s">
        <v>23</v>
      </c>
      <c r="Z78" t="s">
        <v>23</v>
      </c>
      <c r="AA78" t="s">
        <v>23</v>
      </c>
      <c r="AB78" t="s">
        <v>23</v>
      </c>
      <c r="AC78" t="s">
        <v>23</v>
      </c>
      <c r="AD78" t="s">
        <v>23</v>
      </c>
      <c r="AE78" t="s">
        <v>23</v>
      </c>
    </row>
    <row r="79" spans="1:31" x14ac:dyDescent="0.15">
      <c r="A79" s="2">
        <v>75</v>
      </c>
      <c r="B79" t="s">
        <v>23</v>
      </c>
      <c r="C79" t="s">
        <v>23</v>
      </c>
      <c r="D79" t="s">
        <v>24</v>
      </c>
      <c r="E79" t="s">
        <v>23</v>
      </c>
      <c r="F79" t="s">
        <v>23</v>
      </c>
      <c r="G79" t="s">
        <v>23</v>
      </c>
      <c r="H79" t="s">
        <v>24</v>
      </c>
      <c r="I79" t="s">
        <v>23</v>
      </c>
      <c r="J79" t="s">
        <v>23</v>
      </c>
      <c r="K79" t="s">
        <v>23</v>
      </c>
      <c r="L79" t="s">
        <v>23</v>
      </c>
      <c r="M79" t="s">
        <v>23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t="s">
        <v>23</v>
      </c>
      <c r="V79" t="s">
        <v>23</v>
      </c>
      <c r="W79" t="s">
        <v>23</v>
      </c>
      <c r="X79" t="s">
        <v>23</v>
      </c>
      <c r="Y79" t="s">
        <v>23</v>
      </c>
      <c r="Z79" t="s">
        <v>24</v>
      </c>
      <c r="AA79" t="s">
        <v>23</v>
      </c>
      <c r="AB79" t="s">
        <v>23</v>
      </c>
      <c r="AC79" t="s">
        <v>23</v>
      </c>
      <c r="AD79" t="s">
        <v>23</v>
      </c>
      <c r="AE79" t="s">
        <v>23</v>
      </c>
    </row>
    <row r="80" spans="1:31" x14ac:dyDescent="0.15">
      <c r="A80" s="2">
        <v>76</v>
      </c>
      <c r="B80" t="s">
        <v>23</v>
      </c>
      <c r="C80" t="s">
        <v>23</v>
      </c>
      <c r="D80" t="s">
        <v>23</v>
      </c>
      <c r="E80" t="s">
        <v>23</v>
      </c>
      <c r="F80" t="s">
        <v>23</v>
      </c>
      <c r="G80" t="s">
        <v>23</v>
      </c>
      <c r="H80" t="s">
        <v>23</v>
      </c>
      <c r="I80" t="s">
        <v>23</v>
      </c>
      <c r="J80" t="s">
        <v>23</v>
      </c>
      <c r="K80" t="s">
        <v>23</v>
      </c>
      <c r="L80" t="s">
        <v>23</v>
      </c>
      <c r="M80" t="s">
        <v>23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t="s">
        <v>23</v>
      </c>
      <c r="V80" t="s">
        <v>23</v>
      </c>
      <c r="W80" t="s">
        <v>23</v>
      </c>
      <c r="X80" t="s">
        <v>23</v>
      </c>
      <c r="Y80" t="s">
        <v>23</v>
      </c>
      <c r="Z80" t="s">
        <v>23</v>
      </c>
      <c r="AA80" t="s">
        <v>23</v>
      </c>
      <c r="AB80" t="s">
        <v>23</v>
      </c>
      <c r="AC80" t="s">
        <v>23</v>
      </c>
      <c r="AD80" t="s">
        <v>23</v>
      </c>
      <c r="AE80" t="s">
        <v>23</v>
      </c>
    </row>
    <row r="81" spans="1:31" x14ac:dyDescent="0.15">
      <c r="A81" s="2">
        <v>77</v>
      </c>
      <c r="B81" t="s">
        <v>23</v>
      </c>
      <c r="C81" t="s">
        <v>23</v>
      </c>
      <c r="D81" t="s">
        <v>23</v>
      </c>
      <c r="E81" t="s">
        <v>23</v>
      </c>
      <c r="F81" t="s">
        <v>23</v>
      </c>
      <c r="G81" t="s">
        <v>23</v>
      </c>
      <c r="H81" t="s">
        <v>23</v>
      </c>
      <c r="I81" t="s">
        <v>23</v>
      </c>
      <c r="J81" t="s">
        <v>23</v>
      </c>
      <c r="K81" t="s">
        <v>23</v>
      </c>
      <c r="L81" t="s">
        <v>23</v>
      </c>
      <c r="M81" t="s">
        <v>23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24</v>
      </c>
      <c r="T81" t="s">
        <v>23</v>
      </c>
      <c r="U81" t="s">
        <v>23</v>
      </c>
      <c r="V81" t="s">
        <v>23</v>
      </c>
      <c r="W81" t="s">
        <v>23</v>
      </c>
      <c r="X81" t="s">
        <v>23</v>
      </c>
      <c r="Y81" t="s">
        <v>23</v>
      </c>
      <c r="Z81" t="s">
        <v>23</v>
      </c>
      <c r="AA81" t="s">
        <v>23</v>
      </c>
      <c r="AB81" t="s">
        <v>23</v>
      </c>
      <c r="AC81" t="s">
        <v>23</v>
      </c>
      <c r="AD81" t="s">
        <v>23</v>
      </c>
      <c r="AE81" t="s">
        <v>23</v>
      </c>
    </row>
    <row r="82" spans="1:31" x14ac:dyDescent="0.15">
      <c r="A82" s="2">
        <v>78</v>
      </c>
      <c r="B82" t="s">
        <v>23</v>
      </c>
      <c r="C82" t="s">
        <v>23</v>
      </c>
      <c r="D82" t="s">
        <v>23</v>
      </c>
      <c r="E82" t="s">
        <v>23</v>
      </c>
      <c r="F82" t="s">
        <v>23</v>
      </c>
      <c r="G82" t="s">
        <v>23</v>
      </c>
      <c r="H82" t="s">
        <v>23</v>
      </c>
      <c r="I82" t="s">
        <v>23</v>
      </c>
      <c r="J82" t="s">
        <v>23</v>
      </c>
      <c r="K82" t="s">
        <v>23</v>
      </c>
      <c r="L82" t="s">
        <v>23</v>
      </c>
      <c r="M82" t="s">
        <v>23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t="s">
        <v>23</v>
      </c>
      <c r="V82" t="s">
        <v>23</v>
      </c>
      <c r="W82" t="s">
        <v>23</v>
      </c>
      <c r="X82" t="s">
        <v>23</v>
      </c>
      <c r="Y82" t="s">
        <v>23</v>
      </c>
      <c r="Z82" t="s">
        <v>23</v>
      </c>
      <c r="AA82" t="s">
        <v>23</v>
      </c>
      <c r="AB82" t="s">
        <v>23</v>
      </c>
      <c r="AC82" t="s">
        <v>23</v>
      </c>
      <c r="AD82" t="s">
        <v>23</v>
      </c>
      <c r="AE82" t="s">
        <v>23</v>
      </c>
    </row>
    <row r="83" spans="1:31" x14ac:dyDescent="0.15">
      <c r="A83" s="2">
        <v>79</v>
      </c>
      <c r="B83" t="s">
        <v>23</v>
      </c>
      <c r="C83" t="s">
        <v>23</v>
      </c>
      <c r="D83" t="s">
        <v>23</v>
      </c>
      <c r="E83" t="s">
        <v>23</v>
      </c>
      <c r="F83" t="s">
        <v>23</v>
      </c>
      <c r="G83" t="s">
        <v>23</v>
      </c>
      <c r="H83" t="s">
        <v>23</v>
      </c>
      <c r="I83" t="s">
        <v>23</v>
      </c>
      <c r="J83" t="s">
        <v>23</v>
      </c>
      <c r="K83" t="s">
        <v>23</v>
      </c>
      <c r="L83" t="s">
        <v>23</v>
      </c>
      <c r="M83" t="s">
        <v>23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t="s">
        <v>23</v>
      </c>
      <c r="V83" t="s">
        <v>23</v>
      </c>
      <c r="W83" t="s">
        <v>23</v>
      </c>
      <c r="X83" t="s">
        <v>23</v>
      </c>
      <c r="Y83" t="s">
        <v>23</v>
      </c>
      <c r="Z83" t="s">
        <v>23</v>
      </c>
      <c r="AA83" t="s">
        <v>23</v>
      </c>
      <c r="AB83" t="s">
        <v>23</v>
      </c>
      <c r="AC83" t="s">
        <v>23</v>
      </c>
      <c r="AD83" t="s">
        <v>23</v>
      </c>
      <c r="AE83" t="s">
        <v>23</v>
      </c>
    </row>
    <row r="84" spans="1:31" x14ac:dyDescent="0.15">
      <c r="A84" s="2">
        <v>80</v>
      </c>
      <c r="B84" t="s">
        <v>23</v>
      </c>
      <c r="C84" t="s">
        <v>23</v>
      </c>
      <c r="D84" t="s">
        <v>23</v>
      </c>
      <c r="E84" t="s">
        <v>23</v>
      </c>
      <c r="F84" t="s">
        <v>23</v>
      </c>
      <c r="G84" t="s">
        <v>23</v>
      </c>
      <c r="H84" t="s">
        <v>23</v>
      </c>
      <c r="I84" t="s">
        <v>23</v>
      </c>
      <c r="J84" t="s">
        <v>23</v>
      </c>
      <c r="K84" t="s">
        <v>23</v>
      </c>
      <c r="L84" t="s">
        <v>23</v>
      </c>
      <c r="M84" t="s">
        <v>23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t="s">
        <v>23</v>
      </c>
      <c r="V84" t="s">
        <v>23</v>
      </c>
      <c r="W84" t="s">
        <v>23</v>
      </c>
      <c r="X84" t="s">
        <v>23</v>
      </c>
      <c r="Y84" t="s">
        <v>23</v>
      </c>
      <c r="Z84" t="s">
        <v>23</v>
      </c>
      <c r="AA84" t="s">
        <v>23</v>
      </c>
      <c r="AB84" t="s">
        <v>23</v>
      </c>
      <c r="AC84" t="s">
        <v>23</v>
      </c>
      <c r="AD84" t="s">
        <v>23</v>
      </c>
      <c r="AE84" t="s">
        <v>23</v>
      </c>
    </row>
    <row r="85" spans="1:31" x14ac:dyDescent="0.15">
      <c r="A85" s="2">
        <v>81</v>
      </c>
      <c r="B85" t="s">
        <v>23</v>
      </c>
      <c r="C85" t="s">
        <v>23</v>
      </c>
      <c r="D85" t="s">
        <v>23</v>
      </c>
      <c r="E85" t="s">
        <v>23</v>
      </c>
      <c r="F85" t="s">
        <v>23</v>
      </c>
      <c r="G85" t="s">
        <v>23</v>
      </c>
      <c r="H85" t="s">
        <v>23</v>
      </c>
      <c r="I85" t="s">
        <v>23</v>
      </c>
      <c r="J85" t="s">
        <v>23</v>
      </c>
      <c r="K85" t="s">
        <v>23</v>
      </c>
      <c r="L85" t="s">
        <v>23</v>
      </c>
      <c r="M85" t="s">
        <v>23</v>
      </c>
      <c r="N85" t="s">
        <v>23</v>
      </c>
      <c r="O85" t="s">
        <v>24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t="s">
        <v>23</v>
      </c>
      <c r="V85" t="s">
        <v>23</v>
      </c>
      <c r="W85" t="s">
        <v>23</v>
      </c>
      <c r="X85" t="s">
        <v>23</v>
      </c>
      <c r="Y85" t="s">
        <v>23</v>
      </c>
      <c r="Z85" t="s">
        <v>23</v>
      </c>
      <c r="AA85" t="s">
        <v>23</v>
      </c>
      <c r="AB85" t="s">
        <v>23</v>
      </c>
      <c r="AC85" t="s">
        <v>23</v>
      </c>
      <c r="AD85" t="s">
        <v>23</v>
      </c>
      <c r="AE85" t="s">
        <v>23</v>
      </c>
    </row>
    <row r="86" spans="1:31" x14ac:dyDescent="0.15">
      <c r="A86" s="2">
        <v>82</v>
      </c>
      <c r="B86" t="s">
        <v>23</v>
      </c>
      <c r="C86" t="s">
        <v>23</v>
      </c>
      <c r="D86" t="s">
        <v>23</v>
      </c>
      <c r="E86" t="s">
        <v>23</v>
      </c>
      <c r="F86" t="s">
        <v>23</v>
      </c>
      <c r="G86" t="s">
        <v>23</v>
      </c>
      <c r="H86" t="s">
        <v>23</v>
      </c>
      <c r="I86" t="s">
        <v>23</v>
      </c>
      <c r="J86" t="s">
        <v>23</v>
      </c>
      <c r="K86" t="s">
        <v>23</v>
      </c>
      <c r="L86" t="s">
        <v>23</v>
      </c>
      <c r="M86" t="s">
        <v>23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t="s">
        <v>23</v>
      </c>
      <c r="V86" t="s">
        <v>23</v>
      </c>
      <c r="W86" t="s">
        <v>23</v>
      </c>
      <c r="X86" t="s">
        <v>23</v>
      </c>
      <c r="Y86" t="s">
        <v>23</v>
      </c>
      <c r="Z86" t="s">
        <v>23</v>
      </c>
      <c r="AA86" t="s">
        <v>23</v>
      </c>
      <c r="AB86" t="s">
        <v>23</v>
      </c>
      <c r="AC86" t="s">
        <v>23</v>
      </c>
      <c r="AD86" t="s">
        <v>23</v>
      </c>
      <c r="AE86" t="s">
        <v>23</v>
      </c>
    </row>
    <row r="87" spans="1:31" x14ac:dyDescent="0.15">
      <c r="A87" s="2">
        <v>83</v>
      </c>
      <c r="B87" t="s">
        <v>23</v>
      </c>
      <c r="C87" t="s">
        <v>23</v>
      </c>
      <c r="D87" t="s">
        <v>23</v>
      </c>
      <c r="E87" t="s">
        <v>23</v>
      </c>
      <c r="F87" t="s">
        <v>23</v>
      </c>
      <c r="G87" t="s">
        <v>23</v>
      </c>
      <c r="H87" t="s">
        <v>23</v>
      </c>
      <c r="I87" t="s">
        <v>23</v>
      </c>
      <c r="J87" t="s">
        <v>23</v>
      </c>
      <c r="K87" t="s">
        <v>23</v>
      </c>
      <c r="L87" t="s">
        <v>23</v>
      </c>
      <c r="M87" t="s">
        <v>23</v>
      </c>
      <c r="N87" t="s">
        <v>23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t="s">
        <v>23</v>
      </c>
      <c r="V87" t="s">
        <v>23</v>
      </c>
      <c r="W87" t="s">
        <v>23</v>
      </c>
      <c r="X87" t="s">
        <v>23</v>
      </c>
      <c r="Y87" t="s">
        <v>23</v>
      </c>
      <c r="Z87" t="s">
        <v>23</v>
      </c>
      <c r="AA87" t="s">
        <v>23</v>
      </c>
      <c r="AB87" t="s">
        <v>23</v>
      </c>
      <c r="AC87" t="s">
        <v>23</v>
      </c>
      <c r="AD87" t="s">
        <v>23</v>
      </c>
      <c r="AE87" t="s">
        <v>23</v>
      </c>
    </row>
    <row r="88" spans="1:31" x14ac:dyDescent="0.15">
      <c r="A88" s="2">
        <v>84</v>
      </c>
      <c r="B88" t="s">
        <v>23</v>
      </c>
      <c r="C88" t="s">
        <v>23</v>
      </c>
      <c r="D88" t="s">
        <v>23</v>
      </c>
      <c r="E88" t="s">
        <v>23</v>
      </c>
      <c r="F88" t="s">
        <v>23</v>
      </c>
      <c r="G88" t="s">
        <v>23</v>
      </c>
      <c r="H88" t="s">
        <v>23</v>
      </c>
      <c r="I88" t="s">
        <v>23</v>
      </c>
      <c r="J88" t="s">
        <v>23</v>
      </c>
      <c r="K88" t="s">
        <v>23</v>
      </c>
      <c r="L88" t="s">
        <v>23</v>
      </c>
      <c r="M88" t="s">
        <v>23</v>
      </c>
      <c r="N88" t="s">
        <v>23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t="s">
        <v>23</v>
      </c>
      <c r="V88" t="s">
        <v>23</v>
      </c>
      <c r="W88" t="s">
        <v>23</v>
      </c>
      <c r="X88" t="s">
        <v>23</v>
      </c>
      <c r="Y88" t="s">
        <v>23</v>
      </c>
      <c r="Z88" t="s">
        <v>23</v>
      </c>
      <c r="AA88" t="s">
        <v>23</v>
      </c>
      <c r="AB88" t="s">
        <v>23</v>
      </c>
      <c r="AC88" t="s">
        <v>23</v>
      </c>
      <c r="AD88" t="s">
        <v>23</v>
      </c>
      <c r="AE88" t="s">
        <v>23</v>
      </c>
    </row>
    <row r="89" spans="1:31" x14ac:dyDescent="0.15">
      <c r="A89" s="2">
        <v>85</v>
      </c>
      <c r="B89" t="s">
        <v>23</v>
      </c>
      <c r="C89" t="s">
        <v>23</v>
      </c>
      <c r="D89" t="s">
        <v>23</v>
      </c>
      <c r="E89" t="s">
        <v>23</v>
      </c>
      <c r="F89" t="s">
        <v>23</v>
      </c>
      <c r="G89" t="s">
        <v>23</v>
      </c>
      <c r="H89" t="s">
        <v>23</v>
      </c>
      <c r="I89" t="s">
        <v>23</v>
      </c>
      <c r="J89" t="s">
        <v>23</v>
      </c>
      <c r="K89" t="s">
        <v>23</v>
      </c>
      <c r="L89" t="s">
        <v>23</v>
      </c>
      <c r="M89" t="s">
        <v>23</v>
      </c>
      <c r="N89" t="s">
        <v>24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t="s">
        <v>23</v>
      </c>
      <c r="V89" t="s">
        <v>23</v>
      </c>
      <c r="W89" t="s">
        <v>23</v>
      </c>
      <c r="X89" t="s">
        <v>23</v>
      </c>
      <c r="Y89" t="s">
        <v>23</v>
      </c>
      <c r="Z89" t="s">
        <v>23</v>
      </c>
      <c r="AA89" t="s">
        <v>23</v>
      </c>
      <c r="AB89" t="s">
        <v>23</v>
      </c>
      <c r="AC89" t="s">
        <v>23</v>
      </c>
      <c r="AD89" t="s">
        <v>23</v>
      </c>
      <c r="AE89" t="s">
        <v>23</v>
      </c>
    </row>
    <row r="90" spans="1:31" x14ac:dyDescent="0.15">
      <c r="A90" s="2">
        <v>86</v>
      </c>
      <c r="B90" t="s">
        <v>23</v>
      </c>
      <c r="C90" t="s">
        <v>23</v>
      </c>
      <c r="D90" t="s">
        <v>23</v>
      </c>
      <c r="E90" t="s">
        <v>23</v>
      </c>
      <c r="F90" t="s">
        <v>23</v>
      </c>
      <c r="G90" t="s">
        <v>23</v>
      </c>
      <c r="H90" t="s">
        <v>23</v>
      </c>
      <c r="I90" t="s">
        <v>23</v>
      </c>
      <c r="J90" t="s">
        <v>23</v>
      </c>
      <c r="K90" t="s">
        <v>23</v>
      </c>
      <c r="L90" t="s">
        <v>23</v>
      </c>
      <c r="M90" t="s">
        <v>23</v>
      </c>
      <c r="N90" t="s">
        <v>23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t="s">
        <v>23</v>
      </c>
      <c r="V90" t="s">
        <v>23</v>
      </c>
      <c r="W90" t="s">
        <v>24</v>
      </c>
      <c r="X90" t="s">
        <v>23</v>
      </c>
      <c r="Y90" t="s">
        <v>23</v>
      </c>
      <c r="Z90" t="s">
        <v>23</v>
      </c>
      <c r="AA90" t="s">
        <v>23</v>
      </c>
      <c r="AB90" t="s">
        <v>23</v>
      </c>
      <c r="AC90" t="s">
        <v>23</v>
      </c>
      <c r="AD90" t="s">
        <v>23</v>
      </c>
      <c r="AE90" t="s">
        <v>23</v>
      </c>
    </row>
    <row r="91" spans="1:31" x14ac:dyDescent="0.15">
      <c r="A91" s="2">
        <v>87</v>
      </c>
      <c r="B91" t="s">
        <v>23</v>
      </c>
      <c r="C91" t="s">
        <v>23</v>
      </c>
      <c r="D91" t="s">
        <v>23</v>
      </c>
      <c r="E91" t="s">
        <v>23</v>
      </c>
      <c r="F91" t="s">
        <v>23</v>
      </c>
      <c r="G91" t="s">
        <v>23</v>
      </c>
      <c r="H91" t="s">
        <v>23</v>
      </c>
      <c r="I91" t="s">
        <v>23</v>
      </c>
      <c r="J91" t="s">
        <v>23</v>
      </c>
      <c r="K91" t="s">
        <v>23</v>
      </c>
      <c r="L91" t="s">
        <v>23</v>
      </c>
      <c r="M91" t="s">
        <v>24</v>
      </c>
      <c r="N91" t="s">
        <v>23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t="s">
        <v>23</v>
      </c>
      <c r="V91" t="s">
        <v>23</v>
      </c>
      <c r="W91" t="s">
        <v>23</v>
      </c>
      <c r="X91" t="s">
        <v>23</v>
      </c>
      <c r="Y91" t="s">
        <v>23</v>
      </c>
      <c r="Z91" t="s">
        <v>23</v>
      </c>
      <c r="AA91" t="s">
        <v>23</v>
      </c>
      <c r="AB91" t="s">
        <v>23</v>
      </c>
      <c r="AC91" t="s">
        <v>23</v>
      </c>
      <c r="AD91" t="s">
        <v>23</v>
      </c>
      <c r="AE91" t="s">
        <v>23</v>
      </c>
    </row>
    <row r="92" spans="1:31" x14ac:dyDescent="0.15">
      <c r="A92" s="2">
        <v>88</v>
      </c>
      <c r="B92" t="s">
        <v>23</v>
      </c>
      <c r="C92" t="s">
        <v>23</v>
      </c>
      <c r="D92" t="s">
        <v>23</v>
      </c>
      <c r="E92" t="s">
        <v>23</v>
      </c>
      <c r="F92" t="s">
        <v>23</v>
      </c>
      <c r="G92" t="s">
        <v>23</v>
      </c>
      <c r="H92" t="s">
        <v>23</v>
      </c>
      <c r="I92" t="s">
        <v>23</v>
      </c>
      <c r="J92" t="s">
        <v>23</v>
      </c>
      <c r="K92" t="s">
        <v>23</v>
      </c>
      <c r="L92" t="s">
        <v>23</v>
      </c>
      <c r="M92" t="s">
        <v>23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t="s">
        <v>23</v>
      </c>
      <c r="V92" t="s">
        <v>23</v>
      </c>
      <c r="W92" t="s">
        <v>23</v>
      </c>
      <c r="X92" t="s">
        <v>23</v>
      </c>
      <c r="Y92" t="s">
        <v>23</v>
      </c>
      <c r="Z92" t="s">
        <v>23</v>
      </c>
      <c r="AA92" t="s">
        <v>23</v>
      </c>
      <c r="AB92" t="s">
        <v>24</v>
      </c>
      <c r="AC92" t="s">
        <v>23</v>
      </c>
      <c r="AD92" t="s">
        <v>23</v>
      </c>
      <c r="AE92" t="s">
        <v>23</v>
      </c>
    </row>
    <row r="93" spans="1:31" x14ac:dyDescent="0.15">
      <c r="A93" s="2">
        <v>89</v>
      </c>
      <c r="B93" t="s">
        <v>23</v>
      </c>
      <c r="C93" t="s">
        <v>23</v>
      </c>
      <c r="D93" t="s">
        <v>23</v>
      </c>
      <c r="E93" t="s">
        <v>23</v>
      </c>
      <c r="F93" t="s">
        <v>23</v>
      </c>
      <c r="G93" t="s">
        <v>23</v>
      </c>
      <c r="H93" t="s">
        <v>23</v>
      </c>
      <c r="I93" t="s">
        <v>23</v>
      </c>
      <c r="J93" t="s">
        <v>23</v>
      </c>
      <c r="K93" t="s">
        <v>23</v>
      </c>
      <c r="L93" t="s">
        <v>23</v>
      </c>
      <c r="M93" t="s">
        <v>23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t="s">
        <v>23</v>
      </c>
      <c r="V93" t="s">
        <v>23</v>
      </c>
      <c r="W93" t="s">
        <v>23</v>
      </c>
      <c r="X93" t="s">
        <v>23</v>
      </c>
      <c r="Y93" t="s">
        <v>23</v>
      </c>
      <c r="Z93" t="s">
        <v>23</v>
      </c>
      <c r="AA93" t="s">
        <v>23</v>
      </c>
      <c r="AB93" t="s">
        <v>23</v>
      </c>
      <c r="AC93" t="s">
        <v>23</v>
      </c>
      <c r="AD93" t="s">
        <v>23</v>
      </c>
      <c r="AE93" t="s">
        <v>23</v>
      </c>
    </row>
    <row r="94" spans="1:31" x14ac:dyDescent="0.15">
      <c r="A94" s="2">
        <v>90</v>
      </c>
      <c r="B94" t="s">
        <v>24</v>
      </c>
      <c r="C94" t="s">
        <v>23</v>
      </c>
      <c r="D94" t="s">
        <v>23</v>
      </c>
      <c r="E94" t="s">
        <v>23</v>
      </c>
      <c r="F94" t="s">
        <v>23</v>
      </c>
      <c r="G94" t="s">
        <v>23</v>
      </c>
      <c r="H94" t="s">
        <v>23</v>
      </c>
      <c r="I94" t="s">
        <v>23</v>
      </c>
      <c r="J94" t="s">
        <v>23</v>
      </c>
      <c r="K94" t="s">
        <v>23</v>
      </c>
      <c r="L94" t="s">
        <v>23</v>
      </c>
      <c r="M94" t="s">
        <v>23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t="s">
        <v>23</v>
      </c>
      <c r="V94" t="s">
        <v>23</v>
      </c>
      <c r="W94" t="s">
        <v>23</v>
      </c>
      <c r="X94" t="s">
        <v>23</v>
      </c>
      <c r="Y94" t="s">
        <v>23</v>
      </c>
      <c r="Z94" t="s">
        <v>23</v>
      </c>
      <c r="AA94" t="s">
        <v>23</v>
      </c>
      <c r="AB94" t="s">
        <v>23</v>
      </c>
      <c r="AC94" t="s">
        <v>23</v>
      </c>
      <c r="AD94" t="s">
        <v>23</v>
      </c>
      <c r="AE94" t="s">
        <v>23</v>
      </c>
    </row>
    <row r="95" spans="1:31" x14ac:dyDescent="0.15">
      <c r="A95" s="2">
        <v>91</v>
      </c>
      <c r="B95" t="s">
        <v>23</v>
      </c>
      <c r="C95" t="s">
        <v>23</v>
      </c>
      <c r="D95" t="s">
        <v>23</v>
      </c>
      <c r="E95" t="s">
        <v>23</v>
      </c>
      <c r="F95" t="s">
        <v>23</v>
      </c>
      <c r="G95" t="s">
        <v>23</v>
      </c>
      <c r="H95" t="s">
        <v>23</v>
      </c>
      <c r="I95" t="s">
        <v>23</v>
      </c>
      <c r="J95" t="s">
        <v>23</v>
      </c>
      <c r="K95" t="s">
        <v>23</v>
      </c>
      <c r="L95" t="s">
        <v>23</v>
      </c>
      <c r="M95" t="s">
        <v>23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24</v>
      </c>
      <c r="T95" t="s">
        <v>23</v>
      </c>
      <c r="U95" t="s">
        <v>23</v>
      </c>
      <c r="V95" t="s">
        <v>23</v>
      </c>
      <c r="W95" t="s">
        <v>23</v>
      </c>
      <c r="X95" t="s">
        <v>23</v>
      </c>
      <c r="Y95" t="s">
        <v>23</v>
      </c>
      <c r="Z95" t="s">
        <v>23</v>
      </c>
      <c r="AA95" t="s">
        <v>23</v>
      </c>
      <c r="AB95" t="s">
        <v>23</v>
      </c>
      <c r="AC95" t="s">
        <v>23</v>
      </c>
      <c r="AD95" t="s">
        <v>23</v>
      </c>
      <c r="AE95" t="s">
        <v>23</v>
      </c>
    </row>
    <row r="96" spans="1:31" x14ac:dyDescent="0.15">
      <c r="A96" s="2">
        <v>92</v>
      </c>
      <c r="B96" t="s">
        <v>23</v>
      </c>
      <c r="C96" t="s">
        <v>23</v>
      </c>
      <c r="D96" t="s">
        <v>23</v>
      </c>
      <c r="E96" t="s">
        <v>23</v>
      </c>
      <c r="F96" t="s">
        <v>23</v>
      </c>
      <c r="G96" t="s">
        <v>23</v>
      </c>
      <c r="H96" t="s">
        <v>23</v>
      </c>
      <c r="I96" t="s">
        <v>23</v>
      </c>
      <c r="J96" t="s">
        <v>23</v>
      </c>
      <c r="K96" t="s">
        <v>23</v>
      </c>
      <c r="L96" t="s">
        <v>23</v>
      </c>
      <c r="M96" t="s">
        <v>24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t="s">
        <v>23</v>
      </c>
      <c r="V96" t="s">
        <v>23</v>
      </c>
      <c r="W96" t="s">
        <v>23</v>
      </c>
      <c r="X96" t="s">
        <v>23</v>
      </c>
      <c r="Y96" t="s">
        <v>23</v>
      </c>
      <c r="Z96" t="s">
        <v>23</v>
      </c>
      <c r="AA96" t="s">
        <v>23</v>
      </c>
      <c r="AB96" t="s">
        <v>23</v>
      </c>
      <c r="AC96" t="s">
        <v>23</v>
      </c>
      <c r="AD96" t="s">
        <v>23</v>
      </c>
      <c r="AE96" t="s">
        <v>23</v>
      </c>
    </row>
    <row r="97" spans="1:31" x14ac:dyDescent="0.15">
      <c r="A97" s="2">
        <v>93</v>
      </c>
      <c r="B97" t="s">
        <v>23</v>
      </c>
      <c r="C97" t="s">
        <v>23</v>
      </c>
      <c r="D97" t="s">
        <v>23</v>
      </c>
      <c r="E97" t="s">
        <v>23</v>
      </c>
      <c r="F97" t="s">
        <v>23</v>
      </c>
      <c r="G97" t="s">
        <v>23</v>
      </c>
      <c r="H97" t="s">
        <v>23</v>
      </c>
      <c r="I97" t="s">
        <v>23</v>
      </c>
      <c r="J97" t="s">
        <v>23</v>
      </c>
      <c r="K97" t="s">
        <v>23</v>
      </c>
      <c r="L97" t="s">
        <v>23</v>
      </c>
      <c r="M97" t="s">
        <v>23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t="s">
        <v>23</v>
      </c>
      <c r="V97" t="s">
        <v>23</v>
      </c>
      <c r="W97" t="s">
        <v>23</v>
      </c>
      <c r="X97" t="s">
        <v>23</v>
      </c>
      <c r="Y97" t="s">
        <v>23</v>
      </c>
      <c r="Z97" t="s">
        <v>23</v>
      </c>
      <c r="AA97" t="s">
        <v>23</v>
      </c>
      <c r="AB97" t="s">
        <v>23</v>
      </c>
      <c r="AC97" t="s">
        <v>23</v>
      </c>
      <c r="AD97" t="s">
        <v>23</v>
      </c>
      <c r="AE97" t="s">
        <v>23</v>
      </c>
    </row>
    <row r="98" spans="1:31" x14ac:dyDescent="0.15">
      <c r="A98" s="2">
        <v>94</v>
      </c>
      <c r="B98" t="s">
        <v>23</v>
      </c>
      <c r="C98" t="s">
        <v>23</v>
      </c>
      <c r="D98" t="s">
        <v>23</v>
      </c>
      <c r="E98" t="s">
        <v>23</v>
      </c>
      <c r="F98" t="s">
        <v>23</v>
      </c>
      <c r="G98" t="s">
        <v>23</v>
      </c>
      <c r="H98" t="s">
        <v>23</v>
      </c>
      <c r="I98" t="s">
        <v>23</v>
      </c>
      <c r="J98" t="s">
        <v>23</v>
      </c>
      <c r="K98" t="s">
        <v>23</v>
      </c>
      <c r="L98" t="s">
        <v>23</v>
      </c>
      <c r="M98" t="s">
        <v>23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24</v>
      </c>
      <c r="T98" t="s">
        <v>23</v>
      </c>
      <c r="U98" t="s">
        <v>23</v>
      </c>
      <c r="V98" t="s">
        <v>23</v>
      </c>
      <c r="W98" t="s">
        <v>23</v>
      </c>
      <c r="X98" t="s">
        <v>23</v>
      </c>
      <c r="Y98" t="s">
        <v>23</v>
      </c>
      <c r="Z98" t="s">
        <v>23</v>
      </c>
      <c r="AA98" t="s">
        <v>23</v>
      </c>
      <c r="AB98" t="s">
        <v>23</v>
      </c>
      <c r="AC98" t="s">
        <v>23</v>
      </c>
      <c r="AD98" t="s">
        <v>23</v>
      </c>
      <c r="AE98" t="s">
        <v>23</v>
      </c>
    </row>
    <row r="99" spans="1:31" x14ac:dyDescent="0.15">
      <c r="A99" s="2">
        <v>95</v>
      </c>
      <c r="B99" t="s">
        <v>23</v>
      </c>
      <c r="C99" t="s">
        <v>23</v>
      </c>
      <c r="D99" t="s">
        <v>23</v>
      </c>
      <c r="E99" t="s">
        <v>23</v>
      </c>
      <c r="F99" t="s">
        <v>23</v>
      </c>
      <c r="G99" t="s">
        <v>23</v>
      </c>
      <c r="H99" t="s">
        <v>23</v>
      </c>
      <c r="I99" t="s">
        <v>23</v>
      </c>
      <c r="J99" t="s">
        <v>23</v>
      </c>
      <c r="K99" t="s">
        <v>23</v>
      </c>
      <c r="L99" t="s">
        <v>23</v>
      </c>
      <c r="M99" t="s">
        <v>23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t="s">
        <v>23</v>
      </c>
      <c r="V99" t="s">
        <v>23</v>
      </c>
      <c r="W99" t="s">
        <v>23</v>
      </c>
      <c r="X99" t="s">
        <v>23</v>
      </c>
      <c r="Y99" t="s">
        <v>23</v>
      </c>
      <c r="Z99" t="s">
        <v>23</v>
      </c>
      <c r="AA99" t="s">
        <v>23</v>
      </c>
      <c r="AB99" t="s">
        <v>23</v>
      </c>
      <c r="AC99" t="s">
        <v>23</v>
      </c>
      <c r="AD99" t="s">
        <v>23</v>
      </c>
      <c r="AE99" t="s">
        <v>23</v>
      </c>
    </row>
    <row r="100" spans="1:31" x14ac:dyDescent="0.15">
      <c r="A100" s="2">
        <v>96</v>
      </c>
      <c r="B100" t="s">
        <v>23</v>
      </c>
      <c r="C100" t="s">
        <v>23</v>
      </c>
      <c r="D100" t="s">
        <v>23</v>
      </c>
      <c r="E100" t="s">
        <v>23</v>
      </c>
      <c r="F100" t="s">
        <v>23</v>
      </c>
      <c r="G100" t="s">
        <v>23</v>
      </c>
      <c r="H100" t="s">
        <v>23</v>
      </c>
      <c r="I100" t="s">
        <v>23</v>
      </c>
      <c r="J100" t="s">
        <v>23</v>
      </c>
      <c r="K100" t="s">
        <v>23</v>
      </c>
      <c r="L100" t="s">
        <v>23</v>
      </c>
      <c r="M100" t="s">
        <v>23</v>
      </c>
      <c r="N100" t="s">
        <v>23</v>
      </c>
      <c r="O100" t="s">
        <v>23</v>
      </c>
      <c r="P100" t="s">
        <v>23</v>
      </c>
      <c r="Q100" t="s">
        <v>24</v>
      </c>
      <c r="R100" t="s">
        <v>23</v>
      </c>
      <c r="S100" t="s">
        <v>23</v>
      </c>
      <c r="T100" t="s">
        <v>23</v>
      </c>
      <c r="U100" t="s">
        <v>23</v>
      </c>
      <c r="V100" t="s">
        <v>23</v>
      </c>
      <c r="W100" t="s">
        <v>23</v>
      </c>
      <c r="X100" t="s">
        <v>23</v>
      </c>
      <c r="Y100" t="s">
        <v>23</v>
      </c>
      <c r="Z100" t="s">
        <v>23</v>
      </c>
      <c r="AA100" t="s">
        <v>23</v>
      </c>
      <c r="AB100" t="s">
        <v>23</v>
      </c>
      <c r="AC100" t="s">
        <v>23</v>
      </c>
      <c r="AD100" t="s">
        <v>23</v>
      </c>
      <c r="AE100" t="s">
        <v>23</v>
      </c>
    </row>
    <row r="101" spans="1:31" x14ac:dyDescent="0.15">
      <c r="A101" s="2">
        <v>97</v>
      </c>
      <c r="B101" t="s">
        <v>23</v>
      </c>
      <c r="C101" t="s">
        <v>23</v>
      </c>
      <c r="D101" t="s">
        <v>23</v>
      </c>
      <c r="E101" t="s">
        <v>23</v>
      </c>
      <c r="F101" t="s">
        <v>23</v>
      </c>
      <c r="G101" t="s">
        <v>24</v>
      </c>
      <c r="H101" t="s">
        <v>23</v>
      </c>
      <c r="I101" t="s">
        <v>23</v>
      </c>
      <c r="J101" t="s">
        <v>23</v>
      </c>
      <c r="K101" t="s">
        <v>24</v>
      </c>
      <c r="L101" t="s">
        <v>23</v>
      </c>
      <c r="M101" t="s">
        <v>23</v>
      </c>
      <c r="N101" t="s">
        <v>23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t="s">
        <v>23</v>
      </c>
      <c r="V101" t="s">
        <v>23</v>
      </c>
      <c r="W101" t="s">
        <v>23</v>
      </c>
      <c r="X101" t="s">
        <v>23</v>
      </c>
      <c r="Y101" t="s">
        <v>23</v>
      </c>
      <c r="Z101" t="s">
        <v>23</v>
      </c>
      <c r="AA101" t="s">
        <v>23</v>
      </c>
      <c r="AB101" t="s">
        <v>23</v>
      </c>
      <c r="AC101" t="s">
        <v>23</v>
      </c>
      <c r="AD101" t="s">
        <v>23</v>
      </c>
      <c r="AE101" t="s">
        <v>23</v>
      </c>
    </row>
    <row r="102" spans="1:31" x14ac:dyDescent="0.15">
      <c r="A102" s="2">
        <v>98</v>
      </c>
      <c r="B102" t="s">
        <v>23</v>
      </c>
      <c r="C102" t="s">
        <v>23</v>
      </c>
      <c r="D102" t="s">
        <v>23</v>
      </c>
      <c r="E102" t="s">
        <v>23</v>
      </c>
      <c r="F102" t="s">
        <v>23</v>
      </c>
      <c r="G102" t="s">
        <v>23</v>
      </c>
      <c r="H102" t="s">
        <v>23</v>
      </c>
      <c r="I102" t="s">
        <v>23</v>
      </c>
      <c r="J102" t="s">
        <v>23</v>
      </c>
      <c r="K102" t="s">
        <v>23</v>
      </c>
      <c r="L102" t="s">
        <v>23</v>
      </c>
      <c r="M102" t="s">
        <v>23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t="s">
        <v>23</v>
      </c>
      <c r="V102" t="s">
        <v>23</v>
      </c>
      <c r="W102" t="s">
        <v>23</v>
      </c>
      <c r="X102" t="s">
        <v>23</v>
      </c>
      <c r="Y102" t="s">
        <v>23</v>
      </c>
      <c r="Z102" t="s">
        <v>23</v>
      </c>
      <c r="AA102" t="s">
        <v>23</v>
      </c>
      <c r="AB102" t="s">
        <v>23</v>
      </c>
      <c r="AC102" t="s">
        <v>23</v>
      </c>
      <c r="AD102" t="s">
        <v>23</v>
      </c>
      <c r="AE102" t="s">
        <v>23</v>
      </c>
    </row>
    <row r="103" spans="1:31" x14ac:dyDescent="0.15">
      <c r="A103" s="2">
        <v>99</v>
      </c>
      <c r="B103" t="s">
        <v>23</v>
      </c>
      <c r="C103" t="s">
        <v>23</v>
      </c>
      <c r="D103" t="s">
        <v>23</v>
      </c>
      <c r="E103" t="s">
        <v>23</v>
      </c>
      <c r="F103" t="s">
        <v>23</v>
      </c>
      <c r="G103" t="s">
        <v>23</v>
      </c>
      <c r="H103" t="s">
        <v>23</v>
      </c>
      <c r="I103" t="s">
        <v>23</v>
      </c>
      <c r="J103" t="s">
        <v>23</v>
      </c>
      <c r="K103" t="s">
        <v>23</v>
      </c>
      <c r="L103" t="s">
        <v>23</v>
      </c>
      <c r="M103" t="s">
        <v>23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t="s">
        <v>23</v>
      </c>
      <c r="V103" t="s">
        <v>23</v>
      </c>
      <c r="W103" t="s">
        <v>23</v>
      </c>
      <c r="X103" t="s">
        <v>23</v>
      </c>
      <c r="Y103" t="s">
        <v>23</v>
      </c>
      <c r="Z103" t="s">
        <v>23</v>
      </c>
      <c r="AA103" t="s">
        <v>23</v>
      </c>
      <c r="AB103" t="s">
        <v>23</v>
      </c>
      <c r="AC103" t="s">
        <v>23</v>
      </c>
      <c r="AD103" t="s">
        <v>23</v>
      </c>
      <c r="AE103" t="s">
        <v>23</v>
      </c>
    </row>
    <row r="104" spans="1:31" x14ac:dyDescent="0.15">
      <c r="A104" s="2">
        <v>100</v>
      </c>
      <c r="B104" t="s">
        <v>23</v>
      </c>
      <c r="C104" t="s">
        <v>23</v>
      </c>
      <c r="D104" t="s">
        <v>23</v>
      </c>
      <c r="E104" t="s">
        <v>23</v>
      </c>
      <c r="F104" t="s">
        <v>23</v>
      </c>
      <c r="G104" t="s">
        <v>23</v>
      </c>
      <c r="H104" t="s">
        <v>23</v>
      </c>
      <c r="I104" t="s">
        <v>23</v>
      </c>
      <c r="J104" t="s">
        <v>23</v>
      </c>
      <c r="K104" t="s">
        <v>23</v>
      </c>
      <c r="L104" t="s">
        <v>23</v>
      </c>
      <c r="M104" t="s">
        <v>23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t="s">
        <v>23</v>
      </c>
      <c r="V104" t="s">
        <v>23</v>
      </c>
      <c r="W104" t="s">
        <v>23</v>
      </c>
      <c r="X104" t="s">
        <v>23</v>
      </c>
      <c r="Y104" t="s">
        <v>23</v>
      </c>
      <c r="Z104" t="s">
        <v>23</v>
      </c>
      <c r="AA104" t="s">
        <v>23</v>
      </c>
      <c r="AB104" t="s">
        <v>23</v>
      </c>
      <c r="AC104" t="s">
        <v>24</v>
      </c>
      <c r="AD104" t="s">
        <v>23</v>
      </c>
      <c r="AE104" t="s">
        <v>23</v>
      </c>
    </row>
    <row r="107" spans="1:31" ht="18" x14ac:dyDescent="0.2">
      <c r="A107" s="14" t="s">
        <v>37</v>
      </c>
      <c r="B107" s="14">
        <f>COUNTIF(B5:AE104,"Fail")</f>
        <v>54</v>
      </c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 Dealer Satisfaction</vt:lpstr>
      <vt:lpstr>End-User Satisfaction</vt:lpstr>
      <vt:lpstr>Gross Revenue &amp; Market Share</vt:lpstr>
      <vt:lpstr>Mower Unit Sales</vt:lpstr>
      <vt:lpstr>Tractor Unit Sales</vt:lpstr>
      <vt:lpstr>Industry Mower Total Sales</vt:lpstr>
      <vt:lpstr>Industry Tractor Total Sales</vt:lpstr>
      <vt:lpstr>Mower Test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MAYS COLLEGE OF BUSINESS</dc:creator>
  <cp:lastModifiedBy>architjajoo</cp:lastModifiedBy>
  <cp:lastPrinted>1998-10-26T15:24:53Z</cp:lastPrinted>
  <dcterms:created xsi:type="dcterms:W3CDTF">1998-05-18T11:54:22Z</dcterms:created>
  <dcterms:modified xsi:type="dcterms:W3CDTF">2018-02-09T03:17:45Z</dcterms:modified>
</cp:coreProperties>
</file>