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ichData/rdrichvalue.xml" ContentType="application/vnd.ms-excel.rdrichvalue+xml"/>
  <Override PartName="/xl/cellimages.xml" ContentType="application/vnd.wps-officedocument.cellimage+xml"/>
  <Override PartName="/xl/richData/rdRichValueTypes.xml" ContentType="application/vnd.ms-excel.rdrichvaluetypes+xml"/>
  <Override PartName="/xl/richData/rdrichvaluestructure.xml" ContentType="application/vnd.ms-excel.rdrichvaluestruc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PY12\Desktop\"/>
    </mc:Choice>
  </mc:AlternateContent>
  <xr:revisionPtr revIDLastSave="0" documentId="13_ncr:1_{0A27061A-CBDC-47A9-B67B-E1946DC968D8}" xr6:coauthVersionLast="47" xr6:coauthVersionMax="47" xr10:uidLastSave="{00000000-0000-0000-0000-000000000000}"/>
  <bookViews>
    <workbookView xWindow="-108" yWindow="-108" windowWidth="23256" windowHeight="13176" firstSheet="1" activeTab="2" xr2:uid="{00000000-000D-0000-FFFF-FFFF00000000}"/>
  </bookViews>
  <sheets>
    <sheet name="UNI官方信息" sheetId="5" state="hidden" r:id="rId1"/>
    <sheet name="UNI运费" sheetId="1" r:id="rId2"/>
    <sheet name="利润计算表" sheetId="14" r:id="rId3"/>
    <sheet name="运费方式" sheetId="15" state="hidden" r:id="rId4"/>
  </sheets>
  <calcPr calcId="191029"/>
</workbook>
</file>

<file path=xl/calcChain.xml><?xml version="1.0" encoding="utf-8"?>
<calcChain xmlns="http://schemas.openxmlformats.org/spreadsheetml/2006/main">
  <c r="C9" i="14" l="1"/>
  <c r="E11" i="14" s="1"/>
  <c r="C4" i="14"/>
  <c r="P12" i="1"/>
  <c r="O12" i="1"/>
  <c r="N12" i="1"/>
  <c r="M7" i="1"/>
  <c r="F11" i="14"/>
  <c r="D3" i="14"/>
  <c r="E7" i="5"/>
  <c r="C7" i="5"/>
  <c r="A7" i="5"/>
  <c r="M12" i="1" l="1"/>
  <c r="M3" i="1" s="1"/>
  <c r="K21" i="1" l="1"/>
  <c r="K13" i="1"/>
  <c r="K14" i="1"/>
  <c r="K27" i="1"/>
  <c r="K15" i="1"/>
  <c r="B3" i="15" s="1"/>
  <c r="C3" i="15" s="1"/>
  <c r="K20" i="1"/>
  <c r="K22" i="1"/>
  <c r="B4" i="15" s="1"/>
  <c r="C4" i="15" s="1"/>
  <c r="K28" i="1"/>
  <c r="K29" i="1"/>
  <c r="B5" i="15" s="1"/>
  <c r="C5" i="15" s="1"/>
  <c r="K34" i="1"/>
  <c r="K35" i="1"/>
  <c r="K36" i="1"/>
  <c r="B6" i="15" s="1"/>
  <c r="C6" i="15" s="1"/>
  <c r="K6" i="1"/>
  <c r="K41" i="1"/>
  <c r="K7" i="1"/>
  <c r="K42" i="1"/>
  <c r="K8" i="1"/>
  <c r="B2" i="15" s="1"/>
  <c r="C2" i="15" s="1"/>
  <c r="K43" i="1"/>
  <c r="B7" i="15" s="1"/>
  <c r="C7" i="15" s="1"/>
  <c r="B8" i="14" l="1"/>
  <c r="C11" i="14"/>
  <c r="G11" i="14" s="1"/>
  <c r="H11" i="14" s="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8" name="ID_C1E65F40B20845D7AE77CA2A817DC7A3" descr="WechatIMG16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31110" y="4104640"/>
          <a:ext cx="3837305" cy="3162300"/>
        </a:xfrm>
        <a:prstGeom prst="rect">
          <a:avLst/>
        </a:prstGeom>
      </xdr:spPr>
    </xdr:pic>
  </etc:cellImage>
  <etc:cellImage>
    <xdr:pic>
      <xdr:nvPicPr>
        <xdr:cNvPr id="19" name="ID_75D9356006FF4C08AA2014287B5D97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50325" y="4278630"/>
          <a:ext cx="4585335" cy="2774315"/>
        </a:xfrm>
        <a:prstGeom prst="rect">
          <a:avLst/>
        </a:prstGeom>
      </xdr:spPr>
    </xdr:pic>
  </etc:cellImage>
  <etc:cellImage>
    <xdr:pic>
      <xdr:nvPicPr>
        <xdr:cNvPr id="13" name="ID_1803CA66329A46F2962604E2201EFE3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68180" y="2322195"/>
          <a:ext cx="2131060" cy="132334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0FA8525AE5FD4F7BBB4A4B9D267A2D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679315" y="2348230"/>
          <a:ext cx="1977390" cy="1371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6D9FBACD6C65464297BF5EF1F2A56DCA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4025" y="2319020"/>
          <a:ext cx="2112645" cy="1403985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章途星</author>
  </authors>
  <commentList>
    <comment ref="C11" authorId="0" shapeId="0" xr:uid="{889C9625-5FC5-47F6-8A03-462CB82DC6CA}">
      <text>
        <r>
          <rPr>
            <b/>
            <sz val="14"/>
            <color indexed="81"/>
            <rFont val="宋体"/>
            <family val="3"/>
            <charset val="134"/>
          </rPr>
          <t>数值为0的时候核实重量体积</t>
        </r>
      </text>
    </comment>
  </commentList>
</comments>
</file>

<file path=xl/sharedStrings.xml><?xml version="1.0" encoding="utf-8"?>
<sst xmlns="http://schemas.openxmlformats.org/spreadsheetml/2006/main" count="297" uniqueCount="195">
  <si>
    <t>UNI官方公众号</t>
  </si>
  <si>
    <t>UNI官方视频号</t>
  </si>
  <si>
    <t xml:space="preserve">           UNI电子物流, 2004年成立于俄罗斯, 是具备20余年经验, 深耕中俄跨境物流的一家俄罗斯企业。
           此外, 是经过俄罗斯批准简化B2C包裹处理程序的物流运营商。集仓储管理、物流运输、海关申报、尾程派送于一体的跨境电商物流综合服务企业。</t>
  </si>
  <si>
    <t>UNI在俄罗斯独家海关仓库</t>
  </si>
  <si>
    <t>俄罗斯独家运输路线</t>
  </si>
  <si>
    <t>UNI官方公众号可联系UNI客服💁
不定期会发送最新中俄资讯和物流讯息!</t>
  </si>
  <si>
    <t>UNI东宁FBP仓</t>
  </si>
  <si>
    <t>上海FBP仓 —— Super Express极速派送, 5日到达莫斯科分拣中心</t>
  </si>
  <si>
    <r>
      <rPr>
        <sz val="18"/>
        <color rgb="FFF91155"/>
        <rFont val="Arial"/>
        <family val="2"/>
        <scheme val="minor"/>
      </rPr>
      <t>目前FBP仓储服务仅与OZON合作</t>
    </r>
    <r>
      <rPr>
        <sz val="14"/>
        <color rgb="FF000000"/>
        <rFont val="Arial"/>
        <family val="2"/>
        <scheme val="minor"/>
      </rPr>
      <t xml:space="preserve">
免费仓储: 180天
费用: 与rFBS一致
其他免费服务: 免费上架、免费贴单、免费定期盘点
⚠️: 卖家需选择任意物流商，将包裹送至FBP边境仓, UNI目前不提供针对FBP的免费运输服务
东宁FBP地址: 黑龙江省牡丹江市东宁镇团结路北侧街FBP仓(东宁国际跨境电商监管场所院内)
收货人：王燕 
电话☎️：+86 18945386369</t>
    </r>
  </si>
  <si>
    <r>
      <rPr>
        <sz val="18"/>
        <color rgb="FFF91155"/>
        <rFont val="Arial"/>
        <family val="2"/>
        <scheme val="minor"/>
      </rPr>
      <t>目前FBP仓储服务仅与OZON合作</t>
    </r>
    <r>
      <rPr>
        <sz val="14"/>
        <color rgb="FFFF0000"/>
        <rFont val="Arial"/>
        <family val="2"/>
        <scheme val="minor"/>
      </rPr>
      <t xml:space="preserve">
</t>
    </r>
    <r>
      <rPr>
        <sz val="14"/>
        <color theme="1"/>
        <rFont val="Arial"/>
        <family val="2"/>
        <scheme val="minor"/>
      </rPr>
      <t xml:space="preserve">免费仓储: 180天
费用: 与rFBS一致
其他免费服务: 免费上架、免费贴单、免费定期盘点
⚠️: 卖家需选择任意物流商，将包裹送至FBP边境仓, UNI目前不提供针对FBP的免费运输服务
上海FBP地址: 上海市青浦区崧盈路300号K5栋 , 主路西边门UNI-FBP仓
收货人：UNI-FBP仓
电话☎️：+86  16601825182 
                 +86  19539499007
</t>
    </r>
  </si>
  <si>
    <t>https://sellers.uniglobal.dev/login</t>
  </si>
  <si>
    <t>功能板块</t>
  </si>
  <si>
    <t>功能说明</t>
  </si>
  <si>
    <t>您可以这样操作</t>
  </si>
  <si>
    <t>客户退件</t>
  </si>
  <si>
    <t>买家签收后, 又需要退货</t>
  </si>
  <si>
    <r>
      <rPr>
        <sz val="14"/>
        <color rgb="FF000000"/>
        <rFont val="Arial"/>
        <family val="2"/>
        <scheme val="minor"/>
      </rPr>
      <t>退货包裹会在UNI俄罗斯仓库</t>
    </r>
    <r>
      <rPr>
        <b/>
        <sz val="14"/>
        <color rgb="FF2240BD"/>
        <rFont val="宋体-简"/>
        <charset val="134"/>
      </rPr>
      <t>「免费存储</t>
    </r>
    <r>
      <rPr>
        <b/>
        <sz val="14"/>
        <color rgb="FF2240BD"/>
        <rFont val="Arial Bold"/>
        <family val="2"/>
      </rPr>
      <t>14</t>
    </r>
    <r>
      <rPr>
        <b/>
        <sz val="14"/>
        <color rgb="FF2240BD"/>
        <rFont val="宋体-简"/>
        <charset val="134"/>
      </rPr>
      <t>天」</t>
    </r>
    <r>
      <rPr>
        <sz val="14"/>
        <color rgb="FF000000"/>
        <rFont val="Arial"/>
        <family val="2"/>
        <scheme val="minor"/>
      </rPr>
      <t xml:space="preserve">
如您选择使用UNI渠道进行发货, 且使用UNI渠道退回中国的费用: </t>
    </r>
    <r>
      <rPr>
        <b/>
        <sz val="14"/>
        <color theme="4" tint="-0.249977111117893"/>
        <rFont val="Arial Bold"/>
        <family val="2"/>
      </rPr>
      <t>40</t>
    </r>
    <r>
      <rPr>
        <b/>
        <sz val="14"/>
        <color theme="4" tint="-0.249977111117893"/>
        <rFont val="宋体-简"/>
        <charset val="134"/>
      </rPr>
      <t>元操作费</t>
    </r>
    <r>
      <rPr>
        <b/>
        <sz val="14"/>
        <color theme="4" tint="-0.249977111117893"/>
        <rFont val="Arial Bold"/>
        <family val="2"/>
      </rPr>
      <t>+40</t>
    </r>
    <r>
      <rPr>
        <b/>
        <sz val="14"/>
        <color theme="4" tint="-0.249977111117893"/>
        <rFont val="宋体-简"/>
        <charset val="134"/>
      </rPr>
      <t>元</t>
    </r>
    <r>
      <rPr>
        <b/>
        <sz val="14"/>
        <color theme="4" tint="-0.249977111117893"/>
        <rFont val="Arial Bold"/>
        <family val="2"/>
      </rPr>
      <t>/</t>
    </r>
    <r>
      <rPr>
        <b/>
        <sz val="14"/>
        <color theme="4" tint="-0.249977111117893"/>
        <rFont val="宋体-简"/>
        <charset val="134"/>
      </rPr>
      <t>公斤</t>
    </r>
    <r>
      <rPr>
        <sz val="14"/>
        <color rgb="FF000000"/>
        <rFont val="Arial"/>
        <family val="2"/>
        <scheme val="minor"/>
      </rPr>
      <t xml:space="preserve">
如您选择其他物流公司进行发货, 但用UNI渠道退回中国的费用:</t>
    </r>
    <r>
      <rPr>
        <b/>
        <sz val="14"/>
        <color theme="4" tint="-0.249977111117893"/>
        <rFont val="Arial Bold"/>
        <family val="2"/>
      </rPr>
      <t>188</t>
    </r>
    <r>
      <rPr>
        <b/>
        <sz val="14"/>
        <color theme="4" tint="-0.249977111117893"/>
        <rFont val="宋体-简"/>
        <charset val="134"/>
      </rPr>
      <t>元操作费</t>
    </r>
    <r>
      <rPr>
        <b/>
        <sz val="14"/>
        <color theme="4" tint="-0.249977111117893"/>
        <rFont val="Arial Bold"/>
        <family val="2"/>
      </rPr>
      <t>+95</t>
    </r>
    <r>
      <rPr>
        <b/>
        <sz val="14"/>
        <color theme="4" tint="-0.249977111117893"/>
        <rFont val="宋体-简"/>
        <charset val="134"/>
      </rPr>
      <t>元</t>
    </r>
    <r>
      <rPr>
        <b/>
        <sz val="14"/>
        <color theme="4" tint="-0.249977111117893"/>
        <rFont val="Arial Bold"/>
        <family val="2"/>
      </rPr>
      <t>/</t>
    </r>
    <r>
      <rPr>
        <b/>
        <sz val="14"/>
        <color theme="4" tint="-0.249977111117893"/>
        <rFont val="宋体-简"/>
        <charset val="134"/>
      </rPr>
      <t>公斤</t>
    </r>
    <r>
      <rPr>
        <sz val="14"/>
        <color rgb="FF000000"/>
        <rFont val="Arial"/>
        <family val="2"/>
        <scheme val="minor"/>
      </rPr>
      <t xml:space="preserve">
( * 费用是包含关税费用, 退回到您指定的地址 )</t>
    </r>
  </si>
  <si>
    <t>买家未签收的包裹</t>
  </si>
  <si>
    <t>买家没有签收,需要退货</t>
  </si>
  <si>
    <r>
      <rPr>
        <sz val="14"/>
        <color rgb="FF000000"/>
        <rFont val="Arial"/>
        <family val="2"/>
        <scheme val="minor"/>
      </rPr>
      <t>买家未签收的包裹会在UNI俄罗斯仓库</t>
    </r>
    <r>
      <rPr>
        <sz val="14"/>
        <color rgb="FF2240BD"/>
        <rFont val="Arial"/>
        <family val="2"/>
        <scheme val="minor"/>
      </rPr>
      <t>「免费存储30天」</t>
    </r>
    <r>
      <rPr>
        <sz val="14"/>
        <color rgb="FF000000"/>
        <rFont val="Arial"/>
        <family val="2"/>
        <scheme val="minor"/>
      </rPr>
      <t xml:space="preserve">
</t>
    </r>
    <r>
      <rPr>
        <sz val="14"/>
        <color theme="4" tint="-0.249977111117893"/>
        <rFont val="Arial"/>
        <family val="2"/>
        <scheme val="minor"/>
      </rPr>
      <t>ozon平台:</t>
    </r>
    <r>
      <rPr>
        <sz val="14"/>
        <color rgb="FF000000"/>
        <rFont val="Arial"/>
        <family val="2"/>
        <scheme val="minor"/>
      </rPr>
      <t xml:space="preserve">
如您主动选择销毁, UNI会赔偿您</t>
    </r>
    <r>
      <rPr>
        <sz val="14"/>
        <color rgb="FF000000"/>
        <rFont val="Arial"/>
        <family val="2"/>
      </rPr>
      <t xml:space="preserve"> </t>
    </r>
    <r>
      <rPr>
        <sz val="14"/>
        <color theme="4" tint="-0.249977111117893"/>
        <rFont val="Arial"/>
        <family val="2"/>
      </rPr>
      <t>10</t>
    </r>
    <r>
      <rPr>
        <sz val="14"/>
        <color theme="4" tint="-0.249977111117893"/>
        <rFont val="宋体-简"/>
        <charset val="134"/>
      </rPr>
      <t>元</t>
    </r>
    <r>
      <rPr>
        <sz val="14"/>
        <color theme="4" tint="-0.249977111117893"/>
        <rFont val="Arial"/>
        <family val="2"/>
      </rPr>
      <t>/</t>
    </r>
    <r>
      <rPr>
        <sz val="14"/>
        <color theme="4" tint="-0.249977111117893"/>
        <rFont val="宋体-简"/>
        <charset val="134"/>
      </rPr>
      <t>件</t>
    </r>
    <r>
      <rPr>
        <b/>
        <sz val="14"/>
        <color theme="4" tint="-0.249977111117893"/>
        <rFont val="Arial Bold"/>
        <family val="2"/>
      </rPr>
      <t xml:space="preserve"> </t>
    </r>
    <r>
      <rPr>
        <sz val="14"/>
        <color rgb="FF000000"/>
        <rFont val="Arial"/>
        <family val="2"/>
        <scheme val="minor"/>
      </rPr>
      <t>包裹 (被动销毁不进行赔偿, Extra Small不进行赔偿)
如您选择 退回中国大陆, 则需要支付</t>
    </r>
    <r>
      <rPr>
        <sz val="14"/>
        <color theme="4" tint="-0.249977111117893"/>
        <rFont val="Arial"/>
        <family val="2"/>
        <scheme val="minor"/>
      </rPr>
      <t xml:space="preserve"> 50元/件</t>
    </r>
    <r>
      <rPr>
        <sz val="14"/>
        <color rgb="FF000000"/>
        <rFont val="Arial"/>
        <family val="2"/>
        <scheme val="minor"/>
      </rPr>
      <t xml:space="preserve"> 包裹; 退回中国香港, 则需要支付</t>
    </r>
    <r>
      <rPr>
        <sz val="14"/>
        <color theme="4" tint="-0.249977111117893"/>
        <rFont val="Arial"/>
        <family val="2"/>
        <scheme val="minor"/>
      </rPr>
      <t xml:space="preserve">100元/件 </t>
    </r>
    <r>
      <rPr>
        <sz val="14"/>
        <color rgb="FF000000"/>
        <rFont val="Arial"/>
        <family val="2"/>
        <scheme val="minor"/>
      </rPr>
      <t xml:space="preserve">包裹
如您选择 转售, 只需要支付相应渠道的运费
</t>
    </r>
    <r>
      <rPr>
        <sz val="14"/>
        <color theme="4" tint="-0.249977111117893"/>
        <rFont val="Arial"/>
        <family val="2"/>
        <scheme val="minor"/>
      </rPr>
      <t>Yandex平台:</t>
    </r>
    <r>
      <rPr>
        <sz val="14"/>
        <color rgb="FF000000"/>
        <rFont val="Arial"/>
        <family val="2"/>
        <scheme val="minor"/>
      </rPr>
      <t xml:space="preserve">
如您主动选择销毁, 是没有赔偿
如您选择 退回中国大陆, 则需要支付 </t>
    </r>
    <r>
      <rPr>
        <sz val="14"/>
        <color theme="4" tint="-0.249977111117893"/>
        <rFont val="Arial"/>
        <family val="2"/>
        <scheme val="minor"/>
      </rPr>
      <t xml:space="preserve">100元/件 </t>
    </r>
    <r>
      <rPr>
        <sz val="14"/>
        <color rgb="FF000000"/>
        <rFont val="Arial"/>
        <family val="2"/>
        <scheme val="minor"/>
      </rPr>
      <t>包裹; 退回中国香港, 则需要支付</t>
    </r>
    <r>
      <rPr>
        <sz val="14"/>
        <color theme="4" tint="-0.249977111117893"/>
        <rFont val="Arial"/>
        <family val="2"/>
        <scheme val="minor"/>
      </rPr>
      <t>100元/件</t>
    </r>
    <r>
      <rPr>
        <sz val="14"/>
        <color rgb="FF000000"/>
        <rFont val="Arial"/>
        <family val="2"/>
        <scheme val="minor"/>
      </rPr>
      <t>包裹
目前无法进行转售</t>
    </r>
  </si>
  <si>
    <t>包裹问题件</t>
  </si>
  <si>
    <t>在中国境内出现问题的包裹</t>
  </si>
  <si>
    <t>被仓库退回的原因一般有几种: 违禁品 / 超重 / 超尺寸 / 仓库未扫描订单就被取消 / 重复件
您可以进行以下操作:
销毁——是在中国境内被销毁且不赔偿
退回——2015年5月15日后退回您的指定地址, 退回免费</t>
  </si>
  <si>
    <t>代贴服务</t>
  </si>
  <si>
    <t>揽收</t>
  </si>
  <si>
    <t>请注册「UNI卖家中心」, 查看具体内容</t>
  </si>
  <si>
    <t>清关失败
海关退回</t>
  </si>
  <si>
    <t>被海关退回的包裹</t>
  </si>
  <si>
    <t xml:space="preserve">包裹只可被退回到您指定的地址，50元/件 </t>
  </si>
  <si>
    <r>
      <rPr>
        <sz val="14"/>
        <color theme="0"/>
        <rFont val="黑体"/>
        <family val="3"/>
        <charset val="134"/>
      </rPr>
      <t xml:space="preserve">UNI帮助中心
</t>
    </r>
    <r>
      <rPr>
        <sz val="11"/>
        <color theme="0"/>
        <rFont val="黑体"/>
        <family val="3"/>
        <charset val="134"/>
      </rPr>
      <t>(助力卖家操作指南)</t>
    </r>
  </si>
  <si>
    <t>https://unitrade-global.com/instructions-cn</t>
  </si>
  <si>
    <t>UNI-OZON线上物流运费表</t>
  </si>
  <si>
    <t>张晓萍 
202409 制作</t>
  </si>
  <si>
    <r>
      <rPr>
        <sz val="16"/>
        <color rgb="FFF91155"/>
        <rFont val="Arial"/>
        <family val="2"/>
        <scheme val="minor"/>
      </rPr>
      <t>价格测算表</t>
    </r>
    <r>
      <rPr>
        <sz val="10"/>
        <color rgb="FFF91155"/>
        <rFont val="Arial"/>
        <family val="2"/>
        <scheme val="minor"/>
      </rPr>
      <t>-不能发的渠道不显示报价</t>
    </r>
  </si>
  <si>
    <t>UNI Extra Small（超级轻小件）：1g-500g</t>
  </si>
  <si>
    <t>←填入重量/g</t>
  </si>
  <si>
    <t>最小重量</t>
  </si>
  <si>
    <t>最大重量</t>
  </si>
  <si>
    <t>最大三边和</t>
  </si>
  <si>
    <t>最大边长</t>
  </si>
  <si>
    <t>最高货值</t>
  </si>
  <si>
    <t>最小货值</t>
  </si>
  <si>
    <t>自提价格</t>
  </si>
  <si>
    <t>自提每克</t>
  </si>
  <si>
    <t>上门价格</t>
  </si>
  <si>
    <t>上门每克</t>
  </si>
  <si>
    <t>渠道名称</t>
  </si>
  <si>
    <t>代码</t>
  </si>
  <si>
    <t>时效（天）</t>
  </si>
  <si>
    <t>UNI最近6个月
的配送时效</t>
  </si>
  <si>
    <r>
      <rPr>
        <sz val="9"/>
        <color rgb="FF800080"/>
        <rFont val="微软雅黑"/>
        <family val="2"/>
        <charset val="134"/>
      </rPr>
      <t>送到</t>
    </r>
    <r>
      <rPr>
        <u/>
        <sz val="9"/>
        <color rgb="FF800080"/>
        <rFont val="微软雅黑"/>
        <family val="2"/>
        <charset val="134"/>
      </rPr>
      <t>自提点的价格
1票+每1克</t>
    </r>
  </si>
  <si>
    <t>最大重量
 （克）</t>
  </si>
  <si>
    <t>货值限制
 （卢布）</t>
  </si>
  <si>
    <t>尺寸
（厘米）</t>
  </si>
  <si>
    <t>注意事项</t>
  </si>
  <si>
    <t>价格测算
（人民币）</t>
  </si>
  <si>
    <t>←三边尺寸/cm</t>
  </si>
  <si>
    <t>UNI Express Extra Small</t>
  </si>
  <si>
    <t>UNE</t>
  </si>
  <si>
    <t>5-10天</t>
  </si>
  <si>
    <t>9天</t>
  </si>
  <si>
    <t>3 元 +
0.045 元/1克</t>
  </si>
  <si>
    <t>1克
至500克</t>
  </si>
  <si>
    <t>最高1500卢布</t>
  </si>
  <si>
    <t>三边之和≤90厘米，          最长边≤60厘米</t>
  </si>
  <si>
    <t>设备内部装有电池最高功率100瓦特。不需要提供MSDS；</t>
  </si>
  <si>
    <t>UNI Standard Extra Small</t>
  </si>
  <si>
    <t>UNI</t>
  </si>
  <si>
    <t>10-15天</t>
  </si>
  <si>
    <t>11天</t>
  </si>
  <si>
    <t>3 元 +
0.035 元/1克</t>
  </si>
  <si>
    <t>没有限制。不需要提供MSDS；</t>
  </si>
  <si>
    <t>←填入销售价格/卢布</t>
  </si>
  <si>
    <t>UNI Economy Extra Small</t>
  </si>
  <si>
    <t>UNW</t>
  </si>
  <si>
    <t>20-25天</t>
  </si>
  <si>
    <t>20天</t>
  </si>
  <si>
    <t>3 元 +
0.025 元/1克</t>
  </si>
  <si>
    <t>自提点</t>
  </si>
  <si>
    <t>自提点/送货上门</t>
  </si>
  <si>
    <t>UNI Budget（低客单标准件）：501g-25kg</t>
  </si>
  <si>
    <r>
      <rPr>
        <b/>
        <sz val="16"/>
        <color rgb="FFF91155"/>
        <rFont val="宋体-简"/>
        <charset val="134"/>
      </rPr>
      <t>体积重量</t>
    </r>
    <r>
      <rPr>
        <b/>
        <sz val="16"/>
        <color rgb="FFF91155"/>
        <rFont val="Arial Bold"/>
        <family val="2"/>
      </rPr>
      <t xml:space="preserve">: </t>
    </r>
    <r>
      <rPr>
        <sz val="12"/>
        <color theme="1"/>
        <rFont val="Arial"/>
        <family val="2"/>
        <scheme val="minor"/>
      </rPr>
      <t>目前仅</t>
    </r>
    <r>
      <rPr>
        <sz val="12"/>
        <color theme="1"/>
        <rFont val="宋体-简"/>
        <charset val="134"/>
      </rPr>
      <t xml:space="preserve"> </t>
    </r>
    <r>
      <rPr>
        <sz val="12"/>
        <color theme="1"/>
        <rFont val="Arial"/>
        <family val="2"/>
        <scheme val="minor"/>
      </rPr>
      <t>Big渠道 / Premium Big渠道</t>
    </r>
    <r>
      <rPr>
        <sz val="12"/>
        <color theme="1"/>
        <rFont val="宋体-简"/>
        <charset val="134"/>
      </rPr>
      <t xml:space="preserve"> </t>
    </r>
    <r>
      <rPr>
        <sz val="12"/>
        <color theme="1"/>
        <rFont val="Arial"/>
        <family val="2"/>
        <scheme val="minor"/>
      </rPr>
      <t>开始计抛</t>
    </r>
  </si>
  <si>
    <r>
      <t>送到</t>
    </r>
    <r>
      <rPr>
        <u/>
        <sz val="9"/>
        <color rgb="FF800080"/>
        <rFont val="微软雅黑"/>
        <family val="2"/>
        <charset val="134"/>
      </rPr>
      <t>自提点的价格
1票+每1克</t>
    </r>
  </si>
  <si>
    <t>体积重量(公斤)</t>
  </si>
  <si>
    <t>长(cm)</t>
  </si>
  <si>
    <t>宽(cm)</t>
  </si>
  <si>
    <t>高(cm)</t>
  </si>
  <si>
    <t>/</t>
  </si>
  <si>
    <t>UNI Express Budget</t>
  </si>
  <si>
    <t>UND</t>
  </si>
  <si>
    <t>23 元 +
0.033 元/1克</t>
  </si>
  <si>
    <t>501克
至25000克</t>
  </si>
  <si>
    <t>三边之和≤150厘米，        最长边≤60厘米</t>
  </si>
  <si>
    <r>
      <rPr>
        <sz val="11"/>
        <color theme="1"/>
        <rFont val="Arial"/>
        <family val="2"/>
        <scheme val="minor"/>
      </rPr>
      <t>*体积重量=(长*宽*高) /12000</t>
    </r>
    <r>
      <rPr>
        <sz val="10"/>
        <color theme="1"/>
        <rFont val="Arial"/>
        <family val="2"/>
        <scheme val="minor"/>
      </rPr>
      <t xml:space="preserve">
体积重量与实际重量进行比较, 比较的较大值为最终计算重量
如「体积重量」较大, 可讲体积重量输入「</t>
    </r>
    <r>
      <rPr>
        <sz val="11"/>
        <color theme="1"/>
        <rFont val="Arial"/>
        <family val="2"/>
        <scheme val="minor"/>
      </rPr>
      <t>价格测试表」</t>
    </r>
    <r>
      <rPr>
        <sz val="10"/>
        <color theme="1"/>
        <rFont val="Arial"/>
        <family val="2"/>
        <scheme val="minor"/>
      </rPr>
      <t>进行价格测算</t>
    </r>
  </si>
  <si>
    <t>UNI Standard Budget</t>
  </si>
  <si>
    <t>UNQ</t>
  </si>
  <si>
    <t>23 元 +
0.025 元/1克</t>
  </si>
  <si>
    <t>UNI Economy Budget</t>
  </si>
  <si>
    <t>UNZ</t>
  </si>
  <si>
    <t>23 元 +
0.0170 元/1克</t>
  </si>
  <si>
    <t>如何在OZON上设置UNI👇</t>
  </si>
  <si>
    <t>UNI Small（轻小件）：1g-2kg</t>
  </si>
  <si>
    <r>
      <rPr>
        <sz val="9"/>
        <color rgb="FF666666"/>
        <rFont val="微软雅黑"/>
        <family val="2"/>
        <charset val="134"/>
      </rPr>
      <t>送到</t>
    </r>
    <r>
      <rPr>
        <u/>
        <sz val="9"/>
        <color rgb="FFFF0000"/>
        <rFont val="微软雅黑"/>
        <family val="2"/>
        <charset val="134"/>
      </rPr>
      <t>自提点</t>
    </r>
    <r>
      <rPr>
        <u/>
        <sz val="9"/>
        <color rgb="FF666666"/>
        <rFont val="微软雅黑"/>
        <family val="2"/>
        <charset val="134"/>
      </rPr>
      <t>的价格
1票+每1克</t>
    </r>
  </si>
  <si>
    <r>
      <rPr>
        <u/>
        <sz val="9"/>
        <color rgb="FFFF0000"/>
        <rFont val="微软雅黑"/>
        <family val="2"/>
        <charset val="134"/>
      </rPr>
      <t>送货上门</t>
    </r>
    <r>
      <rPr>
        <u/>
        <sz val="9"/>
        <color rgb="FF666666"/>
        <rFont val="微软雅黑"/>
        <family val="2"/>
        <charset val="134"/>
      </rPr>
      <t>的价格
1票+每1克</t>
    </r>
  </si>
  <si>
    <t>UNI Express Small</t>
  </si>
  <si>
    <t>UNA</t>
  </si>
  <si>
    <t>16 元 +
0.045 元/1克</t>
  </si>
  <si>
    <t>19.5 元 +
0.045 元/1克</t>
  </si>
  <si>
    <t>1克
至2000克</t>
  </si>
  <si>
    <t>1501卢布
至7000卢布</t>
  </si>
  <si>
    <t>三边之和≤150厘米，       最长边≤60厘米</t>
  </si>
  <si>
    <t>UNI Standard Small</t>
  </si>
  <si>
    <t>UNY</t>
  </si>
  <si>
    <t>16 元 +
0.035 元/1克</t>
  </si>
  <si>
    <t>19.5 元 +
0.035 元/1克</t>
  </si>
  <si>
    <t>UNI Economy Small</t>
  </si>
  <si>
    <t>UNV</t>
  </si>
  <si>
    <t>12-17天</t>
  </si>
  <si>
    <t>16 元 +
0.025 元/1克</t>
  </si>
  <si>
    <t>19.5 元 +
0.025 元/1克</t>
  </si>
  <si>
    <t>UNI Big（大件）：2.001kg-25kg</t>
  </si>
  <si>
    <t>UNI Express Big</t>
  </si>
  <si>
    <t>36 元 +
0.033 元/1克</t>
  </si>
  <si>
    <t>39.5 元 +
0.033 元/1克</t>
  </si>
  <si>
    <t>2001克
至25000克</t>
  </si>
  <si>
    <t>三边之和≤250厘米，        最长边≤150厘米</t>
  </si>
  <si>
    <t>UNI Standard Big</t>
  </si>
  <si>
    <t>36 元 + 
0.025元/1克</t>
  </si>
  <si>
    <t>39.5 元 + 
0.025元/1克</t>
  </si>
  <si>
    <t>UNI Economy Big</t>
  </si>
  <si>
    <t>36 元 +
0.017 元/1克</t>
  </si>
  <si>
    <t>39.5 元 +
0.017元/1克</t>
  </si>
  <si>
    <t>UNI Premium Small（高客单轻小件）：1g-5kg</t>
  </si>
  <si>
    <t>UNI Express 
Premium Small</t>
  </si>
  <si>
    <t>22 元 +
0.045元/1克</t>
  </si>
  <si>
    <t>25.5 元 +
0.045 元/1克</t>
  </si>
  <si>
    <t>1克
至5000克</t>
  </si>
  <si>
    <t>7001卢布
至250000卢布</t>
  </si>
  <si>
    <t>三边之和≤250厘米，         最长边≤150厘米</t>
  </si>
  <si>
    <t>UNI Standard 
Premium Small</t>
  </si>
  <si>
    <t>UNL</t>
  </si>
  <si>
    <t>22 元 + 
0.035元/1克</t>
  </si>
  <si>
    <t>25.5 元 + 
0.035元/1克</t>
  </si>
  <si>
    <t>UNI Economy 
Premium Small</t>
  </si>
  <si>
    <t>UNM</t>
  </si>
  <si>
    <t>13-18天</t>
  </si>
  <si>
    <t>22 元 +
0.0250 元/1克</t>
  </si>
  <si>
    <t>25.5 元 +
0.0250 元/1克</t>
  </si>
  <si>
    <t>UNI Premium Big（高客单大件）：5.001kg-25kg</t>
  </si>
  <si>
    <t>UNI Express 
Premium Big</t>
  </si>
  <si>
    <t>62 元 +
0.033 元/1克</t>
  </si>
  <si>
    <t>65.5 元 +
0.033 元/1克</t>
  </si>
  <si>
    <t>5001克
至25000克</t>
  </si>
  <si>
    <t>三边之和≤310厘米，        最长边≤150厘米</t>
  </si>
  <si>
    <t>UNI Standard 
Premium Big</t>
  </si>
  <si>
    <t>62 元 + 
0.028 元/1克</t>
  </si>
  <si>
    <t>65.5 元 + 0.028元/1克</t>
  </si>
  <si>
    <t>UNI Economy 
Premium Big</t>
  </si>
  <si>
    <t>62元 +
0.023元/1克</t>
  </si>
  <si>
    <t>65.5 元 +
0.023元/1克</t>
  </si>
  <si>
    <r>
      <t>「UNI卖家中心」,</t>
    </r>
    <r>
      <rPr>
        <sz val="14"/>
        <color theme="0"/>
        <rFont val="黑体"/>
        <family val="3"/>
        <charset val="134"/>
      </rPr>
      <t xml:space="preserve"> 可进行上门揽收、代贴单、退货服务等操作
</t>
    </r>
    <r>
      <rPr>
        <sz val="11"/>
        <color theme="0"/>
        <rFont val="黑体"/>
        <family val="3"/>
        <charset val="134"/>
      </rPr>
      <t>(卖家操作系统, 请务必注册)</t>
    </r>
    <phoneticPr fontId="63" type="noConversion"/>
  </si>
  <si>
    <r>
      <rPr>
        <sz val="14"/>
        <color rgb="FF000000"/>
        <rFont val="微软雅黑"/>
        <family val="2"/>
        <charset val="134"/>
      </rPr>
      <t>目前</t>
    </r>
    <r>
      <rPr>
        <sz val="14"/>
        <color rgb="FF000000"/>
        <rFont val="Arial"/>
        <family val="2"/>
        <scheme val="minor"/>
      </rPr>
      <t>2</t>
    </r>
    <r>
      <rPr>
        <sz val="14"/>
        <color rgb="FF000000"/>
        <rFont val="微软雅黑"/>
        <family val="2"/>
        <charset val="134"/>
      </rPr>
      <t>个仓库
支持代贴单服务</t>
    </r>
    <phoneticPr fontId="63" type="noConversion"/>
  </si>
  <si>
    <r>
      <rPr>
        <sz val="14"/>
        <color rgb="FF000000"/>
        <rFont val="微软雅黑"/>
        <family val="2"/>
        <charset val="134"/>
      </rPr>
      <t>广东省东莞市常平镇金美源兴</t>
    </r>
    <r>
      <rPr>
        <sz val="14"/>
        <color rgb="FF000000"/>
        <rFont val="Arial"/>
        <family val="2"/>
        <charset val="134"/>
        <scheme val="minor"/>
      </rPr>
      <t>(</t>
    </r>
    <r>
      <rPr>
        <sz val="14"/>
        <color rgb="FF000000"/>
        <rFont val="微软雅黑"/>
        <family val="2"/>
        <charset val="134"/>
      </rPr>
      <t>国际</t>
    </r>
    <r>
      <rPr>
        <sz val="14"/>
        <color rgb="FF000000"/>
        <rFont val="Arial"/>
        <family val="2"/>
        <charset val="134"/>
        <scheme val="minor"/>
      </rPr>
      <t>)</t>
    </r>
    <r>
      <rPr>
        <sz val="14"/>
        <color rgb="FF000000"/>
        <rFont val="微软雅黑"/>
        <family val="2"/>
        <charset val="134"/>
      </rPr>
      <t>批发市场</t>
    </r>
    <r>
      <rPr>
        <sz val="14"/>
        <color rgb="FF000000"/>
        <rFont val="Arial"/>
        <family val="2"/>
        <charset val="134"/>
        <scheme val="minor"/>
      </rPr>
      <t>B14</t>
    </r>
    <r>
      <rPr>
        <sz val="14"/>
        <color rgb="FF000000"/>
        <rFont val="微软雅黑"/>
        <family val="2"/>
        <charset val="134"/>
      </rPr>
      <t>栋</t>
    </r>
    <r>
      <rPr>
        <sz val="14"/>
        <color rgb="FF000000"/>
        <rFont val="Arial"/>
        <family val="2"/>
        <charset val="134"/>
        <scheme val="minor"/>
      </rPr>
      <t>18</t>
    </r>
    <r>
      <rPr>
        <sz val="14"/>
        <color rgb="FF000000"/>
        <rFont val="微软雅黑"/>
        <family val="2"/>
        <charset val="134"/>
      </rPr>
      <t xml:space="preserve">号
</t>
    </r>
    <r>
      <rPr>
        <sz val="14"/>
        <color rgb="FF000000"/>
        <rFont val="Arial"/>
        <family val="2"/>
        <scheme val="minor"/>
      </rPr>
      <t xml:space="preserve">     </t>
    </r>
    <r>
      <rPr>
        <sz val="14"/>
        <color rgb="FF000000"/>
        <rFont val="微软雅黑"/>
        <family val="2"/>
        <charset val="134"/>
      </rPr>
      <t>联系人：许女士</t>
    </r>
    <r>
      <rPr>
        <sz val="14"/>
        <color rgb="FF000000"/>
        <rFont val="Arial"/>
        <family val="2"/>
        <scheme val="minor"/>
      </rPr>
      <t xml:space="preserve"> </t>
    </r>
    <r>
      <rPr>
        <sz val="14"/>
        <color rgb="FF000000"/>
        <rFont val="微软雅黑"/>
        <family val="2"/>
        <charset val="134"/>
      </rPr>
      <t>；手机号码：</t>
    </r>
    <r>
      <rPr>
        <sz val="14"/>
        <color rgb="FF000000"/>
        <rFont val="Arial"/>
        <family val="2"/>
        <scheme val="minor"/>
      </rPr>
      <t xml:space="preserve">18928225650
    </t>
    </r>
    <r>
      <rPr>
        <sz val="14"/>
        <color rgb="FF000000"/>
        <rFont val="微软雅黑"/>
        <family val="2"/>
        <charset val="134"/>
      </rPr>
      <t>工作时间：周一至周日</t>
    </r>
    <r>
      <rPr>
        <sz val="14"/>
        <color rgb="FF000000"/>
        <rFont val="Arial"/>
        <family val="2"/>
        <scheme val="minor"/>
      </rPr>
      <t xml:space="preserve"> </t>
    </r>
    <r>
      <rPr>
        <sz val="14"/>
        <color rgb="FF000000"/>
        <rFont val="微软雅黑"/>
        <family val="2"/>
        <charset val="134"/>
      </rPr>
      <t>上午</t>
    </r>
    <r>
      <rPr>
        <sz val="14"/>
        <color rgb="FF000000"/>
        <rFont val="Arial"/>
        <family val="2"/>
        <scheme val="minor"/>
      </rPr>
      <t>9:00</t>
    </r>
    <r>
      <rPr>
        <sz val="14"/>
        <color rgb="FF000000"/>
        <rFont val="微软雅黑"/>
        <family val="2"/>
        <charset val="134"/>
      </rPr>
      <t>至下午</t>
    </r>
    <r>
      <rPr>
        <sz val="14"/>
        <color rgb="FF000000"/>
        <rFont val="Arial"/>
        <family val="2"/>
        <scheme val="minor"/>
      </rPr>
      <t xml:space="preserve">21:00
</t>
    </r>
    <r>
      <rPr>
        <sz val="14"/>
        <color rgb="FF000000"/>
        <rFont val="微软雅黑"/>
        <family val="2"/>
        <charset val="134"/>
      </rPr>
      <t>广东省广州市白云区石井龙湖北街</t>
    </r>
    <r>
      <rPr>
        <sz val="14"/>
        <color rgb="FF000000"/>
        <rFont val="Arial"/>
        <family val="2"/>
        <charset val="134"/>
        <scheme val="minor"/>
      </rPr>
      <t>25</t>
    </r>
    <r>
      <rPr>
        <sz val="14"/>
        <color rgb="FF000000"/>
        <rFont val="微软雅黑"/>
        <family val="2"/>
        <charset val="134"/>
      </rPr>
      <t>号</t>
    </r>
    <r>
      <rPr>
        <sz val="14"/>
        <color rgb="FF000000"/>
        <rFont val="Arial"/>
        <family val="2"/>
        <charset val="134"/>
        <scheme val="minor"/>
      </rPr>
      <t>101</t>
    </r>
    <r>
      <rPr>
        <sz val="14"/>
        <color rgb="FF000000"/>
        <rFont val="微软雅黑"/>
        <family val="2"/>
        <charset val="134"/>
      </rPr>
      <t xml:space="preserve">
</t>
    </r>
    <r>
      <rPr>
        <sz val="14"/>
        <color rgb="FF000000"/>
        <rFont val="Arial"/>
        <family val="2"/>
        <scheme val="minor"/>
      </rPr>
      <t xml:space="preserve">    </t>
    </r>
    <r>
      <rPr>
        <sz val="14"/>
        <color rgb="FF000000"/>
        <rFont val="微软雅黑"/>
        <family val="2"/>
        <charset val="134"/>
      </rPr>
      <t>联系人：陈小飞</t>
    </r>
    <r>
      <rPr>
        <sz val="14"/>
        <color rgb="FF000000"/>
        <rFont val="Arial"/>
        <family val="2"/>
        <scheme val="minor"/>
      </rPr>
      <t xml:space="preserve">;  </t>
    </r>
    <r>
      <rPr>
        <sz val="14"/>
        <color rgb="FF000000"/>
        <rFont val="微软雅黑"/>
        <family val="2"/>
        <charset val="134"/>
      </rPr>
      <t>手机号码</t>
    </r>
    <r>
      <rPr>
        <sz val="14"/>
        <color rgb="FF000000"/>
        <rFont val="Arial"/>
        <family val="2"/>
        <scheme val="minor"/>
      </rPr>
      <t xml:space="preserve">: 15916123717 
    </t>
    </r>
    <r>
      <rPr>
        <sz val="14"/>
        <color rgb="FF000000"/>
        <rFont val="微软雅黑"/>
        <family val="2"/>
        <charset val="134"/>
      </rPr>
      <t>工作时间：周一至周日</t>
    </r>
    <r>
      <rPr>
        <sz val="14"/>
        <color rgb="FF000000"/>
        <rFont val="Arial"/>
        <family val="2"/>
        <scheme val="minor"/>
      </rPr>
      <t xml:space="preserve"> </t>
    </r>
    <r>
      <rPr>
        <sz val="14"/>
        <color rgb="FF000000"/>
        <rFont val="微软雅黑"/>
        <family val="2"/>
        <charset val="134"/>
      </rPr>
      <t>上午</t>
    </r>
    <r>
      <rPr>
        <sz val="14"/>
        <color rgb="FF000000"/>
        <rFont val="Arial"/>
        <family val="2"/>
        <scheme val="minor"/>
      </rPr>
      <t>10:00</t>
    </r>
    <r>
      <rPr>
        <sz val="14"/>
        <color rgb="FF000000"/>
        <rFont val="微软雅黑"/>
        <family val="2"/>
        <charset val="134"/>
      </rPr>
      <t>至下午</t>
    </r>
    <r>
      <rPr>
        <sz val="14"/>
        <color rgb="FF000000"/>
        <rFont val="Arial"/>
        <family val="2"/>
        <scheme val="minor"/>
      </rPr>
      <t xml:space="preserve">21:00
</t>
    </r>
    <phoneticPr fontId="63" type="noConversion"/>
  </si>
  <si>
    <t>上门揽收</t>
    <phoneticPr fontId="63" type="noConversion"/>
  </si>
  <si>
    <t>广州、东莞官方仓</t>
    <phoneticPr fontId="63" type="noConversion"/>
  </si>
  <si>
    <t>黑标价格</t>
  </si>
  <si>
    <t>绿标价格</t>
  </si>
  <si>
    <t>佣金率</t>
  </si>
  <si>
    <t>真实售价</t>
  </si>
  <si>
    <t>特殊情况</t>
  </si>
  <si>
    <t>（优先级最高）当一个商品没有绿标价格时，这个商品显示的黑标价格就是他的实际售价</t>
  </si>
  <si>
    <t>（不管有没有绿标价格）当一个商品的黑标价格小于90人民币的时候 这个商品的黑标价格就是他的实际售价</t>
  </si>
  <si>
    <t>（有绿标价格时）当一个商品的黑标价格在90-120人民币这个区间时 这个商品的实际售价=黑标价格+5   举例： 黑标100人民币  实际售价就是100+5=105</t>
  </si>
  <si>
    <r>
      <rPr>
        <b/>
        <sz val="12"/>
        <color rgb="FFFF0000"/>
        <rFont val="微软雅黑"/>
        <family val="2"/>
        <charset val="134"/>
      </rPr>
      <t>实际售价</t>
    </r>
    <r>
      <rPr>
        <sz val="12"/>
        <rFont val="微软雅黑"/>
        <family val="2"/>
        <charset val="134"/>
      </rPr>
      <t>小于135人民币（小于1500卢布）的所有商品的佣金率都是12%</t>
    </r>
  </si>
  <si>
    <t>体积重量g</t>
    <phoneticPr fontId="79" type="noConversion"/>
  </si>
  <si>
    <t>定价（手动填写）
（低于真实售价）</t>
    <phoneticPr fontId="63" type="noConversion"/>
  </si>
  <si>
    <t>采购（成本）
（手动填写）</t>
    <phoneticPr fontId="63" type="noConversion"/>
  </si>
  <si>
    <t>佣金率
（勿动）</t>
    <phoneticPr fontId="63" type="noConversion"/>
  </si>
  <si>
    <r>
      <rPr>
        <sz val="24"/>
        <color rgb="FFFF0000"/>
        <rFont val="微软雅黑"/>
        <family val="2"/>
        <charset val="134"/>
      </rPr>
      <t>黑标价格</t>
    </r>
    <r>
      <rPr>
        <sz val="24"/>
        <color rgb="FFFF0000"/>
        <rFont val="Arial"/>
        <family val="2"/>
        <scheme val="minor"/>
      </rPr>
      <t>120</t>
    </r>
    <r>
      <rPr>
        <sz val="24"/>
        <color rgb="FFFF0000"/>
        <rFont val="微软雅黑"/>
        <family val="2"/>
        <charset val="134"/>
      </rPr>
      <t>人民币以内的</t>
    </r>
    <r>
      <rPr>
        <sz val="24"/>
        <color rgb="FFFF0000"/>
        <rFont val="Arial"/>
        <family val="2"/>
        <scheme val="minor"/>
      </rPr>
      <t xml:space="preserve"> </t>
    </r>
    <r>
      <rPr>
        <sz val="24"/>
        <color rgb="FFFF0000"/>
        <rFont val="微软雅黑"/>
        <family val="2"/>
        <charset val="134"/>
      </rPr>
      <t>最低利润率</t>
    </r>
    <r>
      <rPr>
        <sz val="24"/>
        <color rgb="FFFF0000"/>
        <rFont val="Arial"/>
        <family val="2"/>
        <scheme val="minor"/>
      </rPr>
      <t>20%</t>
    </r>
    <r>
      <rPr>
        <sz val="24"/>
        <color rgb="FFFF0000"/>
        <rFont val="微软雅黑"/>
        <family val="2"/>
        <charset val="134"/>
      </rPr>
      <t>（运费大于或等于拿货成本的商品</t>
    </r>
    <r>
      <rPr>
        <sz val="24"/>
        <color rgb="FFFF0000"/>
        <rFont val="Arial"/>
        <family val="2"/>
        <scheme val="minor"/>
      </rPr>
      <t xml:space="preserve"> </t>
    </r>
    <r>
      <rPr>
        <sz val="24"/>
        <color rgb="FFFF0000"/>
        <rFont val="微软雅黑"/>
        <family val="2"/>
        <charset val="134"/>
      </rPr>
      <t>最低利润率</t>
    </r>
    <r>
      <rPr>
        <sz val="24"/>
        <color rgb="FFFF0000"/>
        <rFont val="Arial"/>
        <family val="2"/>
        <scheme val="minor"/>
      </rPr>
      <t>50%</t>
    </r>
    <r>
      <rPr>
        <sz val="24"/>
        <color rgb="FFFF0000"/>
        <rFont val="微软雅黑"/>
        <family val="2"/>
        <charset val="134"/>
      </rPr>
      <t>）</t>
    </r>
    <phoneticPr fontId="63" type="noConversion"/>
  </si>
  <si>
    <r>
      <rPr>
        <b/>
        <sz val="16"/>
        <color rgb="FF000000"/>
        <rFont val="Arial"/>
        <family val="3"/>
      </rPr>
      <t>Big</t>
    </r>
    <r>
      <rPr>
        <b/>
        <sz val="16"/>
        <color rgb="FF000000"/>
        <rFont val="宋体"/>
        <family val="3"/>
        <charset val="134"/>
      </rPr>
      <t>跟</t>
    </r>
    <r>
      <rPr>
        <b/>
        <sz val="16"/>
        <color indexed="8"/>
        <rFont val="Arial"/>
        <family val="2"/>
      </rPr>
      <t>Premium Big</t>
    </r>
    <r>
      <rPr>
        <b/>
        <sz val="16"/>
        <color rgb="FF000000"/>
        <rFont val="宋体"/>
        <family val="2"/>
        <charset val="134"/>
      </rPr>
      <t>右侧尺寸会变绿色需填写包装尺寸</t>
    </r>
    <r>
      <rPr>
        <b/>
        <sz val="16"/>
        <color rgb="FF000000"/>
        <rFont val="宋体"/>
        <family val="3"/>
        <charset val="134"/>
      </rPr>
      <t>，对比计抛重量并直接计算运费、针对</t>
    </r>
    <r>
      <rPr>
        <b/>
        <sz val="16"/>
        <color rgb="FF000000"/>
        <rFont val="Arial"/>
        <family val="3"/>
      </rPr>
      <t>uni</t>
    </r>
    <r>
      <rPr>
        <b/>
        <sz val="16"/>
        <color rgb="FF000000"/>
        <rFont val="宋体"/>
        <family val="3"/>
        <charset val="134"/>
      </rPr>
      <t>物流使用</t>
    </r>
    <phoneticPr fontId="63" type="noConversion"/>
  </si>
  <si>
    <t>贴单费（平均3）
（勿动）</t>
    <phoneticPr fontId="63" type="noConversion"/>
  </si>
  <si>
    <t>平台佣金
（勿动）</t>
    <phoneticPr fontId="63" type="noConversion"/>
  </si>
  <si>
    <t>杂费（尾程+收单共3.9%）
（勿动）</t>
    <phoneticPr fontId="63" type="noConversion"/>
  </si>
  <si>
    <t>利润
（勿动）</t>
    <phoneticPr fontId="63" type="noConversion"/>
  </si>
  <si>
    <t>利润率
（勿动）</t>
    <phoneticPr fontId="63" type="noConversion"/>
  </si>
  <si>
    <t>←重量（g)</t>
    <phoneticPr fontId="63" type="noConversion"/>
  </si>
  <si>
    <t>←长（cm）</t>
    <phoneticPr fontId="63" type="noConversion"/>
  </si>
  <si>
    <t>←宽（cm）</t>
    <phoneticPr fontId="63" type="noConversion"/>
  </si>
  <si>
    <t>←高（cm）</t>
    <phoneticPr fontId="63" type="noConversion"/>
  </si>
  <si>
    <t>物流方式</t>
    <phoneticPr fontId="63" type="noConversion"/>
  </si>
  <si>
    <t>UNI Budget（低客单标准件）：501g-25kg</t>
    <phoneticPr fontId="63" type="noConversion"/>
  </si>
  <si>
    <t>运费</t>
    <phoneticPr fontId="63" type="noConversion"/>
  </si>
  <si>
    <t>物流方式</t>
    <phoneticPr fontId="79" type="noConversion"/>
  </si>
  <si>
    <r>
      <t>←</t>
    </r>
    <r>
      <rPr>
        <b/>
        <sz val="16"/>
        <color rgb="FF000000"/>
        <rFont val="微软雅黑"/>
        <family val="2"/>
        <charset val="134"/>
      </rPr>
      <t>（黑标</t>
    </r>
    <r>
      <rPr>
        <b/>
        <sz val="16"/>
        <color rgb="FF000000"/>
        <rFont val="Arial"/>
        <family val="2"/>
        <scheme val="minor"/>
      </rPr>
      <t>-</t>
    </r>
    <r>
      <rPr>
        <b/>
        <sz val="16"/>
        <color rgb="FF000000"/>
        <rFont val="微软雅黑"/>
        <family val="2"/>
        <charset val="134"/>
      </rPr>
      <t>绿标）</t>
    </r>
    <r>
      <rPr>
        <b/>
        <sz val="16"/>
        <color rgb="FF000000"/>
        <rFont val="Arial"/>
        <family val="2"/>
        <scheme val="minor"/>
      </rPr>
      <t>*2.5+</t>
    </r>
    <r>
      <rPr>
        <b/>
        <sz val="16"/>
        <color rgb="FF000000"/>
        <rFont val="微软雅黑"/>
        <family val="2"/>
        <charset val="134"/>
      </rPr>
      <t>黑标</t>
    </r>
    <phoneticPr fontId="63" type="noConversion"/>
  </si>
  <si>
    <t>国际运费
（自动计算）</t>
    <phoneticPr fontId="6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</si>
</sst>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%"/>
  </numFmts>
  <fonts count="93">
    <font>
      <sz val="10"/>
      <color rgb="FF000000"/>
      <name val="Arial"/>
      <charset val="134"/>
      <scheme val="minor"/>
    </font>
    <font>
      <sz val="11"/>
      <color theme="1"/>
      <name val="Arial"/>
      <family val="2"/>
      <scheme val="minor"/>
    </font>
    <font>
      <sz val="20"/>
      <color theme="0"/>
      <name val="Arial"/>
      <family val="2"/>
      <scheme val="minor"/>
    </font>
    <font>
      <sz val="18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4"/>
      <color theme="0"/>
      <name val="黑体"/>
      <family val="3"/>
      <charset val="134"/>
    </font>
    <font>
      <sz val="10"/>
      <name val="Arial"/>
      <family val="2"/>
    </font>
    <font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b/>
      <sz val="11"/>
      <color rgb="FF2240BD"/>
      <name val="微软雅黑"/>
      <family val="2"/>
      <charset val="134"/>
    </font>
    <font>
      <sz val="10"/>
      <color theme="0"/>
      <name val="Arial"/>
      <family val="2"/>
      <scheme val="minor"/>
    </font>
    <font>
      <b/>
      <sz val="16"/>
      <color rgb="FFFFFFFF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9"/>
      <color rgb="FF666666"/>
      <name val="微软雅黑"/>
      <family val="2"/>
      <charset val="134"/>
    </font>
    <font>
      <sz val="9"/>
      <color rgb="FF2241BD"/>
      <name val="微软雅黑"/>
      <family val="2"/>
      <charset val="134"/>
    </font>
    <font>
      <sz val="10"/>
      <name val="Arial"/>
      <family val="2"/>
      <scheme val="minor"/>
    </font>
    <font>
      <sz val="9"/>
      <color rgb="FF800080"/>
      <name val="微软雅黑"/>
      <family val="2"/>
      <charset val="134"/>
    </font>
    <font>
      <sz val="9"/>
      <color rgb="FF666666"/>
      <name val="微软雅黑"/>
      <family val="2"/>
      <charset val="134"/>
    </font>
    <font>
      <b/>
      <sz val="14"/>
      <color rgb="FFFF0000"/>
      <name val="Arial"/>
      <family val="2"/>
    </font>
    <font>
      <sz val="16"/>
      <color rgb="FFF91155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Microsoft JhengHei"/>
      <family val="2"/>
      <charset val="136"/>
    </font>
    <font>
      <b/>
      <sz val="16"/>
      <color rgb="FFF91155"/>
      <name val="宋体-简"/>
      <charset val="134"/>
    </font>
    <font>
      <b/>
      <sz val="16"/>
      <color theme="1"/>
      <name val="宋体-简"/>
      <charset val="134"/>
    </font>
    <font>
      <b/>
      <sz val="12"/>
      <color theme="1"/>
      <name val="宋体-简"/>
      <charset val="134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F91155"/>
      <name val="Arial"/>
      <family val="2"/>
      <scheme val="minor"/>
    </font>
    <font>
      <u/>
      <sz val="14"/>
      <color rgb="FF800080"/>
      <name val="Arial"/>
      <family val="2"/>
      <scheme val="minor"/>
    </font>
    <font>
      <sz val="10"/>
      <color theme="0"/>
      <name val="Microsoft JhengHei"/>
      <family val="2"/>
      <charset val="136"/>
    </font>
    <font>
      <sz val="20"/>
      <color theme="0"/>
      <name val="黑体"/>
      <family val="3"/>
      <charset val="134"/>
    </font>
    <font>
      <sz val="12"/>
      <color theme="0"/>
      <name val="黑体"/>
      <family val="3"/>
      <charset val="134"/>
    </font>
    <font>
      <b/>
      <sz val="10"/>
      <color rgb="FF000000"/>
      <name val="Arial"/>
      <family val="2"/>
      <scheme val="minor"/>
    </font>
    <font>
      <sz val="18"/>
      <color rgb="FFF91155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0"/>
      <name val="黑体"/>
      <family val="3"/>
      <charset val="134"/>
    </font>
    <font>
      <u/>
      <sz val="11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u/>
      <sz val="11"/>
      <color rgb="FF800080"/>
      <name val="Arial"/>
      <family val="2"/>
      <scheme val="minor"/>
    </font>
    <font>
      <u/>
      <sz val="11"/>
      <color rgb="FF0000FF"/>
      <name val="Arial"/>
      <family val="2"/>
      <scheme val="minor"/>
    </font>
    <font>
      <sz val="11"/>
      <color theme="0"/>
      <name val="黑体"/>
      <family val="3"/>
      <charset val="134"/>
    </font>
    <font>
      <b/>
      <sz val="14"/>
      <color rgb="FF2240BD"/>
      <name val="宋体-简"/>
      <charset val="134"/>
    </font>
    <font>
      <b/>
      <sz val="14"/>
      <color rgb="FF2240BD"/>
      <name val="Arial Bold"/>
      <family val="2"/>
    </font>
    <font>
      <b/>
      <sz val="14"/>
      <color theme="4" tint="-0.249977111117893"/>
      <name val="Arial Bold"/>
      <family val="2"/>
    </font>
    <font>
      <b/>
      <sz val="14"/>
      <color theme="4" tint="-0.249977111117893"/>
      <name val="宋体-简"/>
      <charset val="134"/>
    </font>
    <font>
      <b/>
      <sz val="16"/>
      <color rgb="FFF91155"/>
      <name val="Arial Bold"/>
      <family val="2"/>
    </font>
    <font>
      <sz val="12"/>
      <color theme="1"/>
      <name val="宋体-简"/>
      <charset val="134"/>
    </font>
    <font>
      <u/>
      <sz val="9"/>
      <color rgb="FF800080"/>
      <name val="微软雅黑"/>
      <family val="2"/>
      <charset val="134"/>
    </font>
    <font>
      <sz val="14"/>
      <color rgb="FFFF0000"/>
      <name val="Arial"/>
      <family val="2"/>
      <scheme val="minor"/>
    </font>
    <font>
      <u/>
      <sz val="9"/>
      <color rgb="FFFF0000"/>
      <name val="微软雅黑"/>
      <family val="2"/>
      <charset val="134"/>
    </font>
    <font>
      <u/>
      <sz val="9"/>
      <color rgb="FF666666"/>
      <name val="微软雅黑"/>
      <family val="2"/>
      <charset val="134"/>
    </font>
    <font>
      <sz val="14"/>
      <color rgb="FF2240BD"/>
      <name val="Arial"/>
      <family val="2"/>
      <scheme val="minor"/>
    </font>
    <font>
      <sz val="14"/>
      <color theme="4" tint="-0.249977111117893"/>
      <name val="Arial"/>
      <family val="2"/>
      <scheme val="minor"/>
    </font>
    <font>
      <sz val="14"/>
      <color rgb="FF000000"/>
      <name val="Arial"/>
      <family val="2"/>
    </font>
    <font>
      <sz val="14"/>
      <color theme="4" tint="-0.249977111117893"/>
      <name val="Arial"/>
      <family val="2"/>
    </font>
    <font>
      <sz val="14"/>
      <color theme="4" tint="-0.249977111117893"/>
      <name val="宋体-简"/>
      <charset val="134"/>
    </font>
    <font>
      <sz val="10"/>
      <color rgb="FFF91155"/>
      <name val="Arial"/>
      <family val="2"/>
      <scheme val="minor"/>
    </font>
    <font>
      <sz val="9"/>
      <name val="Arial"/>
      <family val="2"/>
      <scheme val="minor"/>
    </font>
    <font>
      <sz val="14"/>
      <color rgb="FF000000"/>
      <name val="Arial"/>
      <family val="2"/>
      <charset val="134"/>
      <scheme val="minor"/>
    </font>
    <font>
      <sz val="14"/>
      <color rgb="FF000000"/>
      <name val="微软雅黑"/>
      <family val="2"/>
      <charset val="134"/>
    </font>
    <font>
      <sz val="11"/>
      <color theme="1"/>
      <name val="Arial"/>
      <family val="3"/>
      <charset val="134"/>
      <scheme val="minor"/>
    </font>
    <font>
      <b/>
      <sz val="3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24"/>
      <color theme="1"/>
      <name val="微软雅黑"/>
      <family val="2"/>
      <charset val="134"/>
    </font>
    <font>
      <sz val="11"/>
      <color rgb="FFFF0000"/>
      <name val="Arial"/>
      <family val="3"/>
      <charset val="134"/>
      <scheme val="minor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4"/>
      <color rgb="FF000000"/>
      <name val="Arial"/>
      <family val="2"/>
    </font>
    <font>
      <b/>
      <sz val="16"/>
      <color rgb="FF000000"/>
      <name val="宋体"/>
      <family val="3"/>
      <charset val="134"/>
    </font>
    <font>
      <sz val="9"/>
      <name val="Arial"/>
      <family val="2"/>
    </font>
    <font>
      <b/>
      <sz val="16"/>
      <color rgb="FF000000"/>
      <name val="Arial"/>
      <family val="3"/>
    </font>
    <font>
      <b/>
      <sz val="16"/>
      <color indexed="8"/>
      <name val="Arial"/>
      <family val="2"/>
    </font>
    <font>
      <b/>
      <sz val="16"/>
      <color rgb="FF000000"/>
      <name val="宋体"/>
      <family val="2"/>
      <charset val="134"/>
    </font>
    <font>
      <sz val="24"/>
      <color rgb="FFFF0000"/>
      <name val="Arial"/>
      <family val="2"/>
      <charset val="134"/>
      <scheme val="minor"/>
    </font>
    <font>
      <sz val="24"/>
      <color rgb="FFFF0000"/>
      <name val="Arial"/>
      <family val="2"/>
      <scheme val="minor"/>
    </font>
    <font>
      <sz val="24"/>
      <color rgb="FFFF0000"/>
      <name val="微软雅黑"/>
      <family val="2"/>
      <charset val="134"/>
    </font>
    <font>
      <b/>
      <sz val="14"/>
      <color indexed="81"/>
      <name val="宋体"/>
      <family val="3"/>
      <charset val="134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sz val="16"/>
      <color rgb="FF000000"/>
      <name val="Arial"/>
      <family val="2"/>
      <charset val="134"/>
      <scheme val="minor"/>
    </font>
    <font>
      <b/>
      <sz val="16"/>
      <color rgb="FF00000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240BD"/>
        <bgColor indexed="64"/>
      </patternFill>
    </fill>
    <fill>
      <patternFill patternType="solid">
        <fgColor rgb="FFF91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241BD"/>
        <bgColor rgb="FF2241BD"/>
      </patternFill>
    </fill>
    <fill>
      <patternFill patternType="solid">
        <fgColor theme="0"/>
        <bgColor theme="0"/>
      </patternFill>
    </fill>
    <fill>
      <patternFill patternType="solid">
        <fgColor rgb="FFE8EBF8"/>
        <bgColor rgb="FFE8EBF8"/>
      </patternFill>
    </fill>
    <fill>
      <patternFill patternType="solid">
        <fgColor theme="4" tint="0.39997558519241921"/>
        <bgColor rgb="FFE4E4E4"/>
      </patternFill>
    </fill>
    <fill>
      <patternFill patternType="solid">
        <fgColor rgb="FFD914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5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E4E4E4"/>
      </left>
      <right style="thin">
        <color rgb="FFE4E4E4"/>
      </right>
      <top style="thin">
        <color rgb="FFFFFFFF"/>
      </top>
      <bottom/>
      <diagonal/>
    </border>
    <border>
      <left style="thin">
        <color rgb="FFE4E4E4"/>
      </left>
      <right style="thin">
        <color rgb="FFE4E4E4"/>
      </right>
      <top/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D9D9D9"/>
      </bottom>
      <diagonal/>
    </border>
    <border>
      <left style="thin">
        <color rgb="FFFFFFFF"/>
      </left>
      <right style="thin">
        <color rgb="FFFFFFFF"/>
      </right>
      <top/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D9D9D9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D9D9D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45" fillId="0" borderId="0" applyNumberFormat="0" applyFill="0" applyBorder="0" applyAlignment="0" applyProtection="0">
      <alignment vertical="center"/>
    </xf>
    <xf numFmtId="0" fontId="66" fillId="0" borderId="0">
      <alignment vertical="center"/>
    </xf>
  </cellStyleXfs>
  <cellXfs count="20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Protection="1">
      <protection locked="0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7" borderId="4" xfId="0" applyFont="1" applyFill="1" applyBorder="1" applyAlignment="1">
      <alignment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4" fillId="0" borderId="21" xfId="0" applyFont="1" applyBorder="1"/>
    <xf numFmtId="0" fontId="4" fillId="7" borderId="4" xfId="0" applyFont="1" applyFill="1" applyBorder="1"/>
    <xf numFmtId="0" fontId="4" fillId="0" borderId="11" xfId="0" applyFont="1" applyBorder="1"/>
    <xf numFmtId="0" fontId="4" fillId="0" borderId="23" xfId="0" applyFont="1" applyBorder="1"/>
    <xf numFmtId="0" fontId="13" fillId="0" borderId="4" xfId="0" applyFont="1" applyBorder="1"/>
    <xf numFmtId="0" fontId="19" fillId="0" borderId="0" xfId="0" applyFont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4" xfId="0" applyFont="1" applyBorder="1" applyAlignment="1" applyProtection="1">
      <alignment vertical="center" wrapText="1"/>
      <protection locked="0"/>
    </xf>
    <xf numFmtId="0" fontId="12" fillId="6" borderId="0" xfId="0" applyFont="1" applyFill="1" applyAlignment="1">
      <alignment horizontal="center" vertical="center" wrapText="1"/>
    </xf>
    <xf numFmtId="2" fontId="18" fillId="8" borderId="23" xfId="0" applyNumberFormat="1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2" fillId="0" borderId="17" xfId="0" applyFont="1" applyBorder="1"/>
    <xf numFmtId="0" fontId="4" fillId="0" borderId="17" xfId="0" applyFont="1" applyBorder="1"/>
    <xf numFmtId="0" fontId="23" fillId="0" borderId="4" xfId="0" applyFont="1" applyBorder="1"/>
    <xf numFmtId="0" fontId="24" fillId="0" borderId="26" xfId="0" applyFont="1" applyBorder="1" applyAlignment="1" applyProtection="1">
      <alignment horizontal="center" vertical="center"/>
      <protection locked="0"/>
    </xf>
    <xf numFmtId="0" fontId="24" fillId="0" borderId="29" xfId="0" applyFont="1" applyBorder="1" applyAlignment="1" applyProtection="1">
      <alignment horizontal="center" vertical="center"/>
      <protection locked="0"/>
    </xf>
    <xf numFmtId="0" fontId="24" fillId="0" borderId="31" xfId="0" applyFont="1" applyBorder="1" applyAlignment="1" applyProtection="1">
      <alignment horizontal="center" vertical="center"/>
      <protection locked="0"/>
    </xf>
    <xf numFmtId="0" fontId="26" fillId="0" borderId="31" xfId="0" applyFont="1" applyBorder="1" applyAlignment="1" applyProtection="1">
      <alignment horizontal="center" vertical="center"/>
      <protection locked="0"/>
    </xf>
    <xf numFmtId="0" fontId="29" fillId="0" borderId="36" xfId="0" applyFont="1" applyBorder="1" applyAlignment="1">
      <alignment horizontal="center"/>
    </xf>
    <xf numFmtId="0" fontId="30" fillId="0" borderId="37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Protection="1">
      <protection locked="0"/>
    </xf>
    <xf numFmtId="0" fontId="0" fillId="0" borderId="39" xfId="0" applyBorder="1" applyProtection="1">
      <protection locked="0"/>
    </xf>
    <xf numFmtId="0" fontId="4" fillId="0" borderId="12" xfId="0" applyFont="1" applyBorder="1"/>
    <xf numFmtId="0" fontId="4" fillId="0" borderId="22" xfId="0" applyFont="1" applyBorder="1"/>
    <xf numFmtId="0" fontId="19" fillId="0" borderId="17" xfId="0" applyFont="1" applyBorder="1"/>
    <xf numFmtId="0" fontId="13" fillId="0" borderId="17" xfId="0" applyFont="1" applyBorder="1"/>
    <xf numFmtId="0" fontId="13" fillId="0" borderId="17" xfId="0" applyFont="1" applyBorder="1" applyAlignment="1">
      <alignment horizontal="center" vertical="center"/>
    </xf>
    <xf numFmtId="0" fontId="19" fillId="0" borderId="4" xfId="0" applyFont="1" applyBorder="1"/>
    <xf numFmtId="0" fontId="13" fillId="7" borderId="4" xfId="0" applyFont="1" applyFill="1" applyBorder="1"/>
    <xf numFmtId="0" fontId="13" fillId="7" borderId="4" xfId="0" applyFont="1" applyFill="1" applyBorder="1" applyAlignment="1">
      <alignment horizontal="center" vertical="center"/>
    </xf>
    <xf numFmtId="0" fontId="19" fillId="0" borderId="19" xfId="0" applyFont="1" applyBorder="1"/>
    <xf numFmtId="0" fontId="13" fillId="0" borderId="19" xfId="0" applyFont="1" applyBorder="1"/>
    <xf numFmtId="0" fontId="34" fillId="0" borderId="1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19" fillId="7" borderId="4" xfId="0" applyFont="1" applyFill="1" applyBorder="1"/>
    <xf numFmtId="0" fontId="4" fillId="0" borderId="19" xfId="0" applyFont="1" applyBorder="1"/>
    <xf numFmtId="0" fontId="19" fillId="0" borderId="4" xfId="0" applyFont="1" applyBorder="1" applyAlignment="1">
      <alignment horizontal="center" vertical="center"/>
    </xf>
    <xf numFmtId="0" fontId="43" fillId="3" borderId="3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13" fillId="0" borderId="0" xfId="0" applyFont="1" applyProtection="1">
      <protection locked="0"/>
    </xf>
    <xf numFmtId="0" fontId="44" fillId="0" borderId="0" xfId="1" applyFont="1" applyAlignment="1" applyProtection="1">
      <protection locked="0"/>
    </xf>
    <xf numFmtId="0" fontId="8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69" fillId="11" borderId="3" xfId="0" applyFont="1" applyFill="1" applyBorder="1" applyAlignment="1">
      <alignment horizontal="center" vertical="center"/>
    </xf>
    <xf numFmtId="177" fontId="69" fillId="11" borderId="3" xfId="0" applyNumberFormat="1" applyFont="1" applyFill="1" applyBorder="1" applyAlignment="1">
      <alignment horizontal="center" vertical="center"/>
    </xf>
    <xf numFmtId="176" fontId="69" fillId="11" borderId="3" xfId="0" applyNumberFormat="1" applyFont="1" applyFill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3" xfId="0" applyFont="1" applyBorder="1" applyAlignment="1" applyProtection="1">
      <alignment horizontal="center" vertical="center"/>
      <protection locked="0"/>
    </xf>
    <xf numFmtId="9" fontId="72" fillId="0" borderId="3" xfId="0" applyNumberFormat="1" applyFont="1" applyBorder="1" applyAlignment="1" applyProtection="1">
      <alignment horizontal="center" vertical="center"/>
      <protection locked="0"/>
    </xf>
    <xf numFmtId="176" fontId="72" fillId="0" borderId="3" xfId="0" applyNumberFormat="1" applyFont="1" applyBorder="1" applyAlignment="1">
      <alignment horizontal="center" vertical="center"/>
    </xf>
    <xf numFmtId="0" fontId="71" fillId="0" borderId="0" xfId="0" applyFont="1" applyAlignment="1" applyProtection="1">
      <alignment horizontal="center" vertical="center"/>
      <protection locked="0"/>
    </xf>
    <xf numFmtId="9" fontId="72" fillId="0" borderId="3" xfId="0" applyNumberFormat="1" applyFont="1" applyBorder="1" applyAlignment="1">
      <alignment horizontal="center" vertical="center"/>
    </xf>
    <xf numFmtId="0" fontId="7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77" fontId="76" fillId="0" borderId="0" xfId="0" applyNumberFormat="1" applyFont="1" applyAlignment="1" applyProtection="1">
      <alignment horizontal="left" vertical="center"/>
      <protection locked="0"/>
    </xf>
    <xf numFmtId="0" fontId="76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177" fontId="76" fillId="0" borderId="0" xfId="0" applyNumberFormat="1" applyFont="1" applyAlignment="1">
      <alignment horizontal="left" vertical="center"/>
    </xf>
    <xf numFmtId="0" fontId="72" fillId="0" borderId="0" xfId="0" applyFont="1" applyAlignment="1">
      <alignment horizontal="center" vertical="center"/>
    </xf>
    <xf numFmtId="0" fontId="72" fillId="0" borderId="0" xfId="0" applyFont="1" applyAlignment="1" applyProtection="1">
      <alignment horizontal="center" vertical="center"/>
      <protection locked="0"/>
    </xf>
    <xf numFmtId="9" fontId="72" fillId="0" borderId="0" xfId="0" applyNumberFormat="1" applyFont="1" applyAlignment="1">
      <alignment vertical="center"/>
    </xf>
    <xf numFmtId="0" fontId="68" fillId="12" borderId="3" xfId="0" applyFont="1" applyFill="1" applyBorder="1" applyAlignment="1">
      <alignment horizontal="center" vertical="center" wrapText="1"/>
    </xf>
    <xf numFmtId="0" fontId="70" fillId="12" borderId="3" xfId="0" applyFont="1" applyFill="1" applyBorder="1" applyAlignment="1">
      <alignment horizontal="center" vertical="center" wrapText="1"/>
    </xf>
    <xf numFmtId="2" fontId="72" fillId="0" borderId="3" xfId="0" applyNumberFormat="1" applyFont="1" applyBorder="1" applyAlignment="1" applyProtection="1">
      <alignment horizontal="center" vertical="center"/>
      <protection locked="0"/>
    </xf>
    <xf numFmtId="0" fontId="68" fillId="11" borderId="3" xfId="0" applyFont="1" applyFill="1" applyBorder="1" applyAlignment="1">
      <alignment horizontal="center" vertical="center" wrapText="1"/>
    </xf>
    <xf numFmtId="1" fontId="77" fillId="11" borderId="3" xfId="0" applyNumberFormat="1" applyFont="1" applyFill="1" applyBorder="1" applyAlignment="1">
      <alignment horizontal="center" vertical="center"/>
    </xf>
    <xf numFmtId="0" fontId="78" fillId="11" borderId="0" xfId="0" applyFont="1" applyFill="1" applyAlignment="1">
      <alignment horizontal="center" vertical="center"/>
    </xf>
    <xf numFmtId="0" fontId="72" fillId="13" borderId="3" xfId="0" applyFont="1" applyFill="1" applyBorder="1" applyAlignment="1" applyProtection="1">
      <alignment horizontal="center" vertical="center"/>
      <protection locked="0"/>
    </xf>
    <xf numFmtId="0" fontId="71" fillId="12" borderId="3" xfId="0" applyFont="1" applyFill="1" applyBorder="1" applyAlignment="1">
      <alignment horizontal="center" vertical="center" wrapText="1"/>
    </xf>
    <xf numFmtId="0" fontId="88" fillId="0" borderId="0" xfId="0" applyFont="1" applyAlignment="1" applyProtection="1">
      <alignment vertical="center"/>
      <protection locked="0"/>
    </xf>
    <xf numFmtId="0" fontId="87" fillId="0" borderId="0" xfId="0" applyFont="1"/>
    <xf numFmtId="0" fontId="87" fillId="0" borderId="0" xfId="0" applyFont="1" applyAlignment="1">
      <alignment horizontal="center"/>
    </xf>
    <xf numFmtId="0" fontId="16" fillId="0" borderId="3" xfId="0" applyFont="1" applyBorder="1" applyAlignment="1">
      <alignment horizontal="center" vertical="center" wrapText="1"/>
    </xf>
    <xf numFmtId="2" fontId="16" fillId="0" borderId="3" xfId="0" applyNumberFormat="1" applyFont="1" applyBorder="1" applyAlignment="1">
      <alignment horizontal="center" vertical="center" wrapText="1"/>
    </xf>
    <xf numFmtId="0" fontId="78" fillId="11" borderId="3" xfId="0" applyFont="1" applyFill="1" applyBorder="1" applyAlignment="1">
      <alignment horizontal="center" vertical="center"/>
    </xf>
    <xf numFmtId="0" fontId="43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38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top"/>
    </xf>
    <xf numFmtId="0" fontId="38" fillId="2" borderId="0" xfId="0" applyFont="1" applyFill="1" applyAlignment="1">
      <alignment horizontal="left" vertical="center" wrapText="1"/>
    </xf>
    <xf numFmtId="0" fontId="40" fillId="2" borderId="0" xfId="0" applyFont="1" applyFill="1" applyAlignment="1">
      <alignment horizontal="left" vertical="center" wrapText="1"/>
    </xf>
    <xf numFmtId="0" fontId="4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6" fillId="5" borderId="0" xfId="0" applyFont="1" applyFill="1" applyAlignment="1">
      <alignment horizontal="left" vertical="center" wrapText="1"/>
    </xf>
    <xf numFmtId="0" fontId="36" fillId="5" borderId="0" xfId="0" applyFont="1" applyFill="1" applyAlignment="1">
      <alignment horizontal="left" vertical="center"/>
    </xf>
    <xf numFmtId="0" fontId="42" fillId="5" borderId="3" xfId="1" applyFont="1" applyFill="1" applyBorder="1" applyAlignment="1" applyProtection="1">
      <alignment horizontal="center" vertical="center" wrapText="1"/>
      <protection locked="0"/>
    </xf>
    <xf numFmtId="0" fontId="36" fillId="5" borderId="3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9" fillId="0" borderId="3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64" fillId="0" borderId="3" xfId="0" applyFont="1" applyBorder="1" applyAlignment="1">
      <alignment horizontal="center" vertical="center" wrapText="1"/>
    </xf>
    <xf numFmtId="0" fontId="65" fillId="0" borderId="3" xfId="0" applyFont="1" applyBorder="1" applyAlignment="1">
      <alignment horizontal="center" vertical="center" wrapText="1"/>
    </xf>
    <xf numFmtId="0" fontId="6" fillId="10" borderId="0" xfId="0" applyFont="1" applyFill="1" applyAlignment="1" applyProtection="1">
      <alignment horizontal="center" vertical="center" wrapText="1"/>
      <protection locked="0"/>
    </xf>
    <xf numFmtId="0" fontId="0" fillId="10" borderId="0" xfId="0" applyFill="1" applyAlignment="1" applyProtection="1">
      <alignment horizontal="center" vertical="center"/>
      <protection locked="0"/>
    </xf>
    <xf numFmtId="0" fontId="35" fillId="3" borderId="0" xfId="0" applyFont="1" applyFill="1" applyAlignment="1" applyProtection="1">
      <alignment horizontal="center" vertical="center"/>
      <protection locked="0"/>
    </xf>
    <xf numFmtId="0" fontId="2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left" vertical="center" wrapText="1"/>
    </xf>
    <xf numFmtId="0" fontId="39" fillId="0" borderId="3" xfId="0" applyFont="1" applyBorder="1" applyAlignment="1">
      <alignment horizontal="left" vertical="center"/>
    </xf>
    <xf numFmtId="0" fontId="64" fillId="0" borderId="3" xfId="0" applyFont="1" applyBorder="1" applyAlignment="1">
      <alignment horizontal="left" vertical="center" wrapText="1"/>
    </xf>
    <xf numFmtId="0" fontId="3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7" fillId="0" borderId="0" xfId="0" applyFont="1" applyAlignment="1">
      <alignment horizontal="center"/>
    </xf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2" xfId="0" applyFont="1" applyBorder="1" applyProtection="1">
      <protection locked="0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 applyProtection="1">
      <alignment horizontal="center" vertical="center" wrapText="1"/>
      <protection locked="0"/>
    </xf>
    <xf numFmtId="0" fontId="15" fillId="7" borderId="24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7" fillId="0" borderId="12" xfId="0" applyFont="1" applyBorder="1"/>
    <xf numFmtId="0" fontId="7" fillId="0" borderId="12" xfId="0" applyFont="1" applyBorder="1" applyProtection="1">
      <protection locked="0"/>
    </xf>
    <xf numFmtId="0" fontId="7" fillId="0" borderId="22" xfId="0" applyFont="1" applyBorder="1"/>
    <xf numFmtId="0" fontId="25" fillId="0" borderId="27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16" fillId="0" borderId="20" xfId="0" applyFont="1" applyBorder="1" applyAlignment="1" applyProtection="1">
      <alignment horizontal="left" vertical="center" wrapText="1"/>
      <protection locked="0"/>
    </xf>
    <xf numFmtId="0" fontId="16" fillId="0" borderId="24" xfId="0" applyFont="1" applyBorder="1" applyAlignment="1">
      <alignment horizontal="left" vertical="center" wrapText="1"/>
    </xf>
    <xf numFmtId="0" fontId="27" fillId="0" borderId="34" xfId="0" applyFont="1" applyBorder="1" applyAlignment="1">
      <alignment horizontal="center"/>
    </xf>
    <xf numFmtId="0" fontId="28" fillId="0" borderId="35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31" fillId="0" borderId="40" xfId="0" applyFont="1" applyBorder="1" applyAlignment="1">
      <alignment horizontal="center" wrapText="1"/>
    </xf>
    <xf numFmtId="0" fontId="4" fillId="0" borderId="41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9" fillId="9" borderId="13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7" fillId="0" borderId="20" xfId="0" applyFont="1" applyBorder="1"/>
    <xf numFmtId="0" fontId="7" fillId="0" borderId="20" xfId="0" applyFont="1" applyBorder="1" applyProtection="1">
      <protection locked="0"/>
    </xf>
    <xf numFmtId="0" fontId="7" fillId="0" borderId="24" xfId="0" applyFont="1" applyBorder="1"/>
    <xf numFmtId="0" fontId="20" fillId="9" borderId="13" xfId="0" applyFont="1" applyFill="1" applyBorder="1" applyAlignment="1" applyProtection="1">
      <alignment horizontal="center" vertical="center" wrapText="1"/>
      <protection locked="0"/>
    </xf>
    <xf numFmtId="0" fontId="21" fillId="9" borderId="14" xfId="0" applyFont="1" applyFill="1" applyBorder="1" applyAlignment="1" applyProtection="1">
      <alignment horizontal="center" vertical="center" wrapText="1"/>
      <protection locked="0"/>
    </xf>
    <xf numFmtId="0" fontId="21" fillId="9" borderId="13" xfId="0" applyFont="1" applyFill="1" applyBorder="1" applyAlignment="1" applyProtection="1">
      <alignment horizontal="center" vertical="center" wrapText="1"/>
      <protection locked="0"/>
    </xf>
    <xf numFmtId="0" fontId="11" fillId="0" borderId="1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32" fillId="2" borderId="26" xfId="1" applyFont="1" applyFill="1" applyBorder="1" applyAlignment="1" applyProtection="1">
      <alignment horizontal="center" vertical="center" wrapText="1"/>
    </xf>
    <xf numFmtId="0" fontId="32" fillId="2" borderId="42" xfId="1" applyFont="1" applyFill="1" applyBorder="1" applyAlignment="1" applyProtection="1">
      <alignment horizontal="center" vertical="center" wrapText="1"/>
    </xf>
    <xf numFmtId="0" fontId="32" fillId="2" borderId="43" xfId="1" applyFont="1" applyFill="1" applyBorder="1" applyAlignment="1" applyProtection="1">
      <alignment horizontal="center" vertical="center" wrapText="1"/>
    </xf>
    <xf numFmtId="0" fontId="32" fillId="2" borderId="44" xfId="1" applyFont="1" applyFill="1" applyBorder="1" applyAlignment="1" applyProtection="1">
      <alignment horizontal="center" vertical="center" wrapText="1"/>
    </xf>
    <xf numFmtId="0" fontId="32" fillId="2" borderId="3" xfId="1" applyFont="1" applyFill="1" applyBorder="1" applyAlignment="1" applyProtection="1">
      <alignment horizontal="center" vertical="center" wrapText="1"/>
    </xf>
    <xf numFmtId="0" fontId="32" fillId="2" borderId="30" xfId="1" applyFont="1" applyFill="1" applyBorder="1" applyAlignment="1" applyProtection="1">
      <alignment horizontal="center" vertical="center" wrapText="1"/>
    </xf>
    <xf numFmtId="0" fontId="33" fillId="2" borderId="31" xfId="1" applyFont="1" applyFill="1" applyBorder="1" applyAlignment="1" applyProtection="1">
      <alignment horizontal="center" vertical="top" wrapText="1"/>
      <protection locked="0"/>
    </xf>
    <xf numFmtId="0" fontId="33" fillId="2" borderId="32" xfId="0" applyFont="1" applyFill="1" applyBorder="1" applyAlignment="1" applyProtection="1">
      <alignment horizontal="center" vertical="top" wrapText="1"/>
      <protection locked="0"/>
    </xf>
    <xf numFmtId="0" fontId="33" fillId="2" borderId="33" xfId="0" applyFont="1" applyFill="1" applyBorder="1" applyAlignment="1" applyProtection="1">
      <alignment horizontal="center" vertical="top" wrapText="1"/>
      <protection locked="0"/>
    </xf>
    <xf numFmtId="177" fontId="76" fillId="0" borderId="0" xfId="0" applyNumberFormat="1" applyFont="1" applyAlignment="1">
      <alignment horizontal="left" vertical="center"/>
    </xf>
    <xf numFmtId="177" fontId="75" fillId="0" borderId="0" xfId="0" applyNumberFormat="1" applyFont="1" applyAlignment="1">
      <alignment horizontal="left" vertical="center"/>
    </xf>
    <xf numFmtId="1" fontId="80" fillId="11" borderId="5" xfId="0" applyNumberFormat="1" applyFont="1" applyFill="1" applyBorder="1" applyAlignment="1">
      <alignment horizontal="center" vertical="center" wrapText="1"/>
    </xf>
    <xf numFmtId="1" fontId="77" fillId="11" borderId="50" xfId="0" applyNumberFormat="1" applyFont="1" applyFill="1" applyBorder="1" applyAlignment="1">
      <alignment horizontal="center" vertical="center" wrapText="1"/>
    </xf>
    <xf numFmtId="1" fontId="77" fillId="11" borderId="6" xfId="0" applyNumberFormat="1" applyFont="1" applyFill="1" applyBorder="1" applyAlignment="1">
      <alignment horizontal="center" vertical="center" wrapText="1"/>
    </xf>
    <xf numFmtId="1" fontId="77" fillId="11" borderId="8" xfId="0" applyNumberFormat="1" applyFont="1" applyFill="1" applyBorder="1" applyAlignment="1">
      <alignment horizontal="center" vertical="center" wrapText="1"/>
    </xf>
    <xf numFmtId="1" fontId="77" fillId="11" borderId="7" xfId="0" applyNumberFormat="1" applyFont="1" applyFill="1" applyBorder="1" applyAlignment="1">
      <alignment horizontal="center" vertical="center" wrapText="1"/>
    </xf>
    <xf numFmtId="1" fontId="77" fillId="11" borderId="9" xfId="0" applyNumberFormat="1" applyFont="1" applyFill="1" applyBorder="1" applyAlignment="1">
      <alignment horizontal="center" vertical="center" wrapText="1"/>
    </xf>
    <xf numFmtId="176" fontId="67" fillId="0" borderId="49" xfId="0" applyNumberFormat="1" applyFont="1" applyBorder="1" applyAlignment="1" applyProtection="1">
      <alignment horizontal="center" vertical="center"/>
      <protection locked="0"/>
    </xf>
    <xf numFmtId="0" fontId="83" fillId="0" borderId="0" xfId="0" applyFont="1" applyAlignment="1">
      <alignment horizontal="left" vertical="center"/>
    </xf>
    <xf numFmtId="0" fontId="73" fillId="0" borderId="0" xfId="0" applyFont="1" applyAlignment="1">
      <alignment horizontal="left" vertical="center"/>
    </xf>
    <xf numFmtId="177" fontId="76" fillId="0" borderId="0" xfId="0" applyNumberFormat="1" applyFont="1" applyAlignment="1" applyProtection="1">
      <alignment horizontal="left" vertical="center"/>
      <protection locked="0"/>
    </xf>
    <xf numFmtId="0" fontId="90" fillId="11" borderId="5" xfId="0" applyFont="1" applyFill="1" applyBorder="1" applyAlignment="1" applyProtection="1">
      <alignment horizontal="center" vertical="center" wrapText="1"/>
      <protection locked="0"/>
    </xf>
    <xf numFmtId="0" fontId="90" fillId="11" borderId="50" xfId="0" applyFont="1" applyFill="1" applyBorder="1" applyAlignment="1" applyProtection="1">
      <alignment horizontal="center" vertical="center" wrapText="1"/>
      <protection locked="0"/>
    </xf>
    <xf numFmtId="0" fontId="91" fillId="11" borderId="5" xfId="0" applyFont="1" applyFill="1" applyBorder="1" applyAlignment="1" applyProtection="1">
      <alignment horizontal="center" vertical="center"/>
      <protection locked="0"/>
    </xf>
    <xf numFmtId="0" fontId="91" fillId="11" borderId="6" xfId="0" applyFont="1" applyFill="1" applyBorder="1" applyAlignment="1" applyProtection="1">
      <alignment horizontal="center" vertical="center"/>
      <protection locked="0"/>
    </xf>
    <xf numFmtId="0" fontId="72" fillId="14" borderId="3" xfId="0" applyFont="1" applyFill="1" applyBorder="1" applyAlignment="1" applyProtection="1">
      <alignment horizontal="center" vertical="center"/>
      <protection locked="0"/>
    </xf>
    <xf numFmtId="0" fontId="72" fillId="15" borderId="3" xfId="0" applyFont="1" applyFill="1" applyBorder="1" applyAlignment="1" applyProtection="1">
      <alignment horizontal="center" vertical="center"/>
      <protection locked="0"/>
    </xf>
    <xf numFmtId="9" fontId="72" fillId="14" borderId="3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2E405725-54D9-4B62-90EB-6F9BAAECC364}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240BD"/>
      <color rgb="FFFFFF00"/>
      <color rgb="FFF911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0.png"/><Relationship Id="rId2" Type="http://schemas.openxmlformats.org/officeDocument/2006/relationships/image" Target="media/image29.png"/><Relationship Id="rId1" Type="http://schemas.openxmlformats.org/officeDocument/2006/relationships/image" Target="media/image28.jpeg"/><Relationship Id="rId5" Type="http://schemas.openxmlformats.org/officeDocument/2006/relationships/image" Target="media/image32.png"/><Relationship Id="rId4" Type="http://schemas.openxmlformats.org/officeDocument/2006/relationships/image" Target="media/image3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www.wps.cn/officeDocument/2020/cellImage" Target="cellimage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theme" Target="theme/theme1.xml"/><Relationship Id="rId10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915035</xdr:colOff>
      <xdr:row>0</xdr:row>
      <xdr:rowOff>160020</xdr:rowOff>
    </xdr:from>
    <xdr:to>
      <xdr:col>3</xdr:col>
      <xdr:colOff>2084705</xdr:colOff>
      <xdr:row>2</xdr:row>
      <xdr:rowOff>695960</xdr:rowOff>
    </xdr:to>
    <xdr:pic>
      <xdr:nvPicPr>
        <xdr:cNvPr id="2" name="圖片 1" descr="WeChat8fde7e3123f98f4d7185f12f8f521dc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3753" b="11334"/>
        <a:stretch>
          <a:fillRect/>
        </a:stretch>
      </xdr:blipFill>
      <xdr:spPr>
        <a:xfrm>
          <a:off x="5979160" y="160020"/>
          <a:ext cx="3467735" cy="922020"/>
        </a:xfrm>
        <a:prstGeom prst="rect">
          <a:avLst/>
        </a:prstGeom>
      </xdr:spPr>
    </xdr:pic>
    <xdr:clientData/>
  </xdr:twoCellAnchor>
  <xdr:twoCellAnchor>
    <xdr:from>
      <xdr:col>4</xdr:col>
      <xdr:colOff>1341120</xdr:colOff>
      <xdr:row>1</xdr:row>
      <xdr:rowOff>19685</xdr:rowOff>
    </xdr:from>
    <xdr:to>
      <xdr:col>6</xdr:col>
      <xdr:colOff>649605</xdr:colOff>
      <xdr:row>2</xdr:row>
      <xdr:rowOff>746125</xdr:rowOff>
    </xdr:to>
    <xdr:grpSp>
      <xdr:nvGrpSpPr>
        <xdr:cNvPr id="3" name="組合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0853420" y="184785"/>
          <a:ext cx="3870325" cy="891540"/>
          <a:chOff x="15222" y="167"/>
          <a:chExt cx="7477" cy="1361"/>
        </a:xfrm>
      </xdr:grpSpPr>
      <xdr:pic>
        <xdr:nvPicPr>
          <xdr:cNvPr id="4" name="圖片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222" y="570"/>
            <a:ext cx="4020" cy="959"/>
          </a:xfrm>
          <a:prstGeom prst="rect">
            <a:avLst/>
          </a:prstGeom>
          <a:noFill/>
          <a:ln w="9525">
            <a:noFill/>
          </a:ln>
        </xdr:spPr>
      </xdr:pic>
      <xdr:sp macro="" textlink="">
        <xdr:nvSpPr>
          <xdr:cNvPr id="5" name="文字框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5373" y="167"/>
            <a:ext cx="7327" cy="33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HK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HK" sz="1100">
                <a:solidFill>
                  <a:schemeClr val="bg1"/>
                </a:solidFill>
                <a:latin typeface="SimHei" charset="0"/>
                <a:ea typeface="SimHei" charset="0"/>
              </a:rPr>
              <a:t>是俄罗斯跨境平台官方物流合作伙伴</a:t>
            </a:r>
          </a:p>
        </xdr:txBody>
      </xdr:sp>
    </xdr:grpSp>
    <xdr:clientData/>
  </xdr:twoCellAnchor>
  <xdr:twoCellAnchor>
    <xdr:from>
      <xdr:col>1</xdr:col>
      <xdr:colOff>1621790</xdr:colOff>
      <xdr:row>7</xdr:row>
      <xdr:rowOff>125730</xdr:rowOff>
    </xdr:from>
    <xdr:to>
      <xdr:col>2</xdr:col>
      <xdr:colOff>542925</xdr:colOff>
      <xdr:row>12</xdr:row>
      <xdr:rowOff>149225</xdr:rowOff>
    </xdr:to>
    <xdr:sp macro="" textlink="">
      <xdr:nvSpPr>
        <xdr:cNvPr id="6" name="文字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703320" y="2614930"/>
          <a:ext cx="1903730" cy="98869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HK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K" sz="1800" b="1">
              <a:solidFill>
                <a:srgbClr val="2240BD"/>
              </a:solidFill>
              <a:latin typeface="SimHei" charset="0"/>
              <a:ea typeface="SimHei" charset="0"/>
            </a:rPr>
            <a:t>莫斯科</a:t>
          </a:r>
        </a:p>
        <a:p>
          <a:pPr algn="l"/>
          <a:r>
            <a:rPr lang="en-US" altLang="zh-HK" sz="1200">
              <a:solidFill>
                <a:sysClr val="windowText" lastClr="000000"/>
              </a:solidFill>
              <a:latin typeface="SimHei" charset="0"/>
              <a:ea typeface="SimHei" charset="0"/>
            </a:rPr>
            <a:t>日处理:80吨</a:t>
          </a:r>
        </a:p>
        <a:p>
          <a:pPr algn="l"/>
          <a:r>
            <a:rPr lang="en-US" altLang="zh-HK" sz="1200">
              <a:solidFill>
                <a:sysClr val="windowText" lastClr="000000"/>
              </a:solidFill>
              <a:latin typeface="SimHei" charset="0"/>
              <a:ea typeface="SimHei" charset="0"/>
            </a:rPr>
            <a:t>处理时间:24小时</a:t>
          </a:r>
        </a:p>
      </xdr:txBody>
    </xdr:sp>
    <xdr:clientData/>
  </xdr:twoCellAnchor>
  <xdr:twoCellAnchor>
    <xdr:from>
      <xdr:col>3</xdr:col>
      <xdr:colOff>1068070</xdr:colOff>
      <xdr:row>7</xdr:row>
      <xdr:rowOff>69215</xdr:rowOff>
    </xdr:from>
    <xdr:to>
      <xdr:col>4</xdr:col>
      <xdr:colOff>518160</xdr:colOff>
      <xdr:row>12</xdr:row>
      <xdr:rowOff>92710</xdr:rowOff>
    </xdr:to>
    <xdr:sp macro="" textlink="">
      <xdr:nvSpPr>
        <xdr:cNvPr id="7" name="文字框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430260" y="2558415"/>
          <a:ext cx="1945640" cy="98869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HK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K" sz="1800" b="1">
              <a:solidFill>
                <a:srgbClr val="2240BD"/>
              </a:solidFill>
              <a:latin typeface="SimHei" charset="0"/>
              <a:ea typeface="SimHei" charset="0"/>
            </a:rPr>
            <a:t>乌苏里斯克</a:t>
          </a:r>
        </a:p>
        <a:p>
          <a:pPr algn="l"/>
          <a:r>
            <a:rPr lang="en-US" altLang="zh-HK" sz="1200">
              <a:solidFill>
                <a:sysClr val="windowText" lastClr="000000"/>
              </a:solidFill>
              <a:latin typeface="SimHei" charset="0"/>
              <a:ea typeface="SimHei" charset="0"/>
              <a:sym typeface="+mn-ea"/>
            </a:rPr>
            <a:t>日处理:90吨</a:t>
          </a:r>
          <a:endParaRPr lang="en-US" altLang="zh-HK" sz="1200">
            <a:solidFill>
              <a:sysClr val="windowText" lastClr="000000"/>
            </a:solidFill>
            <a:latin typeface="SimHei" charset="0"/>
            <a:ea typeface="SimHei" charset="0"/>
          </a:endParaRPr>
        </a:p>
        <a:p>
          <a:pPr algn="l"/>
          <a:r>
            <a:rPr lang="en-US" altLang="zh-HK" sz="1200">
              <a:solidFill>
                <a:sysClr val="windowText" lastClr="000000"/>
              </a:solidFill>
              <a:latin typeface="SimHei" charset="0"/>
              <a:ea typeface="SimHei" charset="0"/>
              <a:sym typeface="+mn-ea"/>
            </a:rPr>
            <a:t>处理时间:24小时</a:t>
          </a:r>
          <a:endParaRPr lang="en-US" altLang="zh-HK" sz="1200">
            <a:solidFill>
              <a:sysClr val="windowText" lastClr="000000"/>
            </a:solidFill>
            <a:latin typeface="SimHei" charset="0"/>
            <a:ea typeface="SimHei" charset="0"/>
          </a:endParaRPr>
        </a:p>
        <a:p>
          <a:pPr algn="l"/>
          <a:endParaRPr lang="en-US" altLang="zh-HK" sz="1800" b="1">
            <a:solidFill>
              <a:srgbClr val="2240BD"/>
            </a:solidFill>
            <a:latin typeface="SimHei" charset="0"/>
            <a:ea typeface="SimHei" charset="0"/>
          </a:endParaRPr>
        </a:p>
      </xdr:txBody>
    </xdr:sp>
    <xdr:clientData/>
  </xdr:twoCellAnchor>
  <xdr:twoCellAnchor>
    <xdr:from>
      <xdr:col>5</xdr:col>
      <xdr:colOff>1393825</xdr:colOff>
      <xdr:row>7</xdr:row>
      <xdr:rowOff>192405</xdr:rowOff>
    </xdr:from>
    <xdr:to>
      <xdr:col>6</xdr:col>
      <xdr:colOff>649605</xdr:colOff>
      <xdr:row>12</xdr:row>
      <xdr:rowOff>111760</xdr:rowOff>
    </xdr:to>
    <xdr:sp macro="" textlink="">
      <xdr:nvSpPr>
        <xdr:cNvPr id="8" name="文字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333095" y="2681605"/>
          <a:ext cx="1940560" cy="8845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HK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K" sz="1800" b="1">
              <a:solidFill>
                <a:srgbClr val="2240BD"/>
              </a:solidFill>
              <a:latin typeface="SimHei" charset="0"/>
              <a:ea typeface="SimHei" charset="0"/>
            </a:rPr>
            <a:t>新西伯利亚</a:t>
          </a:r>
        </a:p>
        <a:p>
          <a:pPr algn="l"/>
          <a:r>
            <a:rPr lang="en-US" altLang="zh-HK" sz="1200">
              <a:solidFill>
                <a:sysClr val="windowText" lastClr="000000"/>
              </a:solidFill>
              <a:latin typeface="SimHei" charset="0"/>
              <a:ea typeface="SimHei" charset="0"/>
              <a:sym typeface="+mn-ea"/>
            </a:rPr>
            <a:t>日处理:30吨</a:t>
          </a:r>
          <a:endParaRPr lang="en-US" altLang="zh-HK" sz="1200">
            <a:solidFill>
              <a:sysClr val="windowText" lastClr="000000"/>
            </a:solidFill>
            <a:latin typeface="SimHei" charset="0"/>
            <a:ea typeface="SimHei" charset="0"/>
          </a:endParaRPr>
        </a:p>
        <a:p>
          <a:pPr algn="l"/>
          <a:r>
            <a:rPr lang="en-US" altLang="zh-HK" sz="1200">
              <a:solidFill>
                <a:sysClr val="windowText" lastClr="000000"/>
              </a:solidFill>
              <a:latin typeface="SimHei" charset="0"/>
              <a:ea typeface="SimHei" charset="0"/>
              <a:sym typeface="+mn-ea"/>
            </a:rPr>
            <a:t>处理时间:24小时</a:t>
          </a:r>
          <a:endParaRPr lang="en-US" altLang="zh-HK" sz="1800" b="1">
            <a:solidFill>
              <a:srgbClr val="2240BD"/>
            </a:solidFill>
            <a:latin typeface="SimHei" charset="0"/>
            <a:ea typeface="SimHei" charset="0"/>
          </a:endParaRPr>
        </a:p>
      </xdr:txBody>
    </xdr:sp>
    <xdr:clientData/>
  </xdr:twoCellAnchor>
  <xdr:twoCellAnchor editAs="oneCell">
    <xdr:from>
      <xdr:col>2</xdr:col>
      <xdr:colOff>813435</xdr:colOff>
      <xdr:row>57</xdr:row>
      <xdr:rowOff>146050</xdr:rowOff>
    </xdr:from>
    <xdr:to>
      <xdr:col>3</xdr:col>
      <xdr:colOff>1440815</xdr:colOff>
      <xdr:row>59</xdr:row>
      <xdr:rowOff>540385</xdr:rowOff>
    </xdr:to>
    <xdr:pic>
      <xdr:nvPicPr>
        <xdr:cNvPr id="9" name="圖片 8" descr="WeChat8fde7e3123f98f4d7185f12f8f521dc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3753" b="11334"/>
        <a:stretch>
          <a:fillRect/>
        </a:stretch>
      </xdr:blipFill>
      <xdr:spPr>
        <a:xfrm>
          <a:off x="5877560" y="22810470"/>
          <a:ext cx="2925445" cy="780415"/>
        </a:xfrm>
        <a:prstGeom prst="rect">
          <a:avLst/>
        </a:prstGeom>
      </xdr:spPr>
    </xdr:pic>
    <xdr:clientData/>
  </xdr:twoCellAnchor>
  <xdr:twoCellAnchor>
    <xdr:from>
      <xdr:col>0</xdr:col>
      <xdr:colOff>383540</xdr:colOff>
      <xdr:row>0</xdr:row>
      <xdr:rowOff>202565</xdr:rowOff>
    </xdr:from>
    <xdr:to>
      <xdr:col>1</xdr:col>
      <xdr:colOff>1143000</xdr:colOff>
      <xdr:row>3</xdr:row>
      <xdr:rowOff>302260</xdr:rowOff>
    </xdr:to>
    <xdr:sp macro="" textlink="">
      <xdr:nvSpPr>
        <xdr:cNvPr id="10" name="文字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83540" y="193040"/>
          <a:ext cx="2840990" cy="13970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HK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algn="l"/>
          <a:r>
            <a:rPr lang="en-US" altLang="zh-HK" sz="1600">
              <a:solidFill>
                <a:schemeClr val="bg1"/>
              </a:solidFill>
              <a:latin typeface="SimHei" charset="0"/>
              <a:ea typeface="SimHei" charset="0"/>
            </a:rPr>
            <a:t>老牌俄企物流服务商</a:t>
          </a:r>
        </a:p>
        <a:p>
          <a:pPr lvl="0" algn="l"/>
          <a:r>
            <a:rPr lang="en-US" altLang="zh-HK" sz="1600">
              <a:solidFill>
                <a:schemeClr val="bg1"/>
              </a:solidFill>
              <a:latin typeface="SimHei" charset="0"/>
              <a:ea typeface="SimHei" charset="0"/>
            </a:rPr>
            <a:t>中俄电商物流首选</a:t>
          </a:r>
        </a:p>
        <a:p>
          <a:pPr lvl="0" algn="l"/>
          <a:r>
            <a:rPr lang="en-US" altLang="zh-HK" sz="1600">
              <a:solidFill>
                <a:schemeClr val="bg1"/>
              </a:solidFill>
              <a:latin typeface="SimHei" charset="0"/>
              <a:ea typeface="SimHei" charset="0"/>
            </a:rPr>
            <a:t>中俄B2C物流第一名🥇</a:t>
          </a:r>
        </a:p>
      </xdr:txBody>
    </xdr:sp>
    <xdr:clientData/>
  </xdr:twoCellAnchor>
  <xdr:twoCellAnchor editAs="oneCell">
    <xdr:from>
      <xdr:col>7</xdr:col>
      <xdr:colOff>163195</xdr:colOff>
      <xdr:row>3</xdr:row>
      <xdr:rowOff>158115</xdr:rowOff>
    </xdr:from>
    <xdr:to>
      <xdr:col>10</xdr:col>
      <xdr:colOff>446405</xdr:colOff>
      <xdr:row>13</xdr:row>
      <xdr:rowOff>55880</xdr:rowOff>
    </xdr:to>
    <xdr:pic>
      <xdr:nvPicPr>
        <xdr:cNvPr id="11" name="圖片 10" descr="qrcode_for_gh_318bce22e88b_25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36850" y="1445895"/>
          <a:ext cx="2232025" cy="2257425"/>
        </a:xfrm>
        <a:prstGeom prst="rect">
          <a:avLst/>
        </a:prstGeom>
      </xdr:spPr>
    </xdr:pic>
    <xdr:clientData/>
  </xdr:twoCellAnchor>
  <xdr:twoCellAnchor editAs="oneCell">
    <xdr:from>
      <xdr:col>11</xdr:col>
      <xdr:colOff>324485</xdr:colOff>
      <xdr:row>3</xdr:row>
      <xdr:rowOff>193040</xdr:rowOff>
    </xdr:from>
    <xdr:to>
      <xdr:col>14</xdr:col>
      <xdr:colOff>367665</xdr:colOff>
      <xdr:row>12</xdr:row>
      <xdr:rowOff>40640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96560" y="1480820"/>
          <a:ext cx="1991995" cy="2014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209550</xdr:rowOff>
    </xdr:from>
    <xdr:ext cx="2114550" cy="41910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209550"/>
          <a:ext cx="2114550" cy="4191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283210</xdr:colOff>
      <xdr:row>44</xdr:row>
      <xdr:rowOff>139700</xdr:rowOff>
    </xdr:from>
    <xdr:to>
      <xdr:col>10</xdr:col>
      <xdr:colOff>806450</xdr:colOff>
      <xdr:row>47</xdr:row>
      <xdr:rowOff>47625</xdr:rowOff>
    </xdr:to>
    <xdr:pic>
      <xdr:nvPicPr>
        <xdr:cNvPr id="3" name="圖片 2" descr="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2805" y="15847060"/>
          <a:ext cx="3258185" cy="405130"/>
        </a:xfrm>
        <a:prstGeom prst="rect">
          <a:avLst/>
        </a:prstGeom>
      </xdr:spPr>
    </xdr:pic>
    <xdr:clientData/>
  </xdr:twoCellAnchor>
  <xdr:twoCellAnchor>
    <xdr:from>
      <xdr:col>9</xdr:col>
      <xdr:colOff>528320</xdr:colOff>
      <xdr:row>0</xdr:row>
      <xdr:rowOff>85090</xdr:rowOff>
    </xdr:from>
    <xdr:to>
      <xdr:col>12</xdr:col>
      <xdr:colOff>303530</xdr:colOff>
      <xdr:row>2</xdr:row>
      <xdr:rowOff>168910</xdr:rowOff>
    </xdr:to>
    <xdr:sp macro="" textlink="">
      <xdr:nvSpPr>
        <xdr:cNvPr id="4" name="文字框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642350" y="85090"/>
          <a:ext cx="2392045" cy="119824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HK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algn="l"/>
          <a:r>
            <a:rPr lang="en-US" altLang="zh-HK" sz="1200">
              <a:solidFill>
                <a:schemeClr val="bg1"/>
              </a:solidFill>
              <a:latin typeface="SimHei" charset="0"/>
              <a:ea typeface="SimHei" charset="0"/>
            </a:rPr>
            <a:t>老牌俄企物流服务商</a:t>
          </a:r>
        </a:p>
        <a:p>
          <a:pPr lvl="0" algn="l"/>
          <a:r>
            <a:rPr lang="en-US" altLang="zh-HK" sz="1200">
              <a:solidFill>
                <a:schemeClr val="bg1"/>
              </a:solidFill>
              <a:latin typeface="SimHei" charset="0"/>
              <a:ea typeface="SimHei" charset="0"/>
            </a:rPr>
            <a:t>中俄电商物流首选</a:t>
          </a:r>
        </a:p>
        <a:p>
          <a:pPr lvl="0" algn="l"/>
          <a:r>
            <a:rPr lang="en-US" altLang="zh-HK" sz="1200">
              <a:solidFill>
                <a:schemeClr val="bg1"/>
              </a:solidFill>
              <a:latin typeface="SimHei" charset="0"/>
              <a:ea typeface="SimHei" charset="0"/>
            </a:rPr>
            <a:t>中俄B2C物流第一名🥇</a:t>
          </a:r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unitrade-global.com/instructions-cn" TargetMode="External"/><Relationship Id="rId1" Type="http://schemas.openxmlformats.org/officeDocument/2006/relationships/hyperlink" Target="https://sellers.uniglobal.dev/log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docs.ozon.ru/global/zh/commissions/ozon-fees/partner-delivery-rates/" TargetMode="External"/><Relationship Id="rId7" Type="http://schemas.openxmlformats.org/officeDocument/2006/relationships/hyperlink" Target="https://unitrade-global.com/instructions-cn" TargetMode="External"/><Relationship Id="rId2" Type="http://schemas.openxmlformats.org/officeDocument/2006/relationships/hyperlink" Target="https://docs.ozon.ru/global/zh/commissions/ozon-fees/partner-delivery-rates/" TargetMode="External"/><Relationship Id="rId1" Type="http://schemas.openxmlformats.org/officeDocument/2006/relationships/hyperlink" Target="https://docs.ozon.ru/global/zh/commissions/ozon-fees/partner-delivery-rates/" TargetMode="External"/><Relationship Id="rId6" Type="http://schemas.openxmlformats.org/officeDocument/2006/relationships/hyperlink" Target="https://docs.ozon.ru/global/zh/commissions/ozon-fees/partner-delivery-rates/" TargetMode="External"/><Relationship Id="rId5" Type="http://schemas.openxmlformats.org/officeDocument/2006/relationships/hyperlink" Target="https://docs.ozon.ru/global/zh/commissions/ozon-fees/partner-delivery-rates/" TargetMode="External"/><Relationship Id="rId4" Type="http://schemas.openxmlformats.org/officeDocument/2006/relationships/hyperlink" Target="https://docs.ozon.ru/global/zh/commissions/ozon-fees/partner-delivery-rate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opLeftCell="A16" zoomScale="60" zoomScaleNormal="60" workbookViewId="0">
      <selection activeCell="I18" sqref="I18"/>
    </sheetView>
  </sheetViews>
  <sheetFormatPr defaultColWidth="9.109375" defaultRowHeight="13.2"/>
  <cols>
    <col min="1" max="1" width="29.33203125" style="1" customWidth="1"/>
    <col min="2" max="2" width="42" style="1" customWidth="1"/>
    <col min="3" max="3" width="32.33203125" style="1" customWidth="1"/>
    <col min="4" max="4" width="35" style="1" customWidth="1"/>
    <col min="5" max="5" width="29.33203125" style="1" customWidth="1"/>
    <col min="6" max="6" width="37.6640625" style="1" customWidth="1"/>
    <col min="7" max="16" width="9.109375" style="1"/>
  </cols>
  <sheetData>
    <row r="1" spans="1:15">
      <c r="A1" s="130"/>
      <c r="B1" s="130"/>
      <c r="C1" s="130"/>
      <c r="D1" s="130"/>
      <c r="E1" s="130"/>
      <c r="F1" s="130"/>
    </row>
    <row r="2" spans="1:15">
      <c r="A2" s="130"/>
      <c r="B2" s="130"/>
      <c r="C2" s="130"/>
      <c r="D2" s="130"/>
      <c r="E2" s="130"/>
      <c r="F2" s="130"/>
      <c r="H2" s="123" t="s">
        <v>0</v>
      </c>
      <c r="I2" s="123"/>
      <c r="J2" s="123"/>
      <c r="K2" s="123"/>
      <c r="L2" s="123" t="s">
        <v>1</v>
      </c>
      <c r="M2" s="123"/>
      <c r="N2" s="123"/>
      <c r="O2" s="123"/>
    </row>
    <row r="3" spans="1:15" ht="71.099999999999994" customHeight="1">
      <c r="A3" s="130"/>
      <c r="B3" s="130"/>
      <c r="C3" s="130"/>
      <c r="D3" s="130"/>
      <c r="E3" s="130"/>
      <c r="F3" s="130"/>
      <c r="H3" s="123"/>
      <c r="I3" s="123"/>
      <c r="J3" s="123"/>
      <c r="K3" s="123"/>
      <c r="L3" s="123"/>
      <c r="M3" s="123"/>
      <c r="N3" s="123"/>
      <c r="O3" s="123"/>
    </row>
    <row r="4" spans="1:15" ht="49.2" customHeight="1">
      <c r="A4" s="111" t="s">
        <v>2</v>
      </c>
      <c r="B4" s="112"/>
      <c r="C4" s="112"/>
      <c r="D4" s="112"/>
      <c r="E4" s="112"/>
      <c r="F4" s="112"/>
      <c r="H4" s="124"/>
      <c r="I4" s="124"/>
      <c r="J4" s="124"/>
      <c r="K4" s="124"/>
      <c r="L4" s="124"/>
      <c r="M4" s="124"/>
      <c r="N4" s="124"/>
      <c r="O4" s="124"/>
    </row>
    <row r="5" spans="1:15">
      <c r="A5" s="104" t="s">
        <v>3</v>
      </c>
      <c r="B5" s="131"/>
      <c r="C5" s="131"/>
      <c r="D5" s="131"/>
      <c r="E5" s="131"/>
      <c r="F5" s="131"/>
      <c r="H5" s="124"/>
      <c r="I5" s="124"/>
      <c r="J5" s="124"/>
      <c r="K5" s="124"/>
      <c r="L5" s="124"/>
      <c r="M5" s="124"/>
      <c r="N5" s="124"/>
      <c r="O5" s="124"/>
    </row>
    <row r="6" spans="1:15">
      <c r="A6" s="131"/>
      <c r="B6" s="131"/>
      <c r="C6" s="131"/>
      <c r="D6" s="131"/>
      <c r="E6" s="131"/>
      <c r="F6" s="131"/>
      <c r="H6" s="124"/>
      <c r="I6" s="124"/>
      <c r="J6" s="124"/>
      <c r="K6" s="124"/>
      <c r="L6" s="124"/>
      <c r="M6" s="124"/>
      <c r="N6" s="124"/>
      <c r="O6" s="124"/>
    </row>
    <row r="7" spans="1:15">
      <c r="A7" s="115" t="e">
        <f ca="1">_xlfn.DISPIMG("ID_6D9FBACD6C65464297BF5EF1F2A56DCA",1)</f>
        <v>#NAME?</v>
      </c>
      <c r="B7" s="115"/>
      <c r="C7" s="132" t="e">
        <f ca="1">_xlfn.DISPIMG("ID_0FA8525AE5FD4F7BBB4A4B9D267A2D57",1)</f>
        <v>#NAME?</v>
      </c>
      <c r="D7" s="132"/>
      <c r="E7" s="115" t="e">
        <f ca="1">_xlfn.DISPIMG("ID_1803CA66329A46F2962604E2201EFE3F",1)</f>
        <v>#NAME?</v>
      </c>
      <c r="F7" s="115"/>
      <c r="H7" s="124"/>
      <c r="I7" s="124"/>
      <c r="J7" s="124"/>
      <c r="K7" s="124"/>
      <c r="L7" s="124"/>
      <c r="M7" s="124"/>
      <c r="N7" s="124"/>
      <c r="O7" s="124"/>
    </row>
    <row r="8" spans="1:15">
      <c r="A8" s="115"/>
      <c r="B8" s="115"/>
      <c r="C8" s="132"/>
      <c r="D8" s="132"/>
      <c r="E8" s="115"/>
      <c r="F8" s="115"/>
      <c r="H8" s="124"/>
      <c r="I8" s="124"/>
      <c r="J8" s="124"/>
      <c r="K8" s="124"/>
      <c r="L8" s="124"/>
      <c r="M8" s="124"/>
      <c r="N8" s="124"/>
      <c r="O8" s="124"/>
    </row>
    <row r="9" spans="1:15">
      <c r="A9" s="115"/>
      <c r="B9" s="115"/>
      <c r="C9" s="132"/>
      <c r="D9" s="132"/>
      <c r="E9" s="115"/>
      <c r="F9" s="115"/>
      <c r="H9" s="124"/>
      <c r="I9" s="124"/>
      <c r="J9" s="124"/>
      <c r="K9" s="124"/>
      <c r="L9" s="124"/>
      <c r="M9" s="124"/>
      <c r="N9" s="124"/>
      <c r="O9" s="124"/>
    </row>
    <row r="10" spans="1:15">
      <c r="A10" s="115"/>
      <c r="B10" s="115"/>
      <c r="C10" s="132"/>
      <c r="D10" s="132"/>
      <c r="E10" s="115"/>
      <c r="F10" s="115"/>
      <c r="H10" s="124"/>
      <c r="I10" s="124"/>
      <c r="J10" s="124"/>
      <c r="K10" s="124"/>
      <c r="L10" s="124"/>
      <c r="M10" s="124"/>
      <c r="N10" s="124"/>
      <c r="O10" s="124"/>
    </row>
    <row r="11" spans="1:15">
      <c r="A11" s="115"/>
      <c r="B11" s="115"/>
      <c r="C11" s="132"/>
      <c r="D11" s="132"/>
      <c r="E11" s="115"/>
      <c r="F11" s="115"/>
      <c r="H11" s="124"/>
      <c r="I11" s="124"/>
      <c r="J11" s="124"/>
      <c r="K11" s="124"/>
      <c r="L11" s="124"/>
      <c r="M11" s="124"/>
      <c r="N11" s="124"/>
      <c r="O11" s="124"/>
    </row>
    <row r="12" spans="1:15">
      <c r="A12" s="115"/>
      <c r="B12" s="115"/>
      <c r="C12" s="132"/>
      <c r="D12" s="132"/>
      <c r="E12" s="115"/>
      <c r="F12" s="115"/>
      <c r="H12" s="124"/>
      <c r="I12" s="124"/>
      <c r="J12" s="124"/>
      <c r="K12" s="124"/>
      <c r="L12" s="124"/>
      <c r="M12" s="124"/>
      <c r="N12" s="124"/>
      <c r="O12" s="124"/>
    </row>
    <row r="13" spans="1:15">
      <c r="A13" s="115"/>
      <c r="B13" s="115"/>
      <c r="C13" s="132"/>
      <c r="D13" s="132"/>
      <c r="E13" s="115"/>
      <c r="F13" s="115"/>
      <c r="H13" s="124"/>
      <c r="I13" s="124"/>
      <c r="J13" s="124"/>
      <c r="K13" s="124"/>
      <c r="L13" s="124"/>
      <c r="M13" s="124"/>
      <c r="N13" s="124"/>
      <c r="O13" s="124"/>
    </row>
    <row r="14" spans="1:15">
      <c r="A14" s="115"/>
      <c r="B14" s="115"/>
      <c r="C14" s="132"/>
      <c r="D14" s="132"/>
      <c r="E14" s="115"/>
      <c r="F14" s="115"/>
      <c r="H14" s="124"/>
      <c r="I14" s="124"/>
      <c r="J14" s="124"/>
      <c r="K14" s="124"/>
      <c r="L14" s="124"/>
      <c r="M14" s="124"/>
      <c r="N14" s="124"/>
      <c r="O14" s="124"/>
    </row>
    <row r="15" spans="1:15" ht="34.200000000000003" customHeight="1">
      <c r="A15" s="104" t="s">
        <v>164</v>
      </c>
      <c r="B15" s="104"/>
      <c r="C15" s="104"/>
      <c r="D15" s="104" t="s">
        <v>4</v>
      </c>
      <c r="E15" s="104"/>
      <c r="F15" s="104"/>
      <c r="G15" s="64"/>
      <c r="H15" s="125" t="s">
        <v>5</v>
      </c>
      <c r="I15" s="126"/>
      <c r="J15" s="126"/>
      <c r="K15" s="126"/>
      <c r="L15" s="126"/>
      <c r="M15" s="126"/>
      <c r="N15" s="126"/>
      <c r="O15" s="126"/>
    </row>
    <row r="16" spans="1:15">
      <c r="A16" s="104" t="s">
        <v>6</v>
      </c>
      <c r="B16" s="104"/>
      <c r="C16" s="104"/>
      <c r="D16" s="104" t="s">
        <v>7</v>
      </c>
      <c r="E16" s="104"/>
      <c r="F16" s="104"/>
    </row>
    <row r="17" spans="1:6" ht="25.2" customHeight="1">
      <c r="A17" s="104"/>
      <c r="B17" s="104"/>
      <c r="C17" s="104"/>
      <c r="D17" s="104"/>
      <c r="E17" s="104"/>
      <c r="F17" s="104"/>
    </row>
    <row r="18" spans="1:6">
      <c r="A18" s="105" t="s">
        <v>8</v>
      </c>
      <c r="B18" s="106"/>
      <c r="C18" s="106"/>
      <c r="D18" s="107" t="s">
        <v>9</v>
      </c>
      <c r="E18" s="108"/>
      <c r="F18" s="108"/>
    </row>
    <row r="19" spans="1:6">
      <c r="A19" s="106"/>
      <c r="B19" s="106"/>
      <c r="C19" s="106"/>
      <c r="D19" s="108"/>
      <c r="E19" s="108"/>
      <c r="F19" s="108"/>
    </row>
    <row r="20" spans="1:6">
      <c r="A20" s="106"/>
      <c r="B20" s="106"/>
      <c r="C20" s="106"/>
      <c r="D20" s="108"/>
      <c r="E20" s="108"/>
      <c r="F20" s="108"/>
    </row>
    <row r="21" spans="1:6">
      <c r="A21" s="106"/>
      <c r="B21" s="106"/>
      <c r="C21" s="106"/>
      <c r="D21" s="108"/>
      <c r="E21" s="108"/>
      <c r="F21" s="108"/>
    </row>
    <row r="22" spans="1:6">
      <c r="A22" s="106"/>
      <c r="B22" s="106"/>
      <c r="C22" s="106"/>
      <c r="D22" s="108"/>
      <c r="E22" s="108"/>
      <c r="F22" s="108"/>
    </row>
    <row r="23" spans="1:6">
      <c r="A23" s="106"/>
      <c r="B23" s="106"/>
      <c r="C23" s="106"/>
      <c r="D23" s="108"/>
      <c r="E23" s="108"/>
      <c r="F23" s="108"/>
    </row>
    <row r="24" spans="1:6">
      <c r="A24" s="106"/>
      <c r="B24" s="106"/>
      <c r="C24" s="106"/>
      <c r="D24" s="108"/>
      <c r="E24" s="108"/>
      <c r="F24" s="108"/>
    </row>
    <row r="25" spans="1:6">
      <c r="A25" s="106"/>
      <c r="B25" s="106"/>
      <c r="C25" s="106"/>
      <c r="D25" s="108"/>
      <c r="E25" s="108"/>
      <c r="F25" s="108"/>
    </row>
    <row r="26" spans="1:6">
      <c r="A26" s="106"/>
      <c r="B26" s="106"/>
      <c r="C26" s="106"/>
      <c r="D26" s="108"/>
      <c r="E26" s="108"/>
      <c r="F26" s="108"/>
    </row>
    <row r="27" spans="1:6">
      <c r="A27" s="106"/>
      <c r="B27" s="106"/>
      <c r="C27" s="106"/>
      <c r="D27" s="108"/>
      <c r="E27" s="108"/>
      <c r="F27" s="108"/>
    </row>
    <row r="28" spans="1:6">
      <c r="A28" s="106"/>
      <c r="B28" s="106"/>
      <c r="C28" s="106"/>
      <c r="D28" s="108"/>
      <c r="E28" s="108"/>
      <c r="F28" s="108"/>
    </row>
    <row r="29" spans="1:6">
      <c r="A29" s="106"/>
      <c r="B29" s="106"/>
      <c r="C29" s="106"/>
      <c r="D29" s="108"/>
      <c r="E29" s="108"/>
      <c r="F29" s="108"/>
    </row>
    <row r="30" spans="1:6">
      <c r="A30" s="106"/>
      <c r="B30" s="106"/>
      <c r="C30" s="106"/>
      <c r="D30" s="108"/>
      <c r="E30" s="108"/>
      <c r="F30" s="108"/>
    </row>
    <row r="31" spans="1:6">
      <c r="A31" s="106"/>
      <c r="B31" s="106"/>
      <c r="C31" s="106"/>
      <c r="D31" s="108"/>
      <c r="E31" s="108"/>
      <c r="F31" s="108"/>
    </row>
    <row r="32" spans="1:6">
      <c r="A32" s="106"/>
      <c r="B32" s="106"/>
      <c r="C32" s="106"/>
      <c r="D32" s="108"/>
      <c r="E32" s="108"/>
      <c r="F32" s="108"/>
    </row>
    <row r="33" spans="1:6">
      <c r="A33" s="106"/>
      <c r="B33" s="106"/>
      <c r="C33" s="106"/>
      <c r="D33" s="108"/>
      <c r="E33" s="108"/>
      <c r="F33" s="108"/>
    </row>
    <row r="34" spans="1:6" ht="30" customHeight="1">
      <c r="A34" s="106"/>
      <c r="B34" s="106"/>
      <c r="C34" s="106"/>
      <c r="D34" s="108"/>
      <c r="E34" s="108"/>
      <c r="F34" s="108"/>
    </row>
    <row r="35" spans="1:6">
      <c r="A35" s="109" t="s">
        <v>160</v>
      </c>
      <c r="B35" s="110"/>
      <c r="C35" s="110"/>
      <c r="D35" s="110"/>
      <c r="E35" s="110"/>
      <c r="F35" s="110"/>
    </row>
    <row r="36" spans="1:6" ht="44.1" customHeight="1">
      <c r="A36" s="110"/>
      <c r="B36" s="110"/>
      <c r="C36" s="110"/>
      <c r="D36" s="110"/>
      <c r="E36" s="110"/>
      <c r="F36" s="110"/>
    </row>
    <row r="37" spans="1:6" ht="37.200000000000003" customHeight="1">
      <c r="A37" s="113" t="s">
        <v>10</v>
      </c>
      <c r="B37" s="114"/>
      <c r="C37" s="114"/>
      <c r="D37" s="114"/>
      <c r="E37" s="114"/>
      <c r="F37" s="114"/>
    </row>
    <row r="38" spans="1:6" ht="26.1" customHeight="1">
      <c r="A38" s="62" t="s">
        <v>11</v>
      </c>
      <c r="B38" s="62" t="s">
        <v>12</v>
      </c>
      <c r="C38" s="103" t="s">
        <v>13</v>
      </c>
      <c r="D38" s="103"/>
      <c r="E38" s="103"/>
      <c r="F38" s="103"/>
    </row>
    <row r="39" spans="1:6" ht="36" customHeight="1">
      <c r="A39" s="116" t="s">
        <v>14</v>
      </c>
      <c r="B39" s="116" t="s">
        <v>15</v>
      </c>
      <c r="C39" s="127" t="s">
        <v>16</v>
      </c>
      <c r="D39" s="127"/>
      <c r="E39" s="127"/>
      <c r="F39" s="127"/>
    </row>
    <row r="40" spans="1:6" ht="36" customHeight="1">
      <c r="A40" s="116"/>
      <c r="B40" s="116"/>
      <c r="C40" s="127"/>
      <c r="D40" s="127"/>
      <c r="E40" s="127"/>
      <c r="F40" s="127"/>
    </row>
    <row r="41" spans="1:6" ht="36" customHeight="1">
      <c r="A41" s="116"/>
      <c r="B41" s="116"/>
      <c r="C41" s="127"/>
      <c r="D41" s="127"/>
      <c r="E41" s="127"/>
      <c r="F41" s="127"/>
    </row>
    <row r="42" spans="1:6" ht="36" customHeight="1">
      <c r="A42" s="116" t="s">
        <v>17</v>
      </c>
      <c r="B42" s="116" t="s">
        <v>18</v>
      </c>
      <c r="C42" s="127" t="s">
        <v>19</v>
      </c>
      <c r="D42" s="128"/>
      <c r="E42" s="128"/>
      <c r="F42" s="128"/>
    </row>
    <row r="43" spans="1:6" ht="36" customHeight="1">
      <c r="A43" s="116"/>
      <c r="B43" s="116"/>
      <c r="C43" s="128"/>
      <c r="D43" s="128"/>
      <c r="E43" s="128"/>
      <c r="F43" s="128"/>
    </row>
    <row r="44" spans="1:6" ht="133.19999999999999" customHeight="1">
      <c r="A44" s="116"/>
      <c r="B44" s="116"/>
      <c r="C44" s="128"/>
      <c r="D44" s="128"/>
      <c r="E44" s="128"/>
      <c r="F44" s="128"/>
    </row>
    <row r="45" spans="1:6" ht="36" customHeight="1">
      <c r="A45" s="116" t="s">
        <v>20</v>
      </c>
      <c r="B45" s="117" t="s">
        <v>21</v>
      </c>
      <c r="C45" s="127" t="s">
        <v>22</v>
      </c>
      <c r="D45" s="127"/>
      <c r="E45" s="127"/>
      <c r="F45" s="127"/>
    </row>
    <row r="46" spans="1:6" ht="36" customHeight="1">
      <c r="A46" s="116"/>
      <c r="B46" s="117"/>
      <c r="C46" s="127"/>
      <c r="D46" s="127"/>
      <c r="E46" s="127"/>
      <c r="F46" s="127"/>
    </row>
    <row r="47" spans="1:6" ht="36" customHeight="1">
      <c r="A47" s="116"/>
      <c r="B47" s="117"/>
      <c r="C47" s="127"/>
      <c r="D47" s="127"/>
      <c r="E47" s="127"/>
      <c r="F47" s="127"/>
    </row>
    <row r="48" spans="1:6" ht="36" customHeight="1">
      <c r="A48" s="116" t="s">
        <v>23</v>
      </c>
      <c r="B48" s="118" t="s">
        <v>161</v>
      </c>
      <c r="C48" s="129" t="s">
        <v>162</v>
      </c>
      <c r="D48" s="127"/>
      <c r="E48" s="127"/>
      <c r="F48" s="127"/>
    </row>
    <row r="49" spans="1:6" ht="36" customHeight="1">
      <c r="A49" s="116"/>
      <c r="B49" s="117"/>
      <c r="C49" s="127"/>
      <c r="D49" s="127"/>
      <c r="E49" s="127"/>
      <c r="F49" s="127"/>
    </row>
    <row r="50" spans="1:6" ht="79.2" customHeight="1">
      <c r="A50" s="116"/>
      <c r="B50" s="117"/>
      <c r="C50" s="127"/>
      <c r="D50" s="127"/>
      <c r="E50" s="127"/>
      <c r="F50" s="127"/>
    </row>
    <row r="51" spans="1:6" ht="36" customHeight="1">
      <c r="A51" s="116" t="s">
        <v>24</v>
      </c>
      <c r="B51" s="119" t="s">
        <v>163</v>
      </c>
      <c r="C51" s="127" t="s">
        <v>25</v>
      </c>
      <c r="D51" s="127"/>
      <c r="E51" s="127"/>
      <c r="F51" s="127"/>
    </row>
    <row r="52" spans="1:6" ht="2.1" customHeight="1">
      <c r="A52" s="116"/>
      <c r="B52" s="117"/>
      <c r="C52" s="127"/>
      <c r="D52" s="127"/>
      <c r="E52" s="127"/>
      <c r="F52" s="127"/>
    </row>
    <row r="53" spans="1:6" ht="36" hidden="1" customHeight="1">
      <c r="A53" s="116"/>
      <c r="B53" s="117"/>
      <c r="C53" s="127"/>
      <c r="D53" s="127"/>
      <c r="E53" s="127"/>
      <c r="F53" s="127"/>
    </row>
    <row r="54" spans="1:6" ht="52.2" customHeight="1">
      <c r="A54" s="63" t="s">
        <v>26</v>
      </c>
      <c r="B54" s="63" t="s">
        <v>27</v>
      </c>
      <c r="C54" s="127" t="s">
        <v>28</v>
      </c>
      <c r="D54" s="127"/>
      <c r="E54" s="127"/>
      <c r="F54" s="127"/>
    </row>
    <row r="55" spans="1:6">
      <c r="A55" s="120" t="s">
        <v>29</v>
      </c>
      <c r="B55" s="121"/>
      <c r="C55" s="121"/>
      <c r="D55" s="121"/>
      <c r="E55" s="121"/>
      <c r="F55" s="121"/>
    </row>
    <row r="56" spans="1:6" ht="41.1" customHeight="1">
      <c r="A56" s="121"/>
      <c r="B56" s="121"/>
      <c r="C56" s="121"/>
      <c r="D56" s="121"/>
      <c r="E56" s="121"/>
      <c r="F56" s="121"/>
    </row>
    <row r="57" spans="1:6" ht="36" customHeight="1">
      <c r="A57" s="113" t="s">
        <v>30</v>
      </c>
      <c r="B57" s="114"/>
      <c r="C57" s="114"/>
      <c r="D57" s="114"/>
      <c r="E57" s="114"/>
      <c r="F57" s="114"/>
    </row>
    <row r="58" spans="1:6">
      <c r="A58" s="122"/>
      <c r="B58" s="122"/>
      <c r="C58" s="122"/>
      <c r="D58" s="122"/>
      <c r="E58" s="122"/>
      <c r="F58" s="122"/>
    </row>
    <row r="59" spans="1:6">
      <c r="A59" s="122"/>
      <c r="B59" s="122"/>
      <c r="C59" s="122"/>
      <c r="D59" s="122"/>
      <c r="E59" s="122"/>
      <c r="F59" s="122"/>
    </row>
    <row r="60" spans="1:6" ht="55.2" customHeight="1">
      <c r="A60" s="122"/>
      <c r="B60" s="122"/>
      <c r="C60" s="122"/>
      <c r="D60" s="122"/>
      <c r="E60" s="122"/>
      <c r="F60" s="122"/>
    </row>
    <row r="62" spans="1:6" ht="13.8">
      <c r="C62" s="65"/>
    </row>
  </sheetData>
  <protectedRanges>
    <protectedRange sqref="A37" name="uni卖家中心链接"/>
    <protectedRange sqref="A57" name="uni帮助中心链接"/>
  </protectedRanges>
  <mergeCells count="39">
    <mergeCell ref="A58:F60"/>
    <mergeCell ref="H2:K3"/>
    <mergeCell ref="L2:O3"/>
    <mergeCell ref="H4:K14"/>
    <mergeCell ref="L4:O14"/>
    <mergeCell ref="H15:O15"/>
    <mergeCell ref="C39:F41"/>
    <mergeCell ref="C42:F44"/>
    <mergeCell ref="C45:F47"/>
    <mergeCell ref="C48:F50"/>
    <mergeCell ref="C51:F53"/>
    <mergeCell ref="A1:F3"/>
    <mergeCell ref="A5:F6"/>
    <mergeCell ref="A7:B14"/>
    <mergeCell ref="C7:D14"/>
    <mergeCell ref="C54:F54"/>
    <mergeCell ref="A57:F57"/>
    <mergeCell ref="A39:A41"/>
    <mergeCell ref="A42:A44"/>
    <mergeCell ref="A45:A47"/>
    <mergeCell ref="A48:A50"/>
    <mergeCell ref="A51:A53"/>
    <mergeCell ref="B39:B41"/>
    <mergeCell ref="B42:B44"/>
    <mergeCell ref="B45:B47"/>
    <mergeCell ref="B48:B50"/>
    <mergeCell ref="B51:B53"/>
    <mergeCell ref="A55:F56"/>
    <mergeCell ref="A4:F4"/>
    <mergeCell ref="A15:C15"/>
    <mergeCell ref="D15:F15"/>
    <mergeCell ref="A37:F37"/>
    <mergeCell ref="E7:F14"/>
    <mergeCell ref="C38:F38"/>
    <mergeCell ref="A16:C17"/>
    <mergeCell ref="D16:F17"/>
    <mergeCell ref="A18:C34"/>
    <mergeCell ref="D18:F34"/>
    <mergeCell ref="A35:F36"/>
  </mergeCells>
  <phoneticPr fontId="63" type="noConversion"/>
  <hyperlinks>
    <hyperlink ref="A37" r:id="rId1" xr:uid="{00000000-0004-0000-0000-000000000000}"/>
    <hyperlink ref="A57" r:id="rId2" tooltip="https://unitrade-global.com/instructions-cn" xr:uid="{00000000-0004-0000-0000-000001000000}"/>
  </hyperlinks>
  <pageMargins left="0.75" right="0.75" top="1" bottom="1" header="0.5" footer="0.5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>
    <outlinePr summaryBelow="0" summaryRight="0"/>
  </sheetPr>
  <dimension ref="A1:AE1006"/>
  <sheetViews>
    <sheetView topLeftCell="A7" zoomScale="85" zoomScaleNormal="85" workbookViewId="0">
      <selection activeCell="N29" sqref="N29"/>
    </sheetView>
  </sheetViews>
  <sheetFormatPr defaultColWidth="12.6640625" defaultRowHeight="15.75" customHeight="1"/>
  <cols>
    <col min="1" max="1" width="20.88671875" customWidth="1"/>
    <col min="2" max="2" width="5.88671875" style="2" customWidth="1"/>
    <col min="3" max="3" width="9.44140625" style="2" customWidth="1"/>
    <col min="4" max="4" width="11.6640625" style="2" customWidth="1"/>
    <col min="5" max="5" width="14.33203125" style="1" customWidth="1"/>
    <col min="6" max="6" width="13.88671875" style="1" customWidth="1"/>
    <col min="7" max="7" width="9.6640625" customWidth="1"/>
    <col min="8" max="8" width="11.88671875" customWidth="1"/>
    <col min="9" max="9" width="16.88671875" customWidth="1"/>
    <col min="10" max="10" width="21.6640625" customWidth="1"/>
    <col min="11" max="11" width="13" customWidth="1"/>
    <col min="12" max="12" width="2.109375" customWidth="1"/>
    <col min="13" max="13" width="18.109375" customWidth="1"/>
    <col min="14" max="14" width="11.33203125" customWidth="1"/>
    <col min="15" max="15" width="10.88671875" customWidth="1"/>
    <col min="17" max="17" width="12.6640625" style="21" customWidth="1"/>
    <col min="18" max="18" width="2.109375" style="22" customWidth="1"/>
    <col min="19" max="24" width="6.6640625" style="23" customWidth="1"/>
    <col min="25" max="28" width="12.88671875" style="23" customWidth="1"/>
    <col min="29" max="29" width="12.6640625" style="21" customWidth="1"/>
  </cols>
  <sheetData>
    <row r="1" spans="1:31" ht="66.75" customHeight="1">
      <c r="A1" s="133" t="s">
        <v>31</v>
      </c>
      <c r="B1" s="134"/>
      <c r="C1" s="135"/>
      <c r="D1" s="135"/>
      <c r="E1" s="136"/>
      <c r="F1" s="136"/>
      <c r="G1" s="135"/>
      <c r="H1" s="135"/>
      <c r="I1" s="135"/>
      <c r="J1" s="135"/>
      <c r="K1" s="29" t="s">
        <v>32</v>
      </c>
      <c r="L1" s="16"/>
      <c r="M1" s="32"/>
      <c r="N1" s="33"/>
      <c r="O1" s="33"/>
      <c r="P1" s="3"/>
      <c r="Q1" s="47"/>
      <c r="R1" s="48"/>
      <c r="S1" s="49"/>
      <c r="T1" s="49"/>
      <c r="U1" s="49"/>
      <c r="V1" s="49"/>
      <c r="W1" s="49"/>
      <c r="X1" s="49"/>
      <c r="Y1" s="49"/>
      <c r="Z1" s="49"/>
      <c r="AA1" s="49"/>
      <c r="AB1" s="49"/>
      <c r="AC1" s="47"/>
      <c r="AD1" s="33"/>
      <c r="AE1" s="33"/>
    </row>
    <row r="2" spans="1:31" ht="21" customHeight="1">
      <c r="A2" s="12"/>
      <c r="B2" s="13"/>
      <c r="C2" s="137"/>
      <c r="D2" s="137"/>
      <c r="E2" s="138"/>
      <c r="F2" s="138"/>
      <c r="G2" s="137"/>
      <c r="H2" s="137"/>
      <c r="I2" s="137"/>
      <c r="J2" s="139"/>
      <c r="K2" s="14"/>
      <c r="L2" s="17"/>
      <c r="M2" s="34" t="s">
        <v>33</v>
      </c>
      <c r="N2" s="3"/>
      <c r="O2" s="3"/>
      <c r="P2" s="3"/>
      <c r="Q2" s="50"/>
      <c r="R2" s="51"/>
      <c r="S2" s="52"/>
      <c r="T2" s="52"/>
      <c r="U2" s="52"/>
      <c r="V2" s="52"/>
      <c r="W2" s="52"/>
      <c r="X2" s="52"/>
      <c r="Y2" s="52"/>
      <c r="Z2" s="52"/>
      <c r="AA2" s="52"/>
      <c r="AB2" s="52"/>
      <c r="AC2" s="59"/>
      <c r="AD2" s="17"/>
      <c r="AE2" s="17"/>
    </row>
    <row r="3" spans="1:31" ht="36" customHeight="1">
      <c r="A3" s="140" t="s">
        <v>34</v>
      </c>
      <c r="B3" s="141"/>
      <c r="C3" s="142"/>
      <c r="D3" s="142"/>
      <c r="E3" s="143"/>
      <c r="F3" s="143"/>
      <c r="G3" s="142"/>
      <c r="H3" s="142"/>
      <c r="I3" s="142"/>
      <c r="J3" s="144"/>
      <c r="K3" s="15"/>
      <c r="L3" s="18"/>
      <c r="M3" s="35">
        <f>IF(AND(M7=20000,利润计算表!A4&gt;5000),MAX(利润计算表!A4,UNI运费!M12),IF(AND(M7=2000,利润计算表!A4&gt;2000),MAX(利润计算表!A4,UNI运费!M12),利润计算表!A4))</f>
        <v>450</v>
      </c>
      <c r="N3" s="145" t="s">
        <v>35</v>
      </c>
      <c r="O3" s="146"/>
      <c r="P3" s="3"/>
      <c r="Q3" s="53"/>
      <c r="R3" s="54"/>
      <c r="S3" s="55" t="s">
        <v>36</v>
      </c>
      <c r="T3" s="55" t="s">
        <v>37</v>
      </c>
      <c r="U3" s="55" t="s">
        <v>38</v>
      </c>
      <c r="V3" s="55" t="s">
        <v>39</v>
      </c>
      <c r="W3" s="55" t="s">
        <v>40</v>
      </c>
      <c r="X3" s="55" t="s">
        <v>41</v>
      </c>
      <c r="Y3" s="55" t="s">
        <v>42</v>
      </c>
      <c r="Z3" s="55" t="s">
        <v>43</v>
      </c>
      <c r="AA3" s="55" t="s">
        <v>44</v>
      </c>
      <c r="AB3" s="55" t="s">
        <v>45</v>
      </c>
      <c r="AC3" s="53"/>
      <c r="AD3" s="60"/>
      <c r="AE3" s="60"/>
    </row>
    <row r="4" spans="1:31" ht="18" customHeight="1">
      <c r="A4" s="159" t="s">
        <v>46</v>
      </c>
      <c r="B4" s="159" t="s">
        <v>47</v>
      </c>
      <c r="C4" s="159" t="s">
        <v>48</v>
      </c>
      <c r="D4" s="159" t="s">
        <v>49</v>
      </c>
      <c r="E4" s="167" t="s">
        <v>50</v>
      </c>
      <c r="F4" s="169"/>
      <c r="G4" s="159" t="s">
        <v>51</v>
      </c>
      <c r="H4" s="159" t="s">
        <v>52</v>
      </c>
      <c r="I4" s="159" t="s">
        <v>53</v>
      </c>
      <c r="J4" s="159" t="s">
        <v>54</v>
      </c>
      <c r="K4" s="159" t="s">
        <v>55</v>
      </c>
      <c r="L4" s="19"/>
      <c r="M4" s="36">
        <v>30</v>
      </c>
      <c r="N4" s="176" t="s">
        <v>56</v>
      </c>
      <c r="O4" s="177"/>
      <c r="P4" s="3"/>
      <c r="Q4" s="50"/>
      <c r="R4" s="20"/>
      <c r="S4" s="56"/>
      <c r="T4" s="56"/>
      <c r="U4" s="56"/>
      <c r="V4" s="56"/>
      <c r="W4" s="56"/>
      <c r="X4" s="56"/>
      <c r="Y4" s="56"/>
      <c r="Z4" s="56"/>
      <c r="AA4" s="56"/>
      <c r="AB4" s="56"/>
      <c r="AC4" s="50"/>
      <c r="AD4" s="3"/>
      <c r="AE4" s="3"/>
    </row>
    <row r="5" spans="1:31" ht="18" customHeight="1">
      <c r="A5" s="160"/>
      <c r="B5" s="160"/>
      <c r="C5" s="160"/>
      <c r="D5" s="160"/>
      <c r="E5" s="168"/>
      <c r="F5" s="168"/>
      <c r="G5" s="160"/>
      <c r="H5" s="160"/>
      <c r="I5" s="160"/>
      <c r="J5" s="160"/>
      <c r="K5" s="160"/>
      <c r="L5" s="19"/>
      <c r="M5" s="36">
        <v>30</v>
      </c>
      <c r="N5" s="176"/>
      <c r="O5" s="177"/>
      <c r="P5" s="3"/>
      <c r="Q5" s="50"/>
      <c r="R5" s="20"/>
      <c r="S5" s="56"/>
      <c r="T5" s="56"/>
      <c r="U5" s="56"/>
      <c r="V5" s="56"/>
      <c r="W5" s="56"/>
      <c r="X5" s="56"/>
      <c r="Y5" s="56"/>
      <c r="Z5" s="56"/>
      <c r="AA5" s="56"/>
      <c r="AB5" s="56"/>
      <c r="AC5" s="50"/>
      <c r="AD5" s="3"/>
      <c r="AE5" s="3"/>
    </row>
    <row r="6" spans="1:31" ht="36" customHeight="1">
      <c r="A6" s="24" t="s">
        <v>57</v>
      </c>
      <c r="B6" s="25" t="s">
        <v>58</v>
      </c>
      <c r="C6" s="25" t="s">
        <v>59</v>
      </c>
      <c r="D6" s="26" t="s">
        <v>60</v>
      </c>
      <c r="E6" s="6" t="s">
        <v>61</v>
      </c>
      <c r="F6" s="6"/>
      <c r="G6" s="170" t="s">
        <v>62</v>
      </c>
      <c r="H6" s="173" t="s">
        <v>63</v>
      </c>
      <c r="I6" s="161" t="s">
        <v>64</v>
      </c>
      <c r="J6" s="27" t="s">
        <v>65</v>
      </c>
      <c r="K6" s="30">
        <f>IF(AND(MAX($M$4:$M$6)&lt;=V6,SUM($M$4:$M$6)&lt;=U6,$M$7&lt;=W6,$M$7&gt;=X6,$M$3&gt;=S6,$M$3&lt;=T6),IF($M$8="自提点",(Y6+$M$3*Z6),(AA6+$M$3*AB6)),"")</f>
        <v>23.25</v>
      </c>
      <c r="L6" s="19"/>
      <c r="M6" s="36">
        <v>30</v>
      </c>
      <c r="N6" s="176"/>
      <c r="O6" s="177"/>
      <c r="P6" s="3"/>
      <c r="Q6" s="50"/>
      <c r="R6" s="20"/>
      <c r="S6" s="56">
        <v>1</v>
      </c>
      <c r="T6" s="56">
        <v>500</v>
      </c>
      <c r="U6" s="56">
        <v>90</v>
      </c>
      <c r="V6" s="56">
        <v>60</v>
      </c>
      <c r="W6" s="56">
        <v>1500</v>
      </c>
      <c r="X6" s="56">
        <v>0</v>
      </c>
      <c r="Y6" s="56">
        <v>3</v>
      </c>
      <c r="Z6" s="56">
        <v>4.4999999999999998E-2</v>
      </c>
      <c r="AA6" s="56"/>
      <c r="AB6" s="56"/>
      <c r="AC6" s="50"/>
      <c r="AD6" s="3"/>
      <c r="AE6" s="3"/>
    </row>
    <row r="7" spans="1:31" ht="36" customHeight="1">
      <c r="A7" s="24" t="s">
        <v>66</v>
      </c>
      <c r="B7" s="7" t="s">
        <v>67</v>
      </c>
      <c r="C7" s="7" t="s">
        <v>68</v>
      </c>
      <c r="D7" s="26" t="s">
        <v>69</v>
      </c>
      <c r="E7" s="8" t="s">
        <v>70</v>
      </c>
      <c r="F7" s="8"/>
      <c r="G7" s="171"/>
      <c r="H7" s="162"/>
      <c r="I7" s="162"/>
      <c r="J7" s="174" t="s">
        <v>71</v>
      </c>
      <c r="K7" s="30">
        <f t="shared" ref="K7:K8" si="0">IF(AND(MAX($M$4:$M$6)&lt;=V7,SUM($M$4:$M$6)&lt;=U7,$M$7&lt;=W7,$M$7&gt;=X7,$M$3&gt;=S7,$M$3&lt;=T7),IF($M$8="自提点",(Y7+$M$3*Z7),(AA7+$M$3*AB7)),"")</f>
        <v>18.75</v>
      </c>
      <c r="L7" s="19"/>
      <c r="M7" s="37">
        <f>IF(利润计算表!A11&lt;135,200,IF(利润计算表!A11&gt;630,20000,2000))</f>
        <v>200</v>
      </c>
      <c r="N7" s="147" t="s">
        <v>72</v>
      </c>
      <c r="O7" s="148"/>
      <c r="P7" s="3"/>
      <c r="Q7" s="50"/>
      <c r="R7" s="20"/>
      <c r="S7" s="56">
        <v>1</v>
      </c>
      <c r="T7" s="56">
        <v>500</v>
      </c>
      <c r="U7" s="56">
        <v>90</v>
      </c>
      <c r="V7" s="56">
        <v>60</v>
      </c>
      <c r="W7" s="56">
        <v>1500</v>
      </c>
      <c r="X7" s="56">
        <v>0</v>
      </c>
      <c r="Y7" s="56">
        <v>3</v>
      </c>
      <c r="Z7" s="56">
        <v>3.5000000000000003E-2</v>
      </c>
      <c r="AA7" s="56"/>
      <c r="AB7" s="56"/>
      <c r="AC7" s="50"/>
      <c r="AD7" s="3"/>
      <c r="AE7" s="3"/>
    </row>
    <row r="8" spans="1:31" ht="36" customHeight="1">
      <c r="A8" s="24" t="s">
        <v>73</v>
      </c>
      <c r="B8" s="7" t="s">
        <v>74</v>
      </c>
      <c r="C8" s="26" t="s">
        <v>75</v>
      </c>
      <c r="D8" s="25" t="s">
        <v>76</v>
      </c>
      <c r="E8" s="27" t="s">
        <v>77</v>
      </c>
      <c r="F8" s="27"/>
      <c r="G8" s="172"/>
      <c r="H8" s="163"/>
      <c r="I8" s="163"/>
      <c r="J8" s="175"/>
      <c r="K8" s="30">
        <f t="shared" si="0"/>
        <v>14.25</v>
      </c>
      <c r="L8" s="19"/>
      <c r="M8" s="38" t="s">
        <v>78</v>
      </c>
      <c r="N8" s="147" t="s">
        <v>79</v>
      </c>
      <c r="O8" s="148"/>
      <c r="P8" s="3"/>
      <c r="Q8" s="50"/>
      <c r="R8" s="20"/>
      <c r="S8" s="56">
        <v>1</v>
      </c>
      <c r="T8" s="56">
        <v>500</v>
      </c>
      <c r="U8" s="56">
        <v>90</v>
      </c>
      <c r="V8" s="56">
        <v>60</v>
      </c>
      <c r="W8" s="56">
        <v>1500</v>
      </c>
      <c r="X8" s="56">
        <v>0</v>
      </c>
      <c r="Y8" s="56">
        <v>3</v>
      </c>
      <c r="Z8" s="56">
        <v>2.5000000000000001E-2</v>
      </c>
      <c r="AA8" s="56"/>
      <c r="AB8" s="56"/>
      <c r="AC8" s="50"/>
      <c r="AD8" s="3"/>
      <c r="AE8" s="3"/>
    </row>
    <row r="9" spans="1:31" ht="9" customHeight="1">
      <c r="A9" s="9"/>
      <c r="B9" s="10"/>
      <c r="C9" s="10"/>
      <c r="D9" s="10"/>
      <c r="E9" s="28"/>
      <c r="F9" s="28"/>
      <c r="G9" s="9"/>
      <c r="H9" s="9"/>
      <c r="I9" s="9"/>
      <c r="J9" s="9"/>
      <c r="K9" s="11"/>
      <c r="L9" s="3"/>
      <c r="M9" s="3"/>
      <c r="N9" s="3"/>
      <c r="O9" s="3"/>
      <c r="P9" s="3"/>
      <c r="Q9" s="50"/>
      <c r="R9" s="20"/>
      <c r="S9" s="56"/>
      <c r="T9" s="56"/>
      <c r="U9" s="56"/>
      <c r="V9" s="56"/>
      <c r="W9" s="56"/>
      <c r="X9" s="56"/>
      <c r="Y9" s="56"/>
      <c r="Z9" s="56"/>
      <c r="AA9" s="56"/>
      <c r="AB9" s="56"/>
      <c r="AC9" s="50"/>
      <c r="AD9" s="3"/>
      <c r="AE9" s="3"/>
    </row>
    <row r="10" spans="1:31" ht="36" customHeight="1">
      <c r="A10" s="149" t="s">
        <v>80</v>
      </c>
      <c r="B10" s="150"/>
      <c r="C10" s="150"/>
      <c r="D10" s="150"/>
      <c r="E10" s="151"/>
      <c r="F10" s="151"/>
      <c r="G10" s="150"/>
      <c r="H10" s="150"/>
      <c r="I10" s="150"/>
      <c r="J10" s="152"/>
      <c r="K10" s="31"/>
      <c r="L10" s="3"/>
      <c r="M10" s="153" t="s">
        <v>81</v>
      </c>
      <c r="N10" s="154"/>
      <c r="O10" s="154"/>
      <c r="P10" s="154"/>
      <c r="Q10" s="155"/>
      <c r="R10" s="20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0"/>
      <c r="AD10" s="3"/>
      <c r="AE10" s="3"/>
    </row>
    <row r="11" spans="1:31" ht="18" customHeight="1">
      <c r="A11" s="159" t="s">
        <v>46</v>
      </c>
      <c r="B11" s="159" t="s">
        <v>47</v>
      </c>
      <c r="C11" s="159" t="s">
        <v>48</v>
      </c>
      <c r="D11" s="159" t="s">
        <v>49</v>
      </c>
      <c r="E11" s="167" t="s">
        <v>82</v>
      </c>
      <c r="F11" s="169"/>
      <c r="G11" s="159" t="s">
        <v>51</v>
      </c>
      <c r="H11" s="159" t="s">
        <v>52</v>
      </c>
      <c r="I11" s="159" t="s">
        <v>53</v>
      </c>
      <c r="J11" s="159" t="s">
        <v>54</v>
      </c>
      <c r="K11" s="159" t="s">
        <v>55</v>
      </c>
      <c r="L11" s="3"/>
      <c r="M11" s="39" t="s">
        <v>83</v>
      </c>
      <c r="N11" s="40" t="s">
        <v>84</v>
      </c>
      <c r="O11" s="40" t="s">
        <v>85</v>
      </c>
      <c r="P11" s="41" t="s">
        <v>86</v>
      </c>
      <c r="Q11" s="57">
        <v>12000</v>
      </c>
      <c r="R11" s="20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0"/>
      <c r="AD11" s="3"/>
      <c r="AE11" s="3"/>
    </row>
    <row r="12" spans="1:31" ht="18" customHeight="1">
      <c r="A12" s="160"/>
      <c r="B12" s="160"/>
      <c r="C12" s="160"/>
      <c r="D12" s="160"/>
      <c r="E12" s="168"/>
      <c r="F12" s="168"/>
      <c r="G12" s="160"/>
      <c r="H12" s="160"/>
      <c r="I12" s="160"/>
      <c r="J12" s="160"/>
      <c r="K12" s="160"/>
      <c r="L12" s="3"/>
      <c r="M12" s="42">
        <f>SUM(N12*O12*P12)/Q11</f>
        <v>2250</v>
      </c>
      <c r="N12" s="43">
        <f>利润计算表!A5*10</f>
        <v>300</v>
      </c>
      <c r="O12" s="43">
        <f>利润计算表!A6*10</f>
        <v>300</v>
      </c>
      <c r="P12" s="44">
        <f>利润计算表!A7*10</f>
        <v>300</v>
      </c>
      <c r="Q12" s="58" t="s">
        <v>87</v>
      </c>
      <c r="R12" s="20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0"/>
      <c r="AD12" s="3"/>
      <c r="AE12" s="3"/>
    </row>
    <row r="13" spans="1:31" ht="48" customHeight="1">
      <c r="A13" s="24" t="s">
        <v>88</v>
      </c>
      <c r="B13" s="25" t="s">
        <v>89</v>
      </c>
      <c r="C13" s="25" t="s">
        <v>59</v>
      </c>
      <c r="D13" s="26" t="s">
        <v>60</v>
      </c>
      <c r="E13" s="6" t="s">
        <v>90</v>
      </c>
      <c r="F13" s="6"/>
      <c r="G13" s="170" t="s">
        <v>91</v>
      </c>
      <c r="H13" s="173" t="s">
        <v>63</v>
      </c>
      <c r="I13" s="161" t="s">
        <v>92</v>
      </c>
      <c r="J13" s="27" t="s">
        <v>65</v>
      </c>
      <c r="K13" s="30" t="str">
        <f>IF(AND(MAX($M$4:$M$6)&lt;=V13,SUM($M$4:$M$6)&lt;=U13,$M$7&lt;=W13,$M$7&gt;=X13,$M$3&gt;=S13,$M$3&lt;=T13),IF($M$8="自提点",(Y13+$M$3*Z13),(AA13+$M$3*AB13)),"")</f>
        <v/>
      </c>
      <c r="L13" s="3"/>
      <c r="M13" s="156" t="s">
        <v>93</v>
      </c>
      <c r="N13" s="157"/>
      <c r="O13" s="157"/>
      <c r="P13" s="157"/>
      <c r="Q13" s="158"/>
      <c r="R13" s="20"/>
      <c r="S13" s="56">
        <v>501</v>
      </c>
      <c r="T13" s="56">
        <v>25000</v>
      </c>
      <c r="U13" s="56">
        <v>150</v>
      </c>
      <c r="V13" s="56">
        <v>60</v>
      </c>
      <c r="W13" s="56">
        <v>1500</v>
      </c>
      <c r="X13" s="56">
        <v>0</v>
      </c>
      <c r="Y13" s="56">
        <v>23</v>
      </c>
      <c r="Z13" s="56">
        <v>3.3000000000000002E-2</v>
      </c>
      <c r="AA13" s="56"/>
      <c r="AB13" s="56"/>
      <c r="AC13" s="50"/>
      <c r="AD13" s="3"/>
      <c r="AE13" s="3"/>
    </row>
    <row r="14" spans="1:31" ht="36" customHeight="1">
      <c r="A14" s="24" t="s">
        <v>94</v>
      </c>
      <c r="B14" s="7" t="s">
        <v>95</v>
      </c>
      <c r="C14" s="7" t="s">
        <v>68</v>
      </c>
      <c r="D14" s="26" t="s">
        <v>69</v>
      </c>
      <c r="E14" s="8" t="s">
        <v>96</v>
      </c>
      <c r="F14" s="8"/>
      <c r="G14" s="171"/>
      <c r="H14" s="162"/>
      <c r="I14" s="162"/>
      <c r="J14" s="174" t="s">
        <v>71</v>
      </c>
      <c r="K14" s="30" t="str">
        <f t="shared" ref="K14:K15" si="1">IF(AND(MAX($M$4:$M$6)&lt;=V14,SUM($M$4:$M$6)&lt;=U14,$M$7&lt;=W14,$M$7&gt;=X14,$M$3&gt;=S14,$M$3&lt;=T14),IF($M$8="自提点",(Y14+$M$3*Z14),(AA14+$M$3*AB14)),"")</f>
        <v/>
      </c>
      <c r="L14" s="3"/>
      <c r="M14" s="18"/>
      <c r="N14" s="45"/>
      <c r="O14" s="46"/>
      <c r="P14" s="3"/>
      <c r="Q14" s="50"/>
      <c r="R14" s="20"/>
      <c r="S14" s="56">
        <v>501</v>
      </c>
      <c r="T14" s="56">
        <v>25000</v>
      </c>
      <c r="U14" s="56">
        <v>150</v>
      </c>
      <c r="V14" s="56">
        <v>60</v>
      </c>
      <c r="W14" s="56">
        <v>1500</v>
      </c>
      <c r="X14" s="56">
        <v>0</v>
      </c>
      <c r="Y14" s="56">
        <v>23</v>
      </c>
      <c r="Z14" s="56">
        <v>2.5000000000000001E-2</v>
      </c>
      <c r="AA14" s="56"/>
      <c r="AB14" s="56"/>
      <c r="AC14" s="50"/>
      <c r="AD14" s="3"/>
      <c r="AE14" s="3"/>
    </row>
    <row r="15" spans="1:31" ht="36" customHeight="1">
      <c r="A15" s="24" t="s">
        <v>97</v>
      </c>
      <c r="B15" s="7" t="s">
        <v>98</v>
      </c>
      <c r="C15" s="26" t="s">
        <v>75</v>
      </c>
      <c r="D15" s="25" t="s">
        <v>76</v>
      </c>
      <c r="E15" s="27" t="s">
        <v>99</v>
      </c>
      <c r="F15" s="27"/>
      <c r="G15" s="172"/>
      <c r="H15" s="163"/>
      <c r="I15" s="163"/>
      <c r="J15" s="175"/>
      <c r="K15" s="30" t="str">
        <f t="shared" si="1"/>
        <v/>
      </c>
      <c r="L15" s="3"/>
      <c r="M15" s="178" t="s">
        <v>100</v>
      </c>
      <c r="N15" s="179"/>
      <c r="O15" s="180"/>
      <c r="P15" s="3"/>
      <c r="Q15" s="50"/>
      <c r="R15" s="20"/>
      <c r="S15" s="56">
        <v>501</v>
      </c>
      <c r="T15" s="56">
        <v>25000</v>
      </c>
      <c r="U15" s="56">
        <v>150</v>
      </c>
      <c r="V15" s="56">
        <v>60</v>
      </c>
      <c r="W15" s="56">
        <v>1500</v>
      </c>
      <c r="X15" s="56">
        <v>0</v>
      </c>
      <c r="Y15" s="56">
        <v>23</v>
      </c>
      <c r="Z15" s="56">
        <v>1.7000000000000001E-2</v>
      </c>
      <c r="AA15" s="56"/>
      <c r="AB15" s="56"/>
      <c r="AC15" s="50"/>
      <c r="AD15" s="3"/>
      <c r="AE15" s="3"/>
    </row>
    <row r="16" spans="1:31" ht="2.1" customHeight="1">
      <c r="A16" s="9"/>
      <c r="B16" s="10"/>
      <c r="C16" s="10"/>
      <c r="D16" s="10"/>
      <c r="E16" s="28"/>
      <c r="F16" s="28"/>
      <c r="G16" s="9"/>
      <c r="H16" s="9"/>
      <c r="I16" s="9"/>
      <c r="J16" s="9"/>
      <c r="K16" s="11"/>
      <c r="L16" s="3"/>
      <c r="M16" s="181"/>
      <c r="N16" s="182"/>
      <c r="O16" s="183"/>
      <c r="P16" s="3"/>
      <c r="Q16" s="50"/>
      <c r="R16" s="20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0"/>
      <c r="AD16" s="3"/>
      <c r="AE16" s="3"/>
    </row>
    <row r="17" spans="1:31" ht="42" customHeight="1">
      <c r="A17" s="149" t="s">
        <v>101</v>
      </c>
      <c r="B17" s="150"/>
      <c r="C17" s="164"/>
      <c r="D17" s="164"/>
      <c r="E17" s="165"/>
      <c r="F17" s="165"/>
      <c r="G17" s="164"/>
      <c r="H17" s="164"/>
      <c r="I17" s="164"/>
      <c r="J17" s="166"/>
      <c r="K17" s="31"/>
      <c r="L17" s="3"/>
      <c r="M17" s="184" t="s">
        <v>30</v>
      </c>
      <c r="N17" s="185"/>
      <c r="O17" s="186"/>
      <c r="P17" s="3"/>
      <c r="Q17" s="50"/>
      <c r="R17" s="20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0"/>
      <c r="AD17" s="3"/>
      <c r="AE17" s="3"/>
    </row>
    <row r="18" spans="1:31" ht="18" customHeight="1">
      <c r="A18" s="159" t="s">
        <v>46</v>
      </c>
      <c r="B18" s="159" t="s">
        <v>47</v>
      </c>
      <c r="C18" s="159" t="s">
        <v>48</v>
      </c>
      <c r="D18" s="159" t="s">
        <v>49</v>
      </c>
      <c r="E18" s="169" t="s">
        <v>102</v>
      </c>
      <c r="F18" s="169" t="s">
        <v>103</v>
      </c>
      <c r="G18" s="159" t="s">
        <v>51</v>
      </c>
      <c r="H18" s="159" t="s">
        <v>52</v>
      </c>
      <c r="I18" s="159" t="s">
        <v>53</v>
      </c>
      <c r="J18" s="159" t="s">
        <v>54</v>
      </c>
      <c r="K18" s="159" t="s">
        <v>55</v>
      </c>
      <c r="L18" s="3"/>
      <c r="M18" s="3"/>
      <c r="N18" s="3"/>
      <c r="O18" s="3"/>
      <c r="P18" s="3"/>
      <c r="Q18" s="50"/>
      <c r="R18" s="20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0"/>
      <c r="AD18" s="3"/>
      <c r="AE18" s="3"/>
    </row>
    <row r="19" spans="1:31" ht="18" customHeight="1">
      <c r="A19" s="160"/>
      <c r="B19" s="160"/>
      <c r="C19" s="160"/>
      <c r="D19" s="160"/>
      <c r="E19" s="168"/>
      <c r="F19" s="168"/>
      <c r="G19" s="160"/>
      <c r="H19" s="160"/>
      <c r="I19" s="160"/>
      <c r="J19" s="160"/>
      <c r="K19" s="160"/>
      <c r="L19" s="3"/>
      <c r="M19" s="3"/>
      <c r="N19" s="3"/>
      <c r="O19" s="3"/>
      <c r="P19" s="3"/>
      <c r="Q19" s="50"/>
      <c r="R19" s="20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0"/>
      <c r="AD19" s="3"/>
      <c r="AE19" s="3"/>
    </row>
    <row r="20" spans="1:31" ht="36" customHeight="1">
      <c r="A20" s="24" t="s">
        <v>104</v>
      </c>
      <c r="B20" s="25" t="s">
        <v>105</v>
      </c>
      <c r="C20" s="25" t="s">
        <v>59</v>
      </c>
      <c r="D20" s="26" t="s">
        <v>60</v>
      </c>
      <c r="E20" s="6" t="s">
        <v>106</v>
      </c>
      <c r="F20" s="6" t="s">
        <v>107</v>
      </c>
      <c r="G20" s="170" t="s">
        <v>108</v>
      </c>
      <c r="H20" s="173" t="s">
        <v>109</v>
      </c>
      <c r="I20" s="161" t="s">
        <v>110</v>
      </c>
      <c r="J20" s="27" t="s">
        <v>65</v>
      </c>
      <c r="K20" s="30" t="str">
        <f>IF(AND(MAX($M$4:$M$6)&lt;=V20,SUM($M$4:$M$6)&lt;=U20,$M$7&lt;=W20,$M$7&gt;=X20,$M$3&gt;=S20,$M$3&lt;=T20),IF($M$8="自提点",(Y20+$M$3*Z20),(AA20+$M$3*AB20)),"")</f>
        <v/>
      </c>
      <c r="L20" s="3"/>
      <c r="M20" s="3"/>
      <c r="N20" s="3"/>
      <c r="O20" s="3"/>
      <c r="P20" s="3"/>
      <c r="Q20" s="50"/>
      <c r="R20" s="20"/>
      <c r="S20" s="56">
        <v>1</v>
      </c>
      <c r="T20" s="56">
        <v>2000</v>
      </c>
      <c r="U20" s="56">
        <v>150</v>
      </c>
      <c r="V20" s="56">
        <v>60</v>
      </c>
      <c r="W20" s="56">
        <v>7000</v>
      </c>
      <c r="X20" s="56">
        <v>1501</v>
      </c>
      <c r="Y20" s="56">
        <v>16</v>
      </c>
      <c r="Z20" s="56">
        <v>4.4999999999999998E-2</v>
      </c>
      <c r="AA20" s="56">
        <v>19.5</v>
      </c>
      <c r="AB20" s="56">
        <v>4.4999999999999998E-2</v>
      </c>
      <c r="AC20" s="50"/>
      <c r="AD20" s="61"/>
      <c r="AE20" s="61"/>
    </row>
    <row r="21" spans="1:31" ht="36" customHeight="1">
      <c r="A21" s="24" t="s">
        <v>111</v>
      </c>
      <c r="B21" s="7" t="s">
        <v>112</v>
      </c>
      <c r="C21" s="7" t="s">
        <v>68</v>
      </c>
      <c r="D21" s="26" t="s">
        <v>69</v>
      </c>
      <c r="E21" s="8" t="s">
        <v>113</v>
      </c>
      <c r="F21" s="8" t="s">
        <v>114</v>
      </c>
      <c r="G21" s="171"/>
      <c r="H21" s="162"/>
      <c r="I21" s="162"/>
      <c r="J21" s="174" t="s">
        <v>71</v>
      </c>
      <c r="K21" s="30" t="str">
        <f t="shared" ref="K21:K22" si="2">IF(AND(MAX($M$4:$M$6)&lt;=V21,SUM($M$4:$M$6)&lt;=U21,$M$7&lt;=W21,$M$7&gt;=X21,$M$3&gt;=S21,$M$3&lt;=T21),IF($M$8="自提点",(Y21+$M$3*Z21),(AA21+$M$3*AB21)),"")</f>
        <v/>
      </c>
      <c r="L21" s="3"/>
      <c r="M21" s="3"/>
      <c r="N21" s="3"/>
      <c r="O21" s="3"/>
      <c r="P21" s="3"/>
      <c r="Q21" s="50"/>
      <c r="R21" s="20"/>
      <c r="S21" s="56">
        <v>1</v>
      </c>
      <c r="T21" s="56">
        <v>2000</v>
      </c>
      <c r="U21" s="56">
        <v>150</v>
      </c>
      <c r="V21" s="56">
        <v>60</v>
      </c>
      <c r="W21" s="56">
        <v>7000</v>
      </c>
      <c r="X21" s="56">
        <v>1501</v>
      </c>
      <c r="Y21" s="56">
        <v>16</v>
      </c>
      <c r="Z21" s="56">
        <v>3.5000000000000003E-2</v>
      </c>
      <c r="AA21" s="56">
        <v>19.5</v>
      </c>
      <c r="AB21" s="56">
        <v>3.5000000000000003E-2</v>
      </c>
      <c r="AC21" s="50"/>
      <c r="AD21" s="61"/>
      <c r="AE21" s="61"/>
    </row>
    <row r="22" spans="1:31" ht="36" customHeight="1">
      <c r="A22" s="24" t="s">
        <v>115</v>
      </c>
      <c r="B22" s="7" t="s">
        <v>116</v>
      </c>
      <c r="C22" s="26" t="s">
        <v>117</v>
      </c>
      <c r="D22" s="25"/>
      <c r="E22" s="27" t="s">
        <v>118</v>
      </c>
      <c r="F22" s="27" t="s">
        <v>119</v>
      </c>
      <c r="G22" s="172"/>
      <c r="H22" s="163"/>
      <c r="I22" s="163"/>
      <c r="J22" s="175"/>
      <c r="K22" s="30" t="str">
        <f t="shared" si="2"/>
        <v/>
      </c>
      <c r="L22" s="3"/>
      <c r="M22" s="3"/>
      <c r="N22" s="3"/>
      <c r="O22" s="3"/>
      <c r="P22" s="3"/>
      <c r="Q22" s="50"/>
      <c r="R22" s="20"/>
      <c r="S22" s="56">
        <v>1</v>
      </c>
      <c r="T22" s="56">
        <v>2000</v>
      </c>
      <c r="U22" s="56">
        <v>150</v>
      </c>
      <c r="V22" s="56">
        <v>60</v>
      </c>
      <c r="W22" s="56">
        <v>7000</v>
      </c>
      <c r="X22" s="56">
        <v>1501</v>
      </c>
      <c r="Y22" s="56">
        <v>16</v>
      </c>
      <c r="Z22" s="56">
        <v>2.5000000000000001E-2</v>
      </c>
      <c r="AA22" s="56">
        <v>19.5</v>
      </c>
      <c r="AB22" s="56">
        <v>2.5000000000000001E-2</v>
      </c>
      <c r="AC22" s="50"/>
      <c r="AD22" s="61"/>
      <c r="AE22" s="61"/>
    </row>
    <row r="23" spans="1:31" ht="9" customHeight="1">
      <c r="A23" s="9"/>
      <c r="B23" s="10"/>
      <c r="C23" s="10"/>
      <c r="D23" s="10"/>
      <c r="E23" s="28"/>
      <c r="F23" s="28"/>
      <c r="G23" s="9"/>
      <c r="H23" s="9"/>
      <c r="I23" s="9"/>
      <c r="J23" s="9"/>
      <c r="K23" s="11"/>
      <c r="L23" s="3"/>
      <c r="M23" s="3"/>
      <c r="N23" s="3"/>
      <c r="O23" s="3"/>
      <c r="P23" s="3"/>
      <c r="Q23" s="50"/>
      <c r="R23" s="20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0"/>
      <c r="AD23" s="3"/>
      <c r="AE23" s="3"/>
    </row>
    <row r="24" spans="1:31" ht="36" customHeight="1">
      <c r="A24" s="149" t="s">
        <v>120</v>
      </c>
      <c r="B24" s="150"/>
      <c r="C24" s="164"/>
      <c r="D24" s="164"/>
      <c r="E24" s="165"/>
      <c r="F24" s="165"/>
      <c r="G24" s="164"/>
      <c r="H24" s="164"/>
      <c r="I24" s="164"/>
      <c r="J24" s="166"/>
      <c r="K24" s="31"/>
      <c r="L24" s="3"/>
      <c r="M24" s="3"/>
      <c r="N24" s="3"/>
      <c r="O24" s="3"/>
      <c r="P24" s="3"/>
      <c r="Q24" s="50"/>
      <c r="R24" s="20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0"/>
      <c r="AD24" s="3"/>
      <c r="AE24" s="3"/>
    </row>
    <row r="25" spans="1:31" ht="18" customHeight="1">
      <c r="A25" s="159" t="s">
        <v>46</v>
      </c>
      <c r="B25" s="159" t="s">
        <v>47</v>
      </c>
      <c r="C25" s="159" t="s">
        <v>48</v>
      </c>
      <c r="D25" s="159" t="s">
        <v>49</v>
      </c>
      <c r="E25" s="169" t="s">
        <v>102</v>
      </c>
      <c r="F25" s="169" t="s">
        <v>103</v>
      </c>
      <c r="G25" s="159" t="s">
        <v>51</v>
      </c>
      <c r="H25" s="159" t="s">
        <v>52</v>
      </c>
      <c r="I25" s="159" t="s">
        <v>53</v>
      </c>
      <c r="J25" s="159" t="s">
        <v>54</v>
      </c>
      <c r="K25" s="159" t="s">
        <v>55</v>
      </c>
      <c r="L25" s="3"/>
      <c r="M25" s="3"/>
      <c r="N25" s="3"/>
      <c r="O25" s="3"/>
      <c r="P25" s="3"/>
      <c r="Q25" s="50"/>
      <c r="R25" s="20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0"/>
      <c r="AD25" s="3"/>
      <c r="AE25" s="3"/>
    </row>
    <row r="26" spans="1:31" ht="18" customHeight="1">
      <c r="A26" s="160"/>
      <c r="B26" s="160"/>
      <c r="C26" s="160"/>
      <c r="D26" s="160"/>
      <c r="E26" s="168"/>
      <c r="F26" s="168"/>
      <c r="G26" s="160"/>
      <c r="H26" s="160"/>
      <c r="I26" s="160"/>
      <c r="J26" s="160"/>
      <c r="K26" s="160"/>
      <c r="L26" s="3"/>
      <c r="M26" s="3"/>
      <c r="N26" s="3"/>
      <c r="O26" s="3"/>
      <c r="P26" s="3"/>
      <c r="Q26" s="50"/>
      <c r="R26" s="20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0"/>
      <c r="AD26" s="3"/>
      <c r="AE26" s="3"/>
    </row>
    <row r="27" spans="1:31" ht="36" customHeight="1">
      <c r="A27" s="24" t="s">
        <v>121</v>
      </c>
      <c r="B27" s="25" t="s">
        <v>89</v>
      </c>
      <c r="C27" s="25" t="s">
        <v>59</v>
      </c>
      <c r="D27" s="26" t="s">
        <v>60</v>
      </c>
      <c r="E27" s="6" t="s">
        <v>122</v>
      </c>
      <c r="F27" s="6" t="s">
        <v>123</v>
      </c>
      <c r="G27" s="170" t="s">
        <v>124</v>
      </c>
      <c r="H27" s="173" t="s">
        <v>109</v>
      </c>
      <c r="I27" s="161" t="s">
        <v>125</v>
      </c>
      <c r="J27" s="27" t="s">
        <v>65</v>
      </c>
      <c r="K27" s="30" t="str">
        <f>IF(AND(MAX($M$4:$M$6)&lt;=V27,SUM($M$4:$M$6)&lt;=U27,$M$7&lt;=W27,$M$7&gt;=X27,$M$3&gt;=S27,$M$3&lt;=T27),IF($M$8="自提点",(Y27+$M$3*Z27),(AA27+$M$3*AB27)),"")</f>
        <v/>
      </c>
      <c r="L27" s="3"/>
      <c r="M27" s="3"/>
      <c r="N27" s="3"/>
      <c r="O27" s="3"/>
      <c r="P27" s="3"/>
      <c r="Q27" s="50"/>
      <c r="R27" s="20"/>
      <c r="S27" s="56">
        <v>2001</v>
      </c>
      <c r="T27" s="56">
        <v>25000</v>
      </c>
      <c r="U27" s="56">
        <v>250</v>
      </c>
      <c r="V27" s="56">
        <v>150</v>
      </c>
      <c r="W27" s="56">
        <v>7000</v>
      </c>
      <c r="X27" s="56">
        <v>1501</v>
      </c>
      <c r="Y27" s="56">
        <v>36</v>
      </c>
      <c r="Z27" s="56">
        <v>3.3000000000000002E-2</v>
      </c>
      <c r="AA27" s="56">
        <v>39.5</v>
      </c>
      <c r="AB27" s="56">
        <v>3.3000000000000002E-2</v>
      </c>
      <c r="AC27" s="50"/>
      <c r="AD27" s="3"/>
      <c r="AE27" s="3"/>
    </row>
    <row r="28" spans="1:31" ht="36" customHeight="1">
      <c r="A28" s="24" t="s">
        <v>126</v>
      </c>
      <c r="B28" s="7" t="s">
        <v>95</v>
      </c>
      <c r="C28" s="7" t="s">
        <v>68</v>
      </c>
      <c r="D28" s="26" t="s">
        <v>69</v>
      </c>
      <c r="E28" s="8" t="s">
        <v>127</v>
      </c>
      <c r="F28" s="8" t="s">
        <v>128</v>
      </c>
      <c r="G28" s="171"/>
      <c r="H28" s="162"/>
      <c r="I28" s="162"/>
      <c r="J28" s="174" t="s">
        <v>71</v>
      </c>
      <c r="K28" s="30" t="str">
        <f t="shared" ref="K28:K29" si="3">IF(AND(MAX($M$4:$M$6)&lt;=V28,SUM($M$4:$M$6)&lt;=U28,$M$7&lt;=W28,$M$7&gt;=X28,$M$3&gt;=S28,$M$3&lt;=T28),IF($M$8="自提点",(Y28+$M$3*Z28),(AA28+$M$3*AB28)),"")</f>
        <v/>
      </c>
      <c r="L28" s="3"/>
      <c r="M28" s="3"/>
      <c r="N28" s="3"/>
      <c r="O28" s="3"/>
      <c r="P28" s="3"/>
      <c r="Q28" s="50"/>
      <c r="R28" s="20"/>
      <c r="S28" s="56">
        <v>2001</v>
      </c>
      <c r="T28" s="56">
        <v>25000</v>
      </c>
      <c r="U28" s="56">
        <v>250</v>
      </c>
      <c r="V28" s="56">
        <v>150</v>
      </c>
      <c r="W28" s="56">
        <v>7000</v>
      </c>
      <c r="X28" s="56">
        <v>1501</v>
      </c>
      <c r="Y28" s="56">
        <v>36</v>
      </c>
      <c r="Z28" s="56">
        <v>2.5000000000000001E-2</v>
      </c>
      <c r="AA28" s="56">
        <v>39.5</v>
      </c>
      <c r="AB28" s="56">
        <v>2.5000000000000001E-2</v>
      </c>
      <c r="AC28" s="50"/>
      <c r="AD28" s="3"/>
      <c r="AE28" s="3"/>
    </row>
    <row r="29" spans="1:31" ht="36" customHeight="1">
      <c r="A29" s="24" t="s">
        <v>129</v>
      </c>
      <c r="B29" s="7" t="s">
        <v>98</v>
      </c>
      <c r="C29" s="26" t="s">
        <v>75</v>
      </c>
      <c r="D29" s="25" t="s">
        <v>76</v>
      </c>
      <c r="E29" s="27" t="s">
        <v>130</v>
      </c>
      <c r="F29" s="27" t="s">
        <v>131</v>
      </c>
      <c r="G29" s="172"/>
      <c r="H29" s="163"/>
      <c r="I29" s="163"/>
      <c r="J29" s="175"/>
      <c r="K29" s="30" t="str">
        <f t="shared" si="3"/>
        <v/>
      </c>
      <c r="L29" s="3"/>
      <c r="M29" s="3"/>
      <c r="N29" s="3"/>
      <c r="O29" s="3"/>
      <c r="P29" s="3"/>
      <c r="Q29" s="50"/>
      <c r="R29" s="20"/>
      <c r="S29" s="56">
        <v>2001</v>
      </c>
      <c r="T29" s="56">
        <v>25000</v>
      </c>
      <c r="U29" s="56">
        <v>250</v>
      </c>
      <c r="V29" s="56">
        <v>150</v>
      </c>
      <c r="W29" s="56">
        <v>7000</v>
      </c>
      <c r="X29" s="56">
        <v>1501</v>
      </c>
      <c r="Y29" s="56">
        <v>36</v>
      </c>
      <c r="Z29" s="56">
        <v>1.7000000000000001E-2</v>
      </c>
      <c r="AA29" s="56">
        <v>39.5</v>
      </c>
      <c r="AB29" s="56">
        <v>1.7000000000000001E-2</v>
      </c>
      <c r="AC29" s="50"/>
      <c r="AD29" s="3"/>
      <c r="AE29" s="3"/>
    </row>
    <row r="30" spans="1:31" ht="9" customHeight="1">
      <c r="A30" s="9"/>
      <c r="B30" s="10"/>
      <c r="C30" s="10"/>
      <c r="D30" s="10"/>
      <c r="E30" s="28"/>
      <c r="F30" s="28"/>
      <c r="G30" s="9"/>
      <c r="H30" s="9"/>
      <c r="I30" s="9"/>
      <c r="J30" s="9"/>
      <c r="K30" s="11"/>
      <c r="L30" s="3"/>
      <c r="M30" s="3"/>
      <c r="N30" s="3"/>
      <c r="O30" s="3"/>
      <c r="P30" s="3"/>
      <c r="Q30" s="50"/>
      <c r="R30" s="20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0"/>
      <c r="AD30" s="3"/>
      <c r="AE30" s="3"/>
    </row>
    <row r="31" spans="1:31" ht="36" customHeight="1">
      <c r="A31" s="149" t="s">
        <v>132</v>
      </c>
      <c r="B31" s="150"/>
      <c r="C31" s="164"/>
      <c r="D31" s="164"/>
      <c r="E31" s="165"/>
      <c r="F31" s="165"/>
      <c r="G31" s="164"/>
      <c r="H31" s="164"/>
      <c r="I31" s="164"/>
      <c r="J31" s="166"/>
      <c r="K31" s="31"/>
      <c r="L31" s="3"/>
      <c r="M31" s="3"/>
      <c r="N31" s="3"/>
      <c r="O31" s="3"/>
      <c r="P31" s="3"/>
      <c r="Q31" s="50"/>
      <c r="R31" s="20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0"/>
      <c r="AD31" s="3"/>
      <c r="AE31" s="3"/>
    </row>
    <row r="32" spans="1:31" ht="18" customHeight="1">
      <c r="A32" s="159" t="s">
        <v>46</v>
      </c>
      <c r="B32" s="159" t="s">
        <v>47</v>
      </c>
      <c r="C32" s="159" t="s">
        <v>48</v>
      </c>
      <c r="D32" s="159" t="s">
        <v>49</v>
      </c>
      <c r="E32" s="169" t="s">
        <v>102</v>
      </c>
      <c r="F32" s="169" t="s">
        <v>103</v>
      </c>
      <c r="G32" s="159" t="s">
        <v>51</v>
      </c>
      <c r="H32" s="159" t="s">
        <v>52</v>
      </c>
      <c r="I32" s="159" t="s">
        <v>53</v>
      </c>
      <c r="J32" s="159" t="s">
        <v>54</v>
      </c>
      <c r="K32" s="159" t="s">
        <v>55</v>
      </c>
      <c r="L32" s="3"/>
      <c r="M32" s="3"/>
      <c r="N32" s="3"/>
      <c r="O32" s="3"/>
      <c r="P32" s="3"/>
      <c r="Q32" s="50"/>
      <c r="R32" s="20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0"/>
      <c r="AD32" s="3"/>
      <c r="AE32" s="3"/>
    </row>
    <row r="33" spans="1:31" ht="18" customHeight="1">
      <c r="A33" s="160"/>
      <c r="B33" s="160"/>
      <c r="C33" s="160"/>
      <c r="D33" s="160"/>
      <c r="E33" s="168"/>
      <c r="F33" s="168"/>
      <c r="G33" s="160"/>
      <c r="H33" s="160"/>
      <c r="I33" s="160"/>
      <c r="J33" s="160"/>
      <c r="K33" s="160"/>
      <c r="L33" s="3"/>
      <c r="M33" s="3"/>
      <c r="N33" s="3"/>
      <c r="O33" s="3"/>
      <c r="P33" s="3"/>
      <c r="Q33" s="50"/>
      <c r="R33" s="20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0"/>
      <c r="AD33" s="3"/>
      <c r="AE33" s="3"/>
    </row>
    <row r="34" spans="1:31" ht="36" customHeight="1">
      <c r="A34" s="24" t="s">
        <v>133</v>
      </c>
      <c r="B34" s="25" t="s">
        <v>105</v>
      </c>
      <c r="C34" s="25" t="s">
        <v>59</v>
      </c>
      <c r="D34" s="26" t="s">
        <v>60</v>
      </c>
      <c r="E34" s="6" t="s">
        <v>134</v>
      </c>
      <c r="F34" s="6" t="s">
        <v>135</v>
      </c>
      <c r="G34" s="170" t="s">
        <v>136</v>
      </c>
      <c r="H34" s="173" t="s">
        <v>137</v>
      </c>
      <c r="I34" s="161" t="s">
        <v>138</v>
      </c>
      <c r="J34" s="27" t="s">
        <v>65</v>
      </c>
      <c r="K34" s="30" t="str">
        <f>IF(AND(MAX($M$4:$M$6)&lt;=V34,SUM($M$4:$M$6)&lt;=U34,$M$7&lt;=W34,$M$7&gt;=X34,$M$3&gt;=S34,$M$3&lt;=T34),IF($M$8="自提点",(Y34+$M$3*Z34),(AA34+$M$3*AB34)),"")</f>
        <v/>
      </c>
      <c r="L34" s="3"/>
      <c r="M34" s="3"/>
      <c r="N34" s="3"/>
      <c r="O34" s="3"/>
      <c r="P34" s="3"/>
      <c r="Q34" s="50"/>
      <c r="R34" s="20"/>
      <c r="S34" s="56">
        <v>1</v>
      </c>
      <c r="T34" s="56">
        <v>5000</v>
      </c>
      <c r="U34" s="56">
        <v>250</v>
      </c>
      <c r="V34" s="56">
        <v>150</v>
      </c>
      <c r="W34" s="56">
        <v>250000</v>
      </c>
      <c r="X34" s="56">
        <v>7001</v>
      </c>
      <c r="Y34" s="56">
        <v>22</v>
      </c>
      <c r="Z34" s="56">
        <v>4.4999999999999998E-2</v>
      </c>
      <c r="AA34" s="56">
        <v>25.5</v>
      </c>
      <c r="AB34" s="56">
        <v>4.4999999999999998E-2</v>
      </c>
      <c r="AC34" s="50"/>
      <c r="AD34" s="3"/>
      <c r="AE34" s="3"/>
    </row>
    <row r="35" spans="1:31" ht="36" customHeight="1">
      <c r="A35" s="24" t="s">
        <v>139</v>
      </c>
      <c r="B35" s="7" t="s">
        <v>140</v>
      </c>
      <c r="C35" s="7" t="s">
        <v>68</v>
      </c>
      <c r="D35" s="26" t="s">
        <v>69</v>
      </c>
      <c r="E35" s="8" t="s">
        <v>141</v>
      </c>
      <c r="F35" s="8" t="s">
        <v>142</v>
      </c>
      <c r="G35" s="171"/>
      <c r="H35" s="162"/>
      <c r="I35" s="162"/>
      <c r="J35" s="174" t="s">
        <v>71</v>
      </c>
      <c r="K35" s="30" t="str">
        <f t="shared" ref="K35:K36" si="4">IF(AND(MAX($M$4:$M$6)&lt;=V35,SUM($M$4:$M$6)&lt;=U35,$M$7&lt;=W35,$M$7&gt;=X35,$M$3&gt;=S35,$M$3&lt;=T35),IF($M$8="自提点",(Y35+$M$3*Z35),(AA35+$M$3*AB35)),"")</f>
        <v/>
      </c>
      <c r="L35" s="3"/>
      <c r="M35" s="3"/>
      <c r="N35" s="3"/>
      <c r="O35" s="3"/>
      <c r="P35" s="3"/>
      <c r="Q35" s="50"/>
      <c r="R35" s="20"/>
      <c r="S35" s="56">
        <v>1</v>
      </c>
      <c r="T35" s="56">
        <v>5000</v>
      </c>
      <c r="U35" s="56">
        <v>250</v>
      </c>
      <c r="V35" s="56">
        <v>150</v>
      </c>
      <c r="W35" s="56">
        <v>250000</v>
      </c>
      <c r="X35" s="56">
        <v>7001</v>
      </c>
      <c r="Y35" s="56">
        <v>22</v>
      </c>
      <c r="Z35" s="56">
        <v>3.5000000000000003E-2</v>
      </c>
      <c r="AA35" s="56">
        <v>25.5</v>
      </c>
      <c r="AB35" s="56">
        <v>3.5000000000000003E-2</v>
      </c>
      <c r="AC35" s="50"/>
      <c r="AD35" s="3"/>
      <c r="AE35" s="3"/>
    </row>
    <row r="36" spans="1:31" ht="36" customHeight="1">
      <c r="A36" s="24" t="s">
        <v>143</v>
      </c>
      <c r="B36" s="7" t="s">
        <v>144</v>
      </c>
      <c r="C36" s="26" t="s">
        <v>145</v>
      </c>
      <c r="D36" s="25"/>
      <c r="E36" s="27" t="s">
        <v>146</v>
      </c>
      <c r="F36" s="27" t="s">
        <v>147</v>
      </c>
      <c r="G36" s="172"/>
      <c r="H36" s="163"/>
      <c r="I36" s="163"/>
      <c r="J36" s="175"/>
      <c r="K36" s="30" t="str">
        <f t="shared" si="4"/>
        <v/>
      </c>
      <c r="L36" s="3"/>
      <c r="M36" s="3"/>
      <c r="N36" s="3"/>
      <c r="O36" s="3"/>
      <c r="P36" s="3"/>
      <c r="Q36" s="50"/>
      <c r="R36" s="20"/>
      <c r="S36" s="56">
        <v>1</v>
      </c>
      <c r="T36" s="56">
        <v>5000</v>
      </c>
      <c r="U36" s="56">
        <v>250</v>
      </c>
      <c r="V36" s="56">
        <v>150</v>
      </c>
      <c r="W36" s="56">
        <v>250000</v>
      </c>
      <c r="X36" s="56">
        <v>7001</v>
      </c>
      <c r="Y36" s="56">
        <v>22</v>
      </c>
      <c r="Z36" s="56">
        <v>2.5000000000000001E-2</v>
      </c>
      <c r="AA36" s="56">
        <v>25.5</v>
      </c>
      <c r="AB36" s="56">
        <v>2.5000000000000001E-2</v>
      </c>
      <c r="AC36" s="50"/>
      <c r="AD36" s="3"/>
      <c r="AE36" s="3"/>
    </row>
    <row r="37" spans="1:31" ht="9" customHeight="1">
      <c r="A37" s="9"/>
      <c r="B37" s="10"/>
      <c r="C37" s="10"/>
      <c r="D37" s="10"/>
      <c r="E37" s="28"/>
      <c r="F37" s="28"/>
      <c r="G37" s="9"/>
      <c r="H37" s="9"/>
      <c r="I37" s="9"/>
      <c r="J37" s="9"/>
      <c r="K37" s="11"/>
      <c r="L37" s="3"/>
      <c r="M37" s="3"/>
      <c r="N37" s="3"/>
      <c r="O37" s="3"/>
      <c r="P37" s="3"/>
      <c r="Q37" s="50"/>
      <c r="R37" s="20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0"/>
      <c r="AD37" s="3"/>
      <c r="AE37" s="3"/>
    </row>
    <row r="38" spans="1:31" ht="36" customHeight="1">
      <c r="A38" s="149" t="s">
        <v>148</v>
      </c>
      <c r="B38" s="150"/>
      <c r="C38" s="164"/>
      <c r="D38" s="164"/>
      <c r="E38" s="165"/>
      <c r="F38" s="165"/>
      <c r="G38" s="164"/>
      <c r="H38" s="164"/>
      <c r="I38" s="164"/>
      <c r="J38" s="166"/>
      <c r="K38" s="31"/>
      <c r="L38" s="3"/>
      <c r="M38" s="3"/>
      <c r="N38" s="3"/>
      <c r="O38" s="3"/>
      <c r="P38" s="3"/>
      <c r="Q38" s="50"/>
      <c r="R38" s="20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0"/>
      <c r="AD38" s="3"/>
      <c r="AE38" s="3"/>
    </row>
    <row r="39" spans="1:31" ht="18" customHeight="1">
      <c r="A39" s="159" t="s">
        <v>46</v>
      </c>
      <c r="B39" s="159" t="s">
        <v>47</v>
      </c>
      <c r="C39" s="159" t="s">
        <v>48</v>
      </c>
      <c r="D39" s="159" t="s">
        <v>49</v>
      </c>
      <c r="E39" s="169" t="s">
        <v>102</v>
      </c>
      <c r="F39" s="169" t="s">
        <v>103</v>
      </c>
      <c r="G39" s="159" t="s">
        <v>51</v>
      </c>
      <c r="H39" s="159" t="s">
        <v>52</v>
      </c>
      <c r="I39" s="159" t="s">
        <v>53</v>
      </c>
      <c r="J39" s="159" t="s">
        <v>54</v>
      </c>
      <c r="K39" s="159" t="s">
        <v>55</v>
      </c>
      <c r="L39" s="3"/>
      <c r="M39" s="3"/>
      <c r="N39" s="3"/>
      <c r="O39" s="3"/>
      <c r="P39" s="3"/>
      <c r="Q39" s="50"/>
      <c r="R39" s="20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0"/>
      <c r="AD39" s="3"/>
      <c r="AE39" s="3"/>
    </row>
    <row r="40" spans="1:31" ht="18" customHeight="1">
      <c r="A40" s="160"/>
      <c r="B40" s="160"/>
      <c r="C40" s="160"/>
      <c r="D40" s="160"/>
      <c r="E40" s="168"/>
      <c r="F40" s="168"/>
      <c r="G40" s="160"/>
      <c r="H40" s="160"/>
      <c r="I40" s="160"/>
      <c r="J40" s="160"/>
      <c r="K40" s="160"/>
      <c r="L40" s="3"/>
      <c r="M40" s="3"/>
      <c r="N40" s="3"/>
      <c r="O40" s="3"/>
      <c r="P40" s="3"/>
      <c r="Q40" s="50"/>
      <c r="R40" s="20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0"/>
      <c r="AD40" s="3"/>
      <c r="AE40" s="3"/>
    </row>
    <row r="41" spans="1:31" ht="36" customHeight="1">
      <c r="A41" s="24" t="s">
        <v>149</v>
      </c>
      <c r="B41" s="25" t="s">
        <v>89</v>
      </c>
      <c r="C41" s="25" t="s">
        <v>59</v>
      </c>
      <c r="D41" s="26" t="s">
        <v>60</v>
      </c>
      <c r="E41" s="6" t="s">
        <v>150</v>
      </c>
      <c r="F41" s="6" t="s">
        <v>151</v>
      </c>
      <c r="G41" s="170" t="s">
        <v>152</v>
      </c>
      <c r="H41" s="173" t="s">
        <v>137</v>
      </c>
      <c r="I41" s="161" t="s">
        <v>153</v>
      </c>
      <c r="J41" s="27" t="s">
        <v>65</v>
      </c>
      <c r="K41" s="30" t="str">
        <f>IF(AND(MAX($M$4:$M$6)&lt;=V41,SUM($M$4:$M$6)&lt;=U41,$M$7&lt;=W41,$M$7&gt;=X41,$M$3&gt;=S41,$M$3&lt;=T41),IF($M$8="自提点",(Y41+$M$3*Z41),(AA41+$M$3*AB41)),"")</f>
        <v/>
      </c>
      <c r="L41" s="3"/>
      <c r="M41" s="3"/>
      <c r="N41" s="3"/>
      <c r="O41" s="3"/>
      <c r="P41" s="3"/>
      <c r="Q41" s="50"/>
      <c r="R41" s="20"/>
      <c r="S41" s="56">
        <v>5001</v>
      </c>
      <c r="T41" s="56">
        <v>25000</v>
      </c>
      <c r="U41" s="56">
        <v>310</v>
      </c>
      <c r="V41" s="56">
        <v>150</v>
      </c>
      <c r="W41" s="56">
        <v>250000</v>
      </c>
      <c r="X41" s="56">
        <v>7001</v>
      </c>
      <c r="Y41" s="56">
        <v>62</v>
      </c>
      <c r="Z41" s="56">
        <v>3.3000000000000002E-2</v>
      </c>
      <c r="AA41" s="56">
        <v>65.5</v>
      </c>
      <c r="AB41" s="56">
        <v>3.3000000000000002E-2</v>
      </c>
      <c r="AC41" s="50"/>
      <c r="AD41" s="3"/>
      <c r="AE41" s="3"/>
    </row>
    <row r="42" spans="1:31" ht="36" customHeight="1">
      <c r="A42" s="24" t="s">
        <v>154</v>
      </c>
      <c r="B42" s="7" t="s">
        <v>95</v>
      </c>
      <c r="C42" s="7" t="s">
        <v>68</v>
      </c>
      <c r="D42" s="26" t="s">
        <v>69</v>
      </c>
      <c r="E42" s="8" t="s">
        <v>155</v>
      </c>
      <c r="F42" s="8" t="s">
        <v>156</v>
      </c>
      <c r="G42" s="171"/>
      <c r="H42" s="162"/>
      <c r="I42" s="162"/>
      <c r="J42" s="174" t="s">
        <v>71</v>
      </c>
      <c r="K42" s="30" t="str">
        <f t="shared" ref="K42:K43" si="5">IF(AND(MAX($M$4:$M$6)&lt;=V42,SUM($M$4:$M$6)&lt;=U42,$M$7&lt;=W42,$M$7&gt;=X42,$M$3&gt;=S42,$M$3&lt;=T42),IF($M$8="自提点",(Y42+$M$3*Z42),(AA42+$M$3*AB42)),"")</f>
        <v/>
      </c>
      <c r="L42" s="3"/>
      <c r="M42" s="3"/>
      <c r="N42" s="3"/>
      <c r="O42" s="3"/>
      <c r="P42" s="3"/>
      <c r="Q42" s="50"/>
      <c r="R42" s="20"/>
      <c r="S42" s="56">
        <v>5001</v>
      </c>
      <c r="T42" s="56">
        <v>25000</v>
      </c>
      <c r="U42" s="56">
        <v>310</v>
      </c>
      <c r="V42" s="56">
        <v>150</v>
      </c>
      <c r="W42" s="56">
        <v>250000</v>
      </c>
      <c r="X42" s="56">
        <v>7001</v>
      </c>
      <c r="Y42" s="56">
        <v>62</v>
      </c>
      <c r="Z42" s="56">
        <v>2.8000000000000001E-2</v>
      </c>
      <c r="AA42" s="56">
        <v>65.5</v>
      </c>
      <c r="AB42" s="56">
        <v>2.8000000000000001E-2</v>
      </c>
      <c r="AC42" s="50"/>
      <c r="AD42" s="3"/>
      <c r="AE42" s="3"/>
    </row>
    <row r="43" spans="1:31" ht="36" customHeight="1">
      <c r="A43" s="24" t="s">
        <v>157</v>
      </c>
      <c r="B43" s="7" t="s">
        <v>98</v>
      </c>
      <c r="C43" s="26" t="s">
        <v>75</v>
      </c>
      <c r="D43" s="25"/>
      <c r="E43" s="27" t="s">
        <v>158</v>
      </c>
      <c r="F43" s="27" t="s">
        <v>159</v>
      </c>
      <c r="G43" s="172"/>
      <c r="H43" s="163"/>
      <c r="I43" s="163"/>
      <c r="J43" s="175"/>
      <c r="K43" s="30" t="str">
        <f t="shared" si="5"/>
        <v/>
      </c>
      <c r="L43" s="3"/>
      <c r="M43" s="3"/>
      <c r="N43" s="3"/>
      <c r="O43" s="3"/>
      <c r="P43" s="3"/>
      <c r="Q43" s="50"/>
      <c r="R43" s="20"/>
      <c r="S43" s="56">
        <v>5001</v>
      </c>
      <c r="T43" s="56">
        <v>25000</v>
      </c>
      <c r="U43" s="56">
        <v>310</v>
      </c>
      <c r="V43" s="56">
        <v>150</v>
      </c>
      <c r="W43" s="56">
        <v>250000</v>
      </c>
      <c r="X43" s="56">
        <v>7001</v>
      </c>
      <c r="Y43" s="56">
        <v>62</v>
      </c>
      <c r="Z43" s="56">
        <v>2.3E-2</v>
      </c>
      <c r="AA43" s="56">
        <v>65.5</v>
      </c>
      <c r="AB43" s="56">
        <v>2.3E-2</v>
      </c>
      <c r="AC43" s="50"/>
      <c r="AD43" s="3"/>
      <c r="AE43" s="3"/>
    </row>
    <row r="44" spans="1:31" ht="13.2" customHeight="1">
      <c r="A44" s="3"/>
      <c r="B44" s="4"/>
      <c r="C44" s="4"/>
      <c r="D44" s="4"/>
      <c r="E44" s="5"/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50"/>
      <c r="R44" s="20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0"/>
      <c r="AD44" s="3"/>
      <c r="AE44" s="3"/>
    </row>
    <row r="45" spans="1:31" ht="13.2" customHeight="1">
      <c r="A45" s="3"/>
      <c r="B45" s="4"/>
      <c r="C45" s="4"/>
      <c r="D45" s="4"/>
      <c r="E45" s="5"/>
      <c r="F45" s="5"/>
      <c r="G45" s="3"/>
      <c r="H45" s="3"/>
      <c r="J45" s="3"/>
      <c r="K45" s="3"/>
      <c r="L45" s="3"/>
      <c r="M45" s="3"/>
      <c r="N45" s="3"/>
      <c r="O45" s="3"/>
      <c r="P45" s="3"/>
      <c r="Q45" s="50"/>
      <c r="R45" s="20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0"/>
      <c r="AD45" s="3"/>
      <c r="AE45" s="3"/>
    </row>
    <row r="46" spans="1:31" ht="13.2" customHeight="1">
      <c r="A46" s="3"/>
      <c r="B46" s="4"/>
      <c r="C46" s="4"/>
      <c r="D46" s="4"/>
      <c r="E46" s="5"/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50"/>
      <c r="R46" s="20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0"/>
      <c r="AD46" s="3"/>
      <c r="AE46" s="3"/>
    </row>
    <row r="47" spans="1:31" ht="13.2" customHeight="1">
      <c r="A47" s="3"/>
      <c r="B47" s="4"/>
      <c r="C47" s="4"/>
      <c r="D47" s="4"/>
      <c r="E47" s="5"/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50"/>
      <c r="R47" s="20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0"/>
      <c r="AD47" s="3"/>
      <c r="AE47" s="3"/>
    </row>
    <row r="48" spans="1:31" ht="13.2" customHeight="1">
      <c r="A48" s="3"/>
      <c r="B48" s="4"/>
      <c r="C48" s="4"/>
      <c r="D48" s="4"/>
      <c r="E48" s="5"/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50"/>
      <c r="R48" s="20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0"/>
      <c r="AD48" s="3"/>
      <c r="AE48" s="3"/>
    </row>
    <row r="49" spans="1:31" ht="13.2" customHeight="1">
      <c r="A49" s="3"/>
      <c r="B49" s="4"/>
      <c r="C49" s="4"/>
      <c r="D49" s="4"/>
      <c r="E49" s="5"/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50"/>
      <c r="R49" s="20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0"/>
      <c r="AD49" s="3"/>
      <c r="AE49" s="3"/>
    </row>
    <row r="50" spans="1:31" ht="13.2" customHeight="1">
      <c r="A50" s="3"/>
      <c r="B50" s="4"/>
      <c r="C50" s="4"/>
      <c r="D50" s="4"/>
      <c r="E50" s="5"/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50"/>
      <c r="R50" s="20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0"/>
      <c r="AD50" s="3"/>
      <c r="AE50" s="3"/>
    </row>
    <row r="51" spans="1:31" ht="13.2" customHeight="1">
      <c r="A51" s="3"/>
      <c r="B51" s="4"/>
      <c r="C51" s="4"/>
      <c r="D51" s="4"/>
      <c r="E51" s="5"/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50"/>
      <c r="R51" s="20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0"/>
      <c r="AD51" s="3"/>
      <c r="AE51" s="3"/>
    </row>
    <row r="52" spans="1:31" ht="13.2" customHeight="1">
      <c r="A52" s="3"/>
      <c r="B52" s="4"/>
      <c r="C52" s="4"/>
      <c r="D52" s="4"/>
      <c r="E52" s="5"/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50"/>
      <c r="R52" s="20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0"/>
      <c r="AD52" s="3"/>
      <c r="AE52" s="3"/>
    </row>
    <row r="53" spans="1:31" ht="13.2" customHeight="1">
      <c r="A53" s="3"/>
      <c r="B53" s="4"/>
      <c r="C53" s="4"/>
      <c r="D53" s="4"/>
      <c r="E53" s="5"/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50"/>
      <c r="R53" s="20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0"/>
      <c r="AD53" s="3"/>
      <c r="AE53" s="3"/>
    </row>
    <row r="54" spans="1:31" ht="13.2" customHeight="1">
      <c r="A54" s="3"/>
      <c r="B54" s="4"/>
      <c r="C54" s="4"/>
      <c r="D54" s="4"/>
      <c r="E54" s="5"/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50"/>
      <c r="R54" s="20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0"/>
      <c r="AD54" s="3"/>
      <c r="AE54" s="3"/>
    </row>
    <row r="55" spans="1:31" ht="13.2" customHeight="1">
      <c r="A55" s="3"/>
      <c r="B55" s="4"/>
      <c r="C55" s="4"/>
      <c r="D55" s="4"/>
      <c r="E55" s="5"/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50"/>
      <c r="R55" s="20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0"/>
      <c r="AD55" s="3"/>
      <c r="AE55" s="3"/>
    </row>
    <row r="56" spans="1:31" ht="13.2" customHeight="1">
      <c r="A56" s="3"/>
      <c r="B56" s="4"/>
      <c r="C56" s="4"/>
      <c r="D56" s="4"/>
      <c r="E56" s="5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50"/>
      <c r="R56" s="20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0"/>
      <c r="AD56" s="3"/>
      <c r="AE56" s="3"/>
    </row>
    <row r="57" spans="1:31" ht="13.2" customHeight="1">
      <c r="A57" s="3"/>
      <c r="B57" s="4"/>
      <c r="C57" s="4"/>
      <c r="D57" s="4"/>
      <c r="E57" s="5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50"/>
      <c r="R57" s="20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0"/>
      <c r="AD57" s="3"/>
      <c r="AE57" s="3"/>
    </row>
    <row r="58" spans="1:31" ht="13.2" customHeight="1">
      <c r="A58" s="3"/>
      <c r="B58" s="4"/>
      <c r="C58" s="4"/>
      <c r="D58" s="4"/>
      <c r="E58" s="5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50"/>
      <c r="R58" s="20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0"/>
      <c r="AD58" s="3"/>
      <c r="AE58" s="3"/>
    </row>
    <row r="59" spans="1:31" ht="13.2" customHeight="1">
      <c r="A59" s="3"/>
      <c r="B59" s="4"/>
      <c r="C59" s="4"/>
      <c r="D59" s="4"/>
      <c r="E59" s="5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50"/>
      <c r="R59" s="20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0"/>
      <c r="AD59" s="3"/>
      <c r="AE59" s="3"/>
    </row>
    <row r="60" spans="1:31" ht="13.2" customHeight="1">
      <c r="A60" s="3"/>
      <c r="B60" s="4"/>
      <c r="C60" s="4"/>
      <c r="D60" s="4"/>
      <c r="E60" s="5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50"/>
      <c r="R60" s="20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0"/>
      <c r="AD60" s="3"/>
      <c r="AE60" s="3"/>
    </row>
    <row r="61" spans="1:31" ht="13.2" customHeight="1">
      <c r="A61" s="3"/>
      <c r="B61" s="4"/>
      <c r="C61" s="4"/>
      <c r="D61" s="4"/>
      <c r="E61" s="5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50"/>
      <c r="R61" s="20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0"/>
      <c r="AD61" s="3"/>
      <c r="AE61" s="3"/>
    </row>
    <row r="62" spans="1:31" ht="13.2" customHeight="1">
      <c r="A62" s="3"/>
      <c r="B62" s="4"/>
      <c r="C62" s="4"/>
      <c r="D62" s="4"/>
      <c r="E62" s="5"/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50"/>
      <c r="R62" s="20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0"/>
      <c r="AD62" s="3"/>
      <c r="AE62" s="3"/>
    </row>
    <row r="63" spans="1:31" ht="13.2" customHeight="1">
      <c r="A63" s="3"/>
      <c r="B63" s="4"/>
      <c r="C63" s="4"/>
      <c r="D63" s="4"/>
      <c r="E63" s="5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50"/>
      <c r="R63" s="20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0"/>
      <c r="AD63" s="3"/>
      <c r="AE63" s="3"/>
    </row>
    <row r="64" spans="1:31" ht="13.2" customHeight="1">
      <c r="A64" s="3"/>
      <c r="B64" s="4"/>
      <c r="C64" s="4"/>
      <c r="D64" s="4"/>
      <c r="E64" s="5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50"/>
      <c r="R64" s="20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0"/>
      <c r="AD64" s="3"/>
      <c r="AE64" s="3"/>
    </row>
    <row r="65" spans="1:31" ht="13.2" customHeight="1">
      <c r="A65" s="3"/>
      <c r="B65" s="4"/>
      <c r="C65" s="4"/>
      <c r="D65" s="4"/>
      <c r="E65" s="5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50"/>
      <c r="R65" s="20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0"/>
      <c r="AD65" s="3"/>
      <c r="AE65" s="3"/>
    </row>
    <row r="66" spans="1:31" ht="13.2" customHeight="1">
      <c r="A66" s="3"/>
      <c r="B66" s="4"/>
      <c r="C66" s="4"/>
      <c r="D66" s="4"/>
      <c r="E66" s="5"/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50"/>
      <c r="R66" s="20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0"/>
      <c r="AD66" s="3"/>
      <c r="AE66" s="3"/>
    </row>
    <row r="67" spans="1:31" ht="13.2" customHeight="1">
      <c r="A67" s="3"/>
      <c r="B67" s="4"/>
      <c r="C67" s="4"/>
      <c r="D67" s="4"/>
      <c r="E67" s="5"/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50"/>
      <c r="R67" s="20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0"/>
      <c r="AD67" s="3"/>
      <c r="AE67" s="3"/>
    </row>
    <row r="68" spans="1:31" ht="13.2" customHeight="1">
      <c r="A68" s="3"/>
      <c r="B68" s="4"/>
      <c r="C68" s="4"/>
      <c r="D68" s="4"/>
      <c r="E68" s="5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50"/>
      <c r="R68" s="20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0"/>
      <c r="AD68" s="3"/>
      <c r="AE68" s="3"/>
    </row>
    <row r="69" spans="1:31" ht="13.2" customHeight="1">
      <c r="A69" s="3"/>
      <c r="B69" s="4"/>
      <c r="C69" s="4"/>
      <c r="D69" s="4"/>
      <c r="E69" s="5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50"/>
      <c r="R69" s="20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0"/>
      <c r="AD69" s="3"/>
      <c r="AE69" s="3"/>
    </row>
    <row r="70" spans="1:31" ht="13.2" customHeight="1">
      <c r="A70" s="3"/>
      <c r="B70" s="4"/>
      <c r="C70" s="4"/>
      <c r="D70" s="4"/>
      <c r="E70" s="5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50"/>
      <c r="R70" s="20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0"/>
      <c r="AD70" s="3"/>
      <c r="AE70" s="3"/>
    </row>
    <row r="71" spans="1:31" ht="13.2" customHeight="1">
      <c r="A71" s="3"/>
      <c r="B71" s="4"/>
      <c r="C71" s="4"/>
      <c r="D71" s="4"/>
      <c r="E71" s="5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50"/>
      <c r="R71" s="20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0"/>
      <c r="AD71" s="3"/>
      <c r="AE71" s="3"/>
    </row>
    <row r="72" spans="1:31" ht="13.2" customHeight="1">
      <c r="A72" s="3"/>
      <c r="B72" s="4"/>
      <c r="C72" s="4"/>
      <c r="D72" s="4"/>
      <c r="E72" s="5"/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50"/>
      <c r="R72" s="20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0"/>
      <c r="AD72" s="3"/>
      <c r="AE72" s="3"/>
    </row>
    <row r="73" spans="1:31" ht="13.2" customHeight="1">
      <c r="A73" s="3"/>
      <c r="B73" s="4"/>
      <c r="C73" s="4"/>
      <c r="D73" s="4"/>
      <c r="E73" s="5"/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50"/>
      <c r="R73" s="20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0"/>
      <c r="AD73" s="3"/>
      <c r="AE73" s="3"/>
    </row>
    <row r="74" spans="1:31" ht="13.2" customHeight="1">
      <c r="A74" s="3"/>
      <c r="B74" s="4"/>
      <c r="C74" s="4"/>
      <c r="D74" s="4"/>
      <c r="E74" s="5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50"/>
      <c r="R74" s="20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0"/>
      <c r="AD74" s="3"/>
      <c r="AE74" s="3"/>
    </row>
    <row r="75" spans="1:31" ht="13.2" customHeight="1">
      <c r="A75" s="3"/>
      <c r="B75" s="4"/>
      <c r="C75" s="4"/>
      <c r="D75" s="4"/>
      <c r="E75" s="5"/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50"/>
      <c r="R75" s="20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0"/>
      <c r="AD75" s="3"/>
      <c r="AE75" s="3"/>
    </row>
    <row r="76" spans="1:31" ht="13.2" customHeight="1">
      <c r="A76" s="3"/>
      <c r="B76" s="4"/>
      <c r="C76" s="4"/>
      <c r="D76" s="4"/>
      <c r="E76" s="5"/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50"/>
      <c r="R76" s="20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0"/>
      <c r="AD76" s="3"/>
      <c r="AE76" s="3"/>
    </row>
    <row r="77" spans="1:31" ht="13.2" customHeight="1">
      <c r="A77" s="3"/>
      <c r="B77" s="4"/>
      <c r="C77" s="4"/>
      <c r="D77" s="4"/>
      <c r="E77" s="5"/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50"/>
      <c r="R77" s="20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0"/>
      <c r="AD77" s="3"/>
      <c r="AE77" s="3"/>
    </row>
    <row r="78" spans="1:31" ht="13.2" customHeight="1">
      <c r="A78" s="3"/>
      <c r="B78" s="4"/>
      <c r="C78" s="4"/>
      <c r="D78" s="4"/>
      <c r="E78" s="5"/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50"/>
      <c r="R78" s="20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0"/>
      <c r="AD78" s="3"/>
      <c r="AE78" s="3"/>
    </row>
    <row r="79" spans="1:31" ht="13.2" customHeight="1">
      <c r="A79" s="3"/>
      <c r="B79" s="4"/>
      <c r="C79" s="4"/>
      <c r="D79" s="4"/>
      <c r="E79" s="5"/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50"/>
      <c r="R79" s="20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0"/>
      <c r="AD79" s="3"/>
      <c r="AE79" s="3"/>
    </row>
    <row r="80" spans="1:31" ht="13.2" customHeight="1">
      <c r="A80" s="3"/>
      <c r="B80" s="4"/>
      <c r="C80" s="4"/>
      <c r="D80" s="4"/>
      <c r="E80" s="5"/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50"/>
      <c r="R80" s="20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0"/>
      <c r="AD80" s="3"/>
      <c r="AE80" s="3"/>
    </row>
    <row r="81" spans="1:31" ht="13.2" customHeight="1">
      <c r="A81" s="3"/>
      <c r="B81" s="4"/>
      <c r="C81" s="4"/>
      <c r="D81" s="4"/>
      <c r="E81" s="5"/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50"/>
      <c r="R81" s="20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0"/>
      <c r="AD81" s="3"/>
      <c r="AE81" s="3"/>
    </row>
    <row r="82" spans="1:31" ht="13.2" customHeight="1">
      <c r="A82" s="3"/>
      <c r="B82" s="4"/>
      <c r="C82" s="4"/>
      <c r="D82" s="4"/>
      <c r="E82" s="5"/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50"/>
      <c r="R82" s="20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0"/>
      <c r="AD82" s="3"/>
      <c r="AE82" s="3"/>
    </row>
    <row r="83" spans="1:31" ht="13.2" customHeight="1">
      <c r="A83" s="3"/>
      <c r="B83" s="4"/>
      <c r="C83" s="4"/>
      <c r="D83" s="4"/>
      <c r="E83" s="5"/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50"/>
      <c r="R83" s="20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0"/>
      <c r="AD83" s="3"/>
      <c r="AE83" s="3"/>
    </row>
    <row r="84" spans="1:31" ht="13.2" customHeight="1">
      <c r="A84" s="3"/>
      <c r="B84" s="4"/>
      <c r="C84" s="4"/>
      <c r="D84" s="4"/>
      <c r="E84" s="5"/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50"/>
      <c r="R84" s="20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0"/>
      <c r="AD84" s="3"/>
      <c r="AE84" s="3"/>
    </row>
    <row r="85" spans="1:31" ht="13.2" customHeight="1">
      <c r="A85" s="3"/>
      <c r="B85" s="4"/>
      <c r="C85" s="4"/>
      <c r="D85" s="4"/>
      <c r="E85" s="5"/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50"/>
      <c r="R85" s="20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0"/>
      <c r="AD85" s="3"/>
      <c r="AE85" s="3"/>
    </row>
    <row r="86" spans="1:31" ht="13.2" customHeight="1">
      <c r="A86" s="3"/>
      <c r="B86" s="4"/>
      <c r="C86" s="4"/>
      <c r="D86" s="4"/>
      <c r="E86" s="5"/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50"/>
      <c r="R86" s="20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0"/>
      <c r="AD86" s="3"/>
      <c r="AE86" s="3"/>
    </row>
    <row r="87" spans="1:31" ht="13.2" customHeight="1">
      <c r="A87" s="3"/>
      <c r="B87" s="4"/>
      <c r="C87" s="4"/>
      <c r="D87" s="4"/>
      <c r="E87" s="5"/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50"/>
      <c r="R87" s="20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0"/>
      <c r="AD87" s="3"/>
      <c r="AE87" s="3"/>
    </row>
    <row r="88" spans="1:31" ht="13.2" customHeight="1">
      <c r="A88" s="3"/>
      <c r="B88" s="4"/>
      <c r="C88" s="4"/>
      <c r="D88" s="4"/>
      <c r="E88" s="5"/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50"/>
      <c r="R88" s="20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0"/>
      <c r="AD88" s="3"/>
      <c r="AE88" s="3"/>
    </row>
    <row r="89" spans="1:31" ht="13.2" customHeight="1">
      <c r="A89" s="3"/>
      <c r="B89" s="4"/>
      <c r="C89" s="4"/>
      <c r="D89" s="4"/>
      <c r="E89" s="5"/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50"/>
      <c r="R89" s="20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0"/>
      <c r="AD89" s="3"/>
      <c r="AE89" s="3"/>
    </row>
    <row r="90" spans="1:31" ht="13.2" customHeight="1">
      <c r="A90" s="3"/>
      <c r="B90" s="4"/>
      <c r="C90" s="4"/>
      <c r="D90" s="4"/>
      <c r="E90" s="5"/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50"/>
      <c r="R90" s="20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0"/>
      <c r="AD90" s="3"/>
      <c r="AE90" s="3"/>
    </row>
    <row r="91" spans="1:31" ht="13.2" customHeight="1">
      <c r="A91" s="3"/>
      <c r="B91" s="4"/>
      <c r="C91" s="4"/>
      <c r="D91" s="4"/>
      <c r="E91" s="5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50"/>
      <c r="R91" s="20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0"/>
      <c r="AD91" s="3"/>
      <c r="AE91" s="3"/>
    </row>
    <row r="92" spans="1:31" ht="13.2" customHeight="1">
      <c r="A92" s="3"/>
      <c r="B92" s="4"/>
      <c r="C92" s="4"/>
      <c r="D92" s="4"/>
      <c r="E92" s="5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50"/>
      <c r="R92" s="20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0"/>
      <c r="AD92" s="3"/>
      <c r="AE92" s="3"/>
    </row>
    <row r="93" spans="1:31" ht="13.2" customHeight="1">
      <c r="A93" s="3"/>
      <c r="B93" s="4"/>
      <c r="C93" s="4"/>
      <c r="D93" s="4"/>
      <c r="E93" s="5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50"/>
      <c r="R93" s="20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0"/>
      <c r="AD93" s="3"/>
      <c r="AE93" s="3"/>
    </row>
    <row r="94" spans="1:31" ht="13.2" customHeight="1">
      <c r="A94" s="3"/>
      <c r="B94" s="4"/>
      <c r="C94" s="4"/>
      <c r="D94" s="4"/>
      <c r="E94" s="5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50"/>
      <c r="R94" s="20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0"/>
      <c r="AD94" s="3"/>
      <c r="AE94" s="3"/>
    </row>
    <row r="95" spans="1:31" ht="13.2" customHeight="1">
      <c r="A95" s="3"/>
      <c r="B95" s="4"/>
      <c r="C95" s="4"/>
      <c r="D95" s="4"/>
      <c r="E95" s="5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50"/>
      <c r="R95" s="20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0"/>
      <c r="AD95" s="3"/>
      <c r="AE95" s="3"/>
    </row>
    <row r="96" spans="1:31" ht="13.2" customHeight="1">
      <c r="A96" s="3"/>
      <c r="B96" s="4"/>
      <c r="C96" s="4"/>
      <c r="D96" s="4"/>
      <c r="E96" s="5"/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50"/>
      <c r="R96" s="20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0"/>
      <c r="AD96" s="3"/>
      <c r="AE96" s="3"/>
    </row>
    <row r="97" spans="1:31" ht="13.2" customHeight="1">
      <c r="A97" s="3"/>
      <c r="B97" s="4"/>
      <c r="C97" s="4"/>
      <c r="D97" s="4"/>
      <c r="E97" s="5"/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50"/>
      <c r="R97" s="20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0"/>
      <c r="AD97" s="3"/>
      <c r="AE97" s="3"/>
    </row>
    <row r="98" spans="1:31" ht="13.2" customHeight="1">
      <c r="A98" s="3"/>
      <c r="B98" s="4"/>
      <c r="C98" s="4"/>
      <c r="D98" s="4"/>
      <c r="E98" s="5"/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50"/>
      <c r="R98" s="20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0"/>
      <c r="AD98" s="3"/>
      <c r="AE98" s="3"/>
    </row>
    <row r="99" spans="1:31" ht="13.2" customHeight="1">
      <c r="A99" s="3"/>
      <c r="B99" s="4"/>
      <c r="C99" s="4"/>
      <c r="D99" s="4"/>
      <c r="E99" s="5"/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50"/>
      <c r="R99" s="20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0"/>
      <c r="AD99" s="3"/>
      <c r="AE99" s="3"/>
    </row>
    <row r="100" spans="1:31" ht="13.2" customHeight="1">
      <c r="A100" s="3"/>
      <c r="B100" s="4"/>
      <c r="C100" s="4"/>
      <c r="D100" s="4"/>
      <c r="E100" s="5"/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50"/>
      <c r="R100" s="20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0"/>
      <c r="AD100" s="3"/>
      <c r="AE100" s="3"/>
    </row>
    <row r="101" spans="1:31" ht="13.2" customHeight="1">
      <c r="A101" s="3"/>
      <c r="B101" s="4"/>
      <c r="C101" s="4"/>
      <c r="D101" s="4"/>
      <c r="E101" s="5"/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50"/>
      <c r="R101" s="20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0"/>
      <c r="AD101" s="3"/>
      <c r="AE101" s="3"/>
    </row>
    <row r="102" spans="1:31" ht="13.2" customHeight="1">
      <c r="A102" s="3"/>
      <c r="B102" s="4"/>
      <c r="C102" s="4"/>
      <c r="D102" s="4"/>
      <c r="E102" s="5"/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50"/>
      <c r="R102" s="20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0"/>
      <c r="AD102" s="3"/>
      <c r="AE102" s="3"/>
    </row>
    <row r="103" spans="1:31" ht="13.2" customHeight="1">
      <c r="A103" s="3"/>
      <c r="B103" s="4"/>
      <c r="C103" s="4"/>
      <c r="D103" s="4"/>
      <c r="E103" s="5"/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50"/>
      <c r="R103" s="20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0"/>
      <c r="AD103" s="3"/>
      <c r="AE103" s="3"/>
    </row>
    <row r="104" spans="1:31" ht="13.2" customHeight="1">
      <c r="A104" s="3"/>
      <c r="B104" s="4"/>
      <c r="C104" s="4"/>
      <c r="D104" s="4"/>
      <c r="E104" s="5"/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50"/>
      <c r="R104" s="20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0"/>
      <c r="AD104" s="3"/>
      <c r="AE104" s="3"/>
    </row>
    <row r="105" spans="1:31" ht="13.2" customHeight="1">
      <c r="A105" s="3"/>
      <c r="B105" s="4"/>
      <c r="C105" s="4"/>
      <c r="D105" s="4"/>
      <c r="E105" s="5"/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50"/>
      <c r="R105" s="20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0"/>
      <c r="AD105" s="3"/>
      <c r="AE105" s="3"/>
    </row>
    <row r="106" spans="1:31" ht="13.2" customHeight="1">
      <c r="A106" s="3"/>
      <c r="B106" s="4"/>
      <c r="C106" s="4"/>
      <c r="D106" s="4"/>
      <c r="E106" s="5"/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50"/>
      <c r="R106" s="20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0"/>
      <c r="AD106" s="3"/>
      <c r="AE106" s="3"/>
    </row>
    <row r="107" spans="1:31" ht="13.2" customHeight="1">
      <c r="A107" s="3"/>
      <c r="B107" s="4"/>
      <c r="C107" s="4"/>
      <c r="D107" s="4"/>
      <c r="E107" s="5"/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50"/>
      <c r="R107" s="20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0"/>
      <c r="AD107" s="3"/>
      <c r="AE107" s="3"/>
    </row>
    <row r="108" spans="1:31" ht="13.2" customHeight="1">
      <c r="A108" s="3"/>
      <c r="B108" s="4"/>
      <c r="C108" s="4"/>
      <c r="D108" s="4"/>
      <c r="E108" s="5"/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50"/>
      <c r="R108" s="20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0"/>
      <c r="AD108" s="3"/>
      <c r="AE108" s="3"/>
    </row>
    <row r="109" spans="1:31" ht="13.2" customHeight="1">
      <c r="A109" s="3"/>
      <c r="B109" s="4"/>
      <c r="C109" s="4"/>
      <c r="D109" s="4"/>
      <c r="E109" s="5"/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50"/>
      <c r="R109" s="20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0"/>
      <c r="AD109" s="3"/>
      <c r="AE109" s="3"/>
    </row>
    <row r="110" spans="1:31" ht="13.2" customHeight="1">
      <c r="A110" s="3"/>
      <c r="B110" s="4"/>
      <c r="C110" s="4"/>
      <c r="D110" s="4"/>
      <c r="E110" s="5"/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50"/>
      <c r="R110" s="20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0"/>
      <c r="AD110" s="3"/>
      <c r="AE110" s="3"/>
    </row>
    <row r="111" spans="1:31" ht="13.2" customHeight="1">
      <c r="A111" s="3"/>
      <c r="B111" s="4"/>
      <c r="C111" s="4"/>
      <c r="D111" s="4"/>
      <c r="E111" s="5"/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50"/>
      <c r="R111" s="20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0"/>
      <c r="AD111" s="3"/>
      <c r="AE111" s="3"/>
    </row>
    <row r="112" spans="1:31" ht="13.2" customHeight="1">
      <c r="A112" s="3"/>
      <c r="B112" s="4"/>
      <c r="C112" s="4"/>
      <c r="D112" s="4"/>
      <c r="E112" s="5"/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50"/>
      <c r="R112" s="20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0"/>
      <c r="AD112" s="3"/>
      <c r="AE112" s="3"/>
    </row>
    <row r="113" spans="1:31" ht="13.2" customHeight="1">
      <c r="A113" s="3"/>
      <c r="B113" s="4"/>
      <c r="C113" s="4"/>
      <c r="D113" s="4"/>
      <c r="E113" s="5"/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50"/>
      <c r="R113" s="20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0"/>
      <c r="AD113" s="3"/>
      <c r="AE113" s="3"/>
    </row>
    <row r="114" spans="1:31" ht="13.2" customHeight="1">
      <c r="A114" s="3"/>
      <c r="B114" s="4"/>
      <c r="C114" s="4"/>
      <c r="D114" s="4"/>
      <c r="E114" s="5"/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50"/>
      <c r="R114" s="20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0"/>
      <c r="AD114" s="3"/>
      <c r="AE114" s="3"/>
    </row>
    <row r="115" spans="1:31" ht="13.2" customHeight="1">
      <c r="A115" s="3"/>
      <c r="B115" s="4"/>
      <c r="C115" s="4"/>
      <c r="D115" s="4"/>
      <c r="E115" s="5"/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50"/>
      <c r="R115" s="20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0"/>
      <c r="AD115" s="3"/>
      <c r="AE115" s="3"/>
    </row>
    <row r="116" spans="1:31" ht="13.2" customHeight="1">
      <c r="A116" s="3"/>
      <c r="B116" s="4"/>
      <c r="C116" s="4"/>
      <c r="D116" s="4"/>
      <c r="E116" s="5"/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50"/>
      <c r="R116" s="20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0"/>
      <c r="AD116" s="3"/>
      <c r="AE116" s="3"/>
    </row>
    <row r="117" spans="1:31" ht="13.2" customHeight="1">
      <c r="A117" s="3"/>
      <c r="B117" s="4"/>
      <c r="C117" s="4"/>
      <c r="D117" s="4"/>
      <c r="E117" s="5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50"/>
      <c r="R117" s="20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0"/>
      <c r="AD117" s="3"/>
      <c r="AE117" s="3"/>
    </row>
    <row r="118" spans="1:31" ht="13.2" customHeight="1">
      <c r="A118" s="3"/>
      <c r="B118" s="4"/>
      <c r="C118" s="4"/>
      <c r="D118" s="4"/>
      <c r="E118" s="5"/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50"/>
      <c r="R118" s="20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0"/>
      <c r="AD118" s="3"/>
      <c r="AE118" s="3"/>
    </row>
    <row r="119" spans="1:31" ht="13.2" customHeight="1">
      <c r="A119" s="3"/>
      <c r="B119" s="4"/>
      <c r="C119" s="4"/>
      <c r="D119" s="4"/>
      <c r="E119" s="5"/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50"/>
      <c r="R119" s="20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0"/>
      <c r="AD119" s="3"/>
      <c r="AE119" s="3"/>
    </row>
    <row r="120" spans="1:31" ht="13.2" customHeight="1">
      <c r="A120" s="3"/>
      <c r="B120" s="4"/>
      <c r="C120" s="4"/>
      <c r="D120" s="4"/>
      <c r="E120" s="5"/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50"/>
      <c r="R120" s="20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0"/>
      <c r="AD120" s="3"/>
      <c r="AE120" s="3"/>
    </row>
    <row r="121" spans="1:31" ht="13.2" customHeight="1">
      <c r="A121" s="3"/>
      <c r="B121" s="4"/>
      <c r="C121" s="4"/>
      <c r="D121" s="4"/>
      <c r="E121" s="5"/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50"/>
      <c r="R121" s="20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0"/>
      <c r="AD121" s="3"/>
      <c r="AE121" s="3"/>
    </row>
    <row r="122" spans="1:31" ht="13.2" customHeight="1">
      <c r="A122" s="3"/>
      <c r="B122" s="4"/>
      <c r="C122" s="4"/>
      <c r="D122" s="4"/>
      <c r="E122" s="5"/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50"/>
      <c r="R122" s="20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0"/>
      <c r="AD122" s="3"/>
      <c r="AE122" s="3"/>
    </row>
    <row r="123" spans="1:31" ht="13.2" customHeight="1">
      <c r="A123" s="3"/>
      <c r="B123" s="4"/>
      <c r="C123" s="4"/>
      <c r="D123" s="4"/>
      <c r="E123" s="5"/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50"/>
      <c r="R123" s="20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0"/>
      <c r="AD123" s="3"/>
      <c r="AE123" s="3"/>
    </row>
    <row r="124" spans="1:31" ht="13.2" customHeight="1">
      <c r="A124" s="3"/>
      <c r="B124" s="4"/>
      <c r="C124" s="4"/>
      <c r="D124" s="4"/>
      <c r="E124" s="5"/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50"/>
      <c r="R124" s="20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0"/>
      <c r="AD124" s="3"/>
      <c r="AE124" s="3"/>
    </row>
    <row r="125" spans="1:31" ht="13.2" customHeight="1">
      <c r="A125" s="3"/>
      <c r="B125" s="4"/>
      <c r="C125" s="4"/>
      <c r="D125" s="4"/>
      <c r="E125" s="5"/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50"/>
      <c r="R125" s="20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0"/>
      <c r="AD125" s="3"/>
      <c r="AE125" s="3"/>
    </row>
    <row r="126" spans="1:31" ht="13.2" customHeight="1">
      <c r="A126" s="3"/>
      <c r="B126" s="4"/>
      <c r="C126" s="4"/>
      <c r="D126" s="4"/>
      <c r="E126" s="5"/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50"/>
      <c r="R126" s="20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0"/>
      <c r="AD126" s="3"/>
      <c r="AE126" s="3"/>
    </row>
    <row r="127" spans="1:31" ht="13.2" customHeight="1">
      <c r="A127" s="3"/>
      <c r="B127" s="4"/>
      <c r="C127" s="4"/>
      <c r="D127" s="4"/>
      <c r="E127" s="5"/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50"/>
      <c r="R127" s="20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0"/>
      <c r="AD127" s="3"/>
      <c r="AE127" s="3"/>
    </row>
    <row r="128" spans="1:31" ht="13.2" customHeight="1">
      <c r="A128" s="3"/>
      <c r="B128" s="4"/>
      <c r="C128" s="4"/>
      <c r="D128" s="4"/>
      <c r="E128" s="5"/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50"/>
      <c r="R128" s="20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0"/>
      <c r="AD128" s="3"/>
      <c r="AE128" s="3"/>
    </row>
    <row r="129" spans="1:31" ht="13.2" customHeight="1">
      <c r="A129" s="3"/>
      <c r="B129" s="4"/>
      <c r="C129" s="4"/>
      <c r="D129" s="4"/>
      <c r="E129" s="5"/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50"/>
      <c r="R129" s="20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0"/>
      <c r="AD129" s="3"/>
      <c r="AE129" s="3"/>
    </row>
    <row r="130" spans="1:31" ht="13.2" customHeight="1">
      <c r="A130" s="3"/>
      <c r="B130" s="4"/>
      <c r="C130" s="4"/>
      <c r="D130" s="4"/>
      <c r="E130" s="5"/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50"/>
      <c r="R130" s="20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0"/>
      <c r="AD130" s="3"/>
      <c r="AE130" s="3"/>
    </row>
    <row r="131" spans="1:31" ht="13.2" customHeight="1">
      <c r="A131" s="3"/>
      <c r="B131" s="4"/>
      <c r="C131" s="4"/>
      <c r="D131" s="4"/>
      <c r="E131" s="5"/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50"/>
      <c r="R131" s="20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0"/>
      <c r="AD131" s="3"/>
      <c r="AE131" s="3"/>
    </row>
    <row r="132" spans="1:31" ht="13.2" customHeight="1">
      <c r="A132" s="3"/>
      <c r="B132" s="4"/>
      <c r="C132" s="4"/>
      <c r="D132" s="4"/>
      <c r="E132" s="5"/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50"/>
      <c r="R132" s="20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0"/>
      <c r="AD132" s="3"/>
      <c r="AE132" s="3"/>
    </row>
    <row r="133" spans="1:31" ht="13.2" customHeight="1">
      <c r="A133" s="3"/>
      <c r="B133" s="4"/>
      <c r="C133" s="4"/>
      <c r="D133" s="4"/>
      <c r="E133" s="5"/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50"/>
      <c r="R133" s="20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0"/>
      <c r="AD133" s="3"/>
      <c r="AE133" s="3"/>
    </row>
    <row r="134" spans="1:31" ht="13.2" customHeight="1">
      <c r="A134" s="3"/>
      <c r="B134" s="4"/>
      <c r="C134" s="4"/>
      <c r="D134" s="4"/>
      <c r="E134" s="5"/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50"/>
      <c r="R134" s="20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0"/>
      <c r="AD134" s="3"/>
      <c r="AE134" s="3"/>
    </row>
    <row r="135" spans="1:31" ht="13.2" customHeight="1">
      <c r="A135" s="3"/>
      <c r="B135" s="4"/>
      <c r="C135" s="4"/>
      <c r="D135" s="4"/>
      <c r="E135" s="5"/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50"/>
      <c r="R135" s="20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0"/>
      <c r="AD135" s="3"/>
      <c r="AE135" s="3"/>
    </row>
    <row r="136" spans="1:31" ht="13.2" customHeight="1">
      <c r="A136" s="3"/>
      <c r="B136" s="4"/>
      <c r="C136" s="4"/>
      <c r="D136" s="4"/>
      <c r="E136" s="5"/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50"/>
      <c r="R136" s="20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0"/>
      <c r="AD136" s="3"/>
      <c r="AE136" s="3"/>
    </row>
    <row r="137" spans="1:31" ht="13.2" customHeight="1">
      <c r="A137" s="3"/>
      <c r="B137" s="4"/>
      <c r="C137" s="4"/>
      <c r="D137" s="4"/>
      <c r="E137" s="5"/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50"/>
      <c r="R137" s="20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0"/>
      <c r="AD137" s="3"/>
      <c r="AE137" s="3"/>
    </row>
    <row r="138" spans="1:31" ht="13.2" customHeight="1">
      <c r="A138" s="3"/>
      <c r="B138" s="4"/>
      <c r="C138" s="4"/>
      <c r="D138" s="4"/>
      <c r="E138" s="5"/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50"/>
      <c r="R138" s="20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0"/>
      <c r="AD138" s="3"/>
      <c r="AE138" s="3"/>
    </row>
    <row r="139" spans="1:31" ht="13.2" customHeight="1">
      <c r="A139" s="3"/>
      <c r="B139" s="4"/>
      <c r="C139" s="4"/>
      <c r="D139" s="4"/>
      <c r="E139" s="5"/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50"/>
      <c r="R139" s="20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0"/>
      <c r="AD139" s="3"/>
      <c r="AE139" s="3"/>
    </row>
    <row r="140" spans="1:31" ht="13.2" customHeight="1">
      <c r="A140" s="3"/>
      <c r="B140" s="4"/>
      <c r="C140" s="4"/>
      <c r="D140" s="4"/>
      <c r="E140" s="5"/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50"/>
      <c r="R140" s="20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0"/>
      <c r="AD140" s="3"/>
      <c r="AE140" s="3"/>
    </row>
    <row r="141" spans="1:31" ht="13.2" customHeight="1">
      <c r="A141" s="3"/>
      <c r="B141" s="4"/>
      <c r="C141" s="4"/>
      <c r="D141" s="4"/>
      <c r="E141" s="5"/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50"/>
      <c r="R141" s="20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0"/>
      <c r="AD141" s="3"/>
      <c r="AE141" s="3"/>
    </row>
    <row r="142" spans="1:31" ht="13.2" customHeight="1">
      <c r="A142" s="3"/>
      <c r="B142" s="4"/>
      <c r="C142" s="4"/>
      <c r="D142" s="4"/>
      <c r="E142" s="5"/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50"/>
      <c r="R142" s="20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0"/>
      <c r="AD142" s="3"/>
      <c r="AE142" s="3"/>
    </row>
    <row r="143" spans="1:31" ht="13.2" customHeight="1">
      <c r="A143" s="3"/>
      <c r="B143" s="4"/>
      <c r="C143" s="4"/>
      <c r="D143" s="4"/>
      <c r="E143" s="5"/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50"/>
      <c r="R143" s="20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0"/>
      <c r="AD143" s="3"/>
      <c r="AE143" s="3"/>
    </row>
    <row r="144" spans="1:31" ht="13.2" customHeight="1">
      <c r="A144" s="3"/>
      <c r="B144" s="4"/>
      <c r="C144" s="4"/>
      <c r="D144" s="4"/>
      <c r="E144" s="5"/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50"/>
      <c r="R144" s="20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0"/>
      <c r="AD144" s="3"/>
      <c r="AE144" s="3"/>
    </row>
    <row r="145" spans="1:31" ht="13.2" customHeight="1">
      <c r="A145" s="3"/>
      <c r="B145" s="4"/>
      <c r="C145" s="4"/>
      <c r="D145" s="4"/>
      <c r="E145" s="5"/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50"/>
      <c r="R145" s="20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0"/>
      <c r="AD145" s="3"/>
      <c r="AE145" s="3"/>
    </row>
    <row r="146" spans="1:31" ht="13.2" customHeight="1">
      <c r="A146" s="3"/>
      <c r="B146" s="4"/>
      <c r="C146" s="4"/>
      <c r="D146" s="4"/>
      <c r="E146" s="5"/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50"/>
      <c r="R146" s="20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0"/>
      <c r="AD146" s="3"/>
      <c r="AE146" s="3"/>
    </row>
    <row r="147" spans="1:31" ht="13.2" customHeight="1">
      <c r="A147" s="3"/>
      <c r="B147" s="4"/>
      <c r="C147" s="4"/>
      <c r="D147" s="4"/>
      <c r="E147" s="5"/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50"/>
      <c r="R147" s="20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0"/>
      <c r="AD147" s="3"/>
      <c r="AE147" s="3"/>
    </row>
    <row r="148" spans="1:31" ht="13.2" customHeight="1">
      <c r="A148" s="3"/>
      <c r="B148" s="4"/>
      <c r="C148" s="4"/>
      <c r="D148" s="4"/>
      <c r="E148" s="5"/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50"/>
      <c r="R148" s="20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0"/>
      <c r="AD148" s="3"/>
      <c r="AE148" s="3"/>
    </row>
    <row r="149" spans="1:31" ht="13.2" customHeight="1">
      <c r="A149" s="3"/>
      <c r="B149" s="4"/>
      <c r="C149" s="4"/>
      <c r="D149" s="4"/>
      <c r="E149" s="5"/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50"/>
      <c r="R149" s="20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0"/>
      <c r="AD149" s="3"/>
      <c r="AE149" s="3"/>
    </row>
    <row r="150" spans="1:31" ht="13.2" customHeight="1">
      <c r="A150" s="3"/>
      <c r="B150" s="4"/>
      <c r="C150" s="4"/>
      <c r="D150" s="4"/>
      <c r="E150" s="5"/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50"/>
      <c r="R150" s="20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0"/>
      <c r="AD150" s="3"/>
      <c r="AE150" s="3"/>
    </row>
    <row r="151" spans="1:31" ht="13.2" customHeight="1">
      <c r="A151" s="3"/>
      <c r="B151" s="4"/>
      <c r="C151" s="4"/>
      <c r="D151" s="4"/>
      <c r="E151" s="5"/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50"/>
      <c r="R151" s="20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0"/>
      <c r="AD151" s="3"/>
      <c r="AE151" s="3"/>
    </row>
    <row r="152" spans="1:31" ht="13.2" customHeight="1">
      <c r="A152" s="3"/>
      <c r="B152" s="4"/>
      <c r="C152" s="4"/>
      <c r="D152" s="4"/>
      <c r="E152" s="5"/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50"/>
      <c r="R152" s="20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0"/>
      <c r="AD152" s="3"/>
      <c r="AE152" s="3"/>
    </row>
    <row r="153" spans="1:31" ht="13.2" customHeight="1">
      <c r="A153" s="3"/>
      <c r="B153" s="4"/>
      <c r="C153" s="4"/>
      <c r="D153" s="4"/>
      <c r="E153" s="5"/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50"/>
      <c r="R153" s="20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0"/>
      <c r="AD153" s="3"/>
      <c r="AE153" s="3"/>
    </row>
    <row r="154" spans="1:31" ht="13.2" customHeight="1">
      <c r="A154" s="3"/>
      <c r="B154" s="4"/>
      <c r="C154" s="4"/>
      <c r="D154" s="4"/>
      <c r="E154" s="5"/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50"/>
      <c r="R154" s="20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0"/>
      <c r="AD154" s="3"/>
      <c r="AE154" s="3"/>
    </row>
    <row r="155" spans="1:31" ht="13.2" customHeight="1">
      <c r="A155" s="3"/>
      <c r="B155" s="4"/>
      <c r="C155" s="4"/>
      <c r="D155" s="4"/>
      <c r="E155" s="5"/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50"/>
      <c r="R155" s="20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0"/>
      <c r="AD155" s="3"/>
      <c r="AE155" s="3"/>
    </row>
    <row r="156" spans="1:31" ht="13.2" customHeight="1">
      <c r="A156" s="3"/>
      <c r="B156" s="4"/>
      <c r="C156" s="4"/>
      <c r="D156" s="4"/>
      <c r="E156" s="5"/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50"/>
      <c r="R156" s="20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0"/>
      <c r="AD156" s="3"/>
      <c r="AE156" s="3"/>
    </row>
    <row r="157" spans="1:31" ht="13.2" customHeight="1">
      <c r="A157" s="3"/>
      <c r="B157" s="4"/>
      <c r="C157" s="4"/>
      <c r="D157" s="4"/>
      <c r="E157" s="5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50"/>
      <c r="R157" s="20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0"/>
      <c r="AD157" s="3"/>
      <c r="AE157" s="3"/>
    </row>
    <row r="158" spans="1:31" ht="13.2" customHeight="1">
      <c r="A158" s="3"/>
      <c r="B158" s="4"/>
      <c r="C158" s="4"/>
      <c r="D158" s="4"/>
      <c r="E158" s="5"/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50"/>
      <c r="R158" s="20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0"/>
      <c r="AD158" s="3"/>
      <c r="AE158" s="3"/>
    </row>
    <row r="159" spans="1:31" ht="13.2" customHeight="1">
      <c r="A159" s="3"/>
      <c r="B159" s="4"/>
      <c r="C159" s="4"/>
      <c r="D159" s="4"/>
      <c r="E159" s="5"/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50"/>
      <c r="R159" s="20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0"/>
      <c r="AD159" s="3"/>
      <c r="AE159" s="3"/>
    </row>
    <row r="160" spans="1:31" ht="13.2" customHeight="1">
      <c r="A160" s="3"/>
      <c r="B160" s="4"/>
      <c r="C160" s="4"/>
      <c r="D160" s="4"/>
      <c r="E160" s="5"/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50"/>
      <c r="R160" s="20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0"/>
      <c r="AD160" s="3"/>
      <c r="AE160" s="3"/>
    </row>
    <row r="161" spans="1:31" ht="13.2" customHeight="1">
      <c r="A161" s="3"/>
      <c r="B161" s="4"/>
      <c r="C161" s="4"/>
      <c r="D161" s="4"/>
      <c r="E161" s="5"/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50"/>
      <c r="R161" s="20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0"/>
      <c r="AD161" s="3"/>
      <c r="AE161" s="3"/>
    </row>
    <row r="162" spans="1:31" ht="13.2" customHeight="1">
      <c r="A162" s="3"/>
      <c r="B162" s="4"/>
      <c r="C162" s="4"/>
      <c r="D162" s="4"/>
      <c r="E162" s="5"/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50"/>
      <c r="R162" s="20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0"/>
      <c r="AD162" s="3"/>
      <c r="AE162" s="3"/>
    </row>
    <row r="163" spans="1:31" ht="13.2" customHeight="1">
      <c r="A163" s="3"/>
      <c r="B163" s="4"/>
      <c r="C163" s="4"/>
      <c r="D163" s="4"/>
      <c r="E163" s="5"/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50"/>
      <c r="R163" s="20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0"/>
      <c r="AD163" s="3"/>
      <c r="AE163" s="3"/>
    </row>
    <row r="164" spans="1:31" ht="13.2" customHeight="1">
      <c r="A164" s="3"/>
      <c r="B164" s="4"/>
      <c r="C164" s="4"/>
      <c r="D164" s="4"/>
      <c r="E164" s="5"/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50"/>
      <c r="R164" s="20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0"/>
      <c r="AD164" s="3"/>
      <c r="AE164" s="3"/>
    </row>
    <row r="165" spans="1:31" ht="13.2" customHeight="1">
      <c r="A165" s="3"/>
      <c r="B165" s="4"/>
      <c r="C165" s="4"/>
      <c r="D165" s="4"/>
      <c r="E165" s="5"/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50"/>
      <c r="R165" s="20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0"/>
      <c r="AD165" s="3"/>
      <c r="AE165" s="3"/>
    </row>
    <row r="166" spans="1:31" ht="13.2" customHeight="1">
      <c r="A166" s="3"/>
      <c r="B166" s="4"/>
      <c r="C166" s="4"/>
      <c r="D166" s="4"/>
      <c r="E166" s="5"/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50"/>
      <c r="R166" s="20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0"/>
      <c r="AD166" s="3"/>
      <c r="AE166" s="3"/>
    </row>
    <row r="167" spans="1:31" ht="13.2" customHeight="1">
      <c r="A167" s="3"/>
      <c r="B167" s="4"/>
      <c r="C167" s="4"/>
      <c r="D167" s="4"/>
      <c r="E167" s="5"/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50"/>
      <c r="R167" s="20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0"/>
      <c r="AD167" s="3"/>
      <c r="AE167" s="3"/>
    </row>
    <row r="168" spans="1:31" ht="13.2" customHeight="1">
      <c r="A168" s="3"/>
      <c r="B168" s="4"/>
      <c r="C168" s="4"/>
      <c r="D168" s="4"/>
      <c r="E168" s="5"/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50"/>
      <c r="R168" s="20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0"/>
      <c r="AD168" s="3"/>
      <c r="AE168" s="3"/>
    </row>
    <row r="169" spans="1:31" ht="13.2" customHeight="1">
      <c r="A169" s="3"/>
      <c r="B169" s="4"/>
      <c r="C169" s="4"/>
      <c r="D169" s="4"/>
      <c r="E169" s="5"/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50"/>
      <c r="R169" s="20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0"/>
      <c r="AD169" s="3"/>
      <c r="AE169" s="3"/>
    </row>
    <row r="170" spans="1:31" ht="13.2" customHeight="1">
      <c r="A170" s="3"/>
      <c r="B170" s="4"/>
      <c r="C170" s="4"/>
      <c r="D170" s="4"/>
      <c r="E170" s="5"/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50"/>
      <c r="R170" s="20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0"/>
      <c r="AD170" s="3"/>
      <c r="AE170" s="3"/>
    </row>
    <row r="171" spans="1:31" ht="13.2" customHeight="1">
      <c r="A171" s="3"/>
      <c r="B171" s="4"/>
      <c r="C171" s="4"/>
      <c r="D171" s="4"/>
      <c r="E171" s="5"/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50"/>
      <c r="R171" s="20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0"/>
      <c r="AD171" s="3"/>
      <c r="AE171" s="3"/>
    </row>
    <row r="172" spans="1:31" ht="13.2" customHeight="1">
      <c r="A172" s="3"/>
      <c r="B172" s="4"/>
      <c r="C172" s="4"/>
      <c r="D172" s="4"/>
      <c r="E172" s="5"/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50"/>
      <c r="R172" s="20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0"/>
      <c r="AD172" s="3"/>
      <c r="AE172" s="3"/>
    </row>
    <row r="173" spans="1:31" ht="13.2" customHeight="1">
      <c r="A173" s="3"/>
      <c r="B173" s="4"/>
      <c r="C173" s="4"/>
      <c r="D173" s="4"/>
      <c r="E173" s="5"/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50"/>
      <c r="R173" s="20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0"/>
      <c r="AD173" s="3"/>
      <c r="AE173" s="3"/>
    </row>
    <row r="174" spans="1:31" ht="13.2" customHeight="1">
      <c r="A174" s="3"/>
      <c r="B174" s="4"/>
      <c r="C174" s="4"/>
      <c r="D174" s="4"/>
      <c r="E174" s="5"/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50"/>
      <c r="R174" s="20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0"/>
      <c r="AD174" s="3"/>
      <c r="AE174" s="3"/>
    </row>
    <row r="175" spans="1:31" ht="13.2" customHeight="1">
      <c r="A175" s="3"/>
      <c r="B175" s="4"/>
      <c r="C175" s="4"/>
      <c r="D175" s="4"/>
      <c r="E175" s="5"/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50"/>
      <c r="R175" s="20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0"/>
      <c r="AD175" s="3"/>
      <c r="AE175" s="3"/>
    </row>
    <row r="176" spans="1:31" ht="13.2" customHeight="1">
      <c r="A176" s="3"/>
      <c r="B176" s="4"/>
      <c r="C176" s="4"/>
      <c r="D176" s="4"/>
      <c r="E176" s="5"/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50"/>
      <c r="R176" s="20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0"/>
      <c r="AD176" s="3"/>
      <c r="AE176" s="3"/>
    </row>
    <row r="177" spans="1:31" ht="13.2" customHeight="1">
      <c r="A177" s="3"/>
      <c r="B177" s="4"/>
      <c r="C177" s="4"/>
      <c r="D177" s="4"/>
      <c r="E177" s="5"/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50"/>
      <c r="R177" s="20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0"/>
      <c r="AD177" s="3"/>
      <c r="AE177" s="3"/>
    </row>
    <row r="178" spans="1:31" ht="13.2" customHeight="1">
      <c r="A178" s="3"/>
      <c r="B178" s="4"/>
      <c r="C178" s="4"/>
      <c r="D178" s="4"/>
      <c r="E178" s="5"/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50"/>
      <c r="R178" s="20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0"/>
      <c r="AD178" s="3"/>
      <c r="AE178" s="3"/>
    </row>
    <row r="179" spans="1:31" ht="13.2" customHeight="1">
      <c r="A179" s="3"/>
      <c r="B179" s="4"/>
      <c r="C179" s="4"/>
      <c r="D179" s="4"/>
      <c r="E179" s="5"/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50"/>
      <c r="R179" s="20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0"/>
      <c r="AD179" s="3"/>
      <c r="AE179" s="3"/>
    </row>
    <row r="180" spans="1:31" ht="13.2" customHeight="1">
      <c r="A180" s="3"/>
      <c r="B180" s="4"/>
      <c r="C180" s="4"/>
      <c r="D180" s="4"/>
      <c r="E180" s="5"/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50"/>
      <c r="R180" s="20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0"/>
      <c r="AD180" s="3"/>
      <c r="AE180" s="3"/>
    </row>
    <row r="181" spans="1:31" ht="13.2" customHeight="1">
      <c r="A181" s="3"/>
      <c r="B181" s="4"/>
      <c r="C181" s="4"/>
      <c r="D181" s="4"/>
      <c r="E181" s="5"/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50"/>
      <c r="R181" s="20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0"/>
      <c r="AD181" s="3"/>
      <c r="AE181" s="3"/>
    </row>
    <row r="182" spans="1:31" ht="13.2" customHeight="1">
      <c r="A182" s="3"/>
      <c r="B182" s="4"/>
      <c r="C182" s="4"/>
      <c r="D182" s="4"/>
      <c r="E182" s="5"/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50"/>
      <c r="R182" s="20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0"/>
      <c r="AD182" s="3"/>
      <c r="AE182" s="3"/>
    </row>
    <row r="183" spans="1:31" ht="13.2" customHeight="1">
      <c r="A183" s="3"/>
      <c r="B183" s="4"/>
      <c r="C183" s="4"/>
      <c r="D183" s="4"/>
      <c r="E183" s="5"/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50"/>
      <c r="R183" s="20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0"/>
      <c r="AD183" s="3"/>
      <c r="AE183" s="3"/>
    </row>
    <row r="184" spans="1:31" ht="13.2" customHeight="1">
      <c r="A184" s="3"/>
      <c r="B184" s="4"/>
      <c r="C184" s="4"/>
      <c r="D184" s="4"/>
      <c r="E184" s="5"/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50"/>
      <c r="R184" s="20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0"/>
      <c r="AD184" s="3"/>
      <c r="AE184" s="3"/>
    </row>
    <row r="185" spans="1:31" ht="13.2" customHeight="1">
      <c r="A185" s="3"/>
      <c r="B185" s="4"/>
      <c r="C185" s="4"/>
      <c r="D185" s="4"/>
      <c r="E185" s="5"/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50"/>
      <c r="R185" s="20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0"/>
      <c r="AD185" s="3"/>
      <c r="AE185" s="3"/>
    </row>
    <row r="186" spans="1:31" ht="13.2" customHeight="1">
      <c r="A186" s="3"/>
      <c r="B186" s="4"/>
      <c r="C186" s="4"/>
      <c r="D186" s="4"/>
      <c r="E186" s="5"/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50"/>
      <c r="R186" s="20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0"/>
      <c r="AD186" s="3"/>
      <c r="AE186" s="3"/>
    </row>
    <row r="187" spans="1:31" ht="13.2" customHeight="1">
      <c r="A187" s="3"/>
      <c r="B187" s="4"/>
      <c r="C187" s="4"/>
      <c r="D187" s="4"/>
      <c r="E187" s="5"/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50"/>
      <c r="R187" s="20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0"/>
      <c r="AD187" s="3"/>
      <c r="AE187" s="3"/>
    </row>
    <row r="188" spans="1:31" ht="13.2" customHeight="1">
      <c r="A188" s="3"/>
      <c r="B188" s="4"/>
      <c r="C188" s="4"/>
      <c r="D188" s="4"/>
      <c r="E188" s="5"/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50"/>
      <c r="R188" s="20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0"/>
      <c r="AD188" s="3"/>
      <c r="AE188" s="3"/>
    </row>
    <row r="189" spans="1:31" ht="13.2" customHeight="1">
      <c r="A189" s="3"/>
      <c r="B189" s="4"/>
      <c r="C189" s="4"/>
      <c r="D189" s="4"/>
      <c r="E189" s="5"/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50"/>
      <c r="R189" s="20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0"/>
      <c r="AD189" s="3"/>
      <c r="AE189" s="3"/>
    </row>
    <row r="190" spans="1:31" ht="13.2" customHeight="1">
      <c r="A190" s="3"/>
      <c r="B190" s="4"/>
      <c r="C190" s="4"/>
      <c r="D190" s="4"/>
      <c r="E190" s="5"/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50"/>
      <c r="R190" s="20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0"/>
      <c r="AD190" s="3"/>
      <c r="AE190" s="3"/>
    </row>
    <row r="191" spans="1:31" ht="13.2" customHeight="1">
      <c r="A191" s="3"/>
      <c r="B191" s="4"/>
      <c r="C191" s="4"/>
      <c r="D191" s="4"/>
      <c r="E191" s="5"/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50"/>
      <c r="R191" s="20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0"/>
      <c r="AD191" s="3"/>
      <c r="AE191" s="3"/>
    </row>
    <row r="192" spans="1:31" ht="13.2" customHeight="1">
      <c r="A192" s="3"/>
      <c r="B192" s="4"/>
      <c r="C192" s="4"/>
      <c r="D192" s="4"/>
      <c r="E192" s="5"/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50"/>
      <c r="R192" s="20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0"/>
      <c r="AD192" s="3"/>
      <c r="AE192" s="3"/>
    </row>
    <row r="193" spans="1:31" ht="13.2" customHeight="1">
      <c r="A193" s="3"/>
      <c r="B193" s="4"/>
      <c r="C193" s="4"/>
      <c r="D193" s="4"/>
      <c r="E193" s="5"/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50"/>
      <c r="R193" s="20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0"/>
      <c r="AD193" s="3"/>
      <c r="AE193" s="3"/>
    </row>
    <row r="194" spans="1:31" ht="13.2" customHeight="1">
      <c r="A194" s="3"/>
      <c r="B194" s="4"/>
      <c r="C194" s="4"/>
      <c r="D194" s="4"/>
      <c r="E194" s="5"/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50"/>
      <c r="R194" s="20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0"/>
      <c r="AD194" s="3"/>
      <c r="AE194" s="3"/>
    </row>
    <row r="195" spans="1:31" ht="13.2" customHeight="1">
      <c r="A195" s="3"/>
      <c r="B195" s="4"/>
      <c r="C195" s="4"/>
      <c r="D195" s="4"/>
      <c r="E195" s="5"/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50"/>
      <c r="R195" s="20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0"/>
      <c r="AD195" s="3"/>
      <c r="AE195" s="3"/>
    </row>
    <row r="196" spans="1:31" ht="13.2" customHeight="1">
      <c r="A196" s="3"/>
      <c r="B196" s="4"/>
      <c r="C196" s="4"/>
      <c r="D196" s="4"/>
      <c r="E196" s="5"/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50"/>
      <c r="R196" s="20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0"/>
      <c r="AD196" s="3"/>
      <c r="AE196" s="3"/>
    </row>
    <row r="197" spans="1:31" ht="13.2" customHeight="1">
      <c r="A197" s="3"/>
      <c r="B197" s="4"/>
      <c r="C197" s="4"/>
      <c r="D197" s="4"/>
      <c r="E197" s="5"/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50"/>
      <c r="R197" s="20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0"/>
      <c r="AD197" s="3"/>
      <c r="AE197" s="3"/>
    </row>
    <row r="198" spans="1:31" ht="13.2" customHeight="1">
      <c r="A198" s="3"/>
      <c r="B198" s="4"/>
      <c r="C198" s="4"/>
      <c r="D198" s="4"/>
      <c r="E198" s="5"/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50"/>
      <c r="R198" s="20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0"/>
      <c r="AD198" s="3"/>
      <c r="AE198" s="3"/>
    </row>
    <row r="199" spans="1:31" ht="13.2" customHeight="1">
      <c r="A199" s="3"/>
      <c r="B199" s="4"/>
      <c r="C199" s="4"/>
      <c r="D199" s="4"/>
      <c r="E199" s="5"/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50"/>
      <c r="R199" s="20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0"/>
      <c r="AD199" s="3"/>
      <c r="AE199" s="3"/>
    </row>
    <row r="200" spans="1:31" ht="13.2" customHeight="1">
      <c r="A200" s="3"/>
      <c r="B200" s="4"/>
      <c r="C200" s="4"/>
      <c r="D200" s="4"/>
      <c r="E200" s="5"/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50"/>
      <c r="R200" s="20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0"/>
      <c r="AD200" s="3"/>
      <c r="AE200" s="3"/>
    </row>
    <row r="201" spans="1:31" ht="13.2" customHeight="1">
      <c r="A201" s="3"/>
      <c r="B201" s="4"/>
      <c r="C201" s="4"/>
      <c r="D201" s="4"/>
      <c r="E201" s="5"/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50"/>
      <c r="R201" s="20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0"/>
      <c r="AD201" s="3"/>
      <c r="AE201" s="3"/>
    </row>
    <row r="202" spans="1:31" ht="13.2" customHeight="1">
      <c r="A202" s="3"/>
      <c r="B202" s="4"/>
      <c r="C202" s="4"/>
      <c r="D202" s="4"/>
      <c r="E202" s="5"/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50"/>
      <c r="R202" s="20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0"/>
      <c r="AD202" s="3"/>
      <c r="AE202" s="3"/>
    </row>
    <row r="203" spans="1:31" ht="13.2" customHeight="1">
      <c r="A203" s="3"/>
      <c r="B203" s="4"/>
      <c r="C203" s="4"/>
      <c r="D203" s="4"/>
      <c r="E203" s="5"/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50"/>
      <c r="R203" s="20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0"/>
      <c r="AD203" s="3"/>
      <c r="AE203" s="3"/>
    </row>
    <row r="204" spans="1:31" ht="13.2" customHeight="1">
      <c r="A204" s="3"/>
      <c r="B204" s="4"/>
      <c r="C204" s="4"/>
      <c r="D204" s="4"/>
      <c r="E204" s="5"/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50"/>
      <c r="R204" s="20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0"/>
      <c r="AD204" s="3"/>
      <c r="AE204" s="3"/>
    </row>
    <row r="205" spans="1:31" ht="13.2" customHeight="1">
      <c r="A205" s="3"/>
      <c r="B205" s="4"/>
      <c r="C205" s="4"/>
      <c r="D205" s="4"/>
      <c r="E205" s="5"/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50"/>
      <c r="R205" s="20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0"/>
      <c r="AD205" s="3"/>
      <c r="AE205" s="3"/>
    </row>
    <row r="206" spans="1:31" ht="13.2" customHeight="1">
      <c r="A206" s="3"/>
      <c r="B206" s="4"/>
      <c r="C206" s="4"/>
      <c r="D206" s="4"/>
      <c r="E206" s="5"/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50"/>
      <c r="R206" s="20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0"/>
      <c r="AD206" s="3"/>
      <c r="AE206" s="3"/>
    </row>
    <row r="207" spans="1:31" ht="13.2" customHeight="1">
      <c r="A207" s="3"/>
      <c r="B207" s="4"/>
      <c r="C207" s="4"/>
      <c r="D207" s="4"/>
      <c r="E207" s="5"/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50"/>
      <c r="R207" s="20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0"/>
      <c r="AD207" s="3"/>
      <c r="AE207" s="3"/>
    </row>
    <row r="208" spans="1:31" ht="13.2" customHeight="1">
      <c r="A208" s="3"/>
      <c r="B208" s="4"/>
      <c r="C208" s="4"/>
      <c r="D208" s="4"/>
      <c r="E208" s="5"/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50"/>
      <c r="R208" s="20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0"/>
      <c r="AD208" s="3"/>
      <c r="AE208" s="3"/>
    </row>
    <row r="209" spans="1:31" ht="13.2" customHeight="1">
      <c r="A209" s="3"/>
      <c r="B209" s="4"/>
      <c r="C209" s="4"/>
      <c r="D209" s="4"/>
      <c r="E209" s="5"/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50"/>
      <c r="R209" s="20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0"/>
      <c r="AD209" s="3"/>
      <c r="AE209" s="3"/>
    </row>
    <row r="210" spans="1:31" ht="13.2" customHeight="1">
      <c r="A210" s="3"/>
      <c r="B210" s="4"/>
      <c r="C210" s="4"/>
      <c r="D210" s="4"/>
      <c r="E210" s="5"/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50"/>
      <c r="R210" s="20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0"/>
      <c r="AD210" s="3"/>
      <c r="AE210" s="3"/>
    </row>
    <row r="211" spans="1:31" ht="13.2" customHeight="1">
      <c r="A211" s="3"/>
      <c r="B211" s="4"/>
      <c r="C211" s="4"/>
      <c r="D211" s="4"/>
      <c r="E211" s="5"/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50"/>
      <c r="R211" s="20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0"/>
      <c r="AD211" s="3"/>
      <c r="AE211" s="3"/>
    </row>
    <row r="212" spans="1:31" ht="13.2" customHeight="1">
      <c r="A212" s="3"/>
      <c r="B212" s="4"/>
      <c r="C212" s="4"/>
      <c r="D212" s="4"/>
      <c r="E212" s="5"/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50"/>
      <c r="R212" s="20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0"/>
      <c r="AD212" s="3"/>
      <c r="AE212" s="3"/>
    </row>
    <row r="213" spans="1:31" ht="13.2" customHeight="1">
      <c r="A213" s="3"/>
      <c r="B213" s="4"/>
      <c r="C213" s="4"/>
      <c r="D213" s="4"/>
      <c r="E213" s="5"/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50"/>
      <c r="R213" s="20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0"/>
      <c r="AD213" s="3"/>
      <c r="AE213" s="3"/>
    </row>
    <row r="214" spans="1:31" ht="13.2" customHeight="1">
      <c r="A214" s="3"/>
      <c r="B214" s="4"/>
      <c r="C214" s="4"/>
      <c r="D214" s="4"/>
      <c r="E214" s="5"/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50"/>
      <c r="R214" s="20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0"/>
      <c r="AD214" s="3"/>
      <c r="AE214" s="3"/>
    </row>
    <row r="215" spans="1:31" ht="13.2" customHeight="1">
      <c r="A215" s="3"/>
      <c r="B215" s="4"/>
      <c r="C215" s="4"/>
      <c r="D215" s="4"/>
      <c r="E215" s="5"/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50"/>
      <c r="R215" s="20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0"/>
      <c r="AD215" s="3"/>
      <c r="AE215" s="3"/>
    </row>
    <row r="216" spans="1:31" ht="13.2" customHeight="1">
      <c r="A216" s="3"/>
      <c r="B216" s="4"/>
      <c r="C216" s="4"/>
      <c r="D216" s="4"/>
      <c r="E216" s="5"/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50"/>
      <c r="R216" s="20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0"/>
      <c r="AD216" s="3"/>
      <c r="AE216" s="3"/>
    </row>
    <row r="217" spans="1:31" ht="13.2" customHeight="1">
      <c r="A217" s="3"/>
      <c r="B217" s="4"/>
      <c r="C217" s="4"/>
      <c r="D217" s="4"/>
      <c r="E217" s="5"/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50"/>
      <c r="R217" s="20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0"/>
      <c r="AD217" s="3"/>
      <c r="AE217" s="3"/>
    </row>
    <row r="218" spans="1:31" ht="13.2" customHeight="1">
      <c r="A218" s="3"/>
      <c r="B218" s="4"/>
      <c r="C218" s="4"/>
      <c r="D218" s="4"/>
      <c r="E218" s="5"/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50"/>
      <c r="R218" s="20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0"/>
      <c r="AD218" s="3"/>
      <c r="AE218" s="3"/>
    </row>
    <row r="219" spans="1:31" ht="13.2" customHeight="1">
      <c r="A219" s="3"/>
      <c r="B219" s="4"/>
      <c r="C219" s="4"/>
      <c r="D219" s="4"/>
      <c r="E219" s="5"/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50"/>
      <c r="R219" s="20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0"/>
      <c r="AD219" s="3"/>
      <c r="AE219" s="3"/>
    </row>
    <row r="220" spans="1:31" ht="13.2" customHeight="1">
      <c r="A220" s="3"/>
      <c r="B220" s="4"/>
      <c r="C220" s="4"/>
      <c r="D220" s="4"/>
      <c r="E220" s="5"/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50"/>
      <c r="R220" s="20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0"/>
      <c r="AD220" s="3"/>
      <c r="AE220" s="3"/>
    </row>
    <row r="221" spans="1:31" ht="13.2" customHeight="1">
      <c r="A221" s="3"/>
      <c r="B221" s="4"/>
      <c r="C221" s="4"/>
      <c r="D221" s="4"/>
      <c r="E221" s="5"/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50"/>
      <c r="R221" s="20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0"/>
      <c r="AD221" s="3"/>
      <c r="AE221" s="3"/>
    </row>
    <row r="222" spans="1:31" ht="13.2" customHeight="1">
      <c r="A222" s="3"/>
      <c r="B222" s="4"/>
      <c r="C222" s="4"/>
      <c r="D222" s="4"/>
      <c r="E222" s="5"/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50"/>
      <c r="R222" s="20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0"/>
      <c r="AD222" s="3"/>
      <c r="AE222" s="3"/>
    </row>
    <row r="223" spans="1:31" ht="13.2" customHeight="1">
      <c r="A223" s="3"/>
      <c r="B223" s="4"/>
      <c r="C223" s="4"/>
      <c r="D223" s="4"/>
      <c r="E223" s="5"/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50"/>
      <c r="R223" s="20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0"/>
      <c r="AD223" s="3"/>
      <c r="AE223" s="3"/>
    </row>
    <row r="224" spans="1:31" ht="13.2" customHeight="1">
      <c r="A224" s="3"/>
      <c r="B224" s="4"/>
      <c r="C224" s="4"/>
      <c r="D224" s="4"/>
      <c r="E224" s="5"/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50"/>
      <c r="R224" s="20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0"/>
      <c r="AD224" s="3"/>
      <c r="AE224" s="3"/>
    </row>
    <row r="225" spans="1:31" ht="13.2" customHeight="1">
      <c r="A225" s="3"/>
      <c r="B225" s="4"/>
      <c r="C225" s="4"/>
      <c r="D225" s="4"/>
      <c r="E225" s="5"/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50"/>
      <c r="R225" s="20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0"/>
      <c r="AD225" s="3"/>
      <c r="AE225" s="3"/>
    </row>
    <row r="226" spans="1:31" ht="13.2" customHeight="1">
      <c r="A226" s="3"/>
      <c r="B226" s="4"/>
      <c r="C226" s="4"/>
      <c r="D226" s="4"/>
      <c r="E226" s="5"/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50"/>
      <c r="R226" s="20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0"/>
      <c r="AD226" s="3"/>
      <c r="AE226" s="3"/>
    </row>
    <row r="227" spans="1:31" ht="13.2" customHeight="1">
      <c r="A227" s="3"/>
      <c r="B227" s="4"/>
      <c r="C227" s="4"/>
      <c r="D227" s="4"/>
      <c r="E227" s="5"/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50"/>
      <c r="R227" s="20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0"/>
      <c r="AD227" s="3"/>
      <c r="AE227" s="3"/>
    </row>
    <row r="228" spans="1:31" ht="13.2" customHeight="1">
      <c r="A228" s="3"/>
      <c r="B228" s="4"/>
      <c r="C228" s="4"/>
      <c r="D228" s="4"/>
      <c r="E228" s="5"/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50"/>
      <c r="R228" s="20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0"/>
      <c r="AD228" s="3"/>
      <c r="AE228" s="3"/>
    </row>
    <row r="229" spans="1:31" ht="13.2" customHeight="1">
      <c r="A229" s="3"/>
      <c r="B229" s="4"/>
      <c r="C229" s="4"/>
      <c r="D229" s="4"/>
      <c r="E229" s="5"/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50"/>
      <c r="R229" s="20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0"/>
      <c r="AD229" s="3"/>
      <c r="AE229" s="3"/>
    </row>
    <row r="230" spans="1:31" ht="13.2" customHeight="1">
      <c r="A230" s="3"/>
      <c r="B230" s="4"/>
      <c r="C230" s="4"/>
      <c r="D230" s="4"/>
      <c r="E230" s="5"/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50"/>
      <c r="R230" s="20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0"/>
      <c r="AD230" s="3"/>
      <c r="AE230" s="3"/>
    </row>
    <row r="231" spans="1:31" ht="13.2" customHeight="1">
      <c r="A231" s="3"/>
      <c r="B231" s="4"/>
      <c r="C231" s="4"/>
      <c r="D231" s="4"/>
      <c r="E231" s="5"/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50"/>
      <c r="R231" s="20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0"/>
      <c r="AD231" s="3"/>
      <c r="AE231" s="3"/>
    </row>
    <row r="232" spans="1:31" ht="13.2" customHeight="1">
      <c r="A232" s="3"/>
      <c r="B232" s="4"/>
      <c r="C232" s="4"/>
      <c r="D232" s="4"/>
      <c r="E232" s="5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50"/>
      <c r="R232" s="20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0"/>
      <c r="AD232" s="3"/>
      <c r="AE232" s="3"/>
    </row>
    <row r="233" spans="1:31" ht="13.2" customHeight="1">
      <c r="A233" s="3"/>
      <c r="B233" s="4"/>
      <c r="C233" s="4"/>
      <c r="D233" s="4"/>
      <c r="E233" s="5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50"/>
      <c r="R233" s="20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0"/>
      <c r="AD233" s="3"/>
      <c r="AE233" s="3"/>
    </row>
    <row r="234" spans="1:31" ht="13.2" customHeight="1">
      <c r="A234" s="3"/>
      <c r="B234" s="4"/>
      <c r="C234" s="4"/>
      <c r="D234" s="4"/>
      <c r="E234" s="5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50"/>
      <c r="R234" s="20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0"/>
      <c r="AD234" s="3"/>
      <c r="AE234" s="3"/>
    </row>
    <row r="235" spans="1:31" ht="13.2" customHeight="1">
      <c r="A235" s="3"/>
      <c r="B235" s="4"/>
      <c r="C235" s="4"/>
      <c r="D235" s="4"/>
      <c r="E235" s="5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50"/>
      <c r="R235" s="20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0"/>
      <c r="AD235" s="3"/>
      <c r="AE235" s="3"/>
    </row>
    <row r="236" spans="1:31" ht="13.2" customHeight="1">
      <c r="A236" s="3"/>
      <c r="B236" s="4"/>
      <c r="C236" s="4"/>
      <c r="D236" s="4"/>
      <c r="E236" s="5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50"/>
      <c r="R236" s="20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0"/>
      <c r="AD236" s="3"/>
      <c r="AE236" s="3"/>
    </row>
    <row r="237" spans="1:31" ht="13.2" customHeight="1">
      <c r="A237" s="3"/>
      <c r="B237" s="4"/>
      <c r="C237" s="4"/>
      <c r="D237" s="4"/>
      <c r="E237" s="5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50"/>
      <c r="R237" s="20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0"/>
      <c r="AD237" s="3"/>
      <c r="AE237" s="3"/>
    </row>
    <row r="238" spans="1:31" ht="13.2" customHeight="1">
      <c r="A238" s="3"/>
      <c r="B238" s="4"/>
      <c r="C238" s="4"/>
      <c r="D238" s="4"/>
      <c r="E238" s="5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50"/>
      <c r="R238" s="20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0"/>
      <c r="AD238" s="3"/>
      <c r="AE238" s="3"/>
    </row>
    <row r="239" spans="1:31" ht="13.2" customHeight="1">
      <c r="A239" s="3"/>
      <c r="B239" s="4"/>
      <c r="C239" s="4"/>
      <c r="D239" s="4"/>
      <c r="E239" s="5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50"/>
      <c r="R239" s="20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0"/>
      <c r="AD239" s="3"/>
      <c r="AE239" s="3"/>
    </row>
    <row r="240" spans="1:31" ht="13.2" customHeight="1">
      <c r="A240" s="3"/>
      <c r="B240" s="4"/>
      <c r="C240" s="4"/>
      <c r="D240" s="4"/>
      <c r="E240" s="5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50"/>
      <c r="R240" s="20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0"/>
      <c r="AD240" s="3"/>
      <c r="AE240" s="3"/>
    </row>
    <row r="241" spans="1:31" ht="13.2" customHeight="1">
      <c r="A241" s="3"/>
      <c r="B241" s="4"/>
      <c r="C241" s="4"/>
      <c r="D241" s="4"/>
      <c r="E241" s="5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50"/>
      <c r="R241" s="20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0"/>
      <c r="AD241" s="3"/>
      <c r="AE241" s="3"/>
    </row>
    <row r="242" spans="1:31" ht="13.2" customHeight="1">
      <c r="A242" s="3"/>
      <c r="B242" s="4"/>
      <c r="C242" s="4"/>
      <c r="D242" s="4"/>
      <c r="E242" s="5"/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50"/>
      <c r="R242" s="20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0"/>
      <c r="AD242" s="3"/>
      <c r="AE242" s="3"/>
    </row>
    <row r="243" spans="1:31" ht="13.2" customHeight="1">
      <c r="A243" s="3"/>
      <c r="B243" s="4"/>
      <c r="C243" s="4"/>
      <c r="D243" s="4"/>
      <c r="E243" s="5"/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50"/>
      <c r="R243" s="20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0"/>
      <c r="AD243" s="3"/>
      <c r="AE243" s="3"/>
    </row>
    <row r="244" spans="1:31" ht="13.2" customHeight="1">
      <c r="A244" s="3"/>
      <c r="B244" s="4"/>
      <c r="C244" s="4"/>
      <c r="D244" s="4"/>
      <c r="E244" s="5"/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50"/>
      <c r="R244" s="20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0"/>
      <c r="AD244" s="3"/>
      <c r="AE244" s="3"/>
    </row>
    <row r="245" spans="1:31" ht="13.2" customHeight="1">
      <c r="A245" s="3"/>
      <c r="B245" s="4"/>
      <c r="C245" s="4"/>
      <c r="D245" s="4"/>
      <c r="E245" s="5"/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50"/>
      <c r="R245" s="20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0"/>
      <c r="AD245" s="3"/>
      <c r="AE245" s="3"/>
    </row>
    <row r="246" spans="1:31" ht="13.2" customHeight="1">
      <c r="A246" s="3"/>
      <c r="B246" s="4"/>
      <c r="C246" s="4"/>
      <c r="D246" s="4"/>
      <c r="E246" s="5"/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50"/>
      <c r="R246" s="20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0"/>
      <c r="AD246" s="3"/>
      <c r="AE246" s="3"/>
    </row>
    <row r="247" spans="1:31" ht="13.2" customHeight="1">
      <c r="A247" s="3"/>
      <c r="B247" s="4"/>
      <c r="C247" s="4"/>
      <c r="D247" s="4"/>
      <c r="E247" s="5"/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50"/>
      <c r="R247" s="20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0"/>
      <c r="AD247" s="3"/>
      <c r="AE247" s="3"/>
    </row>
    <row r="248" spans="1:31" ht="13.2" customHeight="1">
      <c r="A248" s="3"/>
      <c r="B248" s="4"/>
      <c r="C248" s="4"/>
      <c r="D248" s="4"/>
      <c r="E248" s="5"/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50"/>
      <c r="R248" s="20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0"/>
      <c r="AD248" s="3"/>
      <c r="AE248" s="3"/>
    </row>
    <row r="249" spans="1:31" ht="13.2" customHeight="1">
      <c r="A249" s="3"/>
      <c r="B249" s="4"/>
      <c r="C249" s="4"/>
      <c r="D249" s="4"/>
      <c r="E249" s="5"/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50"/>
      <c r="R249" s="20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0"/>
      <c r="AD249" s="3"/>
      <c r="AE249" s="3"/>
    </row>
    <row r="250" spans="1:31" ht="13.2" customHeight="1">
      <c r="A250" s="3"/>
      <c r="B250" s="4"/>
      <c r="C250" s="4"/>
      <c r="D250" s="4"/>
      <c r="E250" s="5"/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50"/>
      <c r="R250" s="20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0"/>
      <c r="AD250" s="3"/>
      <c r="AE250" s="3"/>
    </row>
    <row r="251" spans="1:31" ht="13.2" customHeight="1">
      <c r="A251" s="3"/>
      <c r="B251" s="4"/>
      <c r="C251" s="4"/>
      <c r="D251" s="4"/>
      <c r="E251" s="5"/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50"/>
      <c r="R251" s="20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0"/>
      <c r="AD251" s="3"/>
      <c r="AE251" s="3"/>
    </row>
    <row r="252" spans="1:31" ht="13.2" customHeight="1">
      <c r="A252" s="3"/>
      <c r="B252" s="4"/>
      <c r="C252" s="4"/>
      <c r="D252" s="4"/>
      <c r="E252" s="5"/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50"/>
      <c r="R252" s="20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0"/>
      <c r="AD252" s="3"/>
      <c r="AE252" s="3"/>
    </row>
    <row r="253" spans="1:31" ht="13.2" customHeight="1">
      <c r="A253" s="3"/>
      <c r="B253" s="4"/>
      <c r="C253" s="4"/>
      <c r="D253" s="4"/>
      <c r="E253" s="5"/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50"/>
      <c r="R253" s="20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0"/>
      <c r="AD253" s="3"/>
      <c r="AE253" s="3"/>
    </row>
    <row r="254" spans="1:31" ht="13.2" customHeight="1">
      <c r="A254" s="3"/>
      <c r="B254" s="4"/>
      <c r="C254" s="4"/>
      <c r="D254" s="4"/>
      <c r="E254" s="5"/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50"/>
      <c r="R254" s="20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0"/>
      <c r="AD254" s="3"/>
      <c r="AE254" s="3"/>
    </row>
    <row r="255" spans="1:31" ht="13.2" customHeight="1">
      <c r="A255" s="3"/>
      <c r="B255" s="4"/>
      <c r="C255" s="4"/>
      <c r="D255" s="4"/>
      <c r="E255" s="5"/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50"/>
      <c r="R255" s="20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0"/>
      <c r="AD255" s="3"/>
      <c r="AE255" s="3"/>
    </row>
    <row r="256" spans="1:31" ht="13.2" customHeight="1">
      <c r="A256" s="3"/>
      <c r="B256" s="4"/>
      <c r="C256" s="4"/>
      <c r="D256" s="4"/>
      <c r="E256" s="5"/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50"/>
      <c r="R256" s="20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0"/>
      <c r="AD256" s="3"/>
      <c r="AE256" s="3"/>
    </row>
    <row r="257" spans="1:31" ht="13.2" customHeight="1">
      <c r="A257" s="3"/>
      <c r="B257" s="4"/>
      <c r="C257" s="4"/>
      <c r="D257" s="4"/>
      <c r="E257" s="5"/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50"/>
      <c r="R257" s="20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0"/>
      <c r="AD257" s="3"/>
      <c r="AE257" s="3"/>
    </row>
    <row r="258" spans="1:31" ht="13.2" customHeight="1">
      <c r="A258" s="3"/>
      <c r="B258" s="4"/>
      <c r="C258" s="4"/>
      <c r="D258" s="4"/>
      <c r="E258" s="5"/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50"/>
      <c r="R258" s="20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0"/>
      <c r="AD258" s="3"/>
      <c r="AE258" s="3"/>
    </row>
    <row r="259" spans="1:31" ht="13.2" customHeight="1">
      <c r="A259" s="3"/>
      <c r="B259" s="4"/>
      <c r="C259" s="4"/>
      <c r="D259" s="4"/>
      <c r="E259" s="5"/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50"/>
      <c r="R259" s="20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0"/>
      <c r="AD259" s="3"/>
      <c r="AE259" s="3"/>
    </row>
    <row r="260" spans="1:31" ht="13.2" customHeight="1">
      <c r="A260" s="3"/>
      <c r="B260" s="4"/>
      <c r="C260" s="4"/>
      <c r="D260" s="4"/>
      <c r="E260" s="5"/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50"/>
      <c r="R260" s="20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0"/>
      <c r="AD260" s="3"/>
      <c r="AE260" s="3"/>
    </row>
    <row r="261" spans="1:31" ht="13.2" customHeight="1">
      <c r="A261" s="3"/>
      <c r="B261" s="4"/>
      <c r="C261" s="4"/>
      <c r="D261" s="4"/>
      <c r="E261" s="5"/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50"/>
      <c r="R261" s="20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0"/>
      <c r="AD261" s="3"/>
      <c r="AE261" s="3"/>
    </row>
    <row r="262" spans="1:31" ht="13.2" customHeight="1">
      <c r="A262" s="3"/>
      <c r="B262" s="4"/>
      <c r="C262" s="4"/>
      <c r="D262" s="4"/>
      <c r="E262" s="5"/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50"/>
      <c r="R262" s="20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0"/>
      <c r="AD262" s="3"/>
      <c r="AE262" s="3"/>
    </row>
    <row r="263" spans="1:31" ht="13.2" customHeight="1">
      <c r="A263" s="3"/>
      <c r="B263" s="4"/>
      <c r="C263" s="4"/>
      <c r="D263" s="4"/>
      <c r="E263" s="5"/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50"/>
      <c r="R263" s="20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0"/>
      <c r="AD263" s="3"/>
      <c r="AE263" s="3"/>
    </row>
    <row r="264" spans="1:31" ht="13.2" customHeight="1">
      <c r="A264" s="3"/>
      <c r="B264" s="4"/>
      <c r="C264" s="4"/>
      <c r="D264" s="4"/>
      <c r="E264" s="5"/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50"/>
      <c r="R264" s="20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0"/>
      <c r="AD264" s="3"/>
      <c r="AE264" s="3"/>
    </row>
    <row r="265" spans="1:31" ht="13.2" customHeight="1">
      <c r="A265" s="3"/>
      <c r="B265" s="4"/>
      <c r="C265" s="4"/>
      <c r="D265" s="4"/>
      <c r="E265" s="5"/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50"/>
      <c r="R265" s="20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0"/>
      <c r="AD265" s="3"/>
      <c r="AE265" s="3"/>
    </row>
    <row r="266" spans="1:31" ht="13.2" customHeight="1">
      <c r="A266" s="3"/>
      <c r="B266" s="4"/>
      <c r="C266" s="4"/>
      <c r="D266" s="4"/>
      <c r="E266" s="5"/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50"/>
      <c r="R266" s="20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0"/>
      <c r="AD266" s="3"/>
      <c r="AE266" s="3"/>
    </row>
    <row r="267" spans="1:31" ht="13.2" customHeight="1">
      <c r="A267" s="3"/>
      <c r="B267" s="4"/>
      <c r="C267" s="4"/>
      <c r="D267" s="4"/>
      <c r="E267" s="5"/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50"/>
      <c r="R267" s="20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0"/>
      <c r="AD267" s="3"/>
      <c r="AE267" s="3"/>
    </row>
    <row r="268" spans="1:31" ht="13.2" customHeight="1">
      <c r="A268" s="3"/>
      <c r="B268" s="4"/>
      <c r="C268" s="4"/>
      <c r="D268" s="4"/>
      <c r="E268" s="5"/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50"/>
      <c r="R268" s="20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0"/>
      <c r="AD268" s="3"/>
      <c r="AE268" s="3"/>
    </row>
    <row r="269" spans="1:31" ht="13.2" customHeight="1">
      <c r="A269" s="3"/>
      <c r="B269" s="4"/>
      <c r="C269" s="4"/>
      <c r="D269" s="4"/>
      <c r="E269" s="5"/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50"/>
      <c r="R269" s="20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0"/>
      <c r="AD269" s="3"/>
      <c r="AE269" s="3"/>
    </row>
    <row r="270" spans="1:31" ht="13.2" customHeight="1">
      <c r="A270" s="3"/>
      <c r="B270" s="4"/>
      <c r="C270" s="4"/>
      <c r="D270" s="4"/>
      <c r="E270" s="5"/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50"/>
      <c r="R270" s="20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0"/>
      <c r="AD270" s="3"/>
      <c r="AE270" s="3"/>
    </row>
    <row r="271" spans="1:31" ht="13.2" customHeight="1">
      <c r="A271" s="3"/>
      <c r="B271" s="4"/>
      <c r="C271" s="4"/>
      <c r="D271" s="4"/>
      <c r="E271" s="5"/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50"/>
      <c r="R271" s="20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0"/>
      <c r="AD271" s="3"/>
      <c r="AE271" s="3"/>
    </row>
    <row r="272" spans="1:31" ht="13.2" customHeight="1">
      <c r="A272" s="3"/>
      <c r="B272" s="4"/>
      <c r="C272" s="4"/>
      <c r="D272" s="4"/>
      <c r="E272" s="5"/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50"/>
      <c r="R272" s="20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0"/>
      <c r="AD272" s="3"/>
      <c r="AE272" s="3"/>
    </row>
    <row r="273" spans="1:31" ht="13.2" customHeight="1">
      <c r="A273" s="3"/>
      <c r="B273" s="4"/>
      <c r="C273" s="4"/>
      <c r="D273" s="4"/>
      <c r="E273" s="5"/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50"/>
      <c r="R273" s="20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0"/>
      <c r="AD273" s="3"/>
      <c r="AE273" s="3"/>
    </row>
    <row r="274" spans="1:31" ht="13.2" customHeight="1">
      <c r="A274" s="3"/>
      <c r="B274" s="4"/>
      <c r="C274" s="4"/>
      <c r="D274" s="4"/>
      <c r="E274" s="5"/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50"/>
      <c r="R274" s="20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0"/>
      <c r="AD274" s="3"/>
      <c r="AE274" s="3"/>
    </row>
    <row r="275" spans="1:31" ht="13.2" customHeight="1">
      <c r="A275" s="3"/>
      <c r="B275" s="4"/>
      <c r="C275" s="4"/>
      <c r="D275" s="4"/>
      <c r="E275" s="5"/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50"/>
      <c r="R275" s="20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0"/>
      <c r="AD275" s="3"/>
      <c r="AE275" s="3"/>
    </row>
    <row r="276" spans="1:31" ht="13.2" customHeight="1">
      <c r="A276" s="3"/>
      <c r="B276" s="4"/>
      <c r="C276" s="4"/>
      <c r="D276" s="4"/>
      <c r="E276" s="5"/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50"/>
      <c r="R276" s="20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0"/>
      <c r="AD276" s="3"/>
      <c r="AE276" s="3"/>
    </row>
    <row r="277" spans="1:31" ht="13.2" customHeight="1">
      <c r="A277" s="3"/>
      <c r="B277" s="4"/>
      <c r="C277" s="4"/>
      <c r="D277" s="4"/>
      <c r="E277" s="5"/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50"/>
      <c r="R277" s="20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0"/>
      <c r="AD277" s="3"/>
      <c r="AE277" s="3"/>
    </row>
    <row r="278" spans="1:31" ht="13.2" customHeight="1">
      <c r="A278" s="3"/>
      <c r="B278" s="4"/>
      <c r="C278" s="4"/>
      <c r="D278" s="4"/>
      <c r="E278" s="5"/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50"/>
      <c r="R278" s="20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0"/>
      <c r="AD278" s="3"/>
      <c r="AE278" s="3"/>
    </row>
    <row r="279" spans="1:31" ht="13.2" customHeight="1">
      <c r="A279" s="3"/>
      <c r="B279" s="4"/>
      <c r="C279" s="4"/>
      <c r="D279" s="4"/>
      <c r="E279" s="5"/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50"/>
      <c r="R279" s="20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0"/>
      <c r="AD279" s="3"/>
      <c r="AE279" s="3"/>
    </row>
    <row r="280" spans="1:31" ht="13.2" customHeight="1">
      <c r="A280" s="3"/>
      <c r="B280" s="4"/>
      <c r="C280" s="4"/>
      <c r="D280" s="4"/>
      <c r="E280" s="5"/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50"/>
      <c r="R280" s="20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0"/>
      <c r="AD280" s="3"/>
      <c r="AE280" s="3"/>
    </row>
    <row r="281" spans="1:31" ht="13.2" customHeight="1">
      <c r="A281" s="3"/>
      <c r="B281" s="4"/>
      <c r="C281" s="4"/>
      <c r="D281" s="4"/>
      <c r="E281" s="5"/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50"/>
      <c r="R281" s="20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0"/>
      <c r="AD281" s="3"/>
      <c r="AE281" s="3"/>
    </row>
    <row r="282" spans="1:31" ht="13.2" customHeight="1">
      <c r="A282" s="3"/>
      <c r="B282" s="4"/>
      <c r="C282" s="4"/>
      <c r="D282" s="4"/>
      <c r="E282" s="5"/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50"/>
      <c r="R282" s="20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0"/>
      <c r="AD282" s="3"/>
      <c r="AE282" s="3"/>
    </row>
    <row r="283" spans="1:31" ht="13.2" customHeight="1">
      <c r="A283" s="3"/>
      <c r="B283" s="4"/>
      <c r="C283" s="4"/>
      <c r="D283" s="4"/>
      <c r="E283" s="5"/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50"/>
      <c r="R283" s="20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0"/>
      <c r="AD283" s="3"/>
      <c r="AE283" s="3"/>
    </row>
    <row r="284" spans="1:31" ht="13.2" customHeight="1">
      <c r="A284" s="3"/>
      <c r="B284" s="4"/>
      <c r="C284" s="4"/>
      <c r="D284" s="4"/>
      <c r="E284" s="5"/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50"/>
      <c r="R284" s="20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0"/>
      <c r="AD284" s="3"/>
      <c r="AE284" s="3"/>
    </row>
    <row r="285" spans="1:31" ht="13.2" customHeight="1">
      <c r="A285" s="3"/>
      <c r="B285" s="4"/>
      <c r="C285" s="4"/>
      <c r="D285" s="4"/>
      <c r="E285" s="5"/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50"/>
      <c r="R285" s="20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0"/>
      <c r="AD285" s="3"/>
      <c r="AE285" s="3"/>
    </row>
    <row r="286" spans="1:31" ht="13.2" customHeight="1">
      <c r="A286" s="3"/>
      <c r="B286" s="4"/>
      <c r="C286" s="4"/>
      <c r="D286" s="4"/>
      <c r="E286" s="5"/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50"/>
      <c r="R286" s="20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0"/>
      <c r="AD286" s="3"/>
      <c r="AE286" s="3"/>
    </row>
    <row r="287" spans="1:31" ht="13.2" customHeight="1">
      <c r="A287" s="3"/>
      <c r="B287" s="4"/>
      <c r="C287" s="4"/>
      <c r="D287" s="4"/>
      <c r="E287" s="5"/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50"/>
      <c r="R287" s="20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0"/>
      <c r="AD287" s="3"/>
      <c r="AE287" s="3"/>
    </row>
    <row r="288" spans="1:31" ht="13.2" customHeight="1">
      <c r="A288" s="3"/>
      <c r="B288" s="4"/>
      <c r="C288" s="4"/>
      <c r="D288" s="4"/>
      <c r="E288" s="5"/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50"/>
      <c r="R288" s="20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0"/>
      <c r="AD288" s="3"/>
      <c r="AE288" s="3"/>
    </row>
    <row r="289" spans="1:31" ht="13.2" customHeight="1">
      <c r="A289" s="3"/>
      <c r="B289" s="4"/>
      <c r="C289" s="4"/>
      <c r="D289" s="4"/>
      <c r="E289" s="5"/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50"/>
      <c r="R289" s="20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0"/>
      <c r="AD289" s="3"/>
      <c r="AE289" s="3"/>
    </row>
    <row r="290" spans="1:31" ht="13.2" customHeight="1">
      <c r="A290" s="3"/>
      <c r="B290" s="4"/>
      <c r="C290" s="4"/>
      <c r="D290" s="4"/>
      <c r="E290" s="5"/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50"/>
      <c r="R290" s="20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0"/>
      <c r="AD290" s="3"/>
      <c r="AE290" s="3"/>
    </row>
    <row r="291" spans="1:31" ht="13.2" customHeight="1">
      <c r="A291" s="3"/>
      <c r="B291" s="4"/>
      <c r="C291" s="4"/>
      <c r="D291" s="4"/>
      <c r="E291" s="5"/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50"/>
      <c r="R291" s="20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0"/>
      <c r="AD291" s="3"/>
      <c r="AE291" s="3"/>
    </row>
    <row r="292" spans="1:31" ht="13.2" customHeight="1">
      <c r="A292" s="3"/>
      <c r="B292" s="4"/>
      <c r="C292" s="4"/>
      <c r="D292" s="4"/>
      <c r="E292" s="5"/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50"/>
      <c r="R292" s="20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0"/>
      <c r="AD292" s="3"/>
      <c r="AE292" s="3"/>
    </row>
    <row r="293" spans="1:31" ht="13.2" customHeight="1">
      <c r="A293" s="3"/>
      <c r="B293" s="4"/>
      <c r="C293" s="4"/>
      <c r="D293" s="4"/>
      <c r="E293" s="5"/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50"/>
      <c r="R293" s="20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0"/>
      <c r="AD293" s="3"/>
      <c r="AE293" s="3"/>
    </row>
    <row r="294" spans="1:31" ht="13.2" customHeight="1">
      <c r="A294" s="3"/>
      <c r="B294" s="4"/>
      <c r="C294" s="4"/>
      <c r="D294" s="4"/>
      <c r="E294" s="5"/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50"/>
      <c r="R294" s="20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0"/>
      <c r="AD294" s="3"/>
      <c r="AE294" s="3"/>
    </row>
    <row r="295" spans="1:31" ht="13.2" customHeight="1">
      <c r="A295" s="3"/>
      <c r="B295" s="4"/>
      <c r="C295" s="4"/>
      <c r="D295" s="4"/>
      <c r="E295" s="5"/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50"/>
      <c r="R295" s="20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0"/>
      <c r="AD295" s="3"/>
      <c r="AE295" s="3"/>
    </row>
    <row r="296" spans="1:31" ht="13.2" customHeight="1">
      <c r="A296" s="3"/>
      <c r="B296" s="4"/>
      <c r="C296" s="4"/>
      <c r="D296" s="4"/>
      <c r="E296" s="5"/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50"/>
      <c r="R296" s="20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0"/>
      <c r="AD296" s="3"/>
      <c r="AE296" s="3"/>
    </row>
    <row r="297" spans="1:31" ht="13.2" customHeight="1">
      <c r="A297" s="3"/>
      <c r="B297" s="4"/>
      <c r="C297" s="4"/>
      <c r="D297" s="4"/>
      <c r="E297" s="5"/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50"/>
      <c r="R297" s="20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0"/>
      <c r="AD297" s="3"/>
      <c r="AE297" s="3"/>
    </row>
    <row r="298" spans="1:31" ht="13.2" customHeight="1">
      <c r="A298" s="3"/>
      <c r="B298" s="4"/>
      <c r="C298" s="4"/>
      <c r="D298" s="4"/>
      <c r="E298" s="5"/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50"/>
      <c r="R298" s="20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0"/>
      <c r="AD298" s="3"/>
      <c r="AE298" s="3"/>
    </row>
    <row r="299" spans="1:31" ht="13.2" customHeight="1">
      <c r="A299" s="3"/>
      <c r="B299" s="4"/>
      <c r="C299" s="4"/>
      <c r="D299" s="4"/>
      <c r="E299" s="5"/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50"/>
      <c r="R299" s="20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0"/>
      <c r="AD299" s="3"/>
      <c r="AE299" s="3"/>
    </row>
    <row r="300" spans="1:31" ht="13.2" customHeight="1">
      <c r="A300" s="3"/>
      <c r="B300" s="4"/>
      <c r="C300" s="4"/>
      <c r="D300" s="4"/>
      <c r="E300" s="5"/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50"/>
      <c r="R300" s="20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0"/>
      <c r="AD300" s="3"/>
      <c r="AE300" s="3"/>
    </row>
    <row r="301" spans="1:31" ht="13.2" customHeight="1">
      <c r="A301" s="3"/>
      <c r="B301" s="4"/>
      <c r="C301" s="4"/>
      <c r="D301" s="4"/>
      <c r="E301" s="5"/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50"/>
      <c r="R301" s="20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0"/>
      <c r="AD301" s="3"/>
      <c r="AE301" s="3"/>
    </row>
    <row r="302" spans="1:31" ht="13.2" customHeight="1">
      <c r="A302" s="3"/>
      <c r="B302" s="4"/>
      <c r="C302" s="4"/>
      <c r="D302" s="4"/>
      <c r="E302" s="5"/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50"/>
      <c r="R302" s="20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0"/>
      <c r="AD302" s="3"/>
      <c r="AE302" s="3"/>
    </row>
    <row r="303" spans="1:31" ht="13.2" customHeight="1">
      <c r="A303" s="3"/>
      <c r="B303" s="4"/>
      <c r="C303" s="4"/>
      <c r="D303" s="4"/>
      <c r="E303" s="5"/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50"/>
      <c r="R303" s="20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0"/>
      <c r="AD303" s="3"/>
      <c r="AE303" s="3"/>
    </row>
    <row r="304" spans="1:31" ht="13.2" customHeight="1">
      <c r="A304" s="3"/>
      <c r="B304" s="4"/>
      <c r="C304" s="4"/>
      <c r="D304" s="4"/>
      <c r="E304" s="5"/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50"/>
      <c r="R304" s="20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0"/>
      <c r="AD304" s="3"/>
      <c r="AE304" s="3"/>
    </row>
    <row r="305" spans="1:31" ht="13.2" customHeight="1">
      <c r="A305" s="3"/>
      <c r="B305" s="4"/>
      <c r="C305" s="4"/>
      <c r="D305" s="4"/>
      <c r="E305" s="5"/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50"/>
      <c r="R305" s="20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0"/>
      <c r="AD305" s="3"/>
      <c r="AE305" s="3"/>
    </row>
    <row r="306" spans="1:31" ht="13.2" customHeight="1">
      <c r="A306" s="3"/>
      <c r="B306" s="4"/>
      <c r="C306" s="4"/>
      <c r="D306" s="4"/>
      <c r="E306" s="5"/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50"/>
      <c r="R306" s="20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0"/>
      <c r="AD306" s="3"/>
      <c r="AE306" s="3"/>
    </row>
    <row r="307" spans="1:31" ht="13.2" customHeight="1">
      <c r="A307" s="3"/>
      <c r="B307" s="4"/>
      <c r="C307" s="4"/>
      <c r="D307" s="4"/>
      <c r="E307" s="5"/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50"/>
      <c r="R307" s="20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0"/>
      <c r="AD307" s="3"/>
      <c r="AE307" s="3"/>
    </row>
    <row r="308" spans="1:31" ht="13.2" customHeight="1">
      <c r="A308" s="3"/>
      <c r="B308" s="4"/>
      <c r="C308" s="4"/>
      <c r="D308" s="4"/>
      <c r="E308" s="5"/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50"/>
      <c r="R308" s="20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0"/>
      <c r="AD308" s="3"/>
      <c r="AE308" s="3"/>
    </row>
    <row r="309" spans="1:31" ht="13.2" customHeight="1">
      <c r="A309" s="3"/>
      <c r="B309" s="4"/>
      <c r="C309" s="4"/>
      <c r="D309" s="4"/>
      <c r="E309" s="5"/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50"/>
      <c r="R309" s="20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0"/>
      <c r="AD309" s="3"/>
      <c r="AE309" s="3"/>
    </row>
    <row r="310" spans="1:31" ht="13.2" customHeight="1">
      <c r="A310" s="3"/>
      <c r="B310" s="4"/>
      <c r="C310" s="4"/>
      <c r="D310" s="4"/>
      <c r="E310" s="5"/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50"/>
      <c r="R310" s="20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0"/>
      <c r="AD310" s="3"/>
      <c r="AE310" s="3"/>
    </row>
    <row r="311" spans="1:31" ht="13.2" customHeight="1">
      <c r="A311" s="3"/>
      <c r="B311" s="4"/>
      <c r="C311" s="4"/>
      <c r="D311" s="4"/>
      <c r="E311" s="5"/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50"/>
      <c r="R311" s="20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0"/>
      <c r="AD311" s="3"/>
      <c r="AE311" s="3"/>
    </row>
    <row r="312" spans="1:31" ht="13.2" customHeight="1">
      <c r="A312" s="3"/>
      <c r="B312" s="4"/>
      <c r="C312" s="4"/>
      <c r="D312" s="4"/>
      <c r="E312" s="5"/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50"/>
      <c r="R312" s="20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0"/>
      <c r="AD312" s="3"/>
      <c r="AE312" s="3"/>
    </row>
    <row r="313" spans="1:31" ht="13.2" customHeight="1">
      <c r="A313" s="3"/>
      <c r="B313" s="4"/>
      <c r="C313" s="4"/>
      <c r="D313" s="4"/>
      <c r="E313" s="5"/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50"/>
      <c r="R313" s="20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0"/>
      <c r="AD313" s="3"/>
      <c r="AE313" s="3"/>
    </row>
    <row r="314" spans="1:31" ht="13.2" customHeight="1">
      <c r="A314" s="3"/>
      <c r="B314" s="4"/>
      <c r="C314" s="4"/>
      <c r="D314" s="4"/>
      <c r="E314" s="5"/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50"/>
      <c r="R314" s="20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0"/>
      <c r="AD314" s="3"/>
      <c r="AE314" s="3"/>
    </row>
    <row r="315" spans="1:31" ht="13.2" customHeight="1">
      <c r="A315" s="3"/>
      <c r="B315" s="4"/>
      <c r="C315" s="4"/>
      <c r="D315" s="4"/>
      <c r="E315" s="5"/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50"/>
      <c r="R315" s="20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0"/>
      <c r="AD315" s="3"/>
      <c r="AE315" s="3"/>
    </row>
    <row r="316" spans="1:31" ht="13.2" customHeight="1">
      <c r="A316" s="3"/>
      <c r="B316" s="4"/>
      <c r="C316" s="4"/>
      <c r="D316" s="4"/>
      <c r="E316" s="5"/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50"/>
      <c r="R316" s="20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0"/>
      <c r="AD316" s="3"/>
      <c r="AE316" s="3"/>
    </row>
    <row r="317" spans="1:31" ht="13.2" customHeight="1">
      <c r="A317" s="3"/>
      <c r="B317" s="4"/>
      <c r="C317" s="4"/>
      <c r="D317" s="4"/>
      <c r="E317" s="5"/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50"/>
      <c r="R317" s="20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0"/>
      <c r="AD317" s="3"/>
      <c r="AE317" s="3"/>
    </row>
    <row r="318" spans="1:31" ht="13.2" customHeight="1">
      <c r="A318" s="3"/>
      <c r="B318" s="4"/>
      <c r="C318" s="4"/>
      <c r="D318" s="4"/>
      <c r="E318" s="5"/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50"/>
      <c r="R318" s="20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0"/>
      <c r="AD318" s="3"/>
      <c r="AE318" s="3"/>
    </row>
    <row r="319" spans="1:31" ht="13.2" customHeight="1">
      <c r="A319" s="3"/>
      <c r="B319" s="4"/>
      <c r="C319" s="4"/>
      <c r="D319" s="4"/>
      <c r="E319" s="5"/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50"/>
      <c r="R319" s="20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0"/>
      <c r="AD319" s="3"/>
      <c r="AE319" s="3"/>
    </row>
    <row r="320" spans="1:31" ht="13.2" customHeight="1">
      <c r="A320" s="3"/>
      <c r="B320" s="4"/>
      <c r="C320" s="4"/>
      <c r="D320" s="4"/>
      <c r="E320" s="5"/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50"/>
      <c r="R320" s="20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0"/>
      <c r="AD320" s="3"/>
      <c r="AE320" s="3"/>
    </row>
    <row r="321" spans="1:31" ht="13.2" customHeight="1">
      <c r="A321" s="3"/>
      <c r="B321" s="4"/>
      <c r="C321" s="4"/>
      <c r="D321" s="4"/>
      <c r="E321" s="5"/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50"/>
      <c r="R321" s="20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0"/>
      <c r="AD321" s="3"/>
      <c r="AE321" s="3"/>
    </row>
    <row r="322" spans="1:31" ht="13.2" customHeight="1">
      <c r="A322" s="3"/>
      <c r="B322" s="4"/>
      <c r="C322" s="4"/>
      <c r="D322" s="4"/>
      <c r="E322" s="5"/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50"/>
      <c r="R322" s="20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0"/>
      <c r="AD322" s="3"/>
      <c r="AE322" s="3"/>
    </row>
    <row r="323" spans="1:31" ht="13.2" customHeight="1">
      <c r="A323" s="3"/>
      <c r="B323" s="4"/>
      <c r="C323" s="4"/>
      <c r="D323" s="4"/>
      <c r="E323" s="5"/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50"/>
      <c r="R323" s="20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0"/>
      <c r="AD323" s="3"/>
      <c r="AE323" s="3"/>
    </row>
    <row r="324" spans="1:31" ht="13.2" customHeight="1">
      <c r="A324" s="3"/>
      <c r="B324" s="4"/>
      <c r="C324" s="4"/>
      <c r="D324" s="4"/>
      <c r="E324" s="5"/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50"/>
      <c r="R324" s="20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0"/>
      <c r="AD324" s="3"/>
      <c r="AE324" s="3"/>
    </row>
    <row r="325" spans="1:31" ht="13.2" customHeight="1">
      <c r="A325" s="3"/>
      <c r="B325" s="4"/>
      <c r="C325" s="4"/>
      <c r="D325" s="4"/>
      <c r="E325" s="5"/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50"/>
      <c r="R325" s="20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0"/>
      <c r="AD325" s="3"/>
      <c r="AE325" s="3"/>
    </row>
    <row r="326" spans="1:31" ht="13.2" customHeight="1">
      <c r="A326" s="3"/>
      <c r="B326" s="4"/>
      <c r="C326" s="4"/>
      <c r="D326" s="4"/>
      <c r="E326" s="5"/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50"/>
      <c r="R326" s="20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0"/>
      <c r="AD326" s="3"/>
      <c r="AE326" s="3"/>
    </row>
    <row r="327" spans="1:31" ht="13.2" customHeight="1">
      <c r="A327" s="3"/>
      <c r="B327" s="4"/>
      <c r="C327" s="4"/>
      <c r="D327" s="4"/>
      <c r="E327" s="5"/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50"/>
      <c r="R327" s="20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0"/>
      <c r="AD327" s="3"/>
      <c r="AE327" s="3"/>
    </row>
    <row r="328" spans="1:31" ht="13.2" customHeight="1">
      <c r="A328" s="3"/>
      <c r="B328" s="4"/>
      <c r="C328" s="4"/>
      <c r="D328" s="4"/>
      <c r="E328" s="5"/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50"/>
      <c r="R328" s="20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0"/>
      <c r="AD328" s="3"/>
      <c r="AE328" s="3"/>
    </row>
    <row r="329" spans="1:31" ht="13.2" customHeight="1">
      <c r="A329" s="3"/>
      <c r="B329" s="4"/>
      <c r="C329" s="4"/>
      <c r="D329" s="4"/>
      <c r="E329" s="5"/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50"/>
      <c r="R329" s="20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0"/>
      <c r="AD329" s="3"/>
      <c r="AE329" s="3"/>
    </row>
    <row r="330" spans="1:31" ht="13.2" customHeight="1">
      <c r="A330" s="3"/>
      <c r="B330" s="4"/>
      <c r="C330" s="4"/>
      <c r="D330" s="4"/>
      <c r="E330" s="5"/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50"/>
      <c r="R330" s="20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0"/>
      <c r="AD330" s="3"/>
      <c r="AE330" s="3"/>
    </row>
    <row r="331" spans="1:31" ht="13.2" customHeight="1">
      <c r="A331" s="3"/>
      <c r="B331" s="4"/>
      <c r="C331" s="4"/>
      <c r="D331" s="4"/>
      <c r="E331" s="5"/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50"/>
      <c r="R331" s="20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0"/>
      <c r="AD331" s="3"/>
      <c r="AE331" s="3"/>
    </row>
    <row r="332" spans="1:31" ht="13.2" customHeight="1">
      <c r="A332" s="3"/>
      <c r="B332" s="4"/>
      <c r="C332" s="4"/>
      <c r="D332" s="4"/>
      <c r="E332" s="5"/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50"/>
      <c r="R332" s="20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0"/>
      <c r="AD332" s="3"/>
      <c r="AE332" s="3"/>
    </row>
    <row r="333" spans="1:31" ht="13.2" customHeight="1">
      <c r="A333" s="3"/>
      <c r="B333" s="4"/>
      <c r="C333" s="4"/>
      <c r="D333" s="4"/>
      <c r="E333" s="5"/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50"/>
      <c r="R333" s="20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0"/>
      <c r="AD333" s="3"/>
      <c r="AE333" s="3"/>
    </row>
    <row r="334" spans="1:31" ht="13.2" customHeight="1">
      <c r="A334" s="3"/>
      <c r="B334" s="4"/>
      <c r="C334" s="4"/>
      <c r="D334" s="4"/>
      <c r="E334" s="5"/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50"/>
      <c r="R334" s="20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0"/>
      <c r="AD334" s="3"/>
      <c r="AE334" s="3"/>
    </row>
    <row r="335" spans="1:31" ht="13.2" customHeight="1">
      <c r="A335" s="3"/>
      <c r="B335" s="4"/>
      <c r="C335" s="4"/>
      <c r="D335" s="4"/>
      <c r="E335" s="5"/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50"/>
      <c r="R335" s="20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0"/>
      <c r="AD335" s="3"/>
      <c r="AE335" s="3"/>
    </row>
    <row r="336" spans="1:31" ht="13.2" customHeight="1">
      <c r="A336" s="3"/>
      <c r="B336" s="4"/>
      <c r="C336" s="4"/>
      <c r="D336" s="4"/>
      <c r="E336" s="5"/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50"/>
      <c r="R336" s="20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0"/>
      <c r="AD336" s="3"/>
      <c r="AE336" s="3"/>
    </row>
    <row r="337" spans="1:31" ht="13.2" customHeight="1">
      <c r="A337" s="3"/>
      <c r="B337" s="4"/>
      <c r="C337" s="4"/>
      <c r="D337" s="4"/>
      <c r="E337" s="5"/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50"/>
      <c r="R337" s="20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0"/>
      <c r="AD337" s="3"/>
      <c r="AE337" s="3"/>
    </row>
    <row r="338" spans="1:31" ht="13.2" customHeight="1">
      <c r="A338" s="3"/>
      <c r="B338" s="4"/>
      <c r="C338" s="4"/>
      <c r="D338" s="4"/>
      <c r="E338" s="5"/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50"/>
      <c r="R338" s="20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0"/>
      <c r="AD338" s="3"/>
      <c r="AE338" s="3"/>
    </row>
    <row r="339" spans="1:31" ht="13.2" customHeight="1">
      <c r="A339" s="3"/>
      <c r="B339" s="4"/>
      <c r="C339" s="4"/>
      <c r="D339" s="4"/>
      <c r="E339" s="5"/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50"/>
      <c r="R339" s="20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0"/>
      <c r="AD339" s="3"/>
      <c r="AE339" s="3"/>
    </row>
    <row r="340" spans="1:31" ht="13.2" customHeight="1">
      <c r="A340" s="3"/>
      <c r="B340" s="4"/>
      <c r="C340" s="4"/>
      <c r="D340" s="4"/>
      <c r="E340" s="5"/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50"/>
      <c r="R340" s="20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0"/>
      <c r="AD340" s="3"/>
      <c r="AE340" s="3"/>
    </row>
    <row r="341" spans="1:31" ht="13.2" customHeight="1">
      <c r="A341" s="3"/>
      <c r="B341" s="4"/>
      <c r="C341" s="4"/>
      <c r="D341" s="4"/>
      <c r="E341" s="5"/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50"/>
      <c r="R341" s="20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0"/>
      <c r="AD341" s="3"/>
      <c r="AE341" s="3"/>
    </row>
    <row r="342" spans="1:31" ht="13.2" customHeight="1">
      <c r="A342" s="3"/>
      <c r="B342" s="4"/>
      <c r="C342" s="4"/>
      <c r="D342" s="4"/>
      <c r="E342" s="5"/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50"/>
      <c r="R342" s="20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0"/>
      <c r="AD342" s="3"/>
      <c r="AE342" s="3"/>
    </row>
    <row r="343" spans="1:31" ht="13.2" customHeight="1">
      <c r="A343" s="3"/>
      <c r="B343" s="4"/>
      <c r="C343" s="4"/>
      <c r="D343" s="4"/>
      <c r="E343" s="5"/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50"/>
      <c r="R343" s="20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0"/>
      <c r="AD343" s="3"/>
      <c r="AE343" s="3"/>
    </row>
    <row r="344" spans="1:31" ht="13.2" customHeight="1">
      <c r="A344" s="3"/>
      <c r="B344" s="4"/>
      <c r="C344" s="4"/>
      <c r="D344" s="4"/>
      <c r="E344" s="5"/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50"/>
      <c r="R344" s="20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0"/>
      <c r="AD344" s="3"/>
      <c r="AE344" s="3"/>
    </row>
    <row r="345" spans="1:31" ht="13.2" customHeight="1">
      <c r="A345" s="3"/>
      <c r="B345" s="4"/>
      <c r="C345" s="4"/>
      <c r="D345" s="4"/>
      <c r="E345" s="5"/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50"/>
      <c r="R345" s="20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0"/>
      <c r="AD345" s="3"/>
      <c r="AE345" s="3"/>
    </row>
    <row r="346" spans="1:31" ht="13.2" customHeight="1">
      <c r="A346" s="3"/>
      <c r="B346" s="4"/>
      <c r="C346" s="4"/>
      <c r="D346" s="4"/>
      <c r="E346" s="5"/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50"/>
      <c r="R346" s="20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0"/>
      <c r="AD346" s="3"/>
      <c r="AE346" s="3"/>
    </row>
    <row r="347" spans="1:31" ht="13.2" customHeight="1">
      <c r="A347" s="3"/>
      <c r="B347" s="4"/>
      <c r="C347" s="4"/>
      <c r="D347" s="4"/>
      <c r="E347" s="5"/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50"/>
      <c r="R347" s="20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0"/>
      <c r="AD347" s="3"/>
      <c r="AE347" s="3"/>
    </row>
    <row r="348" spans="1:31" ht="13.2" customHeight="1">
      <c r="A348" s="3"/>
      <c r="B348" s="4"/>
      <c r="C348" s="4"/>
      <c r="D348" s="4"/>
      <c r="E348" s="5"/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50"/>
      <c r="R348" s="20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0"/>
      <c r="AD348" s="3"/>
      <c r="AE348" s="3"/>
    </row>
    <row r="349" spans="1:31" ht="13.2" customHeight="1">
      <c r="A349" s="3"/>
      <c r="B349" s="4"/>
      <c r="C349" s="4"/>
      <c r="D349" s="4"/>
      <c r="E349" s="5"/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50"/>
      <c r="R349" s="20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0"/>
      <c r="AD349" s="3"/>
      <c r="AE349" s="3"/>
    </row>
    <row r="350" spans="1:31" ht="13.2" customHeight="1">
      <c r="A350" s="3"/>
      <c r="B350" s="4"/>
      <c r="C350" s="4"/>
      <c r="D350" s="4"/>
      <c r="E350" s="5"/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50"/>
      <c r="R350" s="20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0"/>
      <c r="AD350" s="3"/>
      <c r="AE350" s="3"/>
    </row>
    <row r="351" spans="1:31" ht="13.2" customHeight="1">
      <c r="A351" s="3"/>
      <c r="B351" s="4"/>
      <c r="C351" s="4"/>
      <c r="D351" s="4"/>
      <c r="E351" s="5"/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50"/>
      <c r="R351" s="20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0"/>
      <c r="AD351" s="3"/>
      <c r="AE351" s="3"/>
    </row>
    <row r="352" spans="1:31" ht="13.2" customHeight="1">
      <c r="A352" s="3"/>
      <c r="B352" s="4"/>
      <c r="C352" s="4"/>
      <c r="D352" s="4"/>
      <c r="E352" s="5"/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50"/>
      <c r="R352" s="20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0"/>
      <c r="AD352" s="3"/>
      <c r="AE352" s="3"/>
    </row>
    <row r="353" spans="1:31" ht="13.2" customHeight="1">
      <c r="A353" s="3"/>
      <c r="B353" s="4"/>
      <c r="C353" s="4"/>
      <c r="D353" s="4"/>
      <c r="E353" s="5"/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50"/>
      <c r="R353" s="20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0"/>
      <c r="AD353" s="3"/>
      <c r="AE353" s="3"/>
    </row>
    <row r="354" spans="1:31" ht="13.2" customHeight="1">
      <c r="A354" s="3"/>
      <c r="B354" s="4"/>
      <c r="C354" s="4"/>
      <c r="D354" s="4"/>
      <c r="E354" s="5"/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50"/>
      <c r="R354" s="20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0"/>
      <c r="AD354" s="3"/>
      <c r="AE354" s="3"/>
    </row>
    <row r="355" spans="1:31" ht="13.2" customHeight="1">
      <c r="A355" s="3"/>
      <c r="B355" s="4"/>
      <c r="C355" s="4"/>
      <c r="D355" s="4"/>
      <c r="E355" s="5"/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50"/>
      <c r="R355" s="20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0"/>
      <c r="AD355" s="3"/>
      <c r="AE355" s="3"/>
    </row>
    <row r="356" spans="1:31" ht="13.2" customHeight="1">
      <c r="A356" s="3"/>
      <c r="B356" s="4"/>
      <c r="C356" s="4"/>
      <c r="D356" s="4"/>
      <c r="E356" s="5"/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50"/>
      <c r="R356" s="20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0"/>
      <c r="AD356" s="3"/>
      <c r="AE356" s="3"/>
    </row>
    <row r="357" spans="1:31" ht="13.2" customHeight="1">
      <c r="A357" s="3"/>
      <c r="B357" s="4"/>
      <c r="C357" s="4"/>
      <c r="D357" s="4"/>
      <c r="E357" s="5"/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50"/>
      <c r="R357" s="20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0"/>
      <c r="AD357" s="3"/>
      <c r="AE357" s="3"/>
    </row>
    <row r="358" spans="1:31" ht="13.2" customHeight="1">
      <c r="A358" s="3"/>
      <c r="B358" s="4"/>
      <c r="C358" s="4"/>
      <c r="D358" s="4"/>
      <c r="E358" s="5"/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50"/>
      <c r="R358" s="20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0"/>
      <c r="AD358" s="3"/>
      <c r="AE358" s="3"/>
    </row>
    <row r="359" spans="1:31" ht="13.2" customHeight="1">
      <c r="A359" s="3"/>
      <c r="B359" s="4"/>
      <c r="C359" s="4"/>
      <c r="D359" s="4"/>
      <c r="E359" s="5"/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50"/>
      <c r="R359" s="20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0"/>
      <c r="AD359" s="3"/>
      <c r="AE359" s="3"/>
    </row>
    <row r="360" spans="1:31" ht="13.2" customHeight="1">
      <c r="A360" s="3"/>
      <c r="B360" s="4"/>
      <c r="C360" s="4"/>
      <c r="D360" s="4"/>
      <c r="E360" s="5"/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50"/>
      <c r="R360" s="20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0"/>
      <c r="AD360" s="3"/>
      <c r="AE360" s="3"/>
    </row>
    <row r="361" spans="1:31" ht="13.2" customHeight="1">
      <c r="A361" s="3"/>
      <c r="B361" s="4"/>
      <c r="C361" s="4"/>
      <c r="D361" s="4"/>
      <c r="E361" s="5"/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50"/>
      <c r="R361" s="20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0"/>
      <c r="AD361" s="3"/>
      <c r="AE361" s="3"/>
    </row>
    <row r="362" spans="1:31" ht="13.2" customHeight="1">
      <c r="A362" s="3"/>
      <c r="B362" s="4"/>
      <c r="C362" s="4"/>
      <c r="D362" s="4"/>
      <c r="E362" s="5"/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50"/>
      <c r="R362" s="20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0"/>
      <c r="AD362" s="3"/>
      <c r="AE362" s="3"/>
    </row>
    <row r="363" spans="1:31" ht="13.2" customHeight="1">
      <c r="A363" s="3"/>
      <c r="B363" s="4"/>
      <c r="C363" s="4"/>
      <c r="D363" s="4"/>
      <c r="E363" s="5"/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50"/>
      <c r="R363" s="20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0"/>
      <c r="AD363" s="3"/>
      <c r="AE363" s="3"/>
    </row>
    <row r="364" spans="1:31" ht="13.2" customHeight="1">
      <c r="A364" s="3"/>
      <c r="B364" s="4"/>
      <c r="C364" s="4"/>
      <c r="D364" s="4"/>
      <c r="E364" s="5"/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50"/>
      <c r="R364" s="20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0"/>
      <c r="AD364" s="3"/>
      <c r="AE364" s="3"/>
    </row>
    <row r="365" spans="1:31" ht="13.2" customHeight="1">
      <c r="A365" s="3"/>
      <c r="B365" s="4"/>
      <c r="C365" s="4"/>
      <c r="D365" s="4"/>
      <c r="E365" s="5"/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50"/>
      <c r="R365" s="20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0"/>
      <c r="AD365" s="3"/>
      <c r="AE365" s="3"/>
    </row>
    <row r="366" spans="1:31" ht="13.2" customHeight="1">
      <c r="A366" s="3"/>
      <c r="B366" s="4"/>
      <c r="C366" s="4"/>
      <c r="D366" s="4"/>
      <c r="E366" s="5"/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50"/>
      <c r="R366" s="20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0"/>
      <c r="AD366" s="3"/>
      <c r="AE366" s="3"/>
    </row>
    <row r="367" spans="1:31" ht="13.2" customHeight="1">
      <c r="A367" s="3"/>
      <c r="B367" s="4"/>
      <c r="C367" s="4"/>
      <c r="D367" s="4"/>
      <c r="E367" s="5"/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50"/>
      <c r="R367" s="20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0"/>
      <c r="AD367" s="3"/>
      <c r="AE367" s="3"/>
    </row>
    <row r="368" spans="1:31" ht="13.2" customHeight="1">
      <c r="A368" s="3"/>
      <c r="B368" s="4"/>
      <c r="C368" s="4"/>
      <c r="D368" s="4"/>
      <c r="E368" s="5"/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50"/>
      <c r="R368" s="20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0"/>
      <c r="AD368" s="3"/>
      <c r="AE368" s="3"/>
    </row>
    <row r="369" spans="1:31" ht="13.2" customHeight="1">
      <c r="A369" s="3"/>
      <c r="B369" s="4"/>
      <c r="C369" s="4"/>
      <c r="D369" s="4"/>
      <c r="E369" s="5"/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50"/>
      <c r="R369" s="20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0"/>
      <c r="AD369" s="3"/>
      <c r="AE369" s="3"/>
    </row>
    <row r="370" spans="1:31" ht="13.2" customHeight="1">
      <c r="A370" s="3"/>
      <c r="B370" s="4"/>
      <c r="C370" s="4"/>
      <c r="D370" s="4"/>
      <c r="E370" s="5"/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50"/>
      <c r="R370" s="20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0"/>
      <c r="AD370" s="3"/>
      <c r="AE370" s="3"/>
    </row>
    <row r="371" spans="1:31" ht="13.2" customHeight="1">
      <c r="A371" s="3"/>
      <c r="B371" s="4"/>
      <c r="C371" s="4"/>
      <c r="D371" s="4"/>
      <c r="E371" s="5"/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50"/>
      <c r="R371" s="20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0"/>
      <c r="AD371" s="3"/>
      <c r="AE371" s="3"/>
    </row>
    <row r="372" spans="1:31" ht="13.2" customHeight="1">
      <c r="A372" s="3"/>
      <c r="B372" s="4"/>
      <c r="C372" s="4"/>
      <c r="D372" s="4"/>
      <c r="E372" s="5"/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50"/>
      <c r="R372" s="20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0"/>
      <c r="AD372" s="3"/>
      <c r="AE372" s="3"/>
    </row>
    <row r="373" spans="1:31" ht="13.2" customHeight="1">
      <c r="A373" s="3"/>
      <c r="B373" s="4"/>
      <c r="C373" s="4"/>
      <c r="D373" s="4"/>
      <c r="E373" s="5"/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50"/>
      <c r="R373" s="20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0"/>
      <c r="AD373" s="3"/>
      <c r="AE373" s="3"/>
    </row>
    <row r="374" spans="1:31" ht="13.2" customHeight="1">
      <c r="A374" s="3"/>
      <c r="B374" s="4"/>
      <c r="C374" s="4"/>
      <c r="D374" s="4"/>
      <c r="E374" s="5"/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50"/>
      <c r="R374" s="20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0"/>
      <c r="AD374" s="3"/>
      <c r="AE374" s="3"/>
    </row>
    <row r="375" spans="1:31" ht="13.2" customHeight="1">
      <c r="A375" s="3"/>
      <c r="B375" s="4"/>
      <c r="C375" s="4"/>
      <c r="D375" s="4"/>
      <c r="E375" s="5"/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50"/>
      <c r="R375" s="20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0"/>
      <c r="AD375" s="3"/>
      <c r="AE375" s="3"/>
    </row>
    <row r="376" spans="1:31" ht="13.2" customHeight="1">
      <c r="A376" s="3"/>
      <c r="B376" s="4"/>
      <c r="C376" s="4"/>
      <c r="D376" s="4"/>
      <c r="E376" s="5"/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50"/>
      <c r="R376" s="20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0"/>
      <c r="AD376" s="3"/>
      <c r="AE376" s="3"/>
    </row>
    <row r="377" spans="1:31" ht="13.2" customHeight="1">
      <c r="A377" s="3"/>
      <c r="B377" s="4"/>
      <c r="C377" s="4"/>
      <c r="D377" s="4"/>
      <c r="E377" s="5"/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50"/>
      <c r="R377" s="20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0"/>
      <c r="AD377" s="3"/>
      <c r="AE377" s="3"/>
    </row>
    <row r="378" spans="1:31" ht="13.2" customHeight="1">
      <c r="A378" s="3"/>
      <c r="B378" s="4"/>
      <c r="C378" s="4"/>
      <c r="D378" s="4"/>
      <c r="E378" s="5"/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50"/>
      <c r="R378" s="20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0"/>
      <c r="AD378" s="3"/>
      <c r="AE378" s="3"/>
    </row>
    <row r="379" spans="1:31" ht="13.2" customHeight="1">
      <c r="A379" s="3"/>
      <c r="B379" s="4"/>
      <c r="C379" s="4"/>
      <c r="D379" s="4"/>
      <c r="E379" s="5"/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50"/>
      <c r="R379" s="20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0"/>
      <c r="AD379" s="3"/>
      <c r="AE379" s="3"/>
    </row>
    <row r="380" spans="1:31" ht="13.2" customHeight="1">
      <c r="A380" s="3"/>
      <c r="B380" s="4"/>
      <c r="C380" s="4"/>
      <c r="D380" s="4"/>
      <c r="E380" s="5"/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50"/>
      <c r="R380" s="20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0"/>
      <c r="AD380" s="3"/>
      <c r="AE380" s="3"/>
    </row>
    <row r="381" spans="1:31" ht="13.2" customHeight="1">
      <c r="A381" s="3"/>
      <c r="B381" s="4"/>
      <c r="C381" s="4"/>
      <c r="D381" s="4"/>
      <c r="E381" s="5"/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50"/>
      <c r="R381" s="20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0"/>
      <c r="AD381" s="3"/>
      <c r="AE381" s="3"/>
    </row>
    <row r="382" spans="1:31" ht="13.2" customHeight="1">
      <c r="A382" s="3"/>
      <c r="B382" s="4"/>
      <c r="C382" s="4"/>
      <c r="D382" s="4"/>
      <c r="E382" s="5"/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50"/>
      <c r="R382" s="20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0"/>
      <c r="AD382" s="3"/>
      <c r="AE382" s="3"/>
    </row>
    <row r="383" spans="1:31" ht="13.2" customHeight="1">
      <c r="A383" s="3"/>
      <c r="B383" s="4"/>
      <c r="C383" s="4"/>
      <c r="D383" s="4"/>
      <c r="E383" s="5"/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50"/>
      <c r="R383" s="20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0"/>
      <c r="AD383" s="3"/>
      <c r="AE383" s="3"/>
    </row>
    <row r="384" spans="1:31" ht="13.2" customHeight="1">
      <c r="A384" s="3"/>
      <c r="B384" s="4"/>
      <c r="C384" s="4"/>
      <c r="D384" s="4"/>
      <c r="E384" s="5"/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50"/>
      <c r="R384" s="20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0"/>
      <c r="AD384" s="3"/>
      <c r="AE384" s="3"/>
    </row>
    <row r="385" spans="1:31" ht="13.2" customHeight="1">
      <c r="A385" s="3"/>
      <c r="B385" s="4"/>
      <c r="C385" s="4"/>
      <c r="D385" s="4"/>
      <c r="E385" s="5"/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50"/>
      <c r="R385" s="20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0"/>
      <c r="AD385" s="3"/>
      <c r="AE385" s="3"/>
    </row>
    <row r="386" spans="1:31" ht="13.2" customHeight="1">
      <c r="A386" s="3"/>
      <c r="B386" s="4"/>
      <c r="C386" s="4"/>
      <c r="D386" s="4"/>
      <c r="E386" s="5"/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50"/>
      <c r="R386" s="20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0"/>
      <c r="AD386" s="3"/>
      <c r="AE386" s="3"/>
    </row>
    <row r="387" spans="1:31" ht="13.2" customHeight="1">
      <c r="A387" s="3"/>
      <c r="B387" s="4"/>
      <c r="C387" s="4"/>
      <c r="D387" s="4"/>
      <c r="E387" s="5"/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50"/>
      <c r="R387" s="20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0"/>
      <c r="AD387" s="3"/>
      <c r="AE387" s="3"/>
    </row>
    <row r="388" spans="1:31" ht="13.2" customHeight="1">
      <c r="A388" s="3"/>
      <c r="B388" s="4"/>
      <c r="C388" s="4"/>
      <c r="D388" s="4"/>
      <c r="E388" s="5"/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50"/>
      <c r="R388" s="20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0"/>
      <c r="AD388" s="3"/>
      <c r="AE388" s="3"/>
    </row>
    <row r="389" spans="1:31" ht="13.2" customHeight="1">
      <c r="A389" s="3"/>
      <c r="B389" s="4"/>
      <c r="C389" s="4"/>
      <c r="D389" s="4"/>
      <c r="E389" s="5"/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50"/>
      <c r="R389" s="20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0"/>
      <c r="AD389" s="3"/>
      <c r="AE389" s="3"/>
    </row>
    <row r="390" spans="1:31" ht="13.2" customHeight="1">
      <c r="A390" s="3"/>
      <c r="B390" s="4"/>
      <c r="C390" s="4"/>
      <c r="D390" s="4"/>
      <c r="E390" s="5"/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50"/>
      <c r="R390" s="20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0"/>
      <c r="AD390" s="3"/>
      <c r="AE390" s="3"/>
    </row>
    <row r="391" spans="1:31" ht="13.2" customHeight="1">
      <c r="A391" s="3"/>
      <c r="B391" s="4"/>
      <c r="C391" s="4"/>
      <c r="D391" s="4"/>
      <c r="E391" s="5"/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50"/>
      <c r="R391" s="20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0"/>
      <c r="AD391" s="3"/>
      <c r="AE391" s="3"/>
    </row>
    <row r="392" spans="1:31" ht="13.2" customHeight="1">
      <c r="A392" s="3"/>
      <c r="B392" s="4"/>
      <c r="C392" s="4"/>
      <c r="D392" s="4"/>
      <c r="E392" s="5"/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50"/>
      <c r="R392" s="20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0"/>
      <c r="AD392" s="3"/>
      <c r="AE392" s="3"/>
    </row>
    <row r="393" spans="1:31" ht="13.2" customHeight="1">
      <c r="A393" s="3"/>
      <c r="B393" s="4"/>
      <c r="C393" s="4"/>
      <c r="D393" s="4"/>
      <c r="E393" s="5"/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50"/>
      <c r="R393" s="20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0"/>
      <c r="AD393" s="3"/>
      <c r="AE393" s="3"/>
    </row>
    <row r="394" spans="1:31" ht="13.2" customHeight="1">
      <c r="A394" s="3"/>
      <c r="B394" s="4"/>
      <c r="C394" s="4"/>
      <c r="D394" s="4"/>
      <c r="E394" s="5"/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50"/>
      <c r="R394" s="20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0"/>
      <c r="AD394" s="3"/>
      <c r="AE394" s="3"/>
    </row>
    <row r="395" spans="1:31" ht="13.2" customHeight="1">
      <c r="A395" s="3"/>
      <c r="B395" s="4"/>
      <c r="C395" s="4"/>
      <c r="D395" s="4"/>
      <c r="E395" s="5"/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50"/>
      <c r="R395" s="20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0"/>
      <c r="AD395" s="3"/>
      <c r="AE395" s="3"/>
    </row>
    <row r="396" spans="1:31" ht="13.2" customHeight="1">
      <c r="A396" s="3"/>
      <c r="B396" s="4"/>
      <c r="C396" s="4"/>
      <c r="D396" s="4"/>
      <c r="E396" s="5"/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50"/>
      <c r="R396" s="20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0"/>
      <c r="AD396" s="3"/>
      <c r="AE396" s="3"/>
    </row>
    <row r="397" spans="1:31" ht="13.2" customHeight="1">
      <c r="A397" s="3"/>
      <c r="B397" s="4"/>
      <c r="C397" s="4"/>
      <c r="D397" s="4"/>
      <c r="E397" s="5"/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50"/>
      <c r="R397" s="20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0"/>
      <c r="AD397" s="3"/>
      <c r="AE397" s="3"/>
    </row>
    <row r="398" spans="1:31" ht="13.2" customHeight="1">
      <c r="A398" s="3"/>
      <c r="B398" s="4"/>
      <c r="C398" s="4"/>
      <c r="D398" s="4"/>
      <c r="E398" s="5"/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50"/>
      <c r="R398" s="20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0"/>
      <c r="AD398" s="3"/>
      <c r="AE398" s="3"/>
    </row>
    <row r="399" spans="1:31" ht="13.2" customHeight="1">
      <c r="A399" s="3"/>
      <c r="B399" s="4"/>
      <c r="C399" s="4"/>
      <c r="D399" s="4"/>
      <c r="E399" s="5"/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50"/>
      <c r="R399" s="20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0"/>
      <c r="AD399" s="3"/>
      <c r="AE399" s="3"/>
    </row>
    <row r="400" spans="1:31" ht="13.2" customHeight="1">
      <c r="A400" s="3"/>
      <c r="B400" s="4"/>
      <c r="C400" s="4"/>
      <c r="D400" s="4"/>
      <c r="E400" s="5"/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50"/>
      <c r="R400" s="20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0"/>
      <c r="AD400" s="3"/>
      <c r="AE400" s="3"/>
    </row>
    <row r="401" spans="1:31" ht="13.2" customHeight="1">
      <c r="A401" s="3"/>
      <c r="B401" s="4"/>
      <c r="C401" s="4"/>
      <c r="D401" s="4"/>
      <c r="E401" s="5"/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50"/>
      <c r="R401" s="20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0"/>
      <c r="AD401" s="3"/>
      <c r="AE401" s="3"/>
    </row>
    <row r="402" spans="1:31" ht="13.2" customHeight="1">
      <c r="A402" s="3"/>
      <c r="B402" s="4"/>
      <c r="C402" s="4"/>
      <c r="D402" s="4"/>
      <c r="E402" s="5"/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50"/>
      <c r="R402" s="20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0"/>
      <c r="AD402" s="3"/>
      <c r="AE402" s="3"/>
    </row>
    <row r="403" spans="1:31" ht="13.2" customHeight="1">
      <c r="A403" s="3"/>
      <c r="B403" s="4"/>
      <c r="C403" s="4"/>
      <c r="D403" s="4"/>
      <c r="E403" s="5"/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50"/>
      <c r="R403" s="20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0"/>
      <c r="AD403" s="3"/>
      <c r="AE403" s="3"/>
    </row>
    <row r="404" spans="1:31" ht="13.2" customHeight="1">
      <c r="A404" s="3"/>
      <c r="B404" s="4"/>
      <c r="C404" s="4"/>
      <c r="D404" s="4"/>
      <c r="E404" s="5"/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50"/>
      <c r="R404" s="20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0"/>
      <c r="AD404" s="3"/>
      <c r="AE404" s="3"/>
    </row>
    <row r="405" spans="1:31" ht="13.2" customHeight="1">
      <c r="A405" s="3"/>
      <c r="B405" s="4"/>
      <c r="C405" s="4"/>
      <c r="D405" s="4"/>
      <c r="E405" s="5"/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50"/>
      <c r="R405" s="20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0"/>
      <c r="AD405" s="3"/>
      <c r="AE405" s="3"/>
    </row>
    <row r="406" spans="1:31" ht="13.2" customHeight="1">
      <c r="A406" s="3"/>
      <c r="B406" s="4"/>
      <c r="C406" s="4"/>
      <c r="D406" s="4"/>
      <c r="E406" s="5"/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50"/>
      <c r="R406" s="20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0"/>
      <c r="AD406" s="3"/>
      <c r="AE406" s="3"/>
    </row>
    <row r="407" spans="1:31" ht="13.2" customHeight="1">
      <c r="A407" s="3"/>
      <c r="B407" s="4"/>
      <c r="C407" s="4"/>
      <c r="D407" s="4"/>
      <c r="E407" s="5"/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50"/>
      <c r="R407" s="20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0"/>
      <c r="AD407" s="3"/>
      <c r="AE407" s="3"/>
    </row>
    <row r="408" spans="1:31" ht="13.2" customHeight="1">
      <c r="A408" s="3"/>
      <c r="B408" s="4"/>
      <c r="C408" s="4"/>
      <c r="D408" s="4"/>
      <c r="E408" s="5"/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50"/>
      <c r="R408" s="20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0"/>
      <c r="AD408" s="3"/>
      <c r="AE408" s="3"/>
    </row>
    <row r="409" spans="1:31" ht="13.2" customHeight="1">
      <c r="A409" s="3"/>
      <c r="B409" s="4"/>
      <c r="C409" s="4"/>
      <c r="D409" s="4"/>
      <c r="E409" s="5"/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50"/>
      <c r="R409" s="20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0"/>
      <c r="AD409" s="3"/>
      <c r="AE409" s="3"/>
    </row>
    <row r="410" spans="1:31" ht="13.2" customHeight="1">
      <c r="A410" s="3"/>
      <c r="B410" s="4"/>
      <c r="C410" s="4"/>
      <c r="D410" s="4"/>
      <c r="E410" s="5"/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50"/>
      <c r="R410" s="20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0"/>
      <c r="AD410" s="3"/>
      <c r="AE410" s="3"/>
    </row>
    <row r="411" spans="1:31" ht="13.2" customHeight="1">
      <c r="A411" s="3"/>
      <c r="B411" s="4"/>
      <c r="C411" s="4"/>
      <c r="D411" s="4"/>
      <c r="E411" s="5"/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50"/>
      <c r="R411" s="20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0"/>
      <c r="AD411" s="3"/>
      <c r="AE411" s="3"/>
    </row>
    <row r="412" spans="1:31" ht="13.2" customHeight="1">
      <c r="A412" s="3"/>
      <c r="B412" s="4"/>
      <c r="C412" s="4"/>
      <c r="D412" s="4"/>
      <c r="E412" s="5"/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50"/>
      <c r="R412" s="20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0"/>
      <c r="AD412" s="3"/>
      <c r="AE412" s="3"/>
    </row>
    <row r="413" spans="1:31" ht="13.2" customHeight="1">
      <c r="A413" s="3"/>
      <c r="B413" s="4"/>
      <c r="C413" s="4"/>
      <c r="D413" s="4"/>
      <c r="E413" s="5"/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50"/>
      <c r="R413" s="20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0"/>
      <c r="AD413" s="3"/>
      <c r="AE413" s="3"/>
    </row>
    <row r="414" spans="1:31" ht="13.2" customHeight="1">
      <c r="A414" s="3"/>
      <c r="B414" s="4"/>
      <c r="C414" s="4"/>
      <c r="D414" s="4"/>
      <c r="E414" s="5"/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50"/>
      <c r="R414" s="20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0"/>
      <c r="AD414" s="3"/>
      <c r="AE414" s="3"/>
    </row>
    <row r="415" spans="1:31" ht="13.2" customHeight="1">
      <c r="A415" s="3"/>
      <c r="B415" s="4"/>
      <c r="C415" s="4"/>
      <c r="D415" s="4"/>
      <c r="E415" s="5"/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50"/>
      <c r="R415" s="20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0"/>
      <c r="AD415" s="3"/>
      <c r="AE415" s="3"/>
    </row>
    <row r="416" spans="1:31" ht="13.2" customHeight="1">
      <c r="A416" s="3"/>
      <c r="B416" s="4"/>
      <c r="C416" s="4"/>
      <c r="D416" s="4"/>
      <c r="E416" s="5"/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50"/>
      <c r="R416" s="20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0"/>
      <c r="AD416" s="3"/>
      <c r="AE416" s="3"/>
    </row>
    <row r="417" spans="1:31" ht="13.2" customHeight="1">
      <c r="A417" s="3"/>
      <c r="B417" s="4"/>
      <c r="C417" s="4"/>
      <c r="D417" s="4"/>
      <c r="E417" s="5"/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50"/>
      <c r="R417" s="20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0"/>
      <c r="AD417" s="3"/>
      <c r="AE417" s="3"/>
    </row>
    <row r="418" spans="1:31" ht="13.2" customHeight="1">
      <c r="A418" s="3"/>
      <c r="B418" s="4"/>
      <c r="C418" s="4"/>
      <c r="D418" s="4"/>
      <c r="E418" s="5"/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50"/>
      <c r="R418" s="20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0"/>
      <c r="AD418" s="3"/>
      <c r="AE418" s="3"/>
    </row>
    <row r="419" spans="1:31" ht="13.2" customHeight="1">
      <c r="A419" s="3"/>
      <c r="B419" s="4"/>
      <c r="C419" s="4"/>
      <c r="D419" s="4"/>
      <c r="E419" s="5"/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50"/>
      <c r="R419" s="20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0"/>
      <c r="AD419" s="3"/>
      <c r="AE419" s="3"/>
    </row>
    <row r="420" spans="1:31" ht="13.2" customHeight="1">
      <c r="A420" s="3"/>
      <c r="B420" s="4"/>
      <c r="C420" s="4"/>
      <c r="D420" s="4"/>
      <c r="E420" s="5"/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50"/>
      <c r="R420" s="20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0"/>
      <c r="AD420" s="3"/>
      <c r="AE420" s="3"/>
    </row>
    <row r="421" spans="1:31" ht="13.2" customHeight="1">
      <c r="A421" s="3"/>
      <c r="B421" s="4"/>
      <c r="C421" s="4"/>
      <c r="D421" s="4"/>
      <c r="E421" s="5"/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50"/>
      <c r="R421" s="20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0"/>
      <c r="AD421" s="3"/>
      <c r="AE421" s="3"/>
    </row>
    <row r="422" spans="1:31" ht="13.2" customHeight="1">
      <c r="A422" s="3"/>
      <c r="B422" s="4"/>
      <c r="C422" s="4"/>
      <c r="D422" s="4"/>
      <c r="E422" s="5"/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50"/>
      <c r="R422" s="20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0"/>
      <c r="AD422" s="3"/>
      <c r="AE422" s="3"/>
    </row>
    <row r="423" spans="1:31" ht="13.2" customHeight="1">
      <c r="A423" s="3"/>
      <c r="B423" s="4"/>
      <c r="C423" s="4"/>
      <c r="D423" s="4"/>
      <c r="E423" s="5"/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50"/>
      <c r="R423" s="20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0"/>
      <c r="AD423" s="3"/>
      <c r="AE423" s="3"/>
    </row>
    <row r="424" spans="1:31" ht="13.2" customHeight="1">
      <c r="A424" s="3"/>
      <c r="B424" s="4"/>
      <c r="C424" s="4"/>
      <c r="D424" s="4"/>
      <c r="E424" s="5"/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50"/>
      <c r="R424" s="20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0"/>
      <c r="AD424" s="3"/>
      <c r="AE424" s="3"/>
    </row>
    <row r="425" spans="1:31" ht="13.2" customHeight="1">
      <c r="A425" s="3"/>
      <c r="B425" s="4"/>
      <c r="C425" s="4"/>
      <c r="D425" s="4"/>
      <c r="E425" s="5"/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50"/>
      <c r="R425" s="20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0"/>
      <c r="AD425" s="3"/>
      <c r="AE425" s="3"/>
    </row>
    <row r="426" spans="1:31" ht="13.2" customHeight="1">
      <c r="A426" s="3"/>
      <c r="B426" s="4"/>
      <c r="C426" s="4"/>
      <c r="D426" s="4"/>
      <c r="E426" s="5"/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50"/>
      <c r="R426" s="20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0"/>
      <c r="AD426" s="3"/>
      <c r="AE426" s="3"/>
    </row>
    <row r="427" spans="1:31" ht="13.2" customHeight="1">
      <c r="A427" s="3"/>
      <c r="B427" s="4"/>
      <c r="C427" s="4"/>
      <c r="D427" s="4"/>
      <c r="E427" s="5"/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50"/>
      <c r="R427" s="20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0"/>
      <c r="AD427" s="3"/>
      <c r="AE427" s="3"/>
    </row>
    <row r="428" spans="1:31" ht="13.2" customHeight="1">
      <c r="A428" s="3"/>
      <c r="B428" s="4"/>
      <c r="C428" s="4"/>
      <c r="D428" s="4"/>
      <c r="E428" s="5"/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50"/>
      <c r="R428" s="20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0"/>
      <c r="AD428" s="3"/>
      <c r="AE428" s="3"/>
    </row>
    <row r="429" spans="1:31" ht="13.2" customHeight="1">
      <c r="A429" s="3"/>
      <c r="B429" s="4"/>
      <c r="C429" s="4"/>
      <c r="D429" s="4"/>
      <c r="E429" s="5"/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50"/>
      <c r="R429" s="20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0"/>
      <c r="AD429" s="3"/>
      <c r="AE429" s="3"/>
    </row>
    <row r="430" spans="1:31" ht="13.2" customHeight="1">
      <c r="A430" s="3"/>
      <c r="B430" s="4"/>
      <c r="C430" s="4"/>
      <c r="D430" s="4"/>
      <c r="E430" s="5"/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50"/>
      <c r="R430" s="20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0"/>
      <c r="AD430" s="3"/>
      <c r="AE430" s="3"/>
    </row>
    <row r="431" spans="1:31" ht="13.2" customHeight="1">
      <c r="A431" s="3"/>
      <c r="B431" s="4"/>
      <c r="C431" s="4"/>
      <c r="D431" s="4"/>
      <c r="E431" s="5"/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50"/>
      <c r="R431" s="20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0"/>
      <c r="AD431" s="3"/>
      <c r="AE431" s="3"/>
    </row>
    <row r="432" spans="1:31" ht="13.2" customHeight="1">
      <c r="A432" s="3"/>
      <c r="B432" s="4"/>
      <c r="C432" s="4"/>
      <c r="D432" s="4"/>
      <c r="E432" s="5"/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50"/>
      <c r="R432" s="20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0"/>
      <c r="AD432" s="3"/>
      <c r="AE432" s="3"/>
    </row>
    <row r="433" spans="1:31" ht="13.2" customHeight="1">
      <c r="A433" s="3"/>
      <c r="B433" s="4"/>
      <c r="C433" s="4"/>
      <c r="D433" s="4"/>
      <c r="E433" s="5"/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50"/>
      <c r="R433" s="20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0"/>
      <c r="AD433" s="3"/>
      <c r="AE433" s="3"/>
    </row>
    <row r="434" spans="1:31" ht="13.2" customHeight="1">
      <c r="A434" s="3"/>
      <c r="B434" s="4"/>
      <c r="C434" s="4"/>
      <c r="D434" s="4"/>
      <c r="E434" s="5"/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50"/>
      <c r="R434" s="20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0"/>
      <c r="AD434" s="3"/>
      <c r="AE434" s="3"/>
    </row>
    <row r="435" spans="1:31" ht="13.2" customHeight="1">
      <c r="A435" s="3"/>
      <c r="B435" s="4"/>
      <c r="C435" s="4"/>
      <c r="D435" s="4"/>
      <c r="E435" s="5"/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50"/>
      <c r="R435" s="20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0"/>
      <c r="AD435" s="3"/>
      <c r="AE435" s="3"/>
    </row>
    <row r="436" spans="1:31" ht="13.2" customHeight="1">
      <c r="A436" s="3"/>
      <c r="B436" s="4"/>
      <c r="C436" s="4"/>
      <c r="D436" s="4"/>
      <c r="E436" s="5"/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50"/>
      <c r="R436" s="20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0"/>
      <c r="AD436" s="3"/>
      <c r="AE436" s="3"/>
    </row>
    <row r="437" spans="1:31" ht="13.2" customHeight="1">
      <c r="A437" s="3"/>
      <c r="B437" s="4"/>
      <c r="C437" s="4"/>
      <c r="D437" s="4"/>
      <c r="E437" s="5"/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50"/>
      <c r="R437" s="20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0"/>
      <c r="AD437" s="3"/>
      <c r="AE437" s="3"/>
    </row>
    <row r="438" spans="1:31" ht="13.2" customHeight="1">
      <c r="A438" s="3"/>
      <c r="B438" s="4"/>
      <c r="C438" s="4"/>
      <c r="D438" s="4"/>
      <c r="E438" s="5"/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50"/>
      <c r="R438" s="20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0"/>
      <c r="AD438" s="3"/>
      <c r="AE438" s="3"/>
    </row>
    <row r="439" spans="1:31" ht="13.2" customHeight="1">
      <c r="A439" s="3"/>
      <c r="B439" s="4"/>
      <c r="C439" s="4"/>
      <c r="D439" s="4"/>
      <c r="E439" s="5"/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50"/>
      <c r="R439" s="20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0"/>
      <c r="AD439" s="3"/>
      <c r="AE439" s="3"/>
    </row>
    <row r="440" spans="1:31" ht="13.2" customHeight="1">
      <c r="A440" s="3"/>
      <c r="B440" s="4"/>
      <c r="C440" s="4"/>
      <c r="D440" s="4"/>
      <c r="E440" s="5"/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50"/>
      <c r="R440" s="20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0"/>
      <c r="AD440" s="3"/>
      <c r="AE440" s="3"/>
    </row>
    <row r="441" spans="1:31" ht="13.2" customHeight="1">
      <c r="A441" s="3"/>
      <c r="B441" s="4"/>
      <c r="C441" s="4"/>
      <c r="D441" s="4"/>
      <c r="E441" s="5"/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50"/>
      <c r="R441" s="20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0"/>
      <c r="AD441" s="3"/>
      <c r="AE441" s="3"/>
    </row>
    <row r="442" spans="1:31" ht="13.2" customHeight="1">
      <c r="A442" s="3"/>
      <c r="B442" s="4"/>
      <c r="C442" s="4"/>
      <c r="D442" s="4"/>
      <c r="E442" s="5"/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50"/>
      <c r="R442" s="20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0"/>
      <c r="AD442" s="3"/>
      <c r="AE442" s="3"/>
    </row>
    <row r="443" spans="1:31" ht="13.2" customHeight="1">
      <c r="A443" s="3"/>
      <c r="B443" s="4"/>
      <c r="C443" s="4"/>
      <c r="D443" s="4"/>
      <c r="E443" s="5"/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50"/>
      <c r="R443" s="20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0"/>
      <c r="AD443" s="3"/>
      <c r="AE443" s="3"/>
    </row>
    <row r="444" spans="1:31" ht="13.2" customHeight="1">
      <c r="A444" s="3"/>
      <c r="B444" s="4"/>
      <c r="C444" s="4"/>
      <c r="D444" s="4"/>
      <c r="E444" s="5"/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50"/>
      <c r="R444" s="20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0"/>
      <c r="AD444" s="3"/>
      <c r="AE444" s="3"/>
    </row>
    <row r="445" spans="1:31" ht="13.2" customHeight="1">
      <c r="A445" s="3"/>
      <c r="B445" s="4"/>
      <c r="C445" s="4"/>
      <c r="D445" s="4"/>
      <c r="E445" s="5"/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50"/>
      <c r="R445" s="20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0"/>
      <c r="AD445" s="3"/>
      <c r="AE445" s="3"/>
    </row>
    <row r="446" spans="1:31" ht="13.2" customHeight="1">
      <c r="A446" s="3"/>
      <c r="B446" s="4"/>
      <c r="C446" s="4"/>
      <c r="D446" s="4"/>
      <c r="E446" s="5"/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50"/>
      <c r="R446" s="20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0"/>
      <c r="AD446" s="3"/>
      <c r="AE446" s="3"/>
    </row>
    <row r="447" spans="1:31" ht="13.2" customHeight="1">
      <c r="A447" s="3"/>
      <c r="B447" s="4"/>
      <c r="C447" s="4"/>
      <c r="D447" s="4"/>
      <c r="E447" s="5"/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50"/>
      <c r="R447" s="20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0"/>
      <c r="AD447" s="3"/>
      <c r="AE447" s="3"/>
    </row>
    <row r="448" spans="1:31" ht="13.2" customHeight="1">
      <c r="A448" s="3"/>
      <c r="B448" s="4"/>
      <c r="C448" s="4"/>
      <c r="D448" s="4"/>
      <c r="E448" s="5"/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50"/>
      <c r="R448" s="20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0"/>
      <c r="AD448" s="3"/>
      <c r="AE448" s="3"/>
    </row>
    <row r="449" spans="1:31" ht="13.2" customHeight="1">
      <c r="A449" s="3"/>
      <c r="B449" s="4"/>
      <c r="C449" s="4"/>
      <c r="D449" s="4"/>
      <c r="E449" s="5"/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50"/>
      <c r="R449" s="20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0"/>
      <c r="AD449" s="3"/>
      <c r="AE449" s="3"/>
    </row>
    <row r="450" spans="1:31" ht="13.2" customHeight="1">
      <c r="A450" s="3"/>
      <c r="B450" s="4"/>
      <c r="C450" s="4"/>
      <c r="D450" s="4"/>
      <c r="E450" s="5"/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50"/>
      <c r="R450" s="20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0"/>
      <c r="AD450" s="3"/>
      <c r="AE450" s="3"/>
    </row>
    <row r="451" spans="1:31" ht="13.2" customHeight="1">
      <c r="A451" s="3"/>
      <c r="B451" s="4"/>
      <c r="C451" s="4"/>
      <c r="D451" s="4"/>
      <c r="E451" s="5"/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50"/>
      <c r="R451" s="20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0"/>
      <c r="AD451" s="3"/>
      <c r="AE451" s="3"/>
    </row>
    <row r="452" spans="1:31" ht="13.2" customHeight="1">
      <c r="A452" s="3"/>
      <c r="B452" s="4"/>
      <c r="C452" s="4"/>
      <c r="D452" s="4"/>
      <c r="E452" s="5"/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50"/>
      <c r="R452" s="20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0"/>
      <c r="AD452" s="3"/>
      <c r="AE452" s="3"/>
    </row>
    <row r="453" spans="1:31" ht="13.2" customHeight="1">
      <c r="A453" s="3"/>
      <c r="B453" s="4"/>
      <c r="C453" s="4"/>
      <c r="D453" s="4"/>
      <c r="E453" s="5"/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50"/>
      <c r="R453" s="20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0"/>
      <c r="AD453" s="3"/>
      <c r="AE453" s="3"/>
    </row>
    <row r="454" spans="1:31" ht="13.2" customHeight="1">
      <c r="A454" s="3"/>
      <c r="B454" s="4"/>
      <c r="C454" s="4"/>
      <c r="D454" s="4"/>
      <c r="E454" s="5"/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50"/>
      <c r="R454" s="20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0"/>
      <c r="AD454" s="3"/>
      <c r="AE454" s="3"/>
    </row>
    <row r="455" spans="1:31" ht="13.2" customHeight="1">
      <c r="A455" s="3"/>
      <c r="B455" s="4"/>
      <c r="C455" s="4"/>
      <c r="D455" s="4"/>
      <c r="E455" s="5"/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50"/>
      <c r="R455" s="20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0"/>
      <c r="AD455" s="3"/>
      <c r="AE455" s="3"/>
    </row>
    <row r="456" spans="1:31" ht="13.2" customHeight="1">
      <c r="A456" s="3"/>
      <c r="B456" s="4"/>
      <c r="C456" s="4"/>
      <c r="D456" s="4"/>
      <c r="E456" s="5"/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50"/>
      <c r="R456" s="20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0"/>
      <c r="AD456" s="3"/>
      <c r="AE456" s="3"/>
    </row>
    <row r="457" spans="1:31" ht="13.2" customHeight="1">
      <c r="A457" s="3"/>
      <c r="B457" s="4"/>
      <c r="C457" s="4"/>
      <c r="D457" s="4"/>
      <c r="E457" s="5"/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50"/>
      <c r="R457" s="20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0"/>
      <c r="AD457" s="3"/>
      <c r="AE457" s="3"/>
    </row>
    <row r="458" spans="1:31" ht="13.2" customHeight="1">
      <c r="A458" s="3"/>
      <c r="B458" s="4"/>
      <c r="C458" s="4"/>
      <c r="D458" s="4"/>
      <c r="E458" s="5"/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50"/>
      <c r="R458" s="20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0"/>
      <c r="AD458" s="3"/>
      <c r="AE458" s="3"/>
    </row>
    <row r="459" spans="1:31" ht="13.2" customHeight="1">
      <c r="A459" s="3"/>
      <c r="B459" s="4"/>
      <c r="C459" s="4"/>
      <c r="D459" s="4"/>
      <c r="E459" s="5"/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50"/>
      <c r="R459" s="20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0"/>
      <c r="AD459" s="3"/>
      <c r="AE459" s="3"/>
    </row>
    <row r="460" spans="1:31" ht="13.2" customHeight="1">
      <c r="A460" s="3"/>
      <c r="B460" s="4"/>
      <c r="C460" s="4"/>
      <c r="D460" s="4"/>
      <c r="E460" s="5"/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50"/>
      <c r="R460" s="20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0"/>
      <c r="AD460" s="3"/>
      <c r="AE460" s="3"/>
    </row>
    <row r="461" spans="1:31" ht="13.2" customHeight="1">
      <c r="A461" s="3"/>
      <c r="B461" s="4"/>
      <c r="C461" s="4"/>
      <c r="D461" s="4"/>
      <c r="E461" s="5"/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50"/>
      <c r="R461" s="20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0"/>
      <c r="AD461" s="3"/>
      <c r="AE461" s="3"/>
    </row>
    <row r="462" spans="1:31" ht="13.2" customHeight="1">
      <c r="A462" s="3"/>
      <c r="B462" s="4"/>
      <c r="C462" s="4"/>
      <c r="D462" s="4"/>
      <c r="E462" s="5"/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50"/>
      <c r="R462" s="20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0"/>
      <c r="AD462" s="3"/>
      <c r="AE462" s="3"/>
    </row>
    <row r="463" spans="1:31" ht="13.2" customHeight="1">
      <c r="A463" s="3"/>
      <c r="B463" s="4"/>
      <c r="C463" s="4"/>
      <c r="D463" s="4"/>
      <c r="E463" s="5"/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50"/>
      <c r="R463" s="20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0"/>
      <c r="AD463" s="3"/>
      <c r="AE463" s="3"/>
    </row>
    <row r="464" spans="1:31" ht="13.2" customHeight="1">
      <c r="A464" s="3"/>
      <c r="B464" s="4"/>
      <c r="C464" s="4"/>
      <c r="D464" s="4"/>
      <c r="E464" s="5"/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50"/>
      <c r="R464" s="20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0"/>
      <c r="AD464" s="3"/>
      <c r="AE464" s="3"/>
    </row>
    <row r="465" spans="1:31" ht="13.2" customHeight="1">
      <c r="A465" s="3"/>
      <c r="B465" s="4"/>
      <c r="C465" s="4"/>
      <c r="D465" s="4"/>
      <c r="E465" s="5"/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50"/>
      <c r="R465" s="20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0"/>
      <c r="AD465" s="3"/>
      <c r="AE465" s="3"/>
    </row>
    <row r="466" spans="1:31" ht="13.2" customHeight="1">
      <c r="A466" s="3"/>
      <c r="B466" s="4"/>
      <c r="C466" s="4"/>
      <c r="D466" s="4"/>
      <c r="E466" s="5"/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50"/>
      <c r="R466" s="20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0"/>
      <c r="AD466" s="3"/>
      <c r="AE466" s="3"/>
    </row>
    <row r="467" spans="1:31" ht="13.2" customHeight="1">
      <c r="A467" s="3"/>
      <c r="B467" s="4"/>
      <c r="C467" s="4"/>
      <c r="D467" s="4"/>
      <c r="E467" s="5"/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50"/>
      <c r="R467" s="20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0"/>
      <c r="AD467" s="3"/>
      <c r="AE467" s="3"/>
    </row>
    <row r="468" spans="1:31" ht="13.2" customHeight="1">
      <c r="A468" s="3"/>
      <c r="B468" s="4"/>
      <c r="C468" s="4"/>
      <c r="D468" s="4"/>
      <c r="E468" s="5"/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50"/>
      <c r="R468" s="20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0"/>
      <c r="AD468" s="3"/>
      <c r="AE468" s="3"/>
    </row>
    <row r="469" spans="1:31" ht="13.2" customHeight="1">
      <c r="A469" s="3"/>
      <c r="B469" s="4"/>
      <c r="C469" s="4"/>
      <c r="D469" s="4"/>
      <c r="E469" s="5"/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50"/>
      <c r="R469" s="20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0"/>
      <c r="AD469" s="3"/>
      <c r="AE469" s="3"/>
    </row>
    <row r="470" spans="1:31" ht="13.2" customHeight="1">
      <c r="A470" s="3"/>
      <c r="B470" s="4"/>
      <c r="C470" s="4"/>
      <c r="D470" s="4"/>
      <c r="E470" s="5"/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50"/>
      <c r="R470" s="20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0"/>
      <c r="AD470" s="3"/>
      <c r="AE470" s="3"/>
    </row>
    <row r="471" spans="1:31" ht="13.2" customHeight="1">
      <c r="A471" s="3"/>
      <c r="B471" s="4"/>
      <c r="C471" s="4"/>
      <c r="D471" s="4"/>
      <c r="E471" s="5"/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50"/>
      <c r="R471" s="20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0"/>
      <c r="AD471" s="3"/>
      <c r="AE471" s="3"/>
    </row>
    <row r="472" spans="1:31" ht="13.2" customHeight="1">
      <c r="A472" s="3"/>
      <c r="B472" s="4"/>
      <c r="C472" s="4"/>
      <c r="D472" s="4"/>
      <c r="E472" s="5"/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50"/>
      <c r="R472" s="20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0"/>
      <c r="AD472" s="3"/>
      <c r="AE472" s="3"/>
    </row>
    <row r="473" spans="1:31" ht="13.2" customHeight="1">
      <c r="A473" s="3"/>
      <c r="B473" s="4"/>
      <c r="C473" s="4"/>
      <c r="D473" s="4"/>
      <c r="E473" s="5"/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50"/>
      <c r="R473" s="20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0"/>
      <c r="AD473" s="3"/>
      <c r="AE473" s="3"/>
    </row>
    <row r="474" spans="1:31" ht="13.2" customHeight="1">
      <c r="A474" s="3"/>
      <c r="B474" s="4"/>
      <c r="C474" s="4"/>
      <c r="D474" s="4"/>
      <c r="E474" s="5"/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50"/>
      <c r="R474" s="20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0"/>
      <c r="AD474" s="3"/>
      <c r="AE474" s="3"/>
    </row>
    <row r="475" spans="1:31" ht="13.2" customHeight="1">
      <c r="A475" s="3"/>
      <c r="B475" s="4"/>
      <c r="C475" s="4"/>
      <c r="D475" s="4"/>
      <c r="E475" s="5"/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50"/>
      <c r="R475" s="20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0"/>
      <c r="AD475" s="3"/>
      <c r="AE475" s="3"/>
    </row>
    <row r="476" spans="1:31" ht="13.2" customHeight="1">
      <c r="A476" s="3"/>
      <c r="B476" s="4"/>
      <c r="C476" s="4"/>
      <c r="D476" s="4"/>
      <c r="E476" s="5"/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50"/>
      <c r="R476" s="20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0"/>
      <c r="AD476" s="3"/>
      <c r="AE476" s="3"/>
    </row>
    <row r="477" spans="1:31" ht="13.2" customHeight="1">
      <c r="A477" s="3"/>
      <c r="B477" s="4"/>
      <c r="C477" s="4"/>
      <c r="D477" s="4"/>
      <c r="E477" s="5"/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50"/>
      <c r="R477" s="20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0"/>
      <c r="AD477" s="3"/>
      <c r="AE477" s="3"/>
    </row>
    <row r="478" spans="1:31" ht="13.2" customHeight="1">
      <c r="A478" s="3"/>
      <c r="B478" s="4"/>
      <c r="C478" s="4"/>
      <c r="D478" s="4"/>
      <c r="E478" s="5"/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50"/>
      <c r="R478" s="20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0"/>
      <c r="AD478" s="3"/>
      <c r="AE478" s="3"/>
    </row>
    <row r="479" spans="1:31" ht="13.2" customHeight="1">
      <c r="A479" s="3"/>
      <c r="B479" s="4"/>
      <c r="C479" s="4"/>
      <c r="D479" s="4"/>
      <c r="E479" s="5"/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50"/>
      <c r="R479" s="20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0"/>
      <c r="AD479" s="3"/>
      <c r="AE479" s="3"/>
    </row>
    <row r="480" spans="1:31" ht="13.2" customHeight="1">
      <c r="A480" s="3"/>
      <c r="B480" s="4"/>
      <c r="C480" s="4"/>
      <c r="D480" s="4"/>
      <c r="E480" s="5"/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50"/>
      <c r="R480" s="20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0"/>
      <c r="AD480" s="3"/>
      <c r="AE480" s="3"/>
    </row>
    <row r="481" spans="1:31" ht="13.2" customHeight="1">
      <c r="A481" s="3"/>
      <c r="B481" s="4"/>
      <c r="C481" s="4"/>
      <c r="D481" s="4"/>
      <c r="E481" s="5"/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50"/>
      <c r="R481" s="20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0"/>
      <c r="AD481" s="3"/>
      <c r="AE481" s="3"/>
    </row>
    <row r="482" spans="1:31" ht="13.2" customHeight="1">
      <c r="A482" s="3"/>
      <c r="B482" s="4"/>
      <c r="C482" s="4"/>
      <c r="D482" s="4"/>
      <c r="E482" s="5"/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50"/>
      <c r="R482" s="20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0"/>
      <c r="AD482" s="3"/>
      <c r="AE482" s="3"/>
    </row>
    <row r="483" spans="1:31" ht="13.2" customHeight="1">
      <c r="A483" s="3"/>
      <c r="B483" s="4"/>
      <c r="C483" s="4"/>
      <c r="D483" s="4"/>
      <c r="E483" s="5"/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50"/>
      <c r="R483" s="20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0"/>
      <c r="AD483" s="3"/>
      <c r="AE483" s="3"/>
    </row>
    <row r="484" spans="1:31" ht="13.2" customHeight="1">
      <c r="A484" s="3"/>
      <c r="B484" s="4"/>
      <c r="C484" s="4"/>
      <c r="D484" s="4"/>
      <c r="E484" s="5"/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50"/>
      <c r="R484" s="20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0"/>
      <c r="AD484" s="3"/>
      <c r="AE484" s="3"/>
    </row>
    <row r="485" spans="1:31" ht="13.2" customHeight="1">
      <c r="A485" s="3"/>
      <c r="B485" s="4"/>
      <c r="C485" s="4"/>
      <c r="D485" s="4"/>
      <c r="E485" s="5"/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50"/>
      <c r="R485" s="20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0"/>
      <c r="AD485" s="3"/>
      <c r="AE485" s="3"/>
    </row>
    <row r="486" spans="1:31" ht="13.2" customHeight="1">
      <c r="A486" s="3"/>
      <c r="B486" s="4"/>
      <c r="C486" s="4"/>
      <c r="D486" s="4"/>
      <c r="E486" s="5"/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50"/>
      <c r="R486" s="20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0"/>
      <c r="AD486" s="3"/>
      <c r="AE486" s="3"/>
    </row>
    <row r="487" spans="1:31" ht="13.2" customHeight="1">
      <c r="A487" s="3"/>
      <c r="B487" s="4"/>
      <c r="C487" s="4"/>
      <c r="D487" s="4"/>
      <c r="E487" s="5"/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50"/>
      <c r="R487" s="20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0"/>
      <c r="AD487" s="3"/>
      <c r="AE487" s="3"/>
    </row>
    <row r="488" spans="1:31" ht="13.2" customHeight="1">
      <c r="A488" s="3"/>
      <c r="B488" s="4"/>
      <c r="C488" s="4"/>
      <c r="D488" s="4"/>
      <c r="E488" s="5"/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50"/>
      <c r="R488" s="20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0"/>
      <c r="AD488" s="3"/>
      <c r="AE488" s="3"/>
    </row>
    <row r="489" spans="1:31" ht="13.2" customHeight="1">
      <c r="A489" s="3"/>
      <c r="B489" s="4"/>
      <c r="C489" s="4"/>
      <c r="D489" s="4"/>
      <c r="E489" s="5"/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50"/>
      <c r="R489" s="20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0"/>
      <c r="AD489" s="3"/>
      <c r="AE489" s="3"/>
    </row>
    <row r="490" spans="1:31" ht="13.2" customHeight="1">
      <c r="A490" s="3"/>
      <c r="B490" s="4"/>
      <c r="C490" s="4"/>
      <c r="D490" s="4"/>
      <c r="E490" s="5"/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50"/>
      <c r="R490" s="20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0"/>
      <c r="AD490" s="3"/>
      <c r="AE490" s="3"/>
    </row>
    <row r="491" spans="1:31" ht="13.2" customHeight="1">
      <c r="A491" s="3"/>
      <c r="B491" s="4"/>
      <c r="C491" s="4"/>
      <c r="D491" s="4"/>
      <c r="E491" s="5"/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50"/>
      <c r="R491" s="20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0"/>
      <c r="AD491" s="3"/>
      <c r="AE491" s="3"/>
    </row>
    <row r="492" spans="1:31" ht="13.2" customHeight="1">
      <c r="A492" s="3"/>
      <c r="B492" s="4"/>
      <c r="C492" s="4"/>
      <c r="D492" s="4"/>
      <c r="E492" s="5"/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50"/>
      <c r="R492" s="20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0"/>
      <c r="AD492" s="3"/>
      <c r="AE492" s="3"/>
    </row>
    <row r="493" spans="1:31" ht="13.2" customHeight="1">
      <c r="A493" s="3"/>
      <c r="B493" s="4"/>
      <c r="C493" s="4"/>
      <c r="D493" s="4"/>
      <c r="E493" s="5"/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50"/>
      <c r="R493" s="20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0"/>
      <c r="AD493" s="3"/>
      <c r="AE493" s="3"/>
    </row>
    <row r="494" spans="1:31" ht="13.2" customHeight="1">
      <c r="A494" s="3"/>
      <c r="B494" s="4"/>
      <c r="C494" s="4"/>
      <c r="D494" s="4"/>
      <c r="E494" s="5"/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50"/>
      <c r="R494" s="20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0"/>
      <c r="AD494" s="3"/>
      <c r="AE494" s="3"/>
    </row>
    <row r="495" spans="1:31" ht="13.2" customHeight="1">
      <c r="A495" s="3"/>
      <c r="B495" s="4"/>
      <c r="C495" s="4"/>
      <c r="D495" s="4"/>
      <c r="E495" s="5"/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50"/>
      <c r="R495" s="20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0"/>
      <c r="AD495" s="3"/>
      <c r="AE495" s="3"/>
    </row>
    <row r="496" spans="1:31" ht="13.2" customHeight="1">
      <c r="A496" s="3"/>
      <c r="B496" s="4"/>
      <c r="C496" s="4"/>
      <c r="D496" s="4"/>
      <c r="E496" s="5"/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50"/>
      <c r="R496" s="20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0"/>
      <c r="AD496" s="3"/>
      <c r="AE496" s="3"/>
    </row>
    <row r="497" spans="1:31" ht="13.2" customHeight="1">
      <c r="A497" s="3"/>
      <c r="B497" s="4"/>
      <c r="C497" s="4"/>
      <c r="D497" s="4"/>
      <c r="E497" s="5"/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50"/>
      <c r="R497" s="20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0"/>
      <c r="AD497" s="3"/>
      <c r="AE497" s="3"/>
    </row>
    <row r="498" spans="1:31" ht="13.2" customHeight="1">
      <c r="A498" s="3"/>
      <c r="B498" s="4"/>
      <c r="C498" s="4"/>
      <c r="D498" s="4"/>
      <c r="E498" s="5"/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50"/>
      <c r="R498" s="20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0"/>
      <c r="AD498" s="3"/>
      <c r="AE498" s="3"/>
    </row>
    <row r="499" spans="1:31" ht="13.2" customHeight="1">
      <c r="A499" s="3"/>
      <c r="B499" s="4"/>
      <c r="C499" s="4"/>
      <c r="D499" s="4"/>
      <c r="E499" s="5"/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50"/>
      <c r="R499" s="20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0"/>
      <c r="AD499" s="3"/>
      <c r="AE499" s="3"/>
    </row>
    <row r="500" spans="1:31" ht="13.2" customHeight="1">
      <c r="A500" s="3"/>
      <c r="B500" s="4"/>
      <c r="C500" s="4"/>
      <c r="D500" s="4"/>
      <c r="E500" s="5"/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50"/>
      <c r="R500" s="20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0"/>
      <c r="AD500" s="3"/>
      <c r="AE500" s="3"/>
    </row>
    <row r="501" spans="1:31" ht="13.2" customHeight="1">
      <c r="A501" s="3"/>
      <c r="B501" s="4"/>
      <c r="C501" s="4"/>
      <c r="D501" s="4"/>
      <c r="E501" s="5"/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50"/>
      <c r="R501" s="20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0"/>
      <c r="AD501" s="3"/>
      <c r="AE501" s="3"/>
    </row>
    <row r="502" spans="1:31" ht="13.2" customHeight="1">
      <c r="A502" s="3"/>
      <c r="B502" s="4"/>
      <c r="C502" s="4"/>
      <c r="D502" s="4"/>
      <c r="E502" s="5"/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50"/>
      <c r="R502" s="20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0"/>
      <c r="AD502" s="3"/>
      <c r="AE502" s="3"/>
    </row>
    <row r="503" spans="1:31" ht="13.2" customHeight="1">
      <c r="A503" s="3"/>
      <c r="B503" s="4"/>
      <c r="C503" s="4"/>
      <c r="D503" s="4"/>
      <c r="E503" s="5"/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50"/>
      <c r="R503" s="20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0"/>
      <c r="AD503" s="3"/>
      <c r="AE503" s="3"/>
    </row>
    <row r="504" spans="1:31" ht="13.2" customHeight="1">
      <c r="A504" s="3"/>
      <c r="B504" s="4"/>
      <c r="C504" s="4"/>
      <c r="D504" s="4"/>
      <c r="E504" s="5"/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50"/>
      <c r="R504" s="20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0"/>
      <c r="AD504" s="3"/>
      <c r="AE504" s="3"/>
    </row>
    <row r="505" spans="1:31" ht="13.2" customHeight="1">
      <c r="A505" s="3"/>
      <c r="B505" s="4"/>
      <c r="C505" s="4"/>
      <c r="D505" s="4"/>
      <c r="E505" s="5"/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50"/>
      <c r="R505" s="20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0"/>
      <c r="AD505" s="3"/>
      <c r="AE505" s="3"/>
    </row>
    <row r="506" spans="1:31" ht="13.2" customHeight="1">
      <c r="A506" s="3"/>
      <c r="B506" s="4"/>
      <c r="C506" s="4"/>
      <c r="D506" s="4"/>
      <c r="E506" s="5"/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50"/>
      <c r="R506" s="20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0"/>
      <c r="AD506" s="3"/>
      <c r="AE506" s="3"/>
    </row>
    <row r="507" spans="1:31" ht="13.2" customHeight="1">
      <c r="A507" s="3"/>
      <c r="B507" s="4"/>
      <c r="C507" s="4"/>
      <c r="D507" s="4"/>
      <c r="E507" s="5"/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50"/>
      <c r="R507" s="20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0"/>
      <c r="AD507" s="3"/>
      <c r="AE507" s="3"/>
    </row>
    <row r="508" spans="1:31" ht="13.2" customHeight="1">
      <c r="A508" s="3"/>
      <c r="B508" s="4"/>
      <c r="C508" s="4"/>
      <c r="D508" s="4"/>
      <c r="E508" s="5"/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50"/>
      <c r="R508" s="20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0"/>
      <c r="AD508" s="3"/>
      <c r="AE508" s="3"/>
    </row>
    <row r="509" spans="1:31" ht="13.2" customHeight="1">
      <c r="A509" s="3"/>
      <c r="B509" s="4"/>
      <c r="C509" s="4"/>
      <c r="D509" s="4"/>
      <c r="E509" s="5"/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50"/>
      <c r="R509" s="20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0"/>
      <c r="AD509" s="3"/>
      <c r="AE509" s="3"/>
    </row>
    <row r="510" spans="1:31" ht="13.2" customHeight="1">
      <c r="A510" s="3"/>
      <c r="B510" s="4"/>
      <c r="C510" s="4"/>
      <c r="D510" s="4"/>
      <c r="E510" s="5"/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50"/>
      <c r="R510" s="20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0"/>
      <c r="AD510" s="3"/>
      <c r="AE510" s="3"/>
    </row>
    <row r="511" spans="1:31" ht="13.2" customHeight="1">
      <c r="A511" s="3"/>
      <c r="B511" s="4"/>
      <c r="C511" s="4"/>
      <c r="D511" s="4"/>
      <c r="E511" s="5"/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50"/>
      <c r="R511" s="20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0"/>
      <c r="AD511" s="3"/>
      <c r="AE511" s="3"/>
    </row>
    <row r="512" spans="1:31" ht="13.2" customHeight="1">
      <c r="A512" s="3"/>
      <c r="B512" s="4"/>
      <c r="C512" s="4"/>
      <c r="D512" s="4"/>
      <c r="E512" s="5"/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50"/>
      <c r="R512" s="20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0"/>
      <c r="AD512" s="3"/>
      <c r="AE512" s="3"/>
    </row>
    <row r="513" spans="1:31" ht="13.2" customHeight="1">
      <c r="A513" s="3"/>
      <c r="B513" s="4"/>
      <c r="C513" s="4"/>
      <c r="D513" s="4"/>
      <c r="E513" s="5"/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50"/>
      <c r="R513" s="20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0"/>
      <c r="AD513" s="3"/>
      <c r="AE513" s="3"/>
    </row>
    <row r="514" spans="1:31" ht="13.2" customHeight="1">
      <c r="A514" s="3"/>
      <c r="B514" s="4"/>
      <c r="C514" s="4"/>
      <c r="D514" s="4"/>
      <c r="E514" s="5"/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50"/>
      <c r="R514" s="20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0"/>
      <c r="AD514" s="3"/>
      <c r="AE514" s="3"/>
    </row>
    <row r="515" spans="1:31" ht="13.2" customHeight="1">
      <c r="A515" s="3"/>
      <c r="B515" s="4"/>
      <c r="C515" s="4"/>
      <c r="D515" s="4"/>
      <c r="E515" s="5"/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50"/>
      <c r="R515" s="20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0"/>
      <c r="AD515" s="3"/>
      <c r="AE515" s="3"/>
    </row>
    <row r="516" spans="1:31" ht="13.2" customHeight="1">
      <c r="A516" s="3"/>
      <c r="B516" s="4"/>
      <c r="C516" s="4"/>
      <c r="D516" s="4"/>
      <c r="E516" s="5"/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50"/>
      <c r="R516" s="20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0"/>
      <c r="AD516" s="3"/>
      <c r="AE516" s="3"/>
    </row>
    <row r="517" spans="1:31" ht="13.2" customHeight="1">
      <c r="A517" s="3"/>
      <c r="B517" s="4"/>
      <c r="C517" s="4"/>
      <c r="D517" s="4"/>
      <c r="E517" s="5"/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50"/>
      <c r="R517" s="20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0"/>
      <c r="AD517" s="3"/>
      <c r="AE517" s="3"/>
    </row>
    <row r="518" spans="1:31" ht="13.2" customHeight="1">
      <c r="A518" s="3"/>
      <c r="B518" s="4"/>
      <c r="C518" s="4"/>
      <c r="D518" s="4"/>
      <c r="E518" s="5"/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50"/>
      <c r="R518" s="20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0"/>
      <c r="AD518" s="3"/>
      <c r="AE518" s="3"/>
    </row>
    <row r="519" spans="1:31" ht="13.2" customHeight="1">
      <c r="A519" s="3"/>
      <c r="B519" s="4"/>
      <c r="C519" s="4"/>
      <c r="D519" s="4"/>
      <c r="E519" s="5"/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50"/>
      <c r="R519" s="20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0"/>
      <c r="AD519" s="3"/>
      <c r="AE519" s="3"/>
    </row>
    <row r="520" spans="1:31" ht="13.2" customHeight="1">
      <c r="A520" s="3"/>
      <c r="B520" s="4"/>
      <c r="C520" s="4"/>
      <c r="D520" s="4"/>
      <c r="E520" s="5"/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50"/>
      <c r="R520" s="20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0"/>
      <c r="AD520" s="3"/>
      <c r="AE520" s="3"/>
    </row>
    <row r="521" spans="1:31" ht="13.2" customHeight="1">
      <c r="A521" s="3"/>
      <c r="B521" s="4"/>
      <c r="C521" s="4"/>
      <c r="D521" s="4"/>
      <c r="E521" s="5"/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50"/>
      <c r="R521" s="20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0"/>
      <c r="AD521" s="3"/>
      <c r="AE521" s="3"/>
    </row>
    <row r="522" spans="1:31" ht="13.2" customHeight="1">
      <c r="A522" s="3"/>
      <c r="B522" s="4"/>
      <c r="C522" s="4"/>
      <c r="D522" s="4"/>
      <c r="E522" s="5"/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50"/>
      <c r="R522" s="20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0"/>
      <c r="AD522" s="3"/>
      <c r="AE522" s="3"/>
    </row>
    <row r="523" spans="1:31" ht="13.2" customHeight="1">
      <c r="A523" s="3"/>
      <c r="B523" s="4"/>
      <c r="C523" s="4"/>
      <c r="D523" s="4"/>
      <c r="E523" s="5"/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50"/>
      <c r="R523" s="20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0"/>
      <c r="AD523" s="3"/>
      <c r="AE523" s="3"/>
    </row>
    <row r="524" spans="1:31" ht="13.2" customHeight="1">
      <c r="A524" s="3"/>
      <c r="B524" s="4"/>
      <c r="C524" s="4"/>
      <c r="D524" s="4"/>
      <c r="E524" s="5"/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50"/>
      <c r="R524" s="20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0"/>
      <c r="AD524" s="3"/>
      <c r="AE524" s="3"/>
    </row>
    <row r="525" spans="1:31" ht="13.2" customHeight="1">
      <c r="A525" s="3"/>
      <c r="B525" s="4"/>
      <c r="C525" s="4"/>
      <c r="D525" s="4"/>
      <c r="E525" s="5"/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50"/>
      <c r="R525" s="20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0"/>
      <c r="AD525" s="3"/>
      <c r="AE525" s="3"/>
    </row>
    <row r="526" spans="1:31" ht="13.2" customHeight="1">
      <c r="A526" s="3"/>
      <c r="B526" s="4"/>
      <c r="C526" s="4"/>
      <c r="D526" s="4"/>
      <c r="E526" s="5"/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50"/>
      <c r="R526" s="20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0"/>
      <c r="AD526" s="3"/>
      <c r="AE526" s="3"/>
    </row>
    <row r="527" spans="1:31" ht="13.2" customHeight="1">
      <c r="A527" s="3"/>
      <c r="B527" s="4"/>
      <c r="C527" s="4"/>
      <c r="D527" s="4"/>
      <c r="E527" s="5"/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50"/>
      <c r="R527" s="20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0"/>
      <c r="AD527" s="3"/>
      <c r="AE527" s="3"/>
    </row>
    <row r="528" spans="1:31" ht="13.2" customHeight="1">
      <c r="A528" s="3"/>
      <c r="B528" s="4"/>
      <c r="C528" s="4"/>
      <c r="D528" s="4"/>
      <c r="E528" s="5"/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50"/>
      <c r="R528" s="20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0"/>
      <c r="AD528" s="3"/>
      <c r="AE528" s="3"/>
    </row>
    <row r="529" spans="1:31" ht="13.2" customHeight="1">
      <c r="A529" s="3"/>
      <c r="B529" s="4"/>
      <c r="C529" s="4"/>
      <c r="D529" s="4"/>
      <c r="E529" s="5"/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50"/>
      <c r="R529" s="20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0"/>
      <c r="AD529" s="3"/>
      <c r="AE529" s="3"/>
    </row>
    <row r="530" spans="1:31" ht="13.2" customHeight="1">
      <c r="A530" s="3"/>
      <c r="B530" s="4"/>
      <c r="C530" s="4"/>
      <c r="D530" s="4"/>
      <c r="E530" s="5"/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50"/>
      <c r="R530" s="20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0"/>
      <c r="AD530" s="3"/>
      <c r="AE530" s="3"/>
    </row>
    <row r="531" spans="1:31" ht="13.2" customHeight="1">
      <c r="A531" s="3"/>
      <c r="B531" s="4"/>
      <c r="C531" s="4"/>
      <c r="D531" s="4"/>
      <c r="E531" s="5"/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50"/>
      <c r="R531" s="20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0"/>
      <c r="AD531" s="3"/>
      <c r="AE531" s="3"/>
    </row>
    <row r="532" spans="1:31" ht="13.2" customHeight="1">
      <c r="A532" s="3"/>
      <c r="B532" s="4"/>
      <c r="C532" s="4"/>
      <c r="D532" s="4"/>
      <c r="E532" s="5"/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50"/>
      <c r="R532" s="20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0"/>
      <c r="AD532" s="3"/>
      <c r="AE532" s="3"/>
    </row>
    <row r="533" spans="1:31" ht="13.2" customHeight="1">
      <c r="A533" s="3"/>
      <c r="B533" s="4"/>
      <c r="C533" s="4"/>
      <c r="D533" s="4"/>
      <c r="E533" s="5"/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50"/>
      <c r="R533" s="20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0"/>
      <c r="AD533" s="3"/>
      <c r="AE533" s="3"/>
    </row>
    <row r="534" spans="1:31" ht="13.2" customHeight="1">
      <c r="A534" s="3"/>
      <c r="B534" s="4"/>
      <c r="C534" s="4"/>
      <c r="D534" s="4"/>
      <c r="E534" s="5"/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50"/>
      <c r="R534" s="20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0"/>
      <c r="AD534" s="3"/>
      <c r="AE534" s="3"/>
    </row>
    <row r="535" spans="1:31" ht="13.2" customHeight="1">
      <c r="A535" s="3"/>
      <c r="B535" s="4"/>
      <c r="C535" s="4"/>
      <c r="D535" s="4"/>
      <c r="E535" s="5"/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50"/>
      <c r="R535" s="20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0"/>
      <c r="AD535" s="3"/>
      <c r="AE535" s="3"/>
    </row>
    <row r="536" spans="1:31" ht="13.2" customHeight="1">
      <c r="A536" s="3"/>
      <c r="B536" s="4"/>
      <c r="C536" s="4"/>
      <c r="D536" s="4"/>
      <c r="E536" s="5"/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50"/>
      <c r="R536" s="20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0"/>
      <c r="AD536" s="3"/>
      <c r="AE536" s="3"/>
    </row>
    <row r="537" spans="1:31" ht="13.2" customHeight="1">
      <c r="A537" s="3"/>
      <c r="B537" s="4"/>
      <c r="C537" s="4"/>
      <c r="D537" s="4"/>
      <c r="E537" s="5"/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50"/>
      <c r="R537" s="20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0"/>
      <c r="AD537" s="3"/>
      <c r="AE537" s="3"/>
    </row>
    <row r="538" spans="1:31" ht="13.2" customHeight="1">
      <c r="A538" s="3"/>
      <c r="B538" s="4"/>
      <c r="C538" s="4"/>
      <c r="D538" s="4"/>
      <c r="E538" s="5"/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50"/>
      <c r="R538" s="20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0"/>
      <c r="AD538" s="3"/>
      <c r="AE538" s="3"/>
    </row>
    <row r="539" spans="1:31" ht="13.2" customHeight="1">
      <c r="A539" s="3"/>
      <c r="B539" s="4"/>
      <c r="C539" s="4"/>
      <c r="D539" s="4"/>
      <c r="E539" s="5"/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50"/>
      <c r="R539" s="20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0"/>
      <c r="AD539" s="3"/>
      <c r="AE539" s="3"/>
    </row>
    <row r="540" spans="1:31" ht="13.2" customHeight="1">
      <c r="A540" s="3"/>
      <c r="B540" s="4"/>
      <c r="C540" s="4"/>
      <c r="D540" s="4"/>
      <c r="E540" s="5"/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50"/>
      <c r="R540" s="20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0"/>
      <c r="AD540" s="3"/>
      <c r="AE540" s="3"/>
    </row>
    <row r="541" spans="1:31" ht="13.2" customHeight="1">
      <c r="A541" s="3"/>
      <c r="B541" s="4"/>
      <c r="C541" s="4"/>
      <c r="D541" s="4"/>
      <c r="E541" s="5"/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50"/>
      <c r="R541" s="20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0"/>
      <c r="AD541" s="3"/>
      <c r="AE541" s="3"/>
    </row>
    <row r="542" spans="1:31" ht="13.2" customHeight="1">
      <c r="A542" s="3"/>
      <c r="B542" s="4"/>
      <c r="C542" s="4"/>
      <c r="D542" s="4"/>
      <c r="E542" s="5"/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50"/>
      <c r="R542" s="20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0"/>
      <c r="AD542" s="3"/>
      <c r="AE542" s="3"/>
    </row>
    <row r="543" spans="1:31" ht="13.2" customHeight="1">
      <c r="A543" s="3"/>
      <c r="B543" s="4"/>
      <c r="C543" s="4"/>
      <c r="D543" s="4"/>
      <c r="E543" s="5"/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50"/>
      <c r="R543" s="20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0"/>
      <c r="AD543" s="3"/>
      <c r="AE543" s="3"/>
    </row>
    <row r="544" spans="1:31" ht="13.2" customHeight="1">
      <c r="A544" s="3"/>
      <c r="B544" s="4"/>
      <c r="C544" s="4"/>
      <c r="D544" s="4"/>
      <c r="E544" s="5"/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50"/>
      <c r="R544" s="20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0"/>
      <c r="AD544" s="3"/>
      <c r="AE544" s="3"/>
    </row>
    <row r="545" spans="1:31" ht="13.2" customHeight="1">
      <c r="A545" s="3"/>
      <c r="B545" s="4"/>
      <c r="C545" s="4"/>
      <c r="D545" s="4"/>
      <c r="E545" s="5"/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50"/>
      <c r="R545" s="20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0"/>
      <c r="AD545" s="3"/>
      <c r="AE545" s="3"/>
    </row>
    <row r="546" spans="1:31" ht="13.2" customHeight="1">
      <c r="A546" s="3"/>
      <c r="B546" s="4"/>
      <c r="C546" s="4"/>
      <c r="D546" s="4"/>
      <c r="E546" s="5"/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50"/>
      <c r="R546" s="20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0"/>
      <c r="AD546" s="3"/>
      <c r="AE546" s="3"/>
    </row>
    <row r="547" spans="1:31" ht="13.2" customHeight="1">
      <c r="A547" s="3"/>
      <c r="B547" s="4"/>
      <c r="C547" s="4"/>
      <c r="D547" s="4"/>
      <c r="E547" s="5"/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50"/>
      <c r="R547" s="20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0"/>
      <c r="AD547" s="3"/>
      <c r="AE547" s="3"/>
    </row>
    <row r="548" spans="1:31" ht="13.2" customHeight="1">
      <c r="A548" s="3"/>
      <c r="B548" s="4"/>
      <c r="C548" s="4"/>
      <c r="D548" s="4"/>
      <c r="E548" s="5"/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50"/>
      <c r="R548" s="20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0"/>
      <c r="AD548" s="3"/>
      <c r="AE548" s="3"/>
    </row>
    <row r="549" spans="1:31" ht="13.2" customHeight="1">
      <c r="A549" s="3"/>
      <c r="B549" s="4"/>
      <c r="C549" s="4"/>
      <c r="D549" s="4"/>
      <c r="E549" s="5"/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50"/>
      <c r="R549" s="20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0"/>
      <c r="AD549" s="3"/>
      <c r="AE549" s="3"/>
    </row>
    <row r="550" spans="1:31" ht="13.2" customHeight="1">
      <c r="A550" s="3"/>
      <c r="B550" s="4"/>
      <c r="C550" s="4"/>
      <c r="D550" s="4"/>
      <c r="E550" s="5"/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50"/>
      <c r="R550" s="20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0"/>
      <c r="AD550" s="3"/>
      <c r="AE550" s="3"/>
    </row>
    <row r="551" spans="1:31" ht="13.2" customHeight="1">
      <c r="A551" s="3"/>
      <c r="B551" s="4"/>
      <c r="C551" s="4"/>
      <c r="D551" s="4"/>
      <c r="E551" s="5"/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50"/>
      <c r="R551" s="20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0"/>
      <c r="AD551" s="3"/>
      <c r="AE551" s="3"/>
    </row>
    <row r="552" spans="1:31" ht="13.2" customHeight="1">
      <c r="A552" s="3"/>
      <c r="B552" s="4"/>
      <c r="C552" s="4"/>
      <c r="D552" s="4"/>
      <c r="E552" s="5"/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50"/>
      <c r="R552" s="20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0"/>
      <c r="AD552" s="3"/>
      <c r="AE552" s="3"/>
    </row>
    <row r="553" spans="1:31" ht="13.2" customHeight="1">
      <c r="A553" s="3"/>
      <c r="B553" s="4"/>
      <c r="C553" s="4"/>
      <c r="D553" s="4"/>
      <c r="E553" s="5"/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50"/>
      <c r="R553" s="20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0"/>
      <c r="AD553" s="3"/>
      <c r="AE553" s="3"/>
    </row>
    <row r="554" spans="1:31" ht="13.2" customHeight="1">
      <c r="A554" s="3"/>
      <c r="B554" s="4"/>
      <c r="C554" s="4"/>
      <c r="D554" s="4"/>
      <c r="E554" s="5"/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50"/>
      <c r="R554" s="20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0"/>
      <c r="AD554" s="3"/>
      <c r="AE554" s="3"/>
    </row>
    <row r="555" spans="1:31" ht="13.2" customHeight="1">
      <c r="A555" s="3"/>
      <c r="B555" s="4"/>
      <c r="C555" s="4"/>
      <c r="D555" s="4"/>
      <c r="E555" s="5"/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50"/>
      <c r="R555" s="20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0"/>
      <c r="AD555" s="3"/>
      <c r="AE555" s="3"/>
    </row>
    <row r="556" spans="1:31" ht="13.2" customHeight="1">
      <c r="A556" s="3"/>
      <c r="B556" s="4"/>
      <c r="C556" s="4"/>
      <c r="D556" s="4"/>
      <c r="E556" s="5"/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50"/>
      <c r="R556" s="20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0"/>
      <c r="AD556" s="3"/>
      <c r="AE556" s="3"/>
    </row>
    <row r="557" spans="1:31" ht="13.2" customHeight="1">
      <c r="A557" s="3"/>
      <c r="B557" s="4"/>
      <c r="C557" s="4"/>
      <c r="D557" s="4"/>
      <c r="E557" s="5"/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50"/>
      <c r="R557" s="20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0"/>
      <c r="AD557" s="3"/>
      <c r="AE557" s="3"/>
    </row>
    <row r="558" spans="1:31" ht="13.2" customHeight="1">
      <c r="A558" s="3"/>
      <c r="B558" s="4"/>
      <c r="C558" s="4"/>
      <c r="D558" s="4"/>
      <c r="E558" s="5"/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50"/>
      <c r="R558" s="20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0"/>
      <c r="AD558" s="3"/>
      <c r="AE558" s="3"/>
    </row>
    <row r="559" spans="1:31" ht="13.2" customHeight="1">
      <c r="A559" s="3"/>
      <c r="B559" s="4"/>
      <c r="C559" s="4"/>
      <c r="D559" s="4"/>
      <c r="E559" s="5"/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50"/>
      <c r="R559" s="20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0"/>
      <c r="AD559" s="3"/>
      <c r="AE559" s="3"/>
    </row>
    <row r="560" spans="1:31" ht="13.2" customHeight="1">
      <c r="A560" s="3"/>
      <c r="B560" s="4"/>
      <c r="C560" s="4"/>
      <c r="D560" s="4"/>
      <c r="E560" s="5"/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50"/>
      <c r="R560" s="20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0"/>
      <c r="AD560" s="3"/>
      <c r="AE560" s="3"/>
    </row>
    <row r="561" spans="1:31" ht="13.2" customHeight="1">
      <c r="A561" s="3"/>
      <c r="B561" s="4"/>
      <c r="C561" s="4"/>
      <c r="D561" s="4"/>
      <c r="E561" s="5"/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50"/>
      <c r="R561" s="20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0"/>
      <c r="AD561" s="3"/>
      <c r="AE561" s="3"/>
    </row>
    <row r="562" spans="1:31" ht="13.2" customHeight="1">
      <c r="A562" s="3"/>
      <c r="B562" s="4"/>
      <c r="C562" s="4"/>
      <c r="D562" s="4"/>
      <c r="E562" s="5"/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50"/>
      <c r="R562" s="20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0"/>
      <c r="AD562" s="3"/>
      <c r="AE562" s="3"/>
    </row>
    <row r="563" spans="1:31" ht="13.2" customHeight="1">
      <c r="A563" s="3"/>
      <c r="B563" s="4"/>
      <c r="C563" s="4"/>
      <c r="D563" s="4"/>
      <c r="E563" s="5"/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50"/>
      <c r="R563" s="20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0"/>
      <c r="AD563" s="3"/>
      <c r="AE563" s="3"/>
    </row>
    <row r="564" spans="1:31" ht="13.2" customHeight="1">
      <c r="A564" s="3"/>
      <c r="B564" s="4"/>
      <c r="C564" s="4"/>
      <c r="D564" s="4"/>
      <c r="E564" s="5"/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50"/>
      <c r="R564" s="20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0"/>
      <c r="AD564" s="3"/>
      <c r="AE564" s="3"/>
    </row>
    <row r="565" spans="1:31" ht="13.2" customHeight="1">
      <c r="A565" s="3"/>
      <c r="B565" s="4"/>
      <c r="C565" s="4"/>
      <c r="D565" s="4"/>
      <c r="E565" s="5"/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50"/>
      <c r="R565" s="20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0"/>
      <c r="AD565" s="3"/>
      <c r="AE565" s="3"/>
    </row>
    <row r="566" spans="1:31" ht="13.2" customHeight="1">
      <c r="A566" s="3"/>
      <c r="B566" s="4"/>
      <c r="C566" s="4"/>
      <c r="D566" s="4"/>
      <c r="E566" s="5"/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50"/>
      <c r="R566" s="20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0"/>
      <c r="AD566" s="3"/>
      <c r="AE566" s="3"/>
    </row>
    <row r="567" spans="1:31" ht="13.2" customHeight="1">
      <c r="A567" s="3"/>
      <c r="B567" s="4"/>
      <c r="C567" s="4"/>
      <c r="D567" s="4"/>
      <c r="E567" s="5"/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50"/>
      <c r="R567" s="20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0"/>
      <c r="AD567" s="3"/>
      <c r="AE567" s="3"/>
    </row>
    <row r="568" spans="1:31" ht="13.2" customHeight="1">
      <c r="A568" s="3"/>
      <c r="B568" s="4"/>
      <c r="C568" s="4"/>
      <c r="D568" s="4"/>
      <c r="E568" s="5"/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50"/>
      <c r="R568" s="20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0"/>
      <c r="AD568" s="3"/>
      <c r="AE568" s="3"/>
    </row>
    <row r="569" spans="1:31" ht="13.2" customHeight="1">
      <c r="A569" s="3"/>
      <c r="B569" s="4"/>
      <c r="C569" s="4"/>
      <c r="D569" s="4"/>
      <c r="E569" s="5"/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50"/>
      <c r="R569" s="20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0"/>
      <c r="AD569" s="3"/>
      <c r="AE569" s="3"/>
    </row>
    <row r="570" spans="1:31" ht="13.2" customHeight="1">
      <c r="A570" s="3"/>
      <c r="B570" s="4"/>
      <c r="C570" s="4"/>
      <c r="D570" s="4"/>
      <c r="E570" s="5"/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50"/>
      <c r="R570" s="20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0"/>
      <c r="AD570" s="3"/>
      <c r="AE570" s="3"/>
    </row>
    <row r="571" spans="1:31" ht="13.2" customHeight="1">
      <c r="A571" s="3"/>
      <c r="B571" s="4"/>
      <c r="C571" s="4"/>
      <c r="D571" s="4"/>
      <c r="E571" s="5"/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50"/>
      <c r="R571" s="20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0"/>
      <c r="AD571" s="3"/>
      <c r="AE571" s="3"/>
    </row>
    <row r="572" spans="1:31" ht="13.2" customHeight="1">
      <c r="A572" s="3"/>
      <c r="B572" s="4"/>
      <c r="C572" s="4"/>
      <c r="D572" s="4"/>
      <c r="E572" s="5"/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50"/>
      <c r="R572" s="20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0"/>
      <c r="AD572" s="3"/>
      <c r="AE572" s="3"/>
    </row>
    <row r="573" spans="1:31" ht="13.2" customHeight="1">
      <c r="A573" s="3"/>
      <c r="B573" s="4"/>
      <c r="C573" s="4"/>
      <c r="D573" s="4"/>
      <c r="E573" s="5"/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50"/>
      <c r="R573" s="20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0"/>
      <c r="AD573" s="3"/>
      <c r="AE573" s="3"/>
    </row>
    <row r="574" spans="1:31" ht="13.2" customHeight="1">
      <c r="A574" s="3"/>
      <c r="B574" s="4"/>
      <c r="C574" s="4"/>
      <c r="D574" s="4"/>
      <c r="E574" s="5"/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50"/>
      <c r="R574" s="20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0"/>
      <c r="AD574" s="3"/>
      <c r="AE574" s="3"/>
    </row>
    <row r="575" spans="1:31" ht="13.2" customHeight="1">
      <c r="A575" s="3"/>
      <c r="B575" s="4"/>
      <c r="C575" s="4"/>
      <c r="D575" s="4"/>
      <c r="E575" s="5"/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50"/>
      <c r="R575" s="20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0"/>
      <c r="AD575" s="3"/>
      <c r="AE575" s="3"/>
    </row>
    <row r="576" spans="1:31" ht="13.2" customHeight="1">
      <c r="A576" s="3"/>
      <c r="B576" s="4"/>
      <c r="C576" s="4"/>
      <c r="D576" s="4"/>
      <c r="E576" s="5"/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50"/>
      <c r="R576" s="20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0"/>
      <c r="AD576" s="3"/>
      <c r="AE576" s="3"/>
    </row>
    <row r="577" spans="1:31" ht="13.2" customHeight="1">
      <c r="A577" s="3"/>
      <c r="B577" s="4"/>
      <c r="C577" s="4"/>
      <c r="D577" s="4"/>
      <c r="E577" s="5"/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50"/>
      <c r="R577" s="20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0"/>
      <c r="AD577" s="3"/>
      <c r="AE577" s="3"/>
    </row>
    <row r="578" spans="1:31" ht="13.2" customHeight="1">
      <c r="A578" s="3"/>
      <c r="B578" s="4"/>
      <c r="C578" s="4"/>
      <c r="D578" s="4"/>
      <c r="E578" s="5"/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50"/>
      <c r="R578" s="20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0"/>
      <c r="AD578" s="3"/>
      <c r="AE578" s="3"/>
    </row>
    <row r="579" spans="1:31" ht="13.2" customHeight="1">
      <c r="A579" s="3"/>
      <c r="B579" s="4"/>
      <c r="C579" s="4"/>
      <c r="D579" s="4"/>
      <c r="E579" s="5"/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50"/>
      <c r="R579" s="20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0"/>
      <c r="AD579" s="3"/>
      <c r="AE579" s="3"/>
    </row>
    <row r="580" spans="1:31" ht="13.2" customHeight="1">
      <c r="A580" s="3"/>
      <c r="B580" s="4"/>
      <c r="C580" s="4"/>
      <c r="D580" s="4"/>
      <c r="E580" s="5"/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50"/>
      <c r="R580" s="20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0"/>
      <c r="AD580" s="3"/>
      <c r="AE580" s="3"/>
    </row>
    <row r="581" spans="1:31" ht="13.2" customHeight="1">
      <c r="A581" s="3"/>
      <c r="B581" s="4"/>
      <c r="C581" s="4"/>
      <c r="D581" s="4"/>
      <c r="E581" s="5"/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50"/>
      <c r="R581" s="20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0"/>
      <c r="AD581" s="3"/>
      <c r="AE581" s="3"/>
    </row>
    <row r="582" spans="1:31" ht="13.2" customHeight="1">
      <c r="A582" s="3"/>
      <c r="B582" s="4"/>
      <c r="C582" s="4"/>
      <c r="D582" s="4"/>
      <c r="E582" s="5"/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50"/>
      <c r="R582" s="20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0"/>
      <c r="AD582" s="3"/>
      <c r="AE582" s="3"/>
    </row>
    <row r="583" spans="1:31" ht="13.2" customHeight="1">
      <c r="A583" s="3"/>
      <c r="B583" s="4"/>
      <c r="C583" s="4"/>
      <c r="D583" s="4"/>
      <c r="E583" s="5"/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50"/>
      <c r="R583" s="20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0"/>
      <c r="AD583" s="3"/>
      <c r="AE583" s="3"/>
    </row>
    <row r="584" spans="1:31" ht="13.2" customHeight="1">
      <c r="A584" s="3"/>
      <c r="B584" s="4"/>
      <c r="C584" s="4"/>
      <c r="D584" s="4"/>
      <c r="E584" s="5"/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50"/>
      <c r="R584" s="20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0"/>
      <c r="AD584" s="3"/>
      <c r="AE584" s="3"/>
    </row>
    <row r="585" spans="1:31" ht="13.2" customHeight="1">
      <c r="A585" s="3"/>
      <c r="B585" s="4"/>
      <c r="C585" s="4"/>
      <c r="D585" s="4"/>
      <c r="E585" s="5"/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50"/>
      <c r="R585" s="20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0"/>
      <c r="AD585" s="3"/>
      <c r="AE585" s="3"/>
    </row>
    <row r="586" spans="1:31" ht="13.2" customHeight="1">
      <c r="A586" s="3"/>
      <c r="B586" s="4"/>
      <c r="C586" s="4"/>
      <c r="D586" s="4"/>
      <c r="E586" s="5"/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50"/>
      <c r="R586" s="20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0"/>
      <c r="AD586" s="3"/>
      <c r="AE586" s="3"/>
    </row>
    <row r="587" spans="1:31" ht="13.2" customHeight="1">
      <c r="A587" s="3"/>
      <c r="B587" s="4"/>
      <c r="C587" s="4"/>
      <c r="D587" s="4"/>
      <c r="E587" s="5"/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50"/>
      <c r="R587" s="20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0"/>
      <c r="AD587" s="3"/>
      <c r="AE587" s="3"/>
    </row>
    <row r="588" spans="1:31" ht="13.2" customHeight="1">
      <c r="A588" s="3"/>
      <c r="B588" s="4"/>
      <c r="C588" s="4"/>
      <c r="D588" s="4"/>
      <c r="E588" s="5"/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50"/>
      <c r="R588" s="20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0"/>
      <c r="AD588" s="3"/>
      <c r="AE588" s="3"/>
    </row>
    <row r="589" spans="1:31" ht="13.2" customHeight="1">
      <c r="A589" s="3"/>
      <c r="B589" s="4"/>
      <c r="C589" s="4"/>
      <c r="D589" s="4"/>
      <c r="E589" s="5"/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50"/>
      <c r="R589" s="20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0"/>
      <c r="AD589" s="3"/>
      <c r="AE589" s="3"/>
    </row>
    <row r="590" spans="1:31" ht="13.2" customHeight="1">
      <c r="A590" s="3"/>
      <c r="B590" s="4"/>
      <c r="C590" s="4"/>
      <c r="D590" s="4"/>
      <c r="E590" s="5"/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50"/>
      <c r="R590" s="20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0"/>
      <c r="AD590" s="3"/>
      <c r="AE590" s="3"/>
    </row>
    <row r="591" spans="1:31" ht="13.2" customHeight="1">
      <c r="A591" s="3"/>
      <c r="B591" s="4"/>
      <c r="C591" s="4"/>
      <c r="D591" s="4"/>
      <c r="E591" s="5"/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50"/>
      <c r="R591" s="20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0"/>
      <c r="AD591" s="3"/>
      <c r="AE591" s="3"/>
    </row>
    <row r="592" spans="1:31" ht="13.2" customHeight="1">
      <c r="A592" s="3"/>
      <c r="B592" s="4"/>
      <c r="C592" s="4"/>
      <c r="D592" s="4"/>
      <c r="E592" s="5"/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50"/>
      <c r="R592" s="20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0"/>
      <c r="AD592" s="3"/>
      <c r="AE592" s="3"/>
    </row>
    <row r="593" spans="1:31" ht="13.2" customHeight="1">
      <c r="A593" s="3"/>
      <c r="B593" s="4"/>
      <c r="C593" s="4"/>
      <c r="D593" s="4"/>
      <c r="E593" s="5"/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50"/>
      <c r="R593" s="20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0"/>
      <c r="AD593" s="3"/>
      <c r="AE593" s="3"/>
    </row>
    <row r="594" spans="1:31" ht="13.2" customHeight="1">
      <c r="A594" s="3"/>
      <c r="B594" s="4"/>
      <c r="C594" s="4"/>
      <c r="D594" s="4"/>
      <c r="E594" s="5"/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50"/>
      <c r="R594" s="20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0"/>
      <c r="AD594" s="3"/>
      <c r="AE594" s="3"/>
    </row>
    <row r="595" spans="1:31" ht="13.2" customHeight="1">
      <c r="A595" s="3"/>
      <c r="B595" s="4"/>
      <c r="C595" s="4"/>
      <c r="D595" s="4"/>
      <c r="E595" s="5"/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50"/>
      <c r="R595" s="20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0"/>
      <c r="AD595" s="3"/>
      <c r="AE595" s="3"/>
    </row>
    <row r="596" spans="1:31" ht="13.2" customHeight="1">
      <c r="A596" s="3"/>
      <c r="B596" s="4"/>
      <c r="C596" s="4"/>
      <c r="D596" s="4"/>
      <c r="E596" s="5"/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50"/>
      <c r="R596" s="20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0"/>
      <c r="AD596" s="3"/>
      <c r="AE596" s="3"/>
    </row>
    <row r="597" spans="1:31" ht="13.2" customHeight="1">
      <c r="A597" s="3"/>
      <c r="B597" s="4"/>
      <c r="C597" s="4"/>
      <c r="D597" s="4"/>
      <c r="E597" s="5"/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50"/>
      <c r="R597" s="20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0"/>
      <c r="AD597" s="3"/>
      <c r="AE597" s="3"/>
    </row>
    <row r="598" spans="1:31" ht="13.2" customHeight="1">
      <c r="A598" s="3"/>
      <c r="B598" s="4"/>
      <c r="C598" s="4"/>
      <c r="D598" s="4"/>
      <c r="E598" s="5"/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50"/>
      <c r="R598" s="20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0"/>
      <c r="AD598" s="3"/>
      <c r="AE598" s="3"/>
    </row>
    <row r="599" spans="1:31" ht="13.2" customHeight="1">
      <c r="A599" s="3"/>
      <c r="B599" s="4"/>
      <c r="C599" s="4"/>
      <c r="D599" s="4"/>
      <c r="E599" s="5"/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50"/>
      <c r="R599" s="20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0"/>
      <c r="AD599" s="3"/>
      <c r="AE599" s="3"/>
    </row>
    <row r="600" spans="1:31" ht="13.2" customHeight="1">
      <c r="A600" s="3"/>
      <c r="B600" s="4"/>
      <c r="C600" s="4"/>
      <c r="D600" s="4"/>
      <c r="E600" s="5"/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50"/>
      <c r="R600" s="20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0"/>
      <c r="AD600" s="3"/>
      <c r="AE600" s="3"/>
    </row>
    <row r="601" spans="1:31" ht="13.2" customHeight="1">
      <c r="A601" s="3"/>
      <c r="B601" s="4"/>
      <c r="C601" s="4"/>
      <c r="D601" s="4"/>
      <c r="E601" s="5"/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50"/>
      <c r="R601" s="20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0"/>
      <c r="AD601" s="3"/>
      <c r="AE601" s="3"/>
    </row>
    <row r="602" spans="1:31" ht="13.2" customHeight="1">
      <c r="A602" s="3"/>
      <c r="B602" s="4"/>
      <c r="C602" s="4"/>
      <c r="D602" s="4"/>
      <c r="E602" s="5"/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50"/>
      <c r="R602" s="20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0"/>
      <c r="AD602" s="3"/>
      <c r="AE602" s="3"/>
    </row>
    <row r="603" spans="1:31" ht="13.2" customHeight="1">
      <c r="A603" s="3"/>
      <c r="B603" s="4"/>
      <c r="C603" s="4"/>
      <c r="D603" s="4"/>
      <c r="E603" s="5"/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50"/>
      <c r="R603" s="20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0"/>
      <c r="AD603" s="3"/>
      <c r="AE603" s="3"/>
    </row>
    <row r="604" spans="1:31" ht="13.2" customHeight="1">
      <c r="A604" s="3"/>
      <c r="B604" s="4"/>
      <c r="C604" s="4"/>
      <c r="D604" s="4"/>
      <c r="E604" s="5"/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50"/>
      <c r="R604" s="20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0"/>
      <c r="AD604" s="3"/>
      <c r="AE604" s="3"/>
    </row>
    <row r="605" spans="1:31" ht="13.2" customHeight="1">
      <c r="A605" s="3"/>
      <c r="B605" s="4"/>
      <c r="C605" s="4"/>
      <c r="D605" s="4"/>
      <c r="E605" s="5"/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50"/>
      <c r="R605" s="20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0"/>
      <c r="AD605" s="3"/>
      <c r="AE605" s="3"/>
    </row>
    <row r="606" spans="1:31" ht="13.2" customHeight="1">
      <c r="A606" s="3"/>
      <c r="B606" s="4"/>
      <c r="C606" s="4"/>
      <c r="D606" s="4"/>
      <c r="E606" s="5"/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50"/>
      <c r="R606" s="20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0"/>
      <c r="AD606" s="3"/>
      <c r="AE606" s="3"/>
    </row>
    <row r="607" spans="1:31" ht="13.2" customHeight="1">
      <c r="A607" s="3"/>
      <c r="B607" s="4"/>
      <c r="C607" s="4"/>
      <c r="D607" s="4"/>
      <c r="E607" s="5"/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50"/>
      <c r="R607" s="20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0"/>
      <c r="AD607" s="3"/>
      <c r="AE607" s="3"/>
    </row>
    <row r="608" spans="1:31" ht="13.2" customHeight="1">
      <c r="A608" s="3"/>
      <c r="B608" s="4"/>
      <c r="C608" s="4"/>
      <c r="D608" s="4"/>
      <c r="E608" s="5"/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50"/>
      <c r="R608" s="20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0"/>
      <c r="AD608" s="3"/>
      <c r="AE608" s="3"/>
    </row>
    <row r="609" spans="1:31" ht="13.2" customHeight="1">
      <c r="A609" s="3"/>
      <c r="B609" s="4"/>
      <c r="C609" s="4"/>
      <c r="D609" s="4"/>
      <c r="E609" s="5"/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50"/>
      <c r="R609" s="20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0"/>
      <c r="AD609" s="3"/>
      <c r="AE609" s="3"/>
    </row>
    <row r="610" spans="1:31" ht="13.2" customHeight="1">
      <c r="A610" s="3"/>
      <c r="B610" s="4"/>
      <c r="C610" s="4"/>
      <c r="D610" s="4"/>
      <c r="E610" s="5"/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50"/>
      <c r="R610" s="20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0"/>
      <c r="AD610" s="3"/>
      <c r="AE610" s="3"/>
    </row>
    <row r="611" spans="1:31" ht="13.2" customHeight="1">
      <c r="A611" s="3"/>
      <c r="B611" s="4"/>
      <c r="C611" s="4"/>
      <c r="D611" s="4"/>
      <c r="E611" s="5"/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50"/>
      <c r="R611" s="20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0"/>
      <c r="AD611" s="3"/>
      <c r="AE611" s="3"/>
    </row>
    <row r="612" spans="1:31" ht="13.2" customHeight="1">
      <c r="A612" s="3"/>
      <c r="B612" s="4"/>
      <c r="C612" s="4"/>
      <c r="D612" s="4"/>
      <c r="E612" s="5"/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50"/>
      <c r="R612" s="20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0"/>
      <c r="AD612" s="3"/>
      <c r="AE612" s="3"/>
    </row>
    <row r="613" spans="1:31" ht="13.2" customHeight="1">
      <c r="A613" s="3"/>
      <c r="B613" s="4"/>
      <c r="C613" s="4"/>
      <c r="D613" s="4"/>
      <c r="E613" s="5"/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50"/>
      <c r="R613" s="20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0"/>
      <c r="AD613" s="3"/>
      <c r="AE613" s="3"/>
    </row>
    <row r="614" spans="1:31" ht="13.2" customHeight="1">
      <c r="A614" s="3"/>
      <c r="B614" s="4"/>
      <c r="C614" s="4"/>
      <c r="D614" s="4"/>
      <c r="E614" s="5"/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50"/>
      <c r="R614" s="20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0"/>
      <c r="AD614" s="3"/>
      <c r="AE614" s="3"/>
    </row>
    <row r="615" spans="1:31" ht="13.2" customHeight="1">
      <c r="A615" s="3"/>
      <c r="B615" s="4"/>
      <c r="C615" s="4"/>
      <c r="D615" s="4"/>
      <c r="E615" s="5"/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50"/>
      <c r="R615" s="20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0"/>
      <c r="AD615" s="3"/>
      <c r="AE615" s="3"/>
    </row>
    <row r="616" spans="1:31" ht="13.2" customHeight="1">
      <c r="A616" s="3"/>
      <c r="B616" s="4"/>
      <c r="C616" s="4"/>
      <c r="D616" s="4"/>
      <c r="E616" s="5"/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50"/>
      <c r="R616" s="20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0"/>
      <c r="AD616" s="3"/>
      <c r="AE616" s="3"/>
    </row>
    <row r="617" spans="1:31" ht="13.2" customHeight="1">
      <c r="A617" s="3"/>
      <c r="B617" s="4"/>
      <c r="C617" s="4"/>
      <c r="D617" s="4"/>
      <c r="E617" s="5"/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50"/>
      <c r="R617" s="20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0"/>
      <c r="AD617" s="3"/>
      <c r="AE617" s="3"/>
    </row>
    <row r="618" spans="1:31" ht="13.2" customHeight="1">
      <c r="A618" s="3"/>
      <c r="B618" s="4"/>
      <c r="C618" s="4"/>
      <c r="D618" s="4"/>
      <c r="E618" s="5"/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50"/>
      <c r="R618" s="20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0"/>
      <c r="AD618" s="3"/>
      <c r="AE618" s="3"/>
    </row>
    <row r="619" spans="1:31" ht="13.2" customHeight="1">
      <c r="A619" s="3"/>
      <c r="B619" s="4"/>
      <c r="C619" s="4"/>
      <c r="D619" s="4"/>
      <c r="E619" s="5"/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50"/>
      <c r="R619" s="20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0"/>
      <c r="AD619" s="3"/>
      <c r="AE619" s="3"/>
    </row>
    <row r="620" spans="1:31" ht="13.2" customHeight="1">
      <c r="A620" s="3"/>
      <c r="B620" s="4"/>
      <c r="C620" s="4"/>
      <c r="D620" s="4"/>
      <c r="E620" s="5"/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50"/>
      <c r="R620" s="20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0"/>
      <c r="AD620" s="3"/>
      <c r="AE620" s="3"/>
    </row>
    <row r="621" spans="1:31" ht="13.2" customHeight="1">
      <c r="A621" s="3"/>
      <c r="B621" s="4"/>
      <c r="C621" s="4"/>
      <c r="D621" s="4"/>
      <c r="E621" s="5"/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50"/>
      <c r="R621" s="20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0"/>
      <c r="AD621" s="3"/>
      <c r="AE621" s="3"/>
    </row>
    <row r="622" spans="1:31" ht="13.2" customHeight="1">
      <c r="A622" s="3"/>
      <c r="B622" s="4"/>
      <c r="C622" s="4"/>
      <c r="D622" s="4"/>
      <c r="E622" s="5"/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50"/>
      <c r="R622" s="20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0"/>
      <c r="AD622" s="3"/>
      <c r="AE622" s="3"/>
    </row>
    <row r="623" spans="1:31" ht="13.2" customHeight="1">
      <c r="A623" s="3"/>
      <c r="B623" s="4"/>
      <c r="C623" s="4"/>
      <c r="D623" s="4"/>
      <c r="E623" s="5"/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50"/>
      <c r="R623" s="20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0"/>
      <c r="AD623" s="3"/>
      <c r="AE623" s="3"/>
    </row>
    <row r="624" spans="1:31" ht="13.2" customHeight="1">
      <c r="A624" s="3"/>
      <c r="B624" s="4"/>
      <c r="C624" s="4"/>
      <c r="D624" s="4"/>
      <c r="E624" s="5"/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50"/>
      <c r="R624" s="20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0"/>
      <c r="AD624" s="3"/>
      <c r="AE624" s="3"/>
    </row>
    <row r="625" spans="1:31" ht="13.2" customHeight="1">
      <c r="A625" s="3"/>
      <c r="B625" s="4"/>
      <c r="C625" s="4"/>
      <c r="D625" s="4"/>
      <c r="E625" s="5"/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50"/>
      <c r="R625" s="20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0"/>
      <c r="AD625" s="3"/>
      <c r="AE625" s="3"/>
    </row>
    <row r="626" spans="1:31" ht="13.2" customHeight="1">
      <c r="A626" s="3"/>
      <c r="B626" s="4"/>
      <c r="C626" s="4"/>
      <c r="D626" s="4"/>
      <c r="E626" s="5"/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50"/>
      <c r="R626" s="20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0"/>
      <c r="AD626" s="3"/>
      <c r="AE626" s="3"/>
    </row>
    <row r="627" spans="1:31" ht="13.2" customHeight="1">
      <c r="A627" s="3"/>
      <c r="B627" s="4"/>
      <c r="C627" s="4"/>
      <c r="D627" s="4"/>
      <c r="E627" s="5"/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50"/>
      <c r="R627" s="20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0"/>
      <c r="AD627" s="3"/>
      <c r="AE627" s="3"/>
    </row>
    <row r="628" spans="1:31" ht="13.2" customHeight="1">
      <c r="A628" s="3"/>
      <c r="B628" s="4"/>
      <c r="C628" s="4"/>
      <c r="D628" s="4"/>
      <c r="E628" s="5"/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50"/>
      <c r="R628" s="20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0"/>
      <c r="AD628" s="3"/>
      <c r="AE628" s="3"/>
    </row>
    <row r="629" spans="1:31" ht="13.2" customHeight="1">
      <c r="A629" s="3"/>
      <c r="B629" s="4"/>
      <c r="C629" s="4"/>
      <c r="D629" s="4"/>
      <c r="E629" s="5"/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50"/>
      <c r="R629" s="20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0"/>
      <c r="AD629" s="3"/>
      <c r="AE629" s="3"/>
    </row>
    <row r="630" spans="1:31" ht="13.2" customHeight="1">
      <c r="A630" s="3"/>
      <c r="B630" s="4"/>
      <c r="C630" s="4"/>
      <c r="D630" s="4"/>
      <c r="E630" s="5"/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50"/>
      <c r="R630" s="20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0"/>
      <c r="AD630" s="3"/>
      <c r="AE630" s="3"/>
    </row>
    <row r="631" spans="1:31" ht="13.2" customHeight="1">
      <c r="A631" s="3"/>
      <c r="B631" s="4"/>
      <c r="C631" s="4"/>
      <c r="D631" s="4"/>
      <c r="E631" s="5"/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50"/>
      <c r="R631" s="20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0"/>
      <c r="AD631" s="3"/>
      <c r="AE631" s="3"/>
    </row>
    <row r="632" spans="1:31" ht="13.2" customHeight="1">
      <c r="A632" s="3"/>
      <c r="B632" s="4"/>
      <c r="C632" s="4"/>
      <c r="D632" s="4"/>
      <c r="E632" s="5"/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50"/>
      <c r="R632" s="20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0"/>
      <c r="AD632" s="3"/>
      <c r="AE632" s="3"/>
    </row>
    <row r="633" spans="1:31" ht="13.2" customHeight="1">
      <c r="A633" s="3"/>
      <c r="B633" s="4"/>
      <c r="C633" s="4"/>
      <c r="D633" s="4"/>
      <c r="E633" s="5"/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50"/>
      <c r="R633" s="20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0"/>
      <c r="AD633" s="3"/>
      <c r="AE633" s="3"/>
    </row>
    <row r="634" spans="1:31" ht="13.2" customHeight="1">
      <c r="A634" s="3"/>
      <c r="B634" s="4"/>
      <c r="C634" s="4"/>
      <c r="D634" s="4"/>
      <c r="E634" s="5"/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50"/>
      <c r="R634" s="20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0"/>
      <c r="AD634" s="3"/>
      <c r="AE634" s="3"/>
    </row>
    <row r="635" spans="1:31" ht="13.2" customHeight="1">
      <c r="A635" s="3"/>
      <c r="B635" s="4"/>
      <c r="C635" s="4"/>
      <c r="D635" s="4"/>
      <c r="E635" s="5"/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50"/>
      <c r="R635" s="20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0"/>
      <c r="AD635" s="3"/>
      <c r="AE635" s="3"/>
    </row>
    <row r="636" spans="1:31" ht="13.2" customHeight="1">
      <c r="A636" s="3"/>
      <c r="B636" s="4"/>
      <c r="C636" s="4"/>
      <c r="D636" s="4"/>
      <c r="E636" s="5"/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50"/>
      <c r="R636" s="20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0"/>
      <c r="AD636" s="3"/>
      <c r="AE636" s="3"/>
    </row>
    <row r="637" spans="1:31" ht="13.2" customHeight="1">
      <c r="A637" s="3"/>
      <c r="B637" s="4"/>
      <c r="C637" s="4"/>
      <c r="D637" s="4"/>
      <c r="E637" s="5"/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50"/>
      <c r="R637" s="20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0"/>
      <c r="AD637" s="3"/>
      <c r="AE637" s="3"/>
    </row>
    <row r="638" spans="1:31" ht="13.2" customHeight="1">
      <c r="A638" s="3"/>
      <c r="B638" s="4"/>
      <c r="C638" s="4"/>
      <c r="D638" s="4"/>
      <c r="E638" s="5"/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50"/>
      <c r="R638" s="20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0"/>
      <c r="AD638" s="3"/>
      <c r="AE638" s="3"/>
    </row>
    <row r="639" spans="1:31" ht="13.2" customHeight="1">
      <c r="A639" s="3"/>
      <c r="B639" s="4"/>
      <c r="C639" s="4"/>
      <c r="D639" s="4"/>
      <c r="E639" s="5"/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50"/>
      <c r="R639" s="20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0"/>
      <c r="AD639" s="3"/>
      <c r="AE639" s="3"/>
    </row>
    <row r="640" spans="1:31" ht="13.2" customHeight="1">
      <c r="A640" s="3"/>
      <c r="B640" s="4"/>
      <c r="C640" s="4"/>
      <c r="D640" s="4"/>
      <c r="E640" s="5"/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50"/>
      <c r="R640" s="20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0"/>
      <c r="AD640" s="3"/>
      <c r="AE640" s="3"/>
    </row>
    <row r="641" spans="1:31" ht="13.2" customHeight="1">
      <c r="A641" s="3"/>
      <c r="B641" s="4"/>
      <c r="C641" s="4"/>
      <c r="D641" s="4"/>
      <c r="E641" s="5"/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50"/>
      <c r="R641" s="20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0"/>
      <c r="AD641" s="3"/>
      <c r="AE641" s="3"/>
    </row>
    <row r="642" spans="1:31" ht="13.2" customHeight="1">
      <c r="A642" s="3"/>
      <c r="B642" s="4"/>
      <c r="C642" s="4"/>
      <c r="D642" s="4"/>
      <c r="E642" s="5"/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50"/>
      <c r="R642" s="20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0"/>
      <c r="AD642" s="3"/>
      <c r="AE642" s="3"/>
    </row>
    <row r="643" spans="1:31" ht="13.2" customHeight="1">
      <c r="A643" s="3"/>
      <c r="B643" s="4"/>
      <c r="C643" s="4"/>
      <c r="D643" s="4"/>
      <c r="E643" s="5"/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50"/>
      <c r="R643" s="20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0"/>
      <c r="AD643" s="3"/>
      <c r="AE643" s="3"/>
    </row>
    <row r="644" spans="1:31" ht="13.2" customHeight="1">
      <c r="A644" s="3"/>
      <c r="B644" s="4"/>
      <c r="C644" s="4"/>
      <c r="D644" s="4"/>
      <c r="E644" s="5"/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50"/>
      <c r="R644" s="20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0"/>
      <c r="AD644" s="3"/>
      <c r="AE644" s="3"/>
    </row>
    <row r="645" spans="1:31" ht="13.2" customHeight="1">
      <c r="A645" s="3"/>
      <c r="B645" s="4"/>
      <c r="C645" s="4"/>
      <c r="D645" s="4"/>
      <c r="E645" s="5"/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50"/>
      <c r="R645" s="20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0"/>
      <c r="AD645" s="3"/>
      <c r="AE645" s="3"/>
    </row>
    <row r="646" spans="1:31" ht="13.2" customHeight="1">
      <c r="A646" s="3"/>
      <c r="B646" s="4"/>
      <c r="C646" s="4"/>
      <c r="D646" s="4"/>
      <c r="E646" s="5"/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50"/>
      <c r="R646" s="20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0"/>
      <c r="AD646" s="3"/>
      <c r="AE646" s="3"/>
    </row>
    <row r="647" spans="1:31" ht="13.2" customHeight="1">
      <c r="A647" s="3"/>
      <c r="B647" s="4"/>
      <c r="C647" s="4"/>
      <c r="D647" s="4"/>
      <c r="E647" s="5"/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50"/>
      <c r="R647" s="20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0"/>
      <c r="AD647" s="3"/>
      <c r="AE647" s="3"/>
    </row>
    <row r="648" spans="1:31" ht="13.2" customHeight="1">
      <c r="A648" s="3"/>
      <c r="B648" s="4"/>
      <c r="C648" s="4"/>
      <c r="D648" s="4"/>
      <c r="E648" s="5"/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50"/>
      <c r="R648" s="20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0"/>
      <c r="AD648" s="3"/>
      <c r="AE648" s="3"/>
    </row>
    <row r="649" spans="1:31" ht="13.2" customHeight="1">
      <c r="A649" s="3"/>
      <c r="B649" s="4"/>
      <c r="C649" s="4"/>
      <c r="D649" s="4"/>
      <c r="E649" s="5"/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50"/>
      <c r="R649" s="20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0"/>
      <c r="AD649" s="3"/>
      <c r="AE649" s="3"/>
    </row>
    <row r="650" spans="1:31" ht="13.2" customHeight="1">
      <c r="A650" s="3"/>
      <c r="B650" s="4"/>
      <c r="C650" s="4"/>
      <c r="D650" s="4"/>
      <c r="E650" s="5"/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50"/>
      <c r="R650" s="20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0"/>
      <c r="AD650" s="3"/>
      <c r="AE650" s="3"/>
    </row>
    <row r="651" spans="1:31" ht="13.2" customHeight="1">
      <c r="A651" s="3"/>
      <c r="B651" s="4"/>
      <c r="C651" s="4"/>
      <c r="D651" s="4"/>
      <c r="E651" s="5"/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50"/>
      <c r="R651" s="20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0"/>
      <c r="AD651" s="3"/>
      <c r="AE651" s="3"/>
    </row>
    <row r="652" spans="1:31" ht="13.2" customHeight="1">
      <c r="A652" s="3"/>
      <c r="B652" s="4"/>
      <c r="C652" s="4"/>
      <c r="D652" s="4"/>
      <c r="E652" s="5"/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50"/>
      <c r="R652" s="20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0"/>
      <c r="AD652" s="3"/>
      <c r="AE652" s="3"/>
    </row>
    <row r="653" spans="1:31" ht="13.2" customHeight="1">
      <c r="A653" s="3"/>
      <c r="B653" s="4"/>
      <c r="C653" s="4"/>
      <c r="D653" s="4"/>
      <c r="E653" s="5"/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50"/>
      <c r="R653" s="20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0"/>
      <c r="AD653" s="3"/>
      <c r="AE653" s="3"/>
    </row>
    <row r="654" spans="1:31" ht="13.2" customHeight="1">
      <c r="A654" s="3"/>
      <c r="B654" s="4"/>
      <c r="C654" s="4"/>
      <c r="D654" s="4"/>
      <c r="E654" s="5"/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50"/>
      <c r="R654" s="20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0"/>
      <c r="AD654" s="3"/>
      <c r="AE654" s="3"/>
    </row>
    <row r="655" spans="1:31" ht="13.2" customHeight="1">
      <c r="A655" s="3"/>
      <c r="B655" s="4"/>
      <c r="C655" s="4"/>
      <c r="D655" s="4"/>
      <c r="E655" s="5"/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50"/>
      <c r="R655" s="20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0"/>
      <c r="AD655" s="3"/>
      <c r="AE655" s="3"/>
    </row>
    <row r="656" spans="1:31" ht="13.2" customHeight="1">
      <c r="A656" s="3"/>
      <c r="B656" s="4"/>
      <c r="C656" s="4"/>
      <c r="D656" s="4"/>
      <c r="E656" s="5"/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50"/>
      <c r="R656" s="20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0"/>
      <c r="AD656" s="3"/>
      <c r="AE656" s="3"/>
    </row>
    <row r="657" spans="1:31" ht="13.2" customHeight="1">
      <c r="A657" s="3"/>
      <c r="B657" s="4"/>
      <c r="C657" s="4"/>
      <c r="D657" s="4"/>
      <c r="E657" s="5"/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50"/>
      <c r="R657" s="20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0"/>
      <c r="AD657" s="3"/>
      <c r="AE657" s="3"/>
    </row>
    <row r="658" spans="1:31" ht="13.2" customHeight="1">
      <c r="A658" s="3"/>
      <c r="B658" s="4"/>
      <c r="C658" s="4"/>
      <c r="D658" s="4"/>
      <c r="E658" s="5"/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50"/>
      <c r="R658" s="20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0"/>
      <c r="AD658" s="3"/>
      <c r="AE658" s="3"/>
    </row>
    <row r="659" spans="1:31" ht="13.2" customHeight="1">
      <c r="A659" s="3"/>
      <c r="B659" s="4"/>
      <c r="C659" s="4"/>
      <c r="D659" s="4"/>
      <c r="E659" s="5"/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50"/>
      <c r="R659" s="20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0"/>
      <c r="AD659" s="3"/>
      <c r="AE659" s="3"/>
    </row>
    <row r="660" spans="1:31" ht="13.2" customHeight="1">
      <c r="A660" s="3"/>
      <c r="B660" s="4"/>
      <c r="C660" s="4"/>
      <c r="D660" s="4"/>
      <c r="E660" s="5"/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50"/>
      <c r="R660" s="20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0"/>
      <c r="AD660" s="3"/>
      <c r="AE660" s="3"/>
    </row>
    <row r="661" spans="1:31" ht="13.2" customHeight="1">
      <c r="A661" s="3"/>
      <c r="B661" s="4"/>
      <c r="C661" s="4"/>
      <c r="D661" s="4"/>
      <c r="E661" s="5"/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50"/>
      <c r="R661" s="20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0"/>
      <c r="AD661" s="3"/>
      <c r="AE661" s="3"/>
    </row>
    <row r="662" spans="1:31" ht="13.2" customHeight="1">
      <c r="A662" s="3"/>
      <c r="B662" s="4"/>
      <c r="C662" s="4"/>
      <c r="D662" s="4"/>
      <c r="E662" s="5"/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50"/>
      <c r="R662" s="20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0"/>
      <c r="AD662" s="3"/>
      <c r="AE662" s="3"/>
    </row>
    <row r="663" spans="1:31" ht="13.2" customHeight="1">
      <c r="A663" s="3"/>
      <c r="B663" s="4"/>
      <c r="C663" s="4"/>
      <c r="D663" s="4"/>
      <c r="E663" s="5"/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50"/>
      <c r="R663" s="20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0"/>
      <c r="AD663" s="3"/>
      <c r="AE663" s="3"/>
    </row>
    <row r="664" spans="1:31" ht="13.2" customHeight="1">
      <c r="A664" s="3"/>
      <c r="B664" s="4"/>
      <c r="C664" s="4"/>
      <c r="D664" s="4"/>
      <c r="E664" s="5"/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50"/>
      <c r="R664" s="20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0"/>
      <c r="AD664" s="3"/>
      <c r="AE664" s="3"/>
    </row>
    <row r="665" spans="1:31" ht="13.2" customHeight="1">
      <c r="A665" s="3"/>
      <c r="B665" s="4"/>
      <c r="C665" s="4"/>
      <c r="D665" s="4"/>
      <c r="E665" s="5"/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50"/>
      <c r="R665" s="20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0"/>
      <c r="AD665" s="3"/>
      <c r="AE665" s="3"/>
    </row>
    <row r="666" spans="1:31" ht="13.2" customHeight="1">
      <c r="A666" s="3"/>
      <c r="B666" s="4"/>
      <c r="C666" s="4"/>
      <c r="D666" s="4"/>
      <c r="E666" s="5"/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50"/>
      <c r="R666" s="20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0"/>
      <c r="AD666" s="3"/>
      <c r="AE666" s="3"/>
    </row>
    <row r="667" spans="1:31" ht="13.2" customHeight="1">
      <c r="A667" s="3"/>
      <c r="B667" s="4"/>
      <c r="C667" s="4"/>
      <c r="D667" s="4"/>
      <c r="E667" s="5"/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50"/>
      <c r="R667" s="20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0"/>
      <c r="AD667" s="3"/>
      <c r="AE667" s="3"/>
    </row>
    <row r="668" spans="1:31" ht="13.2" customHeight="1">
      <c r="A668" s="3"/>
      <c r="B668" s="4"/>
      <c r="C668" s="4"/>
      <c r="D668" s="4"/>
      <c r="E668" s="5"/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50"/>
      <c r="R668" s="20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0"/>
      <c r="AD668" s="3"/>
      <c r="AE668" s="3"/>
    </row>
    <row r="669" spans="1:31" ht="13.2" customHeight="1">
      <c r="A669" s="3"/>
      <c r="B669" s="4"/>
      <c r="C669" s="4"/>
      <c r="D669" s="4"/>
      <c r="E669" s="5"/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50"/>
      <c r="R669" s="20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0"/>
      <c r="AD669" s="3"/>
      <c r="AE669" s="3"/>
    </row>
    <row r="670" spans="1:31" ht="13.2" customHeight="1">
      <c r="A670" s="3"/>
      <c r="B670" s="4"/>
      <c r="C670" s="4"/>
      <c r="D670" s="4"/>
      <c r="E670" s="5"/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50"/>
      <c r="R670" s="20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0"/>
      <c r="AD670" s="3"/>
      <c r="AE670" s="3"/>
    </row>
    <row r="671" spans="1:31" ht="13.2" customHeight="1">
      <c r="A671" s="3"/>
      <c r="B671" s="4"/>
      <c r="C671" s="4"/>
      <c r="D671" s="4"/>
      <c r="E671" s="5"/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50"/>
      <c r="R671" s="20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0"/>
      <c r="AD671" s="3"/>
      <c r="AE671" s="3"/>
    </row>
    <row r="672" spans="1:31" ht="13.2" customHeight="1">
      <c r="A672" s="3"/>
      <c r="B672" s="4"/>
      <c r="C672" s="4"/>
      <c r="D672" s="4"/>
      <c r="E672" s="5"/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50"/>
      <c r="R672" s="20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0"/>
      <c r="AD672" s="3"/>
      <c r="AE672" s="3"/>
    </row>
    <row r="673" spans="1:31" ht="13.2" customHeight="1">
      <c r="A673" s="3"/>
      <c r="B673" s="4"/>
      <c r="C673" s="4"/>
      <c r="D673" s="4"/>
      <c r="E673" s="5"/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50"/>
      <c r="R673" s="20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0"/>
      <c r="AD673" s="3"/>
      <c r="AE673" s="3"/>
    </row>
    <row r="674" spans="1:31" ht="13.2" customHeight="1">
      <c r="A674" s="3"/>
      <c r="B674" s="4"/>
      <c r="C674" s="4"/>
      <c r="D674" s="4"/>
      <c r="E674" s="5"/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50"/>
      <c r="R674" s="20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0"/>
      <c r="AD674" s="3"/>
      <c r="AE674" s="3"/>
    </row>
    <row r="675" spans="1:31" ht="13.2" customHeight="1">
      <c r="A675" s="3"/>
      <c r="B675" s="4"/>
      <c r="C675" s="4"/>
      <c r="D675" s="4"/>
      <c r="E675" s="5"/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50"/>
      <c r="R675" s="20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0"/>
      <c r="AD675" s="3"/>
      <c r="AE675" s="3"/>
    </row>
    <row r="676" spans="1:31" ht="13.2" customHeight="1">
      <c r="A676" s="3"/>
      <c r="B676" s="4"/>
      <c r="C676" s="4"/>
      <c r="D676" s="4"/>
      <c r="E676" s="5"/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50"/>
      <c r="R676" s="20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0"/>
      <c r="AD676" s="3"/>
      <c r="AE676" s="3"/>
    </row>
    <row r="677" spans="1:31" ht="13.2" customHeight="1">
      <c r="A677" s="3"/>
      <c r="B677" s="4"/>
      <c r="C677" s="4"/>
      <c r="D677" s="4"/>
      <c r="E677" s="5"/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50"/>
      <c r="R677" s="20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0"/>
      <c r="AD677" s="3"/>
      <c r="AE677" s="3"/>
    </row>
    <row r="678" spans="1:31" ht="13.2" customHeight="1">
      <c r="A678" s="3"/>
      <c r="B678" s="4"/>
      <c r="C678" s="4"/>
      <c r="D678" s="4"/>
      <c r="E678" s="5"/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50"/>
      <c r="R678" s="20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0"/>
      <c r="AD678" s="3"/>
      <c r="AE678" s="3"/>
    </row>
    <row r="679" spans="1:31" ht="13.2" customHeight="1">
      <c r="A679" s="3"/>
      <c r="B679" s="4"/>
      <c r="C679" s="4"/>
      <c r="D679" s="4"/>
      <c r="E679" s="5"/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50"/>
      <c r="R679" s="20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0"/>
      <c r="AD679" s="3"/>
      <c r="AE679" s="3"/>
    </row>
    <row r="680" spans="1:31" ht="13.2" customHeight="1">
      <c r="A680" s="3"/>
      <c r="B680" s="4"/>
      <c r="C680" s="4"/>
      <c r="D680" s="4"/>
      <c r="E680" s="5"/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50"/>
      <c r="R680" s="20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0"/>
      <c r="AD680" s="3"/>
      <c r="AE680" s="3"/>
    </row>
    <row r="681" spans="1:31" ht="13.2" customHeight="1">
      <c r="A681" s="3"/>
      <c r="B681" s="4"/>
      <c r="C681" s="4"/>
      <c r="D681" s="4"/>
      <c r="E681" s="5"/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50"/>
      <c r="R681" s="20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0"/>
      <c r="AD681" s="3"/>
      <c r="AE681" s="3"/>
    </row>
    <row r="682" spans="1:31" ht="13.2" customHeight="1">
      <c r="A682" s="3"/>
      <c r="B682" s="4"/>
      <c r="C682" s="4"/>
      <c r="D682" s="4"/>
      <c r="E682" s="5"/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50"/>
      <c r="R682" s="20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0"/>
      <c r="AD682" s="3"/>
      <c r="AE682" s="3"/>
    </row>
    <row r="683" spans="1:31" ht="13.2" customHeight="1">
      <c r="A683" s="3"/>
      <c r="B683" s="4"/>
      <c r="C683" s="4"/>
      <c r="D683" s="4"/>
      <c r="E683" s="5"/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50"/>
      <c r="R683" s="20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0"/>
      <c r="AD683" s="3"/>
      <c r="AE683" s="3"/>
    </row>
    <row r="684" spans="1:31" ht="13.2" customHeight="1">
      <c r="A684" s="3"/>
      <c r="B684" s="4"/>
      <c r="C684" s="4"/>
      <c r="D684" s="4"/>
      <c r="E684" s="5"/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50"/>
      <c r="R684" s="20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0"/>
      <c r="AD684" s="3"/>
      <c r="AE684" s="3"/>
    </row>
    <row r="685" spans="1:31" ht="13.2" customHeight="1">
      <c r="A685" s="3"/>
      <c r="B685" s="4"/>
      <c r="C685" s="4"/>
      <c r="D685" s="4"/>
      <c r="E685" s="5"/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50"/>
      <c r="R685" s="20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0"/>
      <c r="AD685" s="3"/>
      <c r="AE685" s="3"/>
    </row>
    <row r="686" spans="1:31" ht="13.2" customHeight="1">
      <c r="A686" s="3"/>
      <c r="B686" s="4"/>
      <c r="C686" s="4"/>
      <c r="D686" s="4"/>
      <c r="E686" s="5"/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50"/>
      <c r="R686" s="20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0"/>
      <c r="AD686" s="3"/>
      <c r="AE686" s="3"/>
    </row>
    <row r="687" spans="1:31" ht="13.2" customHeight="1">
      <c r="A687" s="3"/>
      <c r="B687" s="4"/>
      <c r="C687" s="4"/>
      <c r="D687" s="4"/>
      <c r="E687" s="5"/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50"/>
      <c r="R687" s="20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0"/>
      <c r="AD687" s="3"/>
      <c r="AE687" s="3"/>
    </row>
    <row r="688" spans="1:31" ht="13.2" customHeight="1">
      <c r="A688" s="3"/>
      <c r="B688" s="4"/>
      <c r="C688" s="4"/>
      <c r="D688" s="4"/>
      <c r="E688" s="5"/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50"/>
      <c r="R688" s="20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0"/>
      <c r="AD688" s="3"/>
      <c r="AE688" s="3"/>
    </row>
    <row r="689" spans="1:31" ht="13.2" customHeight="1">
      <c r="A689" s="3"/>
      <c r="B689" s="4"/>
      <c r="C689" s="4"/>
      <c r="D689" s="4"/>
      <c r="E689" s="5"/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50"/>
      <c r="R689" s="20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0"/>
      <c r="AD689" s="3"/>
      <c r="AE689" s="3"/>
    </row>
    <row r="690" spans="1:31" ht="13.2" customHeight="1">
      <c r="A690" s="3"/>
      <c r="B690" s="4"/>
      <c r="C690" s="4"/>
      <c r="D690" s="4"/>
      <c r="E690" s="5"/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50"/>
      <c r="R690" s="20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0"/>
      <c r="AD690" s="3"/>
      <c r="AE690" s="3"/>
    </row>
    <row r="691" spans="1:31" ht="13.2" customHeight="1">
      <c r="A691" s="3"/>
      <c r="B691" s="4"/>
      <c r="C691" s="4"/>
      <c r="D691" s="4"/>
      <c r="E691" s="5"/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50"/>
      <c r="R691" s="20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0"/>
      <c r="AD691" s="3"/>
      <c r="AE691" s="3"/>
    </row>
    <row r="692" spans="1:31" ht="13.2" customHeight="1">
      <c r="A692" s="3"/>
      <c r="B692" s="4"/>
      <c r="C692" s="4"/>
      <c r="D692" s="4"/>
      <c r="E692" s="5"/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50"/>
      <c r="R692" s="20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0"/>
      <c r="AD692" s="3"/>
      <c r="AE692" s="3"/>
    </row>
    <row r="693" spans="1:31" ht="13.2" customHeight="1">
      <c r="A693" s="3"/>
      <c r="B693" s="4"/>
      <c r="C693" s="4"/>
      <c r="D693" s="4"/>
      <c r="E693" s="5"/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50"/>
      <c r="R693" s="20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0"/>
      <c r="AD693" s="3"/>
      <c r="AE693" s="3"/>
    </row>
    <row r="694" spans="1:31" ht="13.2" customHeight="1">
      <c r="A694" s="3"/>
      <c r="B694" s="4"/>
      <c r="C694" s="4"/>
      <c r="D694" s="4"/>
      <c r="E694" s="5"/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50"/>
      <c r="R694" s="20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0"/>
      <c r="AD694" s="3"/>
      <c r="AE694" s="3"/>
    </row>
    <row r="695" spans="1:31" ht="13.2" customHeight="1">
      <c r="A695" s="3"/>
      <c r="B695" s="4"/>
      <c r="C695" s="4"/>
      <c r="D695" s="4"/>
      <c r="E695" s="5"/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50"/>
      <c r="R695" s="20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0"/>
      <c r="AD695" s="3"/>
      <c r="AE695" s="3"/>
    </row>
    <row r="696" spans="1:31" ht="13.2" customHeight="1">
      <c r="A696" s="3"/>
      <c r="B696" s="4"/>
      <c r="C696" s="4"/>
      <c r="D696" s="4"/>
      <c r="E696" s="5"/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50"/>
      <c r="R696" s="20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0"/>
      <c r="AD696" s="3"/>
      <c r="AE696" s="3"/>
    </row>
    <row r="697" spans="1:31" ht="13.2" customHeight="1">
      <c r="A697" s="3"/>
      <c r="B697" s="4"/>
      <c r="C697" s="4"/>
      <c r="D697" s="4"/>
      <c r="E697" s="5"/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50"/>
      <c r="R697" s="20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0"/>
      <c r="AD697" s="3"/>
      <c r="AE697" s="3"/>
    </row>
    <row r="698" spans="1:31" ht="13.2" customHeight="1">
      <c r="A698" s="3"/>
      <c r="B698" s="4"/>
      <c r="C698" s="4"/>
      <c r="D698" s="4"/>
      <c r="E698" s="5"/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50"/>
      <c r="R698" s="20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0"/>
      <c r="AD698" s="3"/>
      <c r="AE698" s="3"/>
    </row>
    <row r="699" spans="1:31" ht="13.2" customHeight="1">
      <c r="A699" s="3"/>
      <c r="B699" s="4"/>
      <c r="C699" s="4"/>
      <c r="D699" s="4"/>
      <c r="E699" s="5"/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50"/>
      <c r="R699" s="20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0"/>
      <c r="AD699" s="3"/>
      <c r="AE699" s="3"/>
    </row>
    <row r="700" spans="1:31" ht="13.2" customHeight="1">
      <c r="A700" s="3"/>
      <c r="B700" s="4"/>
      <c r="C700" s="4"/>
      <c r="D700" s="4"/>
      <c r="E700" s="5"/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50"/>
      <c r="R700" s="20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0"/>
      <c r="AD700" s="3"/>
      <c r="AE700" s="3"/>
    </row>
    <row r="701" spans="1:31" ht="13.2" customHeight="1">
      <c r="A701" s="3"/>
      <c r="B701" s="4"/>
      <c r="C701" s="4"/>
      <c r="D701" s="4"/>
      <c r="E701" s="5"/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50"/>
      <c r="R701" s="20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0"/>
      <c r="AD701" s="3"/>
      <c r="AE701" s="3"/>
    </row>
    <row r="702" spans="1:31" ht="13.2" customHeight="1">
      <c r="A702" s="3"/>
      <c r="B702" s="4"/>
      <c r="C702" s="4"/>
      <c r="D702" s="4"/>
      <c r="E702" s="5"/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50"/>
      <c r="R702" s="20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0"/>
      <c r="AD702" s="3"/>
      <c r="AE702" s="3"/>
    </row>
    <row r="703" spans="1:31" ht="13.2" customHeight="1">
      <c r="A703" s="3"/>
      <c r="B703" s="4"/>
      <c r="C703" s="4"/>
      <c r="D703" s="4"/>
      <c r="E703" s="5"/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50"/>
      <c r="R703" s="20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0"/>
      <c r="AD703" s="3"/>
      <c r="AE703" s="3"/>
    </row>
    <row r="704" spans="1:31" ht="13.2" customHeight="1">
      <c r="A704" s="3"/>
      <c r="B704" s="4"/>
      <c r="C704" s="4"/>
      <c r="D704" s="4"/>
      <c r="E704" s="5"/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50"/>
      <c r="R704" s="20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0"/>
      <c r="AD704" s="3"/>
      <c r="AE704" s="3"/>
    </row>
    <row r="705" spans="1:31" ht="13.2" customHeight="1">
      <c r="A705" s="3"/>
      <c r="B705" s="4"/>
      <c r="C705" s="4"/>
      <c r="D705" s="4"/>
      <c r="E705" s="5"/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50"/>
      <c r="R705" s="20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0"/>
      <c r="AD705" s="3"/>
      <c r="AE705" s="3"/>
    </row>
    <row r="706" spans="1:31" ht="13.2" customHeight="1">
      <c r="A706" s="3"/>
      <c r="B706" s="4"/>
      <c r="C706" s="4"/>
      <c r="D706" s="4"/>
      <c r="E706" s="5"/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50"/>
      <c r="R706" s="20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0"/>
      <c r="AD706" s="3"/>
      <c r="AE706" s="3"/>
    </row>
    <row r="707" spans="1:31" ht="13.2" customHeight="1">
      <c r="A707" s="3"/>
      <c r="B707" s="4"/>
      <c r="C707" s="4"/>
      <c r="D707" s="4"/>
      <c r="E707" s="5"/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50"/>
      <c r="R707" s="20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0"/>
      <c r="AD707" s="3"/>
      <c r="AE707" s="3"/>
    </row>
    <row r="708" spans="1:31" ht="13.2" customHeight="1">
      <c r="A708" s="3"/>
      <c r="B708" s="4"/>
      <c r="C708" s="4"/>
      <c r="D708" s="4"/>
      <c r="E708" s="5"/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50"/>
      <c r="R708" s="20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0"/>
      <c r="AD708" s="3"/>
      <c r="AE708" s="3"/>
    </row>
    <row r="709" spans="1:31" ht="13.2" customHeight="1">
      <c r="A709" s="3"/>
      <c r="B709" s="4"/>
      <c r="C709" s="4"/>
      <c r="D709" s="4"/>
      <c r="E709" s="5"/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50"/>
      <c r="R709" s="20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0"/>
      <c r="AD709" s="3"/>
      <c r="AE709" s="3"/>
    </row>
    <row r="710" spans="1:31" ht="13.2" customHeight="1">
      <c r="A710" s="3"/>
      <c r="B710" s="4"/>
      <c r="C710" s="4"/>
      <c r="D710" s="4"/>
      <c r="E710" s="5"/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50"/>
      <c r="R710" s="20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0"/>
      <c r="AD710" s="3"/>
      <c r="AE710" s="3"/>
    </row>
    <row r="711" spans="1:31" ht="13.2" customHeight="1">
      <c r="A711" s="3"/>
      <c r="B711" s="4"/>
      <c r="C711" s="4"/>
      <c r="D711" s="4"/>
      <c r="E711" s="5"/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50"/>
      <c r="R711" s="20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0"/>
      <c r="AD711" s="3"/>
      <c r="AE711" s="3"/>
    </row>
    <row r="712" spans="1:31" ht="13.2" customHeight="1">
      <c r="A712" s="3"/>
      <c r="B712" s="4"/>
      <c r="C712" s="4"/>
      <c r="D712" s="4"/>
      <c r="E712" s="5"/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50"/>
      <c r="R712" s="20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0"/>
      <c r="AD712" s="3"/>
      <c r="AE712" s="3"/>
    </row>
    <row r="713" spans="1:31" ht="13.2" customHeight="1">
      <c r="A713" s="3"/>
      <c r="B713" s="4"/>
      <c r="C713" s="4"/>
      <c r="D713" s="4"/>
      <c r="E713" s="5"/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50"/>
      <c r="R713" s="20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0"/>
      <c r="AD713" s="3"/>
      <c r="AE713" s="3"/>
    </row>
    <row r="714" spans="1:31" ht="13.2" customHeight="1">
      <c r="A714" s="3"/>
      <c r="B714" s="4"/>
      <c r="C714" s="4"/>
      <c r="D714" s="4"/>
      <c r="E714" s="5"/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50"/>
      <c r="R714" s="20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0"/>
      <c r="AD714" s="3"/>
      <c r="AE714" s="3"/>
    </row>
    <row r="715" spans="1:31" ht="13.2" customHeight="1">
      <c r="A715" s="3"/>
      <c r="B715" s="4"/>
      <c r="C715" s="4"/>
      <c r="D715" s="4"/>
      <c r="E715" s="5"/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50"/>
      <c r="R715" s="20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0"/>
      <c r="AD715" s="3"/>
      <c r="AE715" s="3"/>
    </row>
    <row r="716" spans="1:31" ht="13.2" customHeight="1">
      <c r="A716" s="3"/>
      <c r="B716" s="4"/>
      <c r="C716" s="4"/>
      <c r="D716" s="4"/>
      <c r="E716" s="5"/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50"/>
      <c r="R716" s="20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0"/>
      <c r="AD716" s="3"/>
      <c r="AE716" s="3"/>
    </row>
    <row r="717" spans="1:31" ht="13.2" customHeight="1">
      <c r="A717" s="3"/>
      <c r="B717" s="4"/>
      <c r="C717" s="4"/>
      <c r="D717" s="4"/>
      <c r="E717" s="5"/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50"/>
      <c r="R717" s="20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0"/>
      <c r="AD717" s="3"/>
      <c r="AE717" s="3"/>
    </row>
    <row r="718" spans="1:31" ht="13.2" customHeight="1">
      <c r="A718" s="3"/>
      <c r="B718" s="4"/>
      <c r="C718" s="4"/>
      <c r="D718" s="4"/>
      <c r="E718" s="5"/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50"/>
      <c r="R718" s="20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0"/>
      <c r="AD718" s="3"/>
      <c r="AE718" s="3"/>
    </row>
    <row r="719" spans="1:31" ht="13.2" customHeight="1">
      <c r="A719" s="3"/>
      <c r="B719" s="4"/>
      <c r="C719" s="4"/>
      <c r="D719" s="4"/>
      <c r="E719" s="5"/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50"/>
      <c r="R719" s="20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0"/>
      <c r="AD719" s="3"/>
      <c r="AE719" s="3"/>
    </row>
    <row r="720" spans="1:31" ht="13.2" customHeight="1">
      <c r="A720" s="3"/>
      <c r="B720" s="4"/>
      <c r="C720" s="4"/>
      <c r="D720" s="4"/>
      <c r="E720" s="5"/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50"/>
      <c r="R720" s="20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0"/>
      <c r="AD720" s="3"/>
      <c r="AE720" s="3"/>
    </row>
    <row r="721" spans="1:31" ht="13.2" customHeight="1">
      <c r="A721" s="3"/>
      <c r="B721" s="4"/>
      <c r="C721" s="4"/>
      <c r="D721" s="4"/>
      <c r="E721" s="5"/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50"/>
      <c r="R721" s="20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0"/>
      <c r="AD721" s="3"/>
      <c r="AE721" s="3"/>
    </row>
    <row r="722" spans="1:31" ht="13.2" customHeight="1">
      <c r="A722" s="3"/>
      <c r="B722" s="4"/>
      <c r="C722" s="4"/>
      <c r="D722" s="4"/>
      <c r="E722" s="5"/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50"/>
      <c r="R722" s="20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0"/>
      <c r="AD722" s="3"/>
      <c r="AE722" s="3"/>
    </row>
    <row r="723" spans="1:31" ht="13.2" customHeight="1">
      <c r="A723" s="3"/>
      <c r="B723" s="4"/>
      <c r="C723" s="4"/>
      <c r="D723" s="4"/>
      <c r="E723" s="5"/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50"/>
      <c r="R723" s="20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0"/>
      <c r="AD723" s="3"/>
      <c r="AE723" s="3"/>
    </row>
    <row r="724" spans="1:31" ht="13.2" customHeight="1">
      <c r="A724" s="3"/>
      <c r="B724" s="4"/>
      <c r="C724" s="4"/>
      <c r="D724" s="4"/>
      <c r="E724" s="5"/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50"/>
      <c r="R724" s="20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0"/>
      <c r="AD724" s="3"/>
      <c r="AE724" s="3"/>
    </row>
    <row r="725" spans="1:31" ht="13.2" customHeight="1">
      <c r="A725" s="3"/>
      <c r="B725" s="4"/>
      <c r="C725" s="4"/>
      <c r="D725" s="4"/>
      <c r="E725" s="5"/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50"/>
      <c r="R725" s="20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0"/>
      <c r="AD725" s="3"/>
      <c r="AE725" s="3"/>
    </row>
    <row r="726" spans="1:31" ht="13.2" customHeight="1">
      <c r="A726" s="3"/>
      <c r="B726" s="4"/>
      <c r="C726" s="4"/>
      <c r="D726" s="4"/>
      <c r="E726" s="5"/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50"/>
      <c r="R726" s="20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0"/>
      <c r="AD726" s="3"/>
      <c r="AE726" s="3"/>
    </row>
    <row r="727" spans="1:31" ht="13.2" customHeight="1">
      <c r="A727" s="3"/>
      <c r="B727" s="4"/>
      <c r="C727" s="4"/>
      <c r="D727" s="4"/>
      <c r="E727" s="5"/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50"/>
      <c r="R727" s="20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0"/>
      <c r="AD727" s="3"/>
      <c r="AE727" s="3"/>
    </row>
    <row r="728" spans="1:31" ht="13.2" customHeight="1">
      <c r="A728" s="3"/>
      <c r="B728" s="4"/>
      <c r="C728" s="4"/>
      <c r="D728" s="4"/>
      <c r="E728" s="5"/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50"/>
      <c r="R728" s="20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0"/>
      <c r="AD728" s="3"/>
      <c r="AE728" s="3"/>
    </row>
    <row r="729" spans="1:31" ht="13.2" customHeight="1">
      <c r="A729" s="3"/>
      <c r="B729" s="4"/>
      <c r="C729" s="4"/>
      <c r="D729" s="4"/>
      <c r="E729" s="5"/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50"/>
      <c r="R729" s="20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0"/>
      <c r="AD729" s="3"/>
      <c r="AE729" s="3"/>
    </row>
    <row r="730" spans="1:31" ht="13.2" customHeight="1">
      <c r="A730" s="3"/>
      <c r="B730" s="4"/>
      <c r="C730" s="4"/>
      <c r="D730" s="4"/>
      <c r="E730" s="5"/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50"/>
      <c r="R730" s="20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0"/>
      <c r="AD730" s="3"/>
      <c r="AE730" s="3"/>
    </row>
    <row r="731" spans="1:31" ht="13.2" customHeight="1">
      <c r="A731" s="3"/>
      <c r="B731" s="4"/>
      <c r="C731" s="4"/>
      <c r="D731" s="4"/>
      <c r="E731" s="5"/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50"/>
      <c r="R731" s="20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0"/>
      <c r="AD731" s="3"/>
      <c r="AE731" s="3"/>
    </row>
    <row r="732" spans="1:31" ht="13.2" customHeight="1">
      <c r="A732" s="3"/>
      <c r="B732" s="4"/>
      <c r="C732" s="4"/>
      <c r="D732" s="4"/>
      <c r="E732" s="5"/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50"/>
      <c r="R732" s="20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0"/>
      <c r="AD732" s="3"/>
      <c r="AE732" s="3"/>
    </row>
    <row r="733" spans="1:31" ht="13.2" customHeight="1">
      <c r="A733" s="3"/>
      <c r="B733" s="4"/>
      <c r="C733" s="4"/>
      <c r="D733" s="4"/>
      <c r="E733" s="5"/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50"/>
      <c r="R733" s="20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0"/>
      <c r="AD733" s="3"/>
      <c r="AE733" s="3"/>
    </row>
    <row r="734" spans="1:31" ht="13.2" customHeight="1">
      <c r="A734" s="3"/>
      <c r="B734" s="4"/>
      <c r="C734" s="4"/>
      <c r="D734" s="4"/>
      <c r="E734" s="5"/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50"/>
      <c r="R734" s="20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0"/>
      <c r="AD734" s="3"/>
      <c r="AE734" s="3"/>
    </row>
    <row r="735" spans="1:31" ht="13.2" customHeight="1">
      <c r="A735" s="3"/>
      <c r="B735" s="4"/>
      <c r="C735" s="4"/>
      <c r="D735" s="4"/>
      <c r="E735" s="5"/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50"/>
      <c r="R735" s="20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0"/>
      <c r="AD735" s="3"/>
      <c r="AE735" s="3"/>
    </row>
    <row r="736" spans="1:31" ht="13.2" customHeight="1">
      <c r="A736" s="3"/>
      <c r="B736" s="4"/>
      <c r="C736" s="4"/>
      <c r="D736" s="4"/>
      <c r="E736" s="5"/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50"/>
      <c r="R736" s="20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0"/>
      <c r="AD736" s="3"/>
      <c r="AE736" s="3"/>
    </row>
    <row r="737" spans="1:31" ht="13.2" customHeight="1">
      <c r="A737" s="3"/>
      <c r="B737" s="4"/>
      <c r="C737" s="4"/>
      <c r="D737" s="4"/>
      <c r="E737" s="5"/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50"/>
      <c r="R737" s="20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0"/>
      <c r="AD737" s="3"/>
      <c r="AE737" s="3"/>
    </row>
    <row r="738" spans="1:31" ht="13.2" customHeight="1">
      <c r="A738" s="3"/>
      <c r="B738" s="4"/>
      <c r="C738" s="4"/>
      <c r="D738" s="4"/>
      <c r="E738" s="5"/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50"/>
      <c r="R738" s="20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0"/>
      <c r="AD738" s="3"/>
      <c r="AE738" s="3"/>
    </row>
    <row r="739" spans="1:31" ht="13.2" customHeight="1">
      <c r="A739" s="3"/>
      <c r="B739" s="4"/>
      <c r="C739" s="4"/>
      <c r="D739" s="4"/>
      <c r="E739" s="5"/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50"/>
      <c r="R739" s="20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0"/>
      <c r="AD739" s="3"/>
      <c r="AE739" s="3"/>
    </row>
    <row r="740" spans="1:31" ht="13.2" customHeight="1">
      <c r="A740" s="3"/>
      <c r="B740" s="4"/>
      <c r="C740" s="4"/>
      <c r="D740" s="4"/>
      <c r="E740" s="5"/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50"/>
      <c r="R740" s="20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0"/>
      <c r="AD740" s="3"/>
      <c r="AE740" s="3"/>
    </row>
    <row r="741" spans="1:31" ht="13.2" customHeight="1">
      <c r="A741" s="3"/>
      <c r="B741" s="4"/>
      <c r="C741" s="4"/>
      <c r="D741" s="4"/>
      <c r="E741" s="5"/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50"/>
      <c r="R741" s="20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0"/>
      <c r="AD741" s="3"/>
      <c r="AE741" s="3"/>
    </row>
    <row r="742" spans="1:31" ht="13.2" customHeight="1">
      <c r="A742" s="3"/>
      <c r="B742" s="4"/>
      <c r="C742" s="4"/>
      <c r="D742" s="4"/>
      <c r="E742" s="5"/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50"/>
      <c r="R742" s="20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0"/>
      <c r="AD742" s="3"/>
      <c r="AE742" s="3"/>
    </row>
    <row r="743" spans="1:31" ht="13.2" customHeight="1">
      <c r="A743" s="3"/>
      <c r="B743" s="4"/>
      <c r="C743" s="4"/>
      <c r="D743" s="4"/>
      <c r="E743" s="5"/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50"/>
      <c r="R743" s="20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0"/>
      <c r="AD743" s="3"/>
      <c r="AE743" s="3"/>
    </row>
    <row r="744" spans="1:31" ht="13.2" customHeight="1">
      <c r="A744" s="3"/>
      <c r="B744" s="4"/>
      <c r="C744" s="4"/>
      <c r="D744" s="4"/>
      <c r="E744" s="5"/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50"/>
      <c r="R744" s="20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0"/>
      <c r="AD744" s="3"/>
      <c r="AE744" s="3"/>
    </row>
    <row r="745" spans="1:31" ht="13.2" customHeight="1">
      <c r="A745" s="3"/>
      <c r="B745" s="4"/>
      <c r="C745" s="4"/>
      <c r="D745" s="4"/>
      <c r="E745" s="5"/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50"/>
      <c r="R745" s="20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0"/>
      <c r="AD745" s="3"/>
      <c r="AE745" s="3"/>
    </row>
    <row r="746" spans="1:31" ht="13.2" customHeight="1">
      <c r="A746" s="3"/>
      <c r="B746" s="4"/>
      <c r="C746" s="4"/>
      <c r="D746" s="4"/>
      <c r="E746" s="5"/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50"/>
      <c r="R746" s="20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0"/>
      <c r="AD746" s="3"/>
      <c r="AE746" s="3"/>
    </row>
    <row r="747" spans="1:31" ht="13.2" customHeight="1">
      <c r="A747" s="3"/>
      <c r="B747" s="4"/>
      <c r="C747" s="4"/>
      <c r="D747" s="4"/>
      <c r="E747" s="5"/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50"/>
      <c r="R747" s="20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0"/>
      <c r="AD747" s="3"/>
      <c r="AE747" s="3"/>
    </row>
    <row r="748" spans="1:31" ht="13.2" customHeight="1">
      <c r="A748" s="3"/>
      <c r="B748" s="4"/>
      <c r="C748" s="4"/>
      <c r="D748" s="4"/>
      <c r="E748" s="5"/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50"/>
      <c r="R748" s="20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0"/>
      <c r="AD748" s="3"/>
      <c r="AE748" s="3"/>
    </row>
    <row r="749" spans="1:31" ht="13.2" customHeight="1">
      <c r="A749" s="3"/>
      <c r="B749" s="4"/>
      <c r="C749" s="4"/>
      <c r="D749" s="4"/>
      <c r="E749" s="5"/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50"/>
      <c r="R749" s="20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0"/>
      <c r="AD749" s="3"/>
      <c r="AE749" s="3"/>
    </row>
    <row r="750" spans="1:31" ht="13.2" customHeight="1">
      <c r="A750" s="3"/>
      <c r="B750" s="4"/>
      <c r="C750" s="4"/>
      <c r="D750" s="4"/>
      <c r="E750" s="5"/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50"/>
      <c r="R750" s="20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0"/>
      <c r="AD750" s="3"/>
      <c r="AE750" s="3"/>
    </row>
    <row r="751" spans="1:31" ht="13.2" customHeight="1">
      <c r="A751" s="3"/>
      <c r="B751" s="4"/>
      <c r="C751" s="4"/>
      <c r="D751" s="4"/>
      <c r="E751" s="5"/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50"/>
      <c r="R751" s="20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0"/>
      <c r="AD751" s="3"/>
      <c r="AE751" s="3"/>
    </row>
    <row r="752" spans="1:31" ht="13.2" customHeight="1">
      <c r="A752" s="3"/>
      <c r="B752" s="4"/>
      <c r="C752" s="4"/>
      <c r="D752" s="4"/>
      <c r="E752" s="5"/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50"/>
      <c r="R752" s="20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0"/>
      <c r="AD752" s="3"/>
      <c r="AE752" s="3"/>
    </row>
    <row r="753" spans="1:31" ht="13.2" customHeight="1">
      <c r="A753" s="3"/>
      <c r="B753" s="4"/>
      <c r="C753" s="4"/>
      <c r="D753" s="4"/>
      <c r="E753" s="5"/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50"/>
      <c r="R753" s="20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0"/>
      <c r="AD753" s="3"/>
      <c r="AE753" s="3"/>
    </row>
    <row r="754" spans="1:31" ht="13.2" customHeight="1">
      <c r="A754" s="3"/>
      <c r="B754" s="4"/>
      <c r="C754" s="4"/>
      <c r="D754" s="4"/>
      <c r="E754" s="5"/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50"/>
      <c r="R754" s="20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0"/>
      <c r="AD754" s="3"/>
      <c r="AE754" s="3"/>
    </row>
    <row r="755" spans="1:31" ht="13.2" customHeight="1">
      <c r="A755" s="3"/>
      <c r="B755" s="4"/>
      <c r="C755" s="4"/>
      <c r="D755" s="4"/>
      <c r="E755" s="5"/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50"/>
      <c r="R755" s="20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0"/>
      <c r="AD755" s="3"/>
      <c r="AE755" s="3"/>
    </row>
    <row r="756" spans="1:31" ht="13.2" customHeight="1">
      <c r="A756" s="3"/>
      <c r="B756" s="4"/>
      <c r="C756" s="4"/>
      <c r="D756" s="4"/>
      <c r="E756" s="5"/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50"/>
      <c r="R756" s="20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0"/>
      <c r="AD756" s="3"/>
      <c r="AE756" s="3"/>
    </row>
    <row r="757" spans="1:31" ht="13.2" customHeight="1">
      <c r="A757" s="3"/>
      <c r="B757" s="4"/>
      <c r="C757" s="4"/>
      <c r="D757" s="4"/>
      <c r="E757" s="5"/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50"/>
      <c r="R757" s="20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0"/>
      <c r="AD757" s="3"/>
      <c r="AE757" s="3"/>
    </row>
    <row r="758" spans="1:31" ht="13.2" customHeight="1">
      <c r="A758" s="3"/>
      <c r="B758" s="4"/>
      <c r="C758" s="4"/>
      <c r="D758" s="4"/>
      <c r="E758" s="5"/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50"/>
      <c r="R758" s="20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0"/>
      <c r="AD758" s="3"/>
      <c r="AE758" s="3"/>
    </row>
    <row r="759" spans="1:31" ht="13.2" customHeight="1">
      <c r="A759" s="3"/>
      <c r="B759" s="4"/>
      <c r="C759" s="4"/>
      <c r="D759" s="4"/>
      <c r="E759" s="5"/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50"/>
      <c r="R759" s="20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0"/>
      <c r="AD759" s="3"/>
      <c r="AE759" s="3"/>
    </row>
    <row r="760" spans="1:31" ht="13.2" customHeight="1">
      <c r="A760" s="3"/>
      <c r="B760" s="4"/>
      <c r="C760" s="4"/>
      <c r="D760" s="4"/>
      <c r="E760" s="5"/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50"/>
      <c r="R760" s="20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0"/>
      <c r="AD760" s="3"/>
      <c r="AE760" s="3"/>
    </row>
    <row r="761" spans="1:31" ht="13.2" customHeight="1">
      <c r="A761" s="3"/>
      <c r="B761" s="4"/>
      <c r="C761" s="4"/>
      <c r="D761" s="4"/>
      <c r="E761" s="5"/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50"/>
      <c r="R761" s="20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0"/>
      <c r="AD761" s="3"/>
      <c r="AE761" s="3"/>
    </row>
    <row r="762" spans="1:31" ht="13.2" customHeight="1">
      <c r="A762" s="3"/>
      <c r="B762" s="4"/>
      <c r="C762" s="4"/>
      <c r="D762" s="4"/>
      <c r="E762" s="5"/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50"/>
      <c r="R762" s="20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0"/>
      <c r="AD762" s="3"/>
      <c r="AE762" s="3"/>
    </row>
    <row r="763" spans="1:31" ht="13.2" customHeight="1">
      <c r="A763" s="3"/>
      <c r="B763" s="4"/>
      <c r="C763" s="4"/>
      <c r="D763" s="4"/>
      <c r="E763" s="5"/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50"/>
      <c r="R763" s="20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0"/>
      <c r="AD763" s="3"/>
      <c r="AE763" s="3"/>
    </row>
    <row r="764" spans="1:31" ht="13.2" customHeight="1">
      <c r="A764" s="3"/>
      <c r="B764" s="4"/>
      <c r="C764" s="4"/>
      <c r="D764" s="4"/>
      <c r="E764" s="5"/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50"/>
      <c r="R764" s="20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0"/>
      <c r="AD764" s="3"/>
      <c r="AE764" s="3"/>
    </row>
    <row r="765" spans="1:31" ht="13.2" customHeight="1">
      <c r="A765" s="3"/>
      <c r="B765" s="4"/>
      <c r="C765" s="4"/>
      <c r="D765" s="4"/>
      <c r="E765" s="5"/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50"/>
      <c r="R765" s="20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0"/>
      <c r="AD765" s="3"/>
      <c r="AE765" s="3"/>
    </row>
    <row r="766" spans="1:31" ht="13.2" customHeight="1">
      <c r="A766" s="3"/>
      <c r="B766" s="4"/>
      <c r="C766" s="4"/>
      <c r="D766" s="4"/>
      <c r="E766" s="5"/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50"/>
      <c r="R766" s="20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0"/>
      <c r="AD766" s="3"/>
      <c r="AE766" s="3"/>
    </row>
    <row r="767" spans="1:31" ht="13.2" customHeight="1">
      <c r="A767" s="3"/>
      <c r="B767" s="4"/>
      <c r="C767" s="4"/>
      <c r="D767" s="4"/>
      <c r="E767" s="5"/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50"/>
      <c r="R767" s="20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0"/>
      <c r="AD767" s="3"/>
      <c r="AE767" s="3"/>
    </row>
    <row r="768" spans="1:31" ht="13.2" customHeight="1">
      <c r="A768" s="3"/>
      <c r="B768" s="4"/>
      <c r="C768" s="4"/>
      <c r="D768" s="4"/>
      <c r="E768" s="5"/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50"/>
      <c r="R768" s="20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0"/>
      <c r="AD768" s="3"/>
      <c r="AE768" s="3"/>
    </row>
    <row r="769" spans="1:31" ht="13.2" customHeight="1">
      <c r="A769" s="3"/>
      <c r="B769" s="4"/>
      <c r="C769" s="4"/>
      <c r="D769" s="4"/>
      <c r="E769" s="5"/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50"/>
      <c r="R769" s="20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0"/>
      <c r="AD769" s="3"/>
      <c r="AE769" s="3"/>
    </row>
    <row r="770" spans="1:31" ht="13.2" customHeight="1">
      <c r="A770" s="3"/>
      <c r="B770" s="4"/>
      <c r="C770" s="4"/>
      <c r="D770" s="4"/>
      <c r="E770" s="5"/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50"/>
      <c r="R770" s="20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0"/>
      <c r="AD770" s="3"/>
      <c r="AE770" s="3"/>
    </row>
    <row r="771" spans="1:31" ht="13.2" customHeight="1">
      <c r="A771" s="3"/>
      <c r="B771" s="4"/>
      <c r="C771" s="4"/>
      <c r="D771" s="4"/>
      <c r="E771" s="5"/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50"/>
      <c r="R771" s="20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0"/>
      <c r="AD771" s="3"/>
      <c r="AE771" s="3"/>
    </row>
    <row r="772" spans="1:31" ht="13.2" customHeight="1">
      <c r="A772" s="3"/>
      <c r="B772" s="4"/>
      <c r="C772" s="4"/>
      <c r="D772" s="4"/>
      <c r="E772" s="5"/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50"/>
      <c r="R772" s="20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0"/>
      <c r="AD772" s="3"/>
      <c r="AE772" s="3"/>
    </row>
    <row r="773" spans="1:31" ht="13.2" customHeight="1">
      <c r="A773" s="3"/>
      <c r="B773" s="4"/>
      <c r="C773" s="4"/>
      <c r="D773" s="4"/>
      <c r="E773" s="5"/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50"/>
      <c r="R773" s="20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0"/>
      <c r="AD773" s="3"/>
      <c r="AE773" s="3"/>
    </row>
    <row r="774" spans="1:31" ht="13.2" customHeight="1">
      <c r="A774" s="3"/>
      <c r="B774" s="4"/>
      <c r="C774" s="4"/>
      <c r="D774" s="4"/>
      <c r="E774" s="5"/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50"/>
      <c r="R774" s="20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0"/>
      <c r="AD774" s="3"/>
      <c r="AE774" s="3"/>
    </row>
    <row r="775" spans="1:31" ht="13.2" customHeight="1">
      <c r="A775" s="3"/>
      <c r="B775" s="4"/>
      <c r="C775" s="4"/>
      <c r="D775" s="4"/>
      <c r="E775" s="5"/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50"/>
      <c r="R775" s="20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0"/>
      <c r="AD775" s="3"/>
      <c r="AE775" s="3"/>
    </row>
    <row r="776" spans="1:31" ht="13.2" customHeight="1">
      <c r="A776" s="3"/>
      <c r="B776" s="4"/>
      <c r="C776" s="4"/>
      <c r="D776" s="4"/>
      <c r="E776" s="5"/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50"/>
      <c r="R776" s="20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0"/>
      <c r="AD776" s="3"/>
      <c r="AE776" s="3"/>
    </row>
    <row r="777" spans="1:31" ht="13.2" customHeight="1">
      <c r="A777" s="3"/>
      <c r="B777" s="4"/>
      <c r="C777" s="4"/>
      <c r="D777" s="4"/>
      <c r="E777" s="5"/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50"/>
      <c r="R777" s="20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0"/>
      <c r="AD777" s="3"/>
      <c r="AE777" s="3"/>
    </row>
    <row r="778" spans="1:31" ht="13.2" customHeight="1">
      <c r="A778" s="3"/>
      <c r="B778" s="4"/>
      <c r="C778" s="4"/>
      <c r="D778" s="4"/>
      <c r="E778" s="5"/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50"/>
      <c r="R778" s="20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0"/>
      <c r="AD778" s="3"/>
      <c r="AE778" s="3"/>
    </row>
    <row r="779" spans="1:31" ht="13.2" customHeight="1">
      <c r="A779" s="3"/>
      <c r="B779" s="4"/>
      <c r="C779" s="4"/>
      <c r="D779" s="4"/>
      <c r="E779" s="5"/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50"/>
      <c r="R779" s="20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0"/>
      <c r="AD779" s="3"/>
      <c r="AE779" s="3"/>
    </row>
    <row r="780" spans="1:31" ht="13.2" customHeight="1">
      <c r="A780" s="3"/>
      <c r="B780" s="4"/>
      <c r="C780" s="4"/>
      <c r="D780" s="4"/>
      <c r="E780" s="5"/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50"/>
      <c r="R780" s="20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0"/>
      <c r="AD780" s="3"/>
      <c r="AE780" s="3"/>
    </row>
    <row r="781" spans="1:31" ht="13.2" customHeight="1">
      <c r="A781" s="3"/>
      <c r="B781" s="4"/>
      <c r="C781" s="4"/>
      <c r="D781" s="4"/>
      <c r="E781" s="5"/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50"/>
      <c r="R781" s="20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0"/>
      <c r="AD781" s="3"/>
      <c r="AE781" s="3"/>
    </row>
    <row r="782" spans="1:31" ht="13.2" customHeight="1">
      <c r="A782" s="3"/>
      <c r="B782" s="4"/>
      <c r="C782" s="4"/>
      <c r="D782" s="4"/>
      <c r="E782" s="5"/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50"/>
      <c r="R782" s="20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0"/>
      <c r="AD782" s="3"/>
      <c r="AE782" s="3"/>
    </row>
    <row r="783" spans="1:31" ht="13.2" customHeight="1">
      <c r="A783" s="3"/>
      <c r="B783" s="4"/>
      <c r="C783" s="4"/>
      <c r="D783" s="4"/>
      <c r="E783" s="5"/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50"/>
      <c r="R783" s="20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0"/>
      <c r="AD783" s="3"/>
      <c r="AE783" s="3"/>
    </row>
    <row r="784" spans="1:31" ht="13.2" customHeight="1">
      <c r="A784" s="3"/>
      <c r="B784" s="4"/>
      <c r="C784" s="4"/>
      <c r="D784" s="4"/>
      <c r="E784" s="5"/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50"/>
      <c r="R784" s="20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0"/>
      <c r="AD784" s="3"/>
      <c r="AE784" s="3"/>
    </row>
    <row r="785" spans="1:31" ht="13.2" customHeight="1">
      <c r="A785" s="3"/>
      <c r="B785" s="4"/>
      <c r="C785" s="4"/>
      <c r="D785" s="4"/>
      <c r="E785" s="5"/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50"/>
      <c r="R785" s="20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0"/>
      <c r="AD785" s="3"/>
      <c r="AE785" s="3"/>
    </row>
    <row r="786" spans="1:31" ht="13.2" customHeight="1">
      <c r="A786" s="3"/>
      <c r="B786" s="4"/>
      <c r="C786" s="4"/>
      <c r="D786" s="4"/>
      <c r="E786" s="5"/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50"/>
      <c r="R786" s="20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0"/>
      <c r="AD786" s="3"/>
      <c r="AE786" s="3"/>
    </row>
    <row r="787" spans="1:31" ht="13.2" customHeight="1">
      <c r="A787" s="3"/>
      <c r="B787" s="4"/>
      <c r="C787" s="4"/>
      <c r="D787" s="4"/>
      <c r="E787" s="5"/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50"/>
      <c r="R787" s="20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0"/>
      <c r="AD787" s="3"/>
      <c r="AE787" s="3"/>
    </row>
    <row r="788" spans="1:31" ht="13.2" customHeight="1">
      <c r="A788" s="3"/>
      <c r="B788" s="4"/>
      <c r="C788" s="4"/>
      <c r="D788" s="4"/>
      <c r="E788" s="5"/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50"/>
      <c r="R788" s="20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0"/>
      <c r="AD788" s="3"/>
      <c r="AE788" s="3"/>
    </row>
    <row r="789" spans="1:31" ht="13.2" customHeight="1">
      <c r="A789" s="3"/>
      <c r="B789" s="4"/>
      <c r="C789" s="4"/>
      <c r="D789" s="4"/>
      <c r="E789" s="5"/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50"/>
      <c r="R789" s="20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0"/>
      <c r="AD789" s="3"/>
      <c r="AE789" s="3"/>
    </row>
    <row r="790" spans="1:31" ht="13.2" customHeight="1">
      <c r="A790" s="3"/>
      <c r="B790" s="4"/>
      <c r="C790" s="4"/>
      <c r="D790" s="4"/>
      <c r="E790" s="5"/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50"/>
      <c r="R790" s="20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0"/>
      <c r="AD790" s="3"/>
      <c r="AE790" s="3"/>
    </row>
    <row r="791" spans="1:31" ht="13.2" customHeight="1">
      <c r="A791" s="3"/>
      <c r="B791" s="4"/>
      <c r="C791" s="4"/>
      <c r="D791" s="4"/>
      <c r="E791" s="5"/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50"/>
      <c r="R791" s="20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0"/>
      <c r="AD791" s="3"/>
      <c r="AE791" s="3"/>
    </row>
    <row r="792" spans="1:31" ht="13.2" customHeight="1">
      <c r="A792" s="3"/>
      <c r="B792" s="4"/>
      <c r="C792" s="4"/>
      <c r="D792" s="4"/>
      <c r="E792" s="5"/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50"/>
      <c r="R792" s="20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0"/>
      <c r="AD792" s="3"/>
      <c r="AE792" s="3"/>
    </row>
    <row r="793" spans="1:31" ht="13.2" customHeight="1">
      <c r="A793" s="3"/>
      <c r="B793" s="4"/>
      <c r="C793" s="4"/>
      <c r="D793" s="4"/>
      <c r="E793" s="5"/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50"/>
      <c r="R793" s="20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0"/>
      <c r="AD793" s="3"/>
      <c r="AE793" s="3"/>
    </row>
    <row r="794" spans="1:31" ht="13.2" customHeight="1">
      <c r="A794" s="3"/>
      <c r="B794" s="4"/>
      <c r="C794" s="4"/>
      <c r="D794" s="4"/>
      <c r="E794" s="5"/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50"/>
      <c r="R794" s="20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0"/>
      <c r="AD794" s="3"/>
      <c r="AE794" s="3"/>
    </row>
    <row r="795" spans="1:31" ht="13.2" customHeight="1">
      <c r="A795" s="3"/>
      <c r="B795" s="4"/>
      <c r="C795" s="4"/>
      <c r="D795" s="4"/>
      <c r="E795" s="5"/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50"/>
      <c r="R795" s="20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0"/>
      <c r="AD795" s="3"/>
      <c r="AE795" s="3"/>
    </row>
    <row r="796" spans="1:31" ht="13.2" customHeight="1">
      <c r="A796" s="3"/>
      <c r="B796" s="4"/>
      <c r="C796" s="4"/>
      <c r="D796" s="4"/>
      <c r="E796" s="5"/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50"/>
      <c r="R796" s="20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0"/>
      <c r="AD796" s="3"/>
      <c r="AE796" s="3"/>
    </row>
    <row r="797" spans="1:31" ht="13.2" customHeight="1">
      <c r="A797" s="3"/>
      <c r="B797" s="4"/>
      <c r="C797" s="4"/>
      <c r="D797" s="4"/>
      <c r="E797" s="5"/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50"/>
      <c r="R797" s="20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0"/>
      <c r="AD797" s="3"/>
      <c r="AE797" s="3"/>
    </row>
    <row r="798" spans="1:31" ht="13.2" customHeight="1">
      <c r="A798" s="3"/>
      <c r="B798" s="4"/>
      <c r="C798" s="4"/>
      <c r="D798" s="4"/>
      <c r="E798" s="5"/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50"/>
      <c r="R798" s="20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0"/>
      <c r="AD798" s="3"/>
      <c r="AE798" s="3"/>
    </row>
    <row r="799" spans="1:31" ht="13.2" customHeight="1">
      <c r="A799" s="3"/>
      <c r="B799" s="4"/>
      <c r="C799" s="4"/>
      <c r="D799" s="4"/>
      <c r="E799" s="5"/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50"/>
      <c r="R799" s="20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0"/>
      <c r="AD799" s="3"/>
      <c r="AE799" s="3"/>
    </row>
    <row r="800" spans="1:31" ht="13.2" customHeight="1">
      <c r="A800" s="3"/>
      <c r="B800" s="4"/>
      <c r="C800" s="4"/>
      <c r="D800" s="4"/>
      <c r="E800" s="5"/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50"/>
      <c r="R800" s="20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0"/>
      <c r="AD800" s="3"/>
      <c r="AE800" s="3"/>
    </row>
    <row r="801" spans="1:31" ht="13.2" customHeight="1">
      <c r="A801" s="3"/>
      <c r="B801" s="4"/>
      <c r="C801" s="4"/>
      <c r="D801" s="4"/>
      <c r="E801" s="5"/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50"/>
      <c r="R801" s="20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0"/>
      <c r="AD801" s="3"/>
      <c r="AE801" s="3"/>
    </row>
    <row r="802" spans="1:31" ht="13.2" customHeight="1">
      <c r="A802" s="3"/>
      <c r="B802" s="4"/>
      <c r="C802" s="4"/>
      <c r="D802" s="4"/>
      <c r="E802" s="5"/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50"/>
      <c r="R802" s="20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0"/>
      <c r="AD802" s="3"/>
      <c r="AE802" s="3"/>
    </row>
    <row r="803" spans="1:31" ht="13.2" customHeight="1">
      <c r="A803" s="3"/>
      <c r="B803" s="4"/>
      <c r="C803" s="4"/>
      <c r="D803" s="4"/>
      <c r="E803" s="5"/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50"/>
      <c r="R803" s="20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0"/>
      <c r="AD803" s="3"/>
      <c r="AE803" s="3"/>
    </row>
    <row r="804" spans="1:31" ht="13.2" customHeight="1">
      <c r="A804" s="3"/>
      <c r="B804" s="4"/>
      <c r="C804" s="4"/>
      <c r="D804" s="4"/>
      <c r="E804" s="5"/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50"/>
      <c r="R804" s="20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0"/>
      <c r="AD804" s="3"/>
      <c r="AE804" s="3"/>
    </row>
    <row r="805" spans="1:31" ht="13.2" customHeight="1">
      <c r="A805" s="3"/>
      <c r="B805" s="4"/>
      <c r="C805" s="4"/>
      <c r="D805" s="4"/>
      <c r="E805" s="5"/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50"/>
      <c r="R805" s="20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0"/>
      <c r="AD805" s="3"/>
      <c r="AE805" s="3"/>
    </row>
    <row r="806" spans="1:31" ht="13.2" customHeight="1">
      <c r="A806" s="3"/>
      <c r="B806" s="4"/>
      <c r="C806" s="4"/>
      <c r="D806" s="4"/>
      <c r="E806" s="5"/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50"/>
      <c r="R806" s="20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0"/>
      <c r="AD806" s="3"/>
      <c r="AE806" s="3"/>
    </row>
    <row r="807" spans="1:31" ht="13.2" customHeight="1">
      <c r="A807" s="3"/>
      <c r="B807" s="4"/>
      <c r="C807" s="4"/>
      <c r="D807" s="4"/>
      <c r="E807" s="5"/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50"/>
      <c r="R807" s="20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0"/>
      <c r="AD807" s="3"/>
      <c r="AE807" s="3"/>
    </row>
    <row r="808" spans="1:31" ht="13.2" customHeight="1">
      <c r="A808" s="3"/>
      <c r="B808" s="4"/>
      <c r="C808" s="4"/>
      <c r="D808" s="4"/>
      <c r="E808" s="5"/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50"/>
      <c r="R808" s="20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0"/>
      <c r="AD808" s="3"/>
      <c r="AE808" s="3"/>
    </row>
    <row r="809" spans="1:31" ht="13.2" customHeight="1">
      <c r="A809" s="3"/>
      <c r="B809" s="4"/>
      <c r="C809" s="4"/>
      <c r="D809" s="4"/>
      <c r="E809" s="5"/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50"/>
      <c r="R809" s="20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0"/>
      <c r="AD809" s="3"/>
      <c r="AE809" s="3"/>
    </row>
    <row r="810" spans="1:31" ht="13.2" customHeight="1">
      <c r="A810" s="3"/>
      <c r="B810" s="4"/>
      <c r="C810" s="4"/>
      <c r="D810" s="4"/>
      <c r="E810" s="5"/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50"/>
      <c r="R810" s="20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0"/>
      <c r="AD810" s="3"/>
      <c r="AE810" s="3"/>
    </row>
    <row r="811" spans="1:31" ht="13.2" customHeight="1">
      <c r="A811" s="3"/>
      <c r="B811" s="4"/>
      <c r="C811" s="4"/>
      <c r="D811" s="4"/>
      <c r="E811" s="5"/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50"/>
      <c r="R811" s="20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0"/>
      <c r="AD811" s="3"/>
      <c r="AE811" s="3"/>
    </row>
    <row r="812" spans="1:31" ht="13.2" customHeight="1">
      <c r="A812" s="3"/>
      <c r="B812" s="4"/>
      <c r="C812" s="4"/>
      <c r="D812" s="4"/>
      <c r="E812" s="5"/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50"/>
      <c r="R812" s="20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0"/>
      <c r="AD812" s="3"/>
      <c r="AE812" s="3"/>
    </row>
    <row r="813" spans="1:31" ht="13.2" customHeight="1">
      <c r="A813" s="3"/>
      <c r="B813" s="4"/>
      <c r="C813" s="4"/>
      <c r="D813" s="4"/>
      <c r="E813" s="5"/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50"/>
      <c r="R813" s="20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0"/>
      <c r="AD813" s="3"/>
      <c r="AE813" s="3"/>
    </row>
    <row r="814" spans="1:31" ht="13.2" customHeight="1">
      <c r="A814" s="3"/>
      <c r="B814" s="4"/>
      <c r="C814" s="4"/>
      <c r="D814" s="4"/>
      <c r="E814" s="5"/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50"/>
      <c r="R814" s="20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0"/>
      <c r="AD814" s="3"/>
      <c r="AE814" s="3"/>
    </row>
    <row r="815" spans="1:31" ht="13.2" customHeight="1">
      <c r="A815" s="3"/>
      <c r="B815" s="4"/>
      <c r="C815" s="4"/>
      <c r="D815" s="4"/>
      <c r="E815" s="5"/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50"/>
      <c r="R815" s="20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0"/>
      <c r="AD815" s="3"/>
      <c r="AE815" s="3"/>
    </row>
    <row r="816" spans="1:31" ht="13.2" customHeight="1">
      <c r="A816" s="3"/>
      <c r="B816" s="4"/>
      <c r="C816" s="4"/>
      <c r="D816" s="4"/>
      <c r="E816" s="5"/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50"/>
      <c r="R816" s="20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0"/>
      <c r="AD816" s="3"/>
      <c r="AE816" s="3"/>
    </row>
    <row r="817" spans="1:31" ht="13.2" customHeight="1">
      <c r="A817" s="3"/>
      <c r="B817" s="4"/>
      <c r="C817" s="4"/>
      <c r="D817" s="4"/>
      <c r="E817" s="5"/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50"/>
      <c r="R817" s="20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0"/>
      <c r="AD817" s="3"/>
      <c r="AE817" s="3"/>
    </row>
    <row r="818" spans="1:31" ht="13.2" customHeight="1">
      <c r="A818" s="3"/>
      <c r="B818" s="4"/>
      <c r="C818" s="4"/>
      <c r="D818" s="4"/>
      <c r="E818" s="5"/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50"/>
      <c r="R818" s="20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0"/>
      <c r="AD818" s="3"/>
      <c r="AE818" s="3"/>
    </row>
    <row r="819" spans="1:31" ht="13.2" customHeight="1">
      <c r="A819" s="3"/>
      <c r="B819" s="4"/>
      <c r="C819" s="4"/>
      <c r="D819" s="4"/>
      <c r="E819" s="5"/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50"/>
      <c r="R819" s="20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0"/>
      <c r="AD819" s="3"/>
      <c r="AE819" s="3"/>
    </row>
    <row r="820" spans="1:31" ht="13.2" customHeight="1">
      <c r="A820" s="3"/>
      <c r="B820" s="4"/>
      <c r="C820" s="4"/>
      <c r="D820" s="4"/>
      <c r="E820" s="5"/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50"/>
      <c r="R820" s="20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0"/>
      <c r="AD820" s="3"/>
      <c r="AE820" s="3"/>
    </row>
    <row r="821" spans="1:31" ht="13.2" customHeight="1">
      <c r="A821" s="3"/>
      <c r="B821" s="4"/>
      <c r="C821" s="4"/>
      <c r="D821" s="4"/>
      <c r="E821" s="5"/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50"/>
      <c r="R821" s="20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0"/>
      <c r="AD821" s="3"/>
      <c r="AE821" s="3"/>
    </row>
    <row r="822" spans="1:31" ht="13.2" customHeight="1">
      <c r="A822" s="3"/>
      <c r="B822" s="4"/>
      <c r="C822" s="4"/>
      <c r="D822" s="4"/>
      <c r="E822" s="5"/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50"/>
      <c r="R822" s="20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0"/>
      <c r="AD822" s="3"/>
      <c r="AE822" s="3"/>
    </row>
    <row r="823" spans="1:31" ht="13.2" customHeight="1">
      <c r="A823" s="3"/>
      <c r="B823" s="4"/>
      <c r="C823" s="4"/>
      <c r="D823" s="4"/>
      <c r="E823" s="5"/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50"/>
      <c r="R823" s="20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0"/>
      <c r="AD823" s="3"/>
      <c r="AE823" s="3"/>
    </row>
    <row r="824" spans="1:31" ht="13.2" customHeight="1">
      <c r="A824" s="3"/>
      <c r="B824" s="4"/>
      <c r="C824" s="4"/>
      <c r="D824" s="4"/>
      <c r="E824" s="5"/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50"/>
      <c r="R824" s="20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0"/>
      <c r="AD824" s="3"/>
      <c r="AE824" s="3"/>
    </row>
    <row r="825" spans="1:31" ht="13.2" customHeight="1">
      <c r="A825" s="3"/>
      <c r="B825" s="4"/>
      <c r="C825" s="4"/>
      <c r="D825" s="4"/>
      <c r="E825" s="5"/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50"/>
      <c r="R825" s="20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0"/>
      <c r="AD825" s="3"/>
      <c r="AE825" s="3"/>
    </row>
    <row r="826" spans="1:31" ht="13.2" customHeight="1">
      <c r="A826" s="3"/>
      <c r="B826" s="4"/>
      <c r="C826" s="4"/>
      <c r="D826" s="4"/>
      <c r="E826" s="5"/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50"/>
      <c r="R826" s="20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0"/>
      <c r="AD826" s="3"/>
      <c r="AE826" s="3"/>
    </row>
    <row r="827" spans="1:31" ht="13.2" customHeight="1">
      <c r="A827" s="3"/>
      <c r="B827" s="4"/>
      <c r="C827" s="4"/>
      <c r="D827" s="4"/>
      <c r="E827" s="5"/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50"/>
      <c r="R827" s="20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0"/>
      <c r="AD827" s="3"/>
      <c r="AE827" s="3"/>
    </row>
    <row r="828" spans="1:31" ht="13.2" customHeight="1">
      <c r="A828" s="3"/>
      <c r="B828" s="4"/>
      <c r="C828" s="4"/>
      <c r="D828" s="4"/>
      <c r="E828" s="5"/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50"/>
      <c r="R828" s="20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0"/>
      <c r="AD828" s="3"/>
      <c r="AE828" s="3"/>
    </row>
    <row r="829" spans="1:31" ht="13.2" customHeight="1">
      <c r="A829" s="3"/>
      <c r="B829" s="4"/>
      <c r="C829" s="4"/>
      <c r="D829" s="4"/>
      <c r="E829" s="5"/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50"/>
      <c r="R829" s="20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0"/>
      <c r="AD829" s="3"/>
      <c r="AE829" s="3"/>
    </row>
    <row r="830" spans="1:31" ht="13.2" customHeight="1">
      <c r="A830" s="3"/>
      <c r="B830" s="4"/>
      <c r="C830" s="4"/>
      <c r="D830" s="4"/>
      <c r="E830" s="5"/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50"/>
      <c r="R830" s="20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0"/>
      <c r="AD830" s="3"/>
      <c r="AE830" s="3"/>
    </row>
    <row r="831" spans="1:31" ht="13.2" customHeight="1">
      <c r="A831" s="3"/>
      <c r="B831" s="4"/>
      <c r="C831" s="4"/>
      <c r="D831" s="4"/>
      <c r="E831" s="5"/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50"/>
      <c r="R831" s="20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0"/>
      <c r="AD831" s="3"/>
      <c r="AE831" s="3"/>
    </row>
    <row r="832" spans="1:31" ht="13.2" customHeight="1">
      <c r="A832" s="3"/>
      <c r="B832" s="4"/>
      <c r="C832" s="4"/>
      <c r="D832" s="4"/>
      <c r="E832" s="5"/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50"/>
      <c r="R832" s="20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0"/>
      <c r="AD832" s="3"/>
      <c r="AE832" s="3"/>
    </row>
    <row r="833" spans="1:31" ht="13.2" customHeight="1">
      <c r="A833" s="3"/>
      <c r="B833" s="4"/>
      <c r="C833" s="4"/>
      <c r="D833" s="4"/>
      <c r="E833" s="5"/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50"/>
      <c r="R833" s="20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0"/>
      <c r="AD833" s="3"/>
      <c r="AE833" s="3"/>
    </row>
    <row r="834" spans="1:31" ht="13.2" customHeight="1">
      <c r="A834" s="3"/>
      <c r="B834" s="4"/>
      <c r="C834" s="4"/>
      <c r="D834" s="4"/>
      <c r="E834" s="5"/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50"/>
      <c r="R834" s="20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0"/>
      <c r="AD834" s="3"/>
      <c r="AE834" s="3"/>
    </row>
    <row r="835" spans="1:31" ht="13.2" customHeight="1">
      <c r="A835" s="3"/>
      <c r="B835" s="4"/>
      <c r="C835" s="4"/>
      <c r="D835" s="4"/>
      <c r="E835" s="5"/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50"/>
      <c r="R835" s="20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0"/>
      <c r="AD835" s="3"/>
      <c r="AE835" s="3"/>
    </row>
    <row r="836" spans="1:31" ht="13.2" customHeight="1">
      <c r="A836" s="3"/>
      <c r="B836" s="4"/>
      <c r="C836" s="4"/>
      <c r="D836" s="4"/>
      <c r="E836" s="5"/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50"/>
      <c r="R836" s="20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0"/>
      <c r="AD836" s="3"/>
      <c r="AE836" s="3"/>
    </row>
    <row r="837" spans="1:31" ht="13.2" customHeight="1">
      <c r="A837" s="3"/>
      <c r="B837" s="4"/>
      <c r="C837" s="4"/>
      <c r="D837" s="4"/>
      <c r="E837" s="5"/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50"/>
      <c r="R837" s="20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0"/>
      <c r="AD837" s="3"/>
      <c r="AE837" s="3"/>
    </row>
    <row r="838" spans="1:31" ht="13.2" customHeight="1">
      <c r="A838" s="3"/>
      <c r="B838" s="4"/>
      <c r="C838" s="4"/>
      <c r="D838" s="4"/>
      <c r="E838" s="5"/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50"/>
      <c r="R838" s="20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0"/>
      <c r="AD838" s="3"/>
      <c r="AE838" s="3"/>
    </row>
    <row r="839" spans="1:31" ht="13.2" customHeight="1">
      <c r="A839" s="3"/>
      <c r="B839" s="4"/>
      <c r="C839" s="4"/>
      <c r="D839" s="4"/>
      <c r="E839" s="5"/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50"/>
      <c r="R839" s="20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0"/>
      <c r="AD839" s="3"/>
      <c r="AE839" s="3"/>
    </row>
    <row r="840" spans="1:31" ht="13.2" customHeight="1">
      <c r="A840" s="3"/>
      <c r="B840" s="4"/>
      <c r="C840" s="4"/>
      <c r="D840" s="4"/>
      <c r="E840" s="5"/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50"/>
      <c r="R840" s="20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0"/>
      <c r="AD840" s="3"/>
      <c r="AE840" s="3"/>
    </row>
    <row r="841" spans="1:31" ht="13.2" customHeight="1">
      <c r="A841" s="3"/>
      <c r="B841" s="4"/>
      <c r="C841" s="4"/>
      <c r="D841" s="4"/>
      <c r="E841" s="5"/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50"/>
      <c r="R841" s="20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0"/>
      <c r="AD841" s="3"/>
      <c r="AE841" s="3"/>
    </row>
    <row r="842" spans="1:31" ht="13.2" customHeight="1">
      <c r="A842" s="3"/>
      <c r="B842" s="4"/>
      <c r="C842" s="4"/>
      <c r="D842" s="4"/>
      <c r="E842" s="5"/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50"/>
      <c r="R842" s="20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0"/>
      <c r="AD842" s="3"/>
      <c r="AE842" s="3"/>
    </row>
    <row r="843" spans="1:31" ht="13.2" customHeight="1">
      <c r="A843" s="3"/>
      <c r="B843" s="4"/>
      <c r="C843" s="4"/>
      <c r="D843" s="4"/>
      <c r="E843" s="5"/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50"/>
      <c r="R843" s="20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0"/>
      <c r="AD843" s="3"/>
      <c r="AE843" s="3"/>
    </row>
    <row r="844" spans="1:31" ht="13.2" customHeight="1">
      <c r="A844" s="3"/>
      <c r="B844" s="4"/>
      <c r="C844" s="4"/>
      <c r="D844" s="4"/>
      <c r="E844" s="5"/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50"/>
      <c r="R844" s="20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0"/>
      <c r="AD844" s="3"/>
      <c r="AE844" s="3"/>
    </row>
    <row r="845" spans="1:31" ht="13.2" customHeight="1">
      <c r="A845" s="3"/>
      <c r="B845" s="4"/>
      <c r="C845" s="4"/>
      <c r="D845" s="4"/>
      <c r="E845" s="5"/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50"/>
      <c r="R845" s="20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0"/>
      <c r="AD845" s="3"/>
      <c r="AE845" s="3"/>
    </row>
    <row r="846" spans="1:31" ht="13.2" customHeight="1">
      <c r="A846" s="3"/>
      <c r="B846" s="4"/>
      <c r="C846" s="4"/>
      <c r="D846" s="4"/>
      <c r="E846" s="5"/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50"/>
      <c r="R846" s="20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0"/>
      <c r="AD846" s="3"/>
      <c r="AE846" s="3"/>
    </row>
    <row r="847" spans="1:31" ht="13.2" customHeight="1">
      <c r="A847" s="3"/>
      <c r="B847" s="4"/>
      <c r="C847" s="4"/>
      <c r="D847" s="4"/>
      <c r="E847" s="5"/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50"/>
      <c r="R847" s="20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0"/>
      <c r="AD847" s="3"/>
      <c r="AE847" s="3"/>
    </row>
    <row r="848" spans="1:31" ht="13.2" customHeight="1">
      <c r="A848" s="3"/>
      <c r="B848" s="4"/>
      <c r="C848" s="4"/>
      <c r="D848" s="4"/>
      <c r="E848" s="5"/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50"/>
      <c r="R848" s="20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0"/>
      <c r="AD848" s="3"/>
      <c r="AE848" s="3"/>
    </row>
    <row r="849" spans="1:31" ht="13.2" customHeight="1">
      <c r="A849" s="3"/>
      <c r="B849" s="4"/>
      <c r="C849" s="4"/>
      <c r="D849" s="4"/>
      <c r="E849" s="5"/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50"/>
      <c r="R849" s="20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0"/>
      <c r="AD849" s="3"/>
      <c r="AE849" s="3"/>
    </row>
    <row r="850" spans="1:31" ht="13.2" customHeight="1">
      <c r="A850" s="3"/>
      <c r="B850" s="4"/>
      <c r="C850" s="4"/>
      <c r="D850" s="4"/>
      <c r="E850" s="5"/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50"/>
      <c r="R850" s="20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0"/>
      <c r="AD850" s="3"/>
      <c r="AE850" s="3"/>
    </row>
    <row r="851" spans="1:31" ht="13.2" customHeight="1">
      <c r="A851" s="3"/>
      <c r="B851" s="4"/>
      <c r="C851" s="4"/>
      <c r="D851" s="4"/>
      <c r="E851" s="5"/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50"/>
      <c r="R851" s="20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0"/>
      <c r="AD851" s="3"/>
      <c r="AE851" s="3"/>
    </row>
    <row r="852" spans="1:31" ht="13.2" customHeight="1">
      <c r="A852" s="3"/>
      <c r="B852" s="4"/>
      <c r="C852" s="4"/>
      <c r="D852" s="4"/>
      <c r="E852" s="5"/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50"/>
      <c r="R852" s="20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0"/>
      <c r="AD852" s="3"/>
      <c r="AE852" s="3"/>
    </row>
    <row r="853" spans="1:31" ht="13.2" customHeight="1">
      <c r="A853" s="3"/>
      <c r="B853" s="4"/>
      <c r="C853" s="4"/>
      <c r="D853" s="4"/>
      <c r="E853" s="5"/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50"/>
      <c r="R853" s="20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0"/>
      <c r="AD853" s="3"/>
      <c r="AE853" s="3"/>
    </row>
    <row r="854" spans="1:31" ht="13.2" customHeight="1">
      <c r="A854" s="3"/>
      <c r="B854" s="4"/>
      <c r="C854" s="4"/>
      <c r="D854" s="4"/>
      <c r="E854" s="5"/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50"/>
      <c r="R854" s="20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0"/>
      <c r="AD854" s="3"/>
      <c r="AE854" s="3"/>
    </row>
    <row r="855" spans="1:31" ht="13.2" customHeight="1">
      <c r="A855" s="3"/>
      <c r="B855" s="4"/>
      <c r="C855" s="4"/>
      <c r="D855" s="4"/>
      <c r="E855" s="5"/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50"/>
      <c r="R855" s="20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0"/>
      <c r="AD855" s="3"/>
      <c r="AE855" s="3"/>
    </row>
    <row r="856" spans="1:31" ht="13.2" customHeight="1">
      <c r="A856" s="3"/>
      <c r="B856" s="4"/>
      <c r="C856" s="4"/>
      <c r="D856" s="4"/>
      <c r="E856" s="5"/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50"/>
      <c r="R856" s="20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0"/>
      <c r="AD856" s="3"/>
      <c r="AE856" s="3"/>
    </row>
    <row r="857" spans="1:31" ht="13.2" customHeight="1">
      <c r="A857" s="3"/>
      <c r="B857" s="4"/>
      <c r="C857" s="4"/>
      <c r="D857" s="4"/>
      <c r="E857" s="5"/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50"/>
      <c r="R857" s="20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0"/>
      <c r="AD857" s="3"/>
      <c r="AE857" s="3"/>
    </row>
    <row r="858" spans="1:31" ht="13.2" customHeight="1">
      <c r="A858" s="3"/>
      <c r="B858" s="4"/>
      <c r="C858" s="4"/>
      <c r="D858" s="4"/>
      <c r="E858" s="5"/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50"/>
      <c r="R858" s="20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0"/>
      <c r="AD858" s="3"/>
      <c r="AE858" s="3"/>
    </row>
    <row r="859" spans="1:31" ht="13.2" customHeight="1">
      <c r="A859" s="3"/>
      <c r="B859" s="4"/>
      <c r="C859" s="4"/>
      <c r="D859" s="4"/>
      <c r="E859" s="5"/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50"/>
      <c r="R859" s="20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0"/>
      <c r="AD859" s="3"/>
      <c r="AE859" s="3"/>
    </row>
    <row r="860" spans="1:31" ht="13.2" customHeight="1">
      <c r="A860" s="3"/>
      <c r="B860" s="4"/>
      <c r="C860" s="4"/>
      <c r="D860" s="4"/>
      <c r="E860" s="5"/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50"/>
      <c r="R860" s="20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0"/>
      <c r="AD860" s="3"/>
      <c r="AE860" s="3"/>
    </row>
    <row r="861" spans="1:31" ht="13.2" customHeight="1">
      <c r="A861" s="3"/>
      <c r="B861" s="4"/>
      <c r="C861" s="4"/>
      <c r="D861" s="4"/>
      <c r="E861" s="5"/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50"/>
      <c r="R861" s="20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0"/>
      <c r="AD861" s="3"/>
      <c r="AE861" s="3"/>
    </row>
    <row r="862" spans="1:31" ht="13.2" customHeight="1">
      <c r="A862" s="3"/>
      <c r="B862" s="4"/>
      <c r="C862" s="4"/>
      <c r="D862" s="4"/>
      <c r="E862" s="5"/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50"/>
      <c r="R862" s="20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0"/>
      <c r="AD862" s="3"/>
      <c r="AE862" s="3"/>
    </row>
    <row r="863" spans="1:31" ht="13.2" customHeight="1">
      <c r="A863" s="3"/>
      <c r="B863" s="4"/>
      <c r="C863" s="4"/>
      <c r="D863" s="4"/>
      <c r="E863" s="5"/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50"/>
      <c r="R863" s="20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0"/>
      <c r="AD863" s="3"/>
      <c r="AE863" s="3"/>
    </row>
    <row r="864" spans="1:31" ht="13.2" customHeight="1">
      <c r="A864" s="3"/>
      <c r="B864" s="4"/>
      <c r="C864" s="4"/>
      <c r="D864" s="4"/>
      <c r="E864" s="5"/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50"/>
      <c r="R864" s="20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0"/>
      <c r="AD864" s="3"/>
      <c r="AE864" s="3"/>
    </row>
    <row r="865" spans="1:31" ht="13.2" customHeight="1">
      <c r="A865" s="3"/>
      <c r="B865" s="4"/>
      <c r="C865" s="4"/>
      <c r="D865" s="4"/>
      <c r="E865" s="5"/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50"/>
      <c r="R865" s="20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0"/>
      <c r="AD865" s="3"/>
      <c r="AE865" s="3"/>
    </row>
    <row r="866" spans="1:31" ht="13.2" customHeight="1">
      <c r="A866" s="3"/>
      <c r="B866" s="4"/>
      <c r="C866" s="4"/>
      <c r="D866" s="4"/>
      <c r="E866" s="5"/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50"/>
      <c r="R866" s="20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0"/>
      <c r="AD866" s="3"/>
      <c r="AE866" s="3"/>
    </row>
    <row r="867" spans="1:31" ht="13.2" customHeight="1">
      <c r="A867" s="3"/>
      <c r="B867" s="4"/>
      <c r="C867" s="4"/>
      <c r="D867" s="4"/>
      <c r="E867" s="5"/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50"/>
      <c r="R867" s="20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0"/>
      <c r="AD867" s="3"/>
      <c r="AE867" s="3"/>
    </row>
    <row r="868" spans="1:31" ht="13.2" customHeight="1">
      <c r="A868" s="3"/>
      <c r="B868" s="4"/>
      <c r="C868" s="4"/>
      <c r="D868" s="4"/>
      <c r="E868" s="5"/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50"/>
      <c r="R868" s="20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0"/>
      <c r="AD868" s="3"/>
      <c r="AE868" s="3"/>
    </row>
    <row r="869" spans="1:31" ht="13.2" customHeight="1">
      <c r="A869" s="3"/>
      <c r="B869" s="4"/>
      <c r="C869" s="4"/>
      <c r="D869" s="4"/>
      <c r="E869" s="5"/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50"/>
      <c r="R869" s="20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0"/>
      <c r="AD869" s="3"/>
      <c r="AE869" s="3"/>
    </row>
    <row r="870" spans="1:31" ht="13.2" customHeight="1">
      <c r="A870" s="3"/>
      <c r="B870" s="4"/>
      <c r="C870" s="4"/>
      <c r="D870" s="4"/>
      <c r="E870" s="5"/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50"/>
      <c r="R870" s="20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0"/>
      <c r="AD870" s="3"/>
      <c r="AE870" s="3"/>
    </row>
    <row r="871" spans="1:31" ht="13.2" customHeight="1">
      <c r="A871" s="3"/>
      <c r="B871" s="4"/>
      <c r="C871" s="4"/>
      <c r="D871" s="4"/>
      <c r="E871" s="5"/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50"/>
      <c r="R871" s="20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0"/>
      <c r="AD871" s="3"/>
      <c r="AE871" s="3"/>
    </row>
    <row r="872" spans="1:31" ht="13.2" customHeight="1">
      <c r="A872" s="3"/>
      <c r="B872" s="4"/>
      <c r="C872" s="4"/>
      <c r="D872" s="4"/>
      <c r="E872" s="5"/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50"/>
      <c r="R872" s="20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0"/>
      <c r="AD872" s="3"/>
      <c r="AE872" s="3"/>
    </row>
    <row r="873" spans="1:31" ht="13.2" customHeight="1">
      <c r="A873" s="3"/>
      <c r="B873" s="4"/>
      <c r="C873" s="4"/>
      <c r="D873" s="4"/>
      <c r="E873" s="5"/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50"/>
      <c r="R873" s="20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0"/>
      <c r="AD873" s="3"/>
      <c r="AE873" s="3"/>
    </row>
    <row r="874" spans="1:31" ht="13.2" customHeight="1">
      <c r="A874" s="3"/>
      <c r="B874" s="4"/>
      <c r="C874" s="4"/>
      <c r="D874" s="4"/>
      <c r="E874" s="5"/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50"/>
      <c r="R874" s="20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0"/>
      <c r="AD874" s="3"/>
      <c r="AE874" s="3"/>
    </row>
    <row r="875" spans="1:31" ht="13.2" customHeight="1">
      <c r="A875" s="3"/>
      <c r="B875" s="4"/>
      <c r="C875" s="4"/>
      <c r="D875" s="4"/>
      <c r="E875" s="5"/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50"/>
      <c r="R875" s="20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0"/>
      <c r="AD875" s="3"/>
      <c r="AE875" s="3"/>
    </row>
    <row r="876" spans="1:31" ht="13.2" customHeight="1">
      <c r="A876" s="3"/>
      <c r="B876" s="4"/>
      <c r="C876" s="4"/>
      <c r="D876" s="4"/>
      <c r="E876" s="5"/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50"/>
      <c r="R876" s="20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0"/>
      <c r="AD876" s="3"/>
      <c r="AE876" s="3"/>
    </row>
    <row r="877" spans="1:31" ht="13.2" customHeight="1">
      <c r="A877" s="3"/>
      <c r="B877" s="4"/>
      <c r="C877" s="4"/>
      <c r="D877" s="4"/>
      <c r="E877" s="5"/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50"/>
      <c r="R877" s="20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0"/>
      <c r="AD877" s="3"/>
      <c r="AE877" s="3"/>
    </row>
    <row r="878" spans="1:31" ht="13.2" customHeight="1">
      <c r="A878" s="3"/>
      <c r="B878" s="4"/>
      <c r="C878" s="4"/>
      <c r="D878" s="4"/>
      <c r="E878" s="5"/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50"/>
      <c r="R878" s="20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0"/>
      <c r="AD878" s="3"/>
      <c r="AE878" s="3"/>
    </row>
    <row r="879" spans="1:31" ht="13.2" customHeight="1">
      <c r="A879" s="3"/>
      <c r="B879" s="4"/>
      <c r="C879" s="4"/>
      <c r="D879" s="4"/>
      <c r="E879" s="5"/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50"/>
      <c r="R879" s="20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0"/>
      <c r="AD879" s="3"/>
      <c r="AE879" s="3"/>
    </row>
    <row r="880" spans="1:31" ht="13.2" customHeight="1">
      <c r="A880" s="3"/>
      <c r="B880" s="4"/>
      <c r="C880" s="4"/>
      <c r="D880" s="4"/>
      <c r="E880" s="5"/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50"/>
      <c r="R880" s="20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0"/>
      <c r="AD880" s="3"/>
      <c r="AE880" s="3"/>
    </row>
    <row r="881" spans="1:31" ht="13.2" customHeight="1">
      <c r="A881" s="3"/>
      <c r="B881" s="4"/>
      <c r="C881" s="4"/>
      <c r="D881" s="4"/>
      <c r="E881" s="5"/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50"/>
      <c r="R881" s="20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0"/>
      <c r="AD881" s="3"/>
      <c r="AE881" s="3"/>
    </row>
    <row r="882" spans="1:31" ht="13.2" customHeight="1">
      <c r="A882" s="3"/>
      <c r="B882" s="4"/>
      <c r="C882" s="4"/>
      <c r="D882" s="4"/>
      <c r="E882" s="5"/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50"/>
      <c r="R882" s="20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0"/>
      <c r="AD882" s="3"/>
      <c r="AE882" s="3"/>
    </row>
    <row r="883" spans="1:31" ht="13.2" customHeight="1">
      <c r="A883" s="3"/>
      <c r="B883" s="4"/>
      <c r="C883" s="4"/>
      <c r="D883" s="4"/>
      <c r="E883" s="5"/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50"/>
      <c r="R883" s="20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0"/>
      <c r="AD883" s="3"/>
      <c r="AE883" s="3"/>
    </row>
    <row r="884" spans="1:31" ht="13.2" customHeight="1">
      <c r="A884" s="3"/>
      <c r="B884" s="4"/>
      <c r="C884" s="4"/>
      <c r="D884" s="4"/>
      <c r="E884" s="5"/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50"/>
      <c r="R884" s="20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0"/>
      <c r="AD884" s="3"/>
      <c r="AE884" s="3"/>
    </row>
    <row r="885" spans="1:31" ht="13.2" customHeight="1">
      <c r="A885" s="3"/>
      <c r="B885" s="4"/>
      <c r="C885" s="4"/>
      <c r="D885" s="4"/>
      <c r="E885" s="5"/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50"/>
      <c r="R885" s="20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0"/>
      <c r="AD885" s="3"/>
      <c r="AE885" s="3"/>
    </row>
    <row r="886" spans="1:31" ht="13.2" customHeight="1">
      <c r="A886" s="3"/>
      <c r="B886" s="4"/>
      <c r="C886" s="4"/>
      <c r="D886" s="4"/>
      <c r="E886" s="5"/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50"/>
      <c r="R886" s="20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0"/>
      <c r="AD886" s="3"/>
      <c r="AE886" s="3"/>
    </row>
    <row r="887" spans="1:31" ht="13.2" customHeight="1">
      <c r="A887" s="3"/>
      <c r="B887" s="4"/>
      <c r="C887" s="4"/>
      <c r="D887" s="4"/>
      <c r="E887" s="5"/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50"/>
      <c r="R887" s="20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0"/>
      <c r="AD887" s="3"/>
      <c r="AE887" s="3"/>
    </row>
    <row r="888" spans="1:31" ht="13.2" customHeight="1">
      <c r="A888" s="3"/>
      <c r="B888" s="4"/>
      <c r="C888" s="4"/>
      <c r="D888" s="4"/>
      <c r="E888" s="5"/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50"/>
      <c r="R888" s="20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0"/>
      <c r="AD888" s="3"/>
      <c r="AE888" s="3"/>
    </row>
    <row r="889" spans="1:31" ht="13.2" customHeight="1">
      <c r="A889" s="3"/>
      <c r="B889" s="4"/>
      <c r="C889" s="4"/>
      <c r="D889" s="4"/>
      <c r="E889" s="5"/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50"/>
      <c r="R889" s="20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0"/>
      <c r="AD889" s="3"/>
      <c r="AE889" s="3"/>
    </row>
    <row r="890" spans="1:31" ht="13.2" customHeight="1">
      <c r="A890" s="3"/>
      <c r="B890" s="4"/>
      <c r="C890" s="4"/>
      <c r="D890" s="4"/>
      <c r="E890" s="5"/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50"/>
      <c r="R890" s="20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0"/>
      <c r="AD890" s="3"/>
      <c r="AE890" s="3"/>
    </row>
    <row r="891" spans="1:31" ht="13.2" customHeight="1">
      <c r="A891" s="3"/>
      <c r="B891" s="4"/>
      <c r="C891" s="4"/>
      <c r="D891" s="4"/>
      <c r="E891" s="5"/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50"/>
      <c r="R891" s="20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0"/>
      <c r="AD891" s="3"/>
      <c r="AE891" s="3"/>
    </row>
    <row r="892" spans="1:31" ht="13.2" customHeight="1">
      <c r="A892" s="3"/>
      <c r="B892" s="4"/>
      <c r="C892" s="4"/>
      <c r="D892" s="4"/>
      <c r="E892" s="5"/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50"/>
      <c r="R892" s="20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0"/>
      <c r="AD892" s="3"/>
      <c r="AE892" s="3"/>
    </row>
    <row r="893" spans="1:31" ht="13.2" customHeight="1">
      <c r="A893" s="3"/>
      <c r="B893" s="4"/>
      <c r="C893" s="4"/>
      <c r="D893" s="4"/>
      <c r="E893" s="5"/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50"/>
      <c r="R893" s="20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0"/>
      <c r="AD893" s="3"/>
      <c r="AE893" s="3"/>
    </row>
    <row r="894" spans="1:31" ht="13.2" customHeight="1">
      <c r="A894" s="3"/>
      <c r="B894" s="4"/>
      <c r="C894" s="4"/>
      <c r="D894" s="4"/>
      <c r="E894" s="5"/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50"/>
      <c r="R894" s="20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0"/>
      <c r="AD894" s="3"/>
      <c r="AE894" s="3"/>
    </row>
    <row r="895" spans="1:31" ht="13.2" customHeight="1">
      <c r="A895" s="3"/>
      <c r="B895" s="4"/>
      <c r="C895" s="4"/>
      <c r="D895" s="4"/>
      <c r="E895" s="5"/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50"/>
      <c r="R895" s="20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0"/>
      <c r="AD895" s="3"/>
      <c r="AE895" s="3"/>
    </row>
    <row r="896" spans="1:31" ht="13.2" customHeight="1">
      <c r="A896" s="3"/>
      <c r="B896" s="4"/>
      <c r="C896" s="4"/>
      <c r="D896" s="4"/>
      <c r="E896" s="5"/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50"/>
      <c r="R896" s="20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0"/>
      <c r="AD896" s="3"/>
      <c r="AE896" s="3"/>
    </row>
    <row r="897" spans="1:31" ht="13.2" customHeight="1">
      <c r="A897" s="3"/>
      <c r="B897" s="4"/>
      <c r="C897" s="4"/>
      <c r="D897" s="4"/>
      <c r="E897" s="5"/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50"/>
      <c r="R897" s="20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0"/>
      <c r="AD897" s="3"/>
      <c r="AE897" s="3"/>
    </row>
    <row r="898" spans="1:31" ht="13.2" customHeight="1">
      <c r="A898" s="3"/>
      <c r="B898" s="4"/>
      <c r="C898" s="4"/>
      <c r="D898" s="4"/>
      <c r="E898" s="5"/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50"/>
      <c r="R898" s="20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0"/>
      <c r="AD898" s="3"/>
      <c r="AE898" s="3"/>
    </row>
    <row r="899" spans="1:31" ht="13.2" customHeight="1">
      <c r="A899" s="3"/>
      <c r="B899" s="4"/>
      <c r="C899" s="4"/>
      <c r="D899" s="4"/>
      <c r="E899" s="5"/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50"/>
      <c r="R899" s="20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0"/>
      <c r="AD899" s="3"/>
      <c r="AE899" s="3"/>
    </row>
    <row r="900" spans="1:31" ht="13.2" customHeight="1">
      <c r="A900" s="3"/>
      <c r="B900" s="4"/>
      <c r="C900" s="4"/>
      <c r="D900" s="4"/>
      <c r="E900" s="5"/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50"/>
      <c r="R900" s="20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0"/>
      <c r="AD900" s="3"/>
      <c r="AE900" s="3"/>
    </row>
    <row r="901" spans="1:31" ht="13.2" customHeight="1">
      <c r="A901" s="3"/>
      <c r="B901" s="4"/>
      <c r="C901" s="4"/>
      <c r="D901" s="4"/>
      <c r="E901" s="5"/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50"/>
      <c r="R901" s="20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0"/>
      <c r="AD901" s="3"/>
      <c r="AE901" s="3"/>
    </row>
    <row r="902" spans="1:31" ht="13.2" customHeight="1">
      <c r="A902" s="3"/>
      <c r="B902" s="4"/>
      <c r="C902" s="4"/>
      <c r="D902" s="4"/>
      <c r="E902" s="5"/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50"/>
      <c r="R902" s="20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0"/>
      <c r="AD902" s="3"/>
      <c r="AE902" s="3"/>
    </row>
    <row r="903" spans="1:31" ht="13.2" customHeight="1">
      <c r="A903" s="3"/>
      <c r="B903" s="4"/>
      <c r="C903" s="4"/>
      <c r="D903" s="4"/>
      <c r="E903" s="5"/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50"/>
      <c r="R903" s="20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0"/>
      <c r="AD903" s="3"/>
      <c r="AE903" s="3"/>
    </row>
    <row r="904" spans="1:31" ht="13.2" customHeight="1">
      <c r="A904" s="3"/>
      <c r="B904" s="4"/>
      <c r="C904" s="4"/>
      <c r="D904" s="4"/>
      <c r="E904" s="5"/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50"/>
      <c r="R904" s="20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0"/>
      <c r="AD904" s="3"/>
      <c r="AE904" s="3"/>
    </row>
    <row r="905" spans="1:31" ht="13.2" customHeight="1">
      <c r="A905" s="3"/>
      <c r="B905" s="4"/>
      <c r="C905" s="4"/>
      <c r="D905" s="4"/>
      <c r="E905" s="5"/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50"/>
      <c r="R905" s="20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0"/>
      <c r="AD905" s="3"/>
      <c r="AE905" s="3"/>
    </row>
    <row r="906" spans="1:31" ht="13.2" customHeight="1">
      <c r="A906" s="3"/>
      <c r="B906" s="4"/>
      <c r="C906" s="4"/>
      <c r="D906" s="4"/>
      <c r="E906" s="5"/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50"/>
      <c r="R906" s="20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0"/>
      <c r="AD906" s="3"/>
      <c r="AE906" s="3"/>
    </row>
    <row r="907" spans="1:31" ht="13.2" customHeight="1">
      <c r="A907" s="3"/>
      <c r="B907" s="4"/>
      <c r="C907" s="4"/>
      <c r="D907" s="4"/>
      <c r="E907" s="5"/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50"/>
      <c r="R907" s="20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0"/>
      <c r="AD907" s="3"/>
      <c r="AE907" s="3"/>
    </row>
    <row r="908" spans="1:31" ht="13.2" customHeight="1">
      <c r="A908" s="3"/>
      <c r="B908" s="4"/>
      <c r="C908" s="4"/>
      <c r="D908" s="4"/>
      <c r="E908" s="5"/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50"/>
      <c r="R908" s="20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0"/>
      <c r="AD908" s="3"/>
      <c r="AE908" s="3"/>
    </row>
    <row r="909" spans="1:31" ht="13.2" customHeight="1">
      <c r="A909" s="3"/>
      <c r="B909" s="4"/>
      <c r="C909" s="4"/>
      <c r="D909" s="4"/>
      <c r="E909" s="5"/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50"/>
      <c r="R909" s="20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0"/>
      <c r="AD909" s="3"/>
      <c r="AE909" s="3"/>
    </row>
    <row r="910" spans="1:31" ht="13.2" customHeight="1">
      <c r="A910" s="3"/>
      <c r="B910" s="4"/>
      <c r="C910" s="4"/>
      <c r="D910" s="4"/>
      <c r="E910" s="5"/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50"/>
      <c r="R910" s="20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0"/>
      <c r="AD910" s="3"/>
      <c r="AE910" s="3"/>
    </row>
    <row r="911" spans="1:31" ht="13.2" customHeight="1">
      <c r="A911" s="3"/>
      <c r="B911" s="4"/>
      <c r="C911" s="4"/>
      <c r="D911" s="4"/>
      <c r="E911" s="5"/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50"/>
      <c r="R911" s="20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0"/>
      <c r="AD911" s="3"/>
      <c r="AE911" s="3"/>
    </row>
    <row r="912" spans="1:31" ht="13.2" customHeight="1">
      <c r="A912" s="3"/>
      <c r="B912" s="4"/>
      <c r="C912" s="4"/>
      <c r="D912" s="4"/>
      <c r="E912" s="5"/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50"/>
      <c r="R912" s="20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0"/>
      <c r="AD912" s="3"/>
      <c r="AE912" s="3"/>
    </row>
    <row r="913" spans="1:31" ht="13.2" customHeight="1">
      <c r="A913" s="3"/>
      <c r="B913" s="4"/>
      <c r="C913" s="4"/>
      <c r="D913" s="4"/>
      <c r="E913" s="5"/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50"/>
      <c r="R913" s="20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0"/>
      <c r="AD913" s="3"/>
      <c r="AE913" s="3"/>
    </row>
    <row r="914" spans="1:31" ht="13.2" customHeight="1">
      <c r="A914" s="3"/>
      <c r="B914" s="4"/>
      <c r="C914" s="4"/>
      <c r="D914" s="4"/>
      <c r="E914" s="5"/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50"/>
      <c r="R914" s="20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0"/>
      <c r="AD914" s="3"/>
      <c r="AE914" s="3"/>
    </row>
    <row r="915" spans="1:31" ht="13.2" customHeight="1">
      <c r="A915" s="3"/>
      <c r="B915" s="4"/>
      <c r="C915" s="4"/>
      <c r="D915" s="4"/>
      <c r="E915" s="5"/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50"/>
      <c r="R915" s="20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0"/>
      <c r="AD915" s="3"/>
      <c r="AE915" s="3"/>
    </row>
    <row r="916" spans="1:31" ht="13.2" customHeight="1">
      <c r="A916" s="3"/>
      <c r="B916" s="4"/>
      <c r="C916" s="4"/>
      <c r="D916" s="4"/>
      <c r="E916" s="5"/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50"/>
      <c r="R916" s="20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0"/>
      <c r="AD916" s="3"/>
      <c r="AE916" s="3"/>
    </row>
    <row r="917" spans="1:31" ht="13.2" customHeight="1">
      <c r="A917" s="3"/>
      <c r="B917" s="4"/>
      <c r="C917" s="4"/>
      <c r="D917" s="4"/>
      <c r="E917" s="5"/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50"/>
      <c r="R917" s="20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0"/>
      <c r="AD917" s="3"/>
      <c r="AE917" s="3"/>
    </row>
    <row r="918" spans="1:31" ht="13.2" customHeight="1">
      <c r="A918" s="3"/>
      <c r="B918" s="4"/>
      <c r="C918" s="4"/>
      <c r="D918" s="4"/>
      <c r="E918" s="5"/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50"/>
      <c r="R918" s="20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0"/>
      <c r="AD918" s="3"/>
      <c r="AE918" s="3"/>
    </row>
    <row r="919" spans="1:31" ht="13.2" customHeight="1">
      <c r="A919" s="3"/>
      <c r="B919" s="4"/>
      <c r="C919" s="4"/>
      <c r="D919" s="4"/>
      <c r="E919" s="5"/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50"/>
      <c r="R919" s="20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0"/>
      <c r="AD919" s="3"/>
      <c r="AE919" s="3"/>
    </row>
    <row r="920" spans="1:31" ht="13.2" customHeight="1">
      <c r="A920" s="3"/>
      <c r="B920" s="4"/>
      <c r="C920" s="4"/>
      <c r="D920" s="4"/>
      <c r="E920" s="5"/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50"/>
      <c r="R920" s="20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0"/>
      <c r="AD920" s="3"/>
      <c r="AE920" s="3"/>
    </row>
    <row r="921" spans="1:31" ht="13.2" customHeight="1">
      <c r="A921" s="3"/>
      <c r="B921" s="4"/>
      <c r="C921" s="4"/>
      <c r="D921" s="4"/>
      <c r="E921" s="5"/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50"/>
      <c r="R921" s="20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0"/>
      <c r="AD921" s="3"/>
      <c r="AE921" s="3"/>
    </row>
    <row r="922" spans="1:31" ht="13.2" customHeight="1">
      <c r="A922" s="3"/>
      <c r="B922" s="4"/>
      <c r="C922" s="4"/>
      <c r="D922" s="4"/>
      <c r="E922" s="5"/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50"/>
      <c r="R922" s="20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0"/>
      <c r="AD922" s="3"/>
      <c r="AE922" s="3"/>
    </row>
    <row r="923" spans="1:31" ht="13.2" customHeight="1">
      <c r="A923" s="3"/>
      <c r="B923" s="4"/>
      <c r="C923" s="4"/>
      <c r="D923" s="4"/>
      <c r="E923" s="5"/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50"/>
      <c r="R923" s="20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0"/>
      <c r="AD923" s="3"/>
      <c r="AE923" s="3"/>
    </row>
    <row r="924" spans="1:31" ht="13.2" customHeight="1">
      <c r="A924" s="3"/>
      <c r="B924" s="4"/>
      <c r="C924" s="4"/>
      <c r="D924" s="4"/>
      <c r="E924" s="5"/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50"/>
      <c r="R924" s="20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0"/>
      <c r="AD924" s="3"/>
      <c r="AE924" s="3"/>
    </row>
    <row r="925" spans="1:31" ht="13.2" customHeight="1">
      <c r="A925" s="3"/>
      <c r="B925" s="4"/>
      <c r="C925" s="4"/>
      <c r="D925" s="4"/>
      <c r="E925" s="5"/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50"/>
      <c r="R925" s="20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0"/>
      <c r="AD925" s="3"/>
      <c r="AE925" s="3"/>
    </row>
    <row r="926" spans="1:31" ht="13.2" customHeight="1">
      <c r="A926" s="3"/>
      <c r="B926" s="4"/>
      <c r="C926" s="4"/>
      <c r="D926" s="4"/>
      <c r="E926" s="5"/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50"/>
      <c r="R926" s="20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0"/>
      <c r="AD926" s="3"/>
      <c r="AE926" s="3"/>
    </row>
    <row r="927" spans="1:31" ht="13.2" customHeight="1">
      <c r="A927" s="3"/>
      <c r="B927" s="4"/>
      <c r="C927" s="4"/>
      <c r="D927" s="4"/>
      <c r="E927" s="5"/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50"/>
      <c r="R927" s="20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0"/>
      <c r="AD927" s="3"/>
      <c r="AE927" s="3"/>
    </row>
    <row r="928" spans="1:31" ht="13.2" customHeight="1">
      <c r="A928" s="3"/>
      <c r="B928" s="4"/>
      <c r="C928" s="4"/>
      <c r="D928" s="4"/>
      <c r="E928" s="5"/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50"/>
      <c r="R928" s="20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0"/>
      <c r="AD928" s="3"/>
      <c r="AE928" s="3"/>
    </row>
    <row r="929" spans="1:31" ht="13.2" customHeight="1">
      <c r="A929" s="3"/>
      <c r="B929" s="4"/>
      <c r="C929" s="4"/>
      <c r="D929" s="4"/>
      <c r="E929" s="5"/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50"/>
      <c r="R929" s="20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0"/>
      <c r="AD929" s="3"/>
      <c r="AE929" s="3"/>
    </row>
    <row r="930" spans="1:31" ht="13.2" customHeight="1">
      <c r="A930" s="3"/>
      <c r="B930" s="4"/>
      <c r="C930" s="4"/>
      <c r="D930" s="4"/>
      <c r="E930" s="5"/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50"/>
      <c r="R930" s="20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0"/>
      <c r="AD930" s="3"/>
      <c r="AE930" s="3"/>
    </row>
    <row r="931" spans="1:31" ht="13.2" customHeight="1">
      <c r="A931" s="3"/>
      <c r="B931" s="4"/>
      <c r="C931" s="4"/>
      <c r="D931" s="4"/>
      <c r="E931" s="5"/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50"/>
      <c r="R931" s="20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0"/>
      <c r="AD931" s="3"/>
      <c r="AE931" s="3"/>
    </row>
    <row r="932" spans="1:31" ht="13.2" customHeight="1">
      <c r="A932" s="3"/>
      <c r="B932" s="4"/>
      <c r="C932" s="4"/>
      <c r="D932" s="4"/>
      <c r="E932" s="5"/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50"/>
      <c r="R932" s="20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0"/>
      <c r="AD932" s="3"/>
      <c r="AE932" s="3"/>
    </row>
    <row r="933" spans="1:31" ht="13.2" customHeight="1">
      <c r="A933" s="3"/>
      <c r="B933" s="4"/>
      <c r="C933" s="4"/>
      <c r="D933" s="4"/>
      <c r="E933" s="5"/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50"/>
      <c r="R933" s="20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0"/>
      <c r="AD933" s="3"/>
      <c r="AE933" s="3"/>
    </row>
    <row r="934" spans="1:31" ht="13.2" customHeight="1">
      <c r="A934" s="3"/>
      <c r="B934" s="4"/>
      <c r="C934" s="4"/>
      <c r="D934" s="4"/>
      <c r="E934" s="5"/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50"/>
      <c r="R934" s="20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0"/>
      <c r="AD934" s="3"/>
      <c r="AE934" s="3"/>
    </row>
    <row r="935" spans="1:31" ht="13.2" customHeight="1">
      <c r="A935" s="3"/>
      <c r="B935" s="4"/>
      <c r="C935" s="4"/>
      <c r="D935" s="4"/>
      <c r="E935" s="5"/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50"/>
      <c r="R935" s="20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0"/>
      <c r="AD935" s="3"/>
      <c r="AE935" s="3"/>
    </row>
    <row r="936" spans="1:31" ht="13.2" customHeight="1">
      <c r="A936" s="3"/>
      <c r="B936" s="4"/>
      <c r="C936" s="4"/>
      <c r="D936" s="4"/>
      <c r="E936" s="5"/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50"/>
      <c r="R936" s="20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0"/>
      <c r="AD936" s="3"/>
      <c r="AE936" s="3"/>
    </row>
    <row r="937" spans="1:31" ht="13.2" customHeight="1">
      <c r="A937" s="3"/>
      <c r="B937" s="4"/>
      <c r="C937" s="4"/>
      <c r="D937" s="4"/>
      <c r="E937" s="5"/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50"/>
      <c r="R937" s="20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0"/>
      <c r="AD937" s="3"/>
      <c r="AE937" s="3"/>
    </row>
    <row r="938" spans="1:31" ht="13.2" customHeight="1">
      <c r="A938" s="3"/>
      <c r="B938" s="4"/>
      <c r="C938" s="4"/>
      <c r="D938" s="4"/>
      <c r="E938" s="5"/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50"/>
      <c r="R938" s="20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0"/>
      <c r="AD938" s="3"/>
      <c r="AE938" s="3"/>
    </row>
    <row r="939" spans="1:31" ht="13.2" customHeight="1">
      <c r="A939" s="3"/>
      <c r="B939" s="4"/>
      <c r="C939" s="4"/>
      <c r="D939" s="4"/>
      <c r="E939" s="5"/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50"/>
      <c r="R939" s="20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0"/>
      <c r="AD939" s="3"/>
      <c r="AE939" s="3"/>
    </row>
    <row r="940" spans="1:31" ht="13.2" customHeight="1">
      <c r="A940" s="3"/>
      <c r="B940" s="4"/>
      <c r="C940" s="4"/>
      <c r="D940" s="4"/>
      <c r="E940" s="5"/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50"/>
      <c r="R940" s="20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0"/>
      <c r="AD940" s="3"/>
      <c r="AE940" s="3"/>
    </row>
    <row r="941" spans="1:31" ht="13.2" customHeight="1">
      <c r="A941" s="3"/>
      <c r="B941" s="4"/>
      <c r="C941" s="4"/>
      <c r="D941" s="4"/>
      <c r="E941" s="5"/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50"/>
      <c r="R941" s="20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0"/>
      <c r="AD941" s="3"/>
      <c r="AE941" s="3"/>
    </row>
    <row r="942" spans="1:31" ht="13.2" customHeight="1">
      <c r="A942" s="3"/>
      <c r="B942" s="4"/>
      <c r="C942" s="4"/>
      <c r="D942" s="4"/>
      <c r="E942" s="5"/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50"/>
      <c r="R942" s="20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0"/>
      <c r="AD942" s="3"/>
      <c r="AE942" s="3"/>
    </row>
    <row r="943" spans="1:31" ht="13.2" customHeight="1">
      <c r="A943" s="3"/>
      <c r="B943" s="4"/>
      <c r="C943" s="4"/>
      <c r="D943" s="4"/>
      <c r="E943" s="5"/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50"/>
      <c r="R943" s="20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0"/>
      <c r="AD943" s="3"/>
      <c r="AE943" s="3"/>
    </row>
    <row r="944" spans="1:31" ht="13.2" customHeight="1">
      <c r="A944" s="3"/>
      <c r="B944" s="4"/>
      <c r="C944" s="4"/>
      <c r="D944" s="4"/>
      <c r="E944" s="5"/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50"/>
      <c r="R944" s="20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0"/>
      <c r="AD944" s="3"/>
      <c r="AE944" s="3"/>
    </row>
    <row r="945" spans="1:31" ht="13.2" customHeight="1">
      <c r="A945" s="3"/>
      <c r="B945" s="4"/>
      <c r="C945" s="4"/>
      <c r="D945" s="4"/>
      <c r="E945" s="5"/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50"/>
      <c r="R945" s="20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0"/>
      <c r="AD945" s="3"/>
      <c r="AE945" s="3"/>
    </row>
    <row r="946" spans="1:31" ht="13.2" customHeight="1">
      <c r="A946" s="3"/>
      <c r="B946" s="4"/>
      <c r="C946" s="4"/>
      <c r="D946" s="4"/>
      <c r="E946" s="5"/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50"/>
      <c r="R946" s="20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0"/>
      <c r="AD946" s="3"/>
      <c r="AE946" s="3"/>
    </row>
    <row r="947" spans="1:31" ht="13.2" customHeight="1">
      <c r="A947" s="3"/>
      <c r="B947" s="4"/>
      <c r="C947" s="4"/>
      <c r="D947" s="4"/>
      <c r="E947" s="5"/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50"/>
      <c r="R947" s="20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0"/>
      <c r="AD947" s="3"/>
      <c r="AE947" s="3"/>
    </row>
    <row r="948" spans="1:31" ht="13.2" customHeight="1">
      <c r="A948" s="3"/>
      <c r="B948" s="4"/>
      <c r="C948" s="4"/>
      <c r="D948" s="4"/>
      <c r="E948" s="5"/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50"/>
      <c r="R948" s="20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0"/>
      <c r="AD948" s="3"/>
      <c r="AE948" s="3"/>
    </row>
    <row r="949" spans="1:31" ht="13.2" customHeight="1">
      <c r="A949" s="3"/>
      <c r="B949" s="4"/>
      <c r="C949" s="4"/>
      <c r="D949" s="4"/>
      <c r="E949" s="5"/>
      <c r="F949" s="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50"/>
      <c r="R949" s="20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0"/>
      <c r="AD949" s="3"/>
      <c r="AE949" s="3"/>
    </row>
    <row r="950" spans="1:31" ht="13.2" customHeight="1">
      <c r="A950" s="3"/>
      <c r="B950" s="4"/>
      <c r="C950" s="4"/>
      <c r="D950" s="4"/>
      <c r="E950" s="5"/>
      <c r="F950" s="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50"/>
      <c r="R950" s="20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0"/>
      <c r="AD950" s="3"/>
      <c r="AE950" s="3"/>
    </row>
    <row r="951" spans="1:31" ht="13.2" customHeight="1">
      <c r="A951" s="3"/>
      <c r="B951" s="4"/>
      <c r="C951" s="4"/>
      <c r="D951" s="4"/>
      <c r="E951" s="5"/>
      <c r="F951" s="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50"/>
      <c r="R951" s="20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0"/>
      <c r="AD951" s="3"/>
      <c r="AE951" s="3"/>
    </row>
    <row r="952" spans="1:31" ht="13.2" customHeight="1">
      <c r="A952" s="3"/>
      <c r="B952" s="4"/>
      <c r="C952" s="4"/>
      <c r="D952" s="4"/>
      <c r="E952" s="5"/>
      <c r="F952" s="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50"/>
      <c r="R952" s="20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0"/>
      <c r="AD952" s="3"/>
      <c r="AE952" s="3"/>
    </row>
    <row r="953" spans="1:31" ht="13.2" customHeight="1">
      <c r="A953" s="3"/>
      <c r="B953" s="4"/>
      <c r="C953" s="4"/>
      <c r="D953" s="4"/>
      <c r="E953" s="5"/>
      <c r="F953" s="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50"/>
      <c r="R953" s="20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0"/>
      <c r="AD953" s="3"/>
      <c r="AE953" s="3"/>
    </row>
    <row r="954" spans="1:31" ht="13.2" customHeight="1">
      <c r="A954" s="3"/>
      <c r="B954" s="4"/>
      <c r="C954" s="4"/>
      <c r="D954" s="4"/>
      <c r="E954" s="5"/>
      <c r="F954" s="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50"/>
      <c r="R954" s="20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0"/>
      <c r="AD954" s="3"/>
      <c r="AE954" s="3"/>
    </row>
    <row r="955" spans="1:31" ht="13.2" customHeight="1">
      <c r="A955" s="3"/>
      <c r="B955" s="4"/>
      <c r="C955" s="4"/>
      <c r="D955" s="4"/>
      <c r="E955" s="5"/>
      <c r="F955" s="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50"/>
      <c r="R955" s="20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0"/>
      <c r="AD955" s="3"/>
      <c r="AE955" s="3"/>
    </row>
    <row r="956" spans="1:31" ht="13.2" customHeight="1">
      <c r="A956" s="3"/>
      <c r="B956" s="4"/>
      <c r="C956" s="4"/>
      <c r="D956" s="4"/>
      <c r="E956" s="5"/>
      <c r="F956" s="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50"/>
      <c r="R956" s="20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0"/>
      <c r="AD956" s="3"/>
      <c r="AE956" s="3"/>
    </row>
    <row r="957" spans="1:31" ht="13.2" customHeight="1">
      <c r="A957" s="3"/>
      <c r="B957" s="4"/>
      <c r="C957" s="4"/>
      <c r="D957" s="4"/>
      <c r="E957" s="5"/>
      <c r="F957" s="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50"/>
      <c r="R957" s="20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0"/>
      <c r="AD957" s="3"/>
      <c r="AE957" s="3"/>
    </row>
    <row r="958" spans="1:31" ht="13.2" customHeight="1">
      <c r="A958" s="3"/>
      <c r="B958" s="4"/>
      <c r="C958" s="4"/>
      <c r="D958" s="4"/>
      <c r="E958" s="5"/>
      <c r="F958" s="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50"/>
      <c r="R958" s="20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0"/>
      <c r="AD958" s="3"/>
      <c r="AE958" s="3"/>
    </row>
    <row r="959" spans="1:31" ht="13.2" customHeight="1">
      <c r="A959" s="3"/>
      <c r="B959" s="4"/>
      <c r="C959" s="4"/>
      <c r="D959" s="4"/>
      <c r="E959" s="5"/>
      <c r="F959" s="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50"/>
      <c r="R959" s="20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0"/>
      <c r="AD959" s="3"/>
      <c r="AE959" s="3"/>
    </row>
    <row r="960" spans="1:31" ht="13.2" customHeight="1">
      <c r="A960" s="3"/>
      <c r="B960" s="4"/>
      <c r="C960" s="4"/>
      <c r="D960" s="4"/>
      <c r="E960" s="5"/>
      <c r="F960" s="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50"/>
      <c r="R960" s="20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0"/>
      <c r="AD960" s="3"/>
      <c r="AE960" s="3"/>
    </row>
    <row r="961" spans="1:31" ht="13.2" customHeight="1">
      <c r="A961" s="3"/>
      <c r="B961" s="4"/>
      <c r="C961" s="4"/>
      <c r="D961" s="4"/>
      <c r="E961" s="5"/>
      <c r="F961" s="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50"/>
      <c r="R961" s="20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0"/>
      <c r="AD961" s="3"/>
      <c r="AE961" s="3"/>
    </row>
    <row r="962" spans="1:31" ht="13.2" customHeight="1">
      <c r="A962" s="3"/>
      <c r="B962" s="4"/>
      <c r="C962" s="4"/>
      <c r="D962" s="4"/>
      <c r="E962" s="5"/>
      <c r="F962" s="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50"/>
      <c r="R962" s="20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0"/>
      <c r="AD962" s="3"/>
      <c r="AE962" s="3"/>
    </row>
    <row r="963" spans="1:31" ht="13.2" customHeight="1">
      <c r="A963" s="3"/>
      <c r="B963" s="4"/>
      <c r="C963" s="4"/>
      <c r="D963" s="4"/>
      <c r="E963" s="5"/>
      <c r="F963" s="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50"/>
      <c r="R963" s="20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0"/>
      <c r="AD963" s="3"/>
      <c r="AE963" s="3"/>
    </row>
    <row r="964" spans="1:31" ht="13.2" customHeight="1">
      <c r="A964" s="3"/>
      <c r="B964" s="4"/>
      <c r="C964" s="4"/>
      <c r="D964" s="4"/>
      <c r="E964" s="5"/>
      <c r="F964" s="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50"/>
      <c r="R964" s="20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0"/>
      <c r="AD964" s="3"/>
      <c r="AE964" s="3"/>
    </row>
    <row r="965" spans="1:31" ht="13.2" customHeight="1">
      <c r="A965" s="3"/>
      <c r="B965" s="4"/>
      <c r="C965" s="4"/>
      <c r="D965" s="4"/>
      <c r="E965" s="5"/>
      <c r="F965" s="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50"/>
      <c r="R965" s="20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0"/>
      <c r="AD965" s="3"/>
      <c r="AE965" s="3"/>
    </row>
    <row r="966" spans="1:31" ht="13.2" customHeight="1">
      <c r="A966" s="3"/>
      <c r="B966" s="4"/>
      <c r="C966" s="4"/>
      <c r="D966" s="4"/>
      <c r="E966" s="5"/>
      <c r="F966" s="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50"/>
      <c r="R966" s="20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0"/>
      <c r="AD966" s="3"/>
      <c r="AE966" s="3"/>
    </row>
    <row r="967" spans="1:31" ht="13.2" customHeight="1">
      <c r="A967" s="3"/>
      <c r="B967" s="4"/>
      <c r="C967" s="4"/>
      <c r="D967" s="4"/>
      <c r="E967" s="5"/>
      <c r="F967" s="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50"/>
      <c r="R967" s="20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0"/>
      <c r="AD967" s="3"/>
      <c r="AE967" s="3"/>
    </row>
    <row r="968" spans="1:31" ht="13.2" customHeight="1">
      <c r="A968" s="3"/>
      <c r="B968" s="4"/>
      <c r="C968" s="4"/>
      <c r="D968" s="4"/>
      <c r="E968" s="5"/>
      <c r="F968" s="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50"/>
      <c r="R968" s="20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0"/>
      <c r="AD968" s="3"/>
      <c r="AE968" s="3"/>
    </row>
    <row r="969" spans="1:31" ht="13.2" customHeight="1">
      <c r="A969" s="3"/>
      <c r="B969" s="4"/>
      <c r="C969" s="4"/>
      <c r="D969" s="4"/>
      <c r="E969" s="5"/>
      <c r="F969" s="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50"/>
      <c r="R969" s="20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0"/>
      <c r="AD969" s="3"/>
      <c r="AE969" s="3"/>
    </row>
    <row r="970" spans="1:31" ht="13.2" customHeight="1">
      <c r="A970" s="3"/>
      <c r="B970" s="4"/>
      <c r="C970" s="4"/>
      <c r="D970" s="4"/>
      <c r="E970" s="5"/>
      <c r="F970" s="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50"/>
      <c r="R970" s="20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0"/>
      <c r="AD970" s="3"/>
      <c r="AE970" s="3"/>
    </row>
    <row r="971" spans="1:31" ht="13.2" customHeight="1">
      <c r="A971" s="3"/>
      <c r="B971" s="4"/>
      <c r="C971" s="4"/>
      <c r="D971" s="4"/>
      <c r="E971" s="5"/>
      <c r="F971" s="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50"/>
      <c r="R971" s="20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0"/>
      <c r="AD971" s="3"/>
      <c r="AE971" s="3"/>
    </row>
    <row r="972" spans="1:31" ht="13.2" customHeight="1">
      <c r="A972" s="3"/>
      <c r="B972" s="4"/>
      <c r="C972" s="4"/>
      <c r="D972" s="4"/>
      <c r="E972" s="5"/>
      <c r="F972" s="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50"/>
      <c r="R972" s="20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0"/>
      <c r="AD972" s="3"/>
      <c r="AE972" s="3"/>
    </row>
    <row r="973" spans="1:31" ht="13.2" customHeight="1">
      <c r="A973" s="3"/>
      <c r="B973" s="4"/>
      <c r="C973" s="4"/>
      <c r="D973" s="4"/>
      <c r="E973" s="5"/>
      <c r="F973" s="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50"/>
      <c r="R973" s="20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0"/>
      <c r="AD973" s="3"/>
      <c r="AE973" s="3"/>
    </row>
    <row r="974" spans="1:31" ht="13.2" customHeight="1">
      <c r="A974" s="3"/>
      <c r="B974" s="4"/>
      <c r="C974" s="4"/>
      <c r="D974" s="4"/>
      <c r="E974" s="5"/>
      <c r="F974" s="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50"/>
      <c r="R974" s="20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0"/>
      <c r="AD974" s="3"/>
      <c r="AE974" s="3"/>
    </row>
    <row r="975" spans="1:31" ht="13.2" customHeight="1">
      <c r="A975" s="3"/>
      <c r="B975" s="4"/>
      <c r="C975" s="4"/>
      <c r="D975" s="4"/>
      <c r="E975" s="5"/>
      <c r="F975" s="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50"/>
      <c r="R975" s="20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0"/>
      <c r="AD975" s="3"/>
      <c r="AE975" s="3"/>
    </row>
    <row r="976" spans="1:31" ht="13.2" customHeight="1">
      <c r="A976" s="3"/>
      <c r="B976" s="4"/>
      <c r="C976" s="4"/>
      <c r="D976" s="4"/>
      <c r="E976" s="5"/>
      <c r="F976" s="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50"/>
      <c r="R976" s="20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0"/>
      <c r="AD976" s="3"/>
      <c r="AE976" s="3"/>
    </row>
    <row r="977" spans="1:31" ht="13.2" customHeight="1">
      <c r="A977" s="3"/>
      <c r="B977" s="4"/>
      <c r="C977" s="4"/>
      <c r="D977" s="4"/>
      <c r="E977" s="5"/>
      <c r="F977" s="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50"/>
      <c r="R977" s="20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0"/>
      <c r="AD977" s="3"/>
      <c r="AE977" s="3"/>
    </row>
    <row r="978" spans="1:31" ht="13.2" customHeight="1">
      <c r="A978" s="3"/>
      <c r="B978" s="4"/>
      <c r="C978" s="4"/>
      <c r="D978" s="4"/>
      <c r="E978" s="5"/>
      <c r="F978" s="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50"/>
      <c r="R978" s="20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0"/>
      <c r="AD978" s="3"/>
      <c r="AE978" s="3"/>
    </row>
    <row r="979" spans="1:31" ht="13.2" customHeight="1">
      <c r="A979" s="3"/>
      <c r="B979" s="4"/>
      <c r="C979" s="4"/>
      <c r="D979" s="4"/>
      <c r="E979" s="5"/>
      <c r="F979" s="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50"/>
      <c r="R979" s="20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0"/>
      <c r="AD979" s="3"/>
      <c r="AE979" s="3"/>
    </row>
    <row r="980" spans="1:31" ht="13.2" customHeight="1">
      <c r="A980" s="3"/>
      <c r="B980" s="4"/>
      <c r="C980" s="4"/>
      <c r="D980" s="4"/>
      <c r="E980" s="5"/>
      <c r="F980" s="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50"/>
      <c r="R980" s="20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0"/>
      <c r="AD980" s="3"/>
      <c r="AE980" s="3"/>
    </row>
    <row r="981" spans="1:31" ht="13.2" customHeight="1">
      <c r="A981" s="3"/>
      <c r="B981" s="4"/>
      <c r="C981" s="4"/>
      <c r="D981" s="4"/>
      <c r="E981" s="5"/>
      <c r="F981" s="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50"/>
      <c r="R981" s="20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0"/>
      <c r="AD981" s="3"/>
      <c r="AE981" s="3"/>
    </row>
    <row r="982" spans="1:31" ht="13.2" customHeight="1">
      <c r="A982" s="3"/>
      <c r="B982" s="4"/>
      <c r="C982" s="4"/>
      <c r="D982" s="4"/>
      <c r="E982" s="5"/>
      <c r="F982" s="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50"/>
      <c r="R982" s="20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0"/>
      <c r="AD982" s="3"/>
      <c r="AE982" s="3"/>
    </row>
    <row r="983" spans="1:31" ht="13.2" customHeight="1">
      <c r="A983" s="3"/>
      <c r="B983" s="4"/>
      <c r="C983" s="4"/>
      <c r="D983" s="4"/>
      <c r="E983" s="5"/>
      <c r="F983" s="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50"/>
      <c r="R983" s="20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0"/>
      <c r="AD983" s="3"/>
      <c r="AE983" s="3"/>
    </row>
    <row r="984" spans="1:31" ht="13.2" customHeight="1">
      <c r="A984" s="3"/>
      <c r="B984" s="4"/>
      <c r="C984" s="4"/>
      <c r="D984" s="4"/>
      <c r="E984" s="5"/>
      <c r="F984" s="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50"/>
      <c r="R984" s="20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0"/>
      <c r="AD984" s="3"/>
      <c r="AE984" s="3"/>
    </row>
    <row r="985" spans="1:31" ht="13.2" customHeight="1">
      <c r="A985" s="3"/>
      <c r="B985" s="4"/>
      <c r="C985" s="4"/>
      <c r="D985" s="4"/>
      <c r="E985" s="5"/>
      <c r="F985" s="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50"/>
      <c r="R985" s="20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0"/>
      <c r="AD985" s="3"/>
      <c r="AE985" s="3"/>
    </row>
    <row r="986" spans="1:31" ht="13.2" customHeight="1">
      <c r="A986" s="3"/>
      <c r="B986" s="4"/>
      <c r="C986" s="4"/>
      <c r="D986" s="4"/>
      <c r="E986" s="5"/>
      <c r="F986" s="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50"/>
      <c r="R986" s="20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0"/>
      <c r="AD986" s="3"/>
      <c r="AE986" s="3"/>
    </row>
    <row r="987" spans="1:31" ht="13.2" customHeight="1">
      <c r="A987" s="3"/>
      <c r="B987" s="4"/>
      <c r="C987" s="4"/>
      <c r="D987" s="4"/>
      <c r="E987" s="5"/>
      <c r="F987" s="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50"/>
      <c r="R987" s="20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0"/>
      <c r="AD987" s="3"/>
      <c r="AE987" s="3"/>
    </row>
    <row r="988" spans="1:31" ht="13.2" customHeight="1">
      <c r="A988" s="3"/>
      <c r="B988" s="4"/>
      <c r="C988" s="4"/>
      <c r="D988" s="4"/>
      <c r="E988" s="5"/>
      <c r="F988" s="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50"/>
      <c r="R988" s="20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0"/>
      <c r="AD988" s="3"/>
      <c r="AE988" s="3"/>
    </row>
    <row r="989" spans="1:31" ht="13.2" customHeight="1">
      <c r="A989" s="3"/>
      <c r="B989" s="4"/>
      <c r="C989" s="4"/>
      <c r="D989" s="4"/>
      <c r="E989" s="5"/>
      <c r="F989" s="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50"/>
      <c r="R989" s="20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0"/>
      <c r="AD989" s="3"/>
      <c r="AE989" s="3"/>
    </row>
    <row r="990" spans="1:31" ht="13.2" customHeight="1">
      <c r="A990" s="3"/>
      <c r="B990" s="4"/>
      <c r="C990" s="4"/>
      <c r="D990" s="4"/>
      <c r="E990" s="5"/>
      <c r="F990" s="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50"/>
      <c r="R990" s="20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0"/>
      <c r="AD990" s="3"/>
      <c r="AE990" s="3"/>
    </row>
    <row r="991" spans="1:31" ht="13.2" customHeight="1">
      <c r="A991" s="3"/>
      <c r="B991" s="4"/>
      <c r="C991" s="4"/>
      <c r="D991" s="4"/>
      <c r="E991" s="5"/>
      <c r="F991" s="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50"/>
      <c r="R991" s="20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0"/>
      <c r="AD991" s="3"/>
      <c r="AE991" s="3"/>
    </row>
    <row r="992" spans="1:31" ht="13.2" customHeight="1">
      <c r="A992" s="3"/>
      <c r="B992" s="4"/>
      <c r="C992" s="4"/>
      <c r="D992" s="4"/>
      <c r="E992" s="5"/>
      <c r="F992" s="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50"/>
      <c r="R992" s="20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0"/>
      <c r="AD992" s="3"/>
      <c r="AE992" s="3"/>
    </row>
    <row r="993" spans="1:31" ht="13.2" customHeight="1">
      <c r="A993" s="3"/>
      <c r="B993" s="4"/>
      <c r="C993" s="4"/>
      <c r="D993" s="4"/>
      <c r="E993" s="5"/>
      <c r="F993" s="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50"/>
      <c r="R993" s="20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0"/>
      <c r="AD993" s="3"/>
      <c r="AE993" s="3"/>
    </row>
    <row r="994" spans="1:31" ht="13.2" customHeight="1">
      <c r="A994" s="3"/>
      <c r="B994" s="4"/>
      <c r="C994" s="4"/>
      <c r="D994" s="4"/>
      <c r="E994" s="5"/>
      <c r="F994" s="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50"/>
      <c r="R994" s="20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0"/>
      <c r="AD994" s="3"/>
      <c r="AE994" s="3"/>
    </row>
    <row r="995" spans="1:31" ht="13.2" customHeight="1">
      <c r="A995" s="3"/>
      <c r="B995" s="4"/>
      <c r="C995" s="4"/>
      <c r="D995" s="4"/>
      <c r="E995" s="5"/>
      <c r="F995" s="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50"/>
      <c r="R995" s="20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0"/>
      <c r="AD995" s="3"/>
      <c r="AE995" s="3"/>
    </row>
    <row r="996" spans="1:31" ht="13.2" customHeight="1">
      <c r="A996" s="3"/>
      <c r="B996" s="4"/>
      <c r="C996" s="4"/>
      <c r="D996" s="4"/>
      <c r="E996" s="5"/>
      <c r="F996" s="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50"/>
      <c r="R996" s="20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0"/>
      <c r="AD996" s="3"/>
      <c r="AE996" s="3"/>
    </row>
    <row r="997" spans="1:31" ht="13.2" customHeight="1">
      <c r="A997" s="3"/>
      <c r="B997" s="4"/>
      <c r="C997" s="4"/>
      <c r="D997" s="4"/>
      <c r="E997" s="5"/>
      <c r="F997" s="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50"/>
      <c r="R997" s="20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0"/>
      <c r="AD997" s="3"/>
      <c r="AE997" s="3"/>
    </row>
    <row r="998" spans="1:31" ht="13.2" customHeight="1">
      <c r="A998" s="3"/>
      <c r="B998" s="4"/>
      <c r="C998" s="4"/>
      <c r="D998" s="4"/>
      <c r="E998" s="5"/>
      <c r="F998" s="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50"/>
      <c r="R998" s="20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0"/>
      <c r="AD998" s="3"/>
      <c r="AE998" s="3"/>
    </row>
    <row r="999" spans="1:31" ht="13.2" customHeight="1">
      <c r="A999" s="3"/>
      <c r="B999" s="4"/>
      <c r="C999" s="4"/>
      <c r="D999" s="4"/>
      <c r="E999" s="5"/>
      <c r="F999" s="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50"/>
      <c r="R999" s="20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0"/>
      <c r="AD999" s="3"/>
      <c r="AE999" s="3"/>
    </row>
    <row r="1000" spans="1:31" ht="13.2" customHeight="1">
      <c r="A1000" s="3"/>
      <c r="B1000" s="4"/>
      <c r="C1000" s="4"/>
      <c r="D1000" s="4"/>
      <c r="E1000" s="5"/>
      <c r="F1000" s="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50"/>
      <c r="R1000" s="20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0"/>
      <c r="AD1000" s="3"/>
      <c r="AE1000" s="3"/>
    </row>
    <row r="1001" spans="1:31" ht="13.2" customHeight="1">
      <c r="A1001" s="3"/>
      <c r="B1001" s="4"/>
      <c r="C1001" s="4"/>
      <c r="D1001" s="4"/>
      <c r="E1001" s="5"/>
      <c r="F1001" s="5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50"/>
      <c r="R1001" s="20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0"/>
      <c r="AD1001" s="3"/>
      <c r="AE1001" s="3"/>
    </row>
    <row r="1002" spans="1:31" ht="13.2" customHeight="1">
      <c r="A1002" s="3"/>
      <c r="B1002" s="4"/>
      <c r="C1002" s="4"/>
      <c r="D1002" s="4"/>
      <c r="E1002" s="5"/>
      <c r="F1002" s="5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50"/>
      <c r="R1002" s="20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0"/>
      <c r="AD1002" s="3"/>
      <c r="AE1002" s="3"/>
    </row>
    <row r="1003" spans="1:31" ht="13.2" customHeight="1">
      <c r="A1003" s="3"/>
      <c r="B1003" s="4"/>
      <c r="C1003" s="4"/>
      <c r="D1003" s="4"/>
      <c r="E1003" s="5"/>
      <c r="F1003" s="5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50"/>
      <c r="R1003" s="20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0"/>
      <c r="AD1003" s="3"/>
      <c r="AE1003" s="3"/>
    </row>
    <row r="1004" spans="1:31" ht="13.2" customHeight="1">
      <c r="A1004" s="3"/>
      <c r="B1004" s="4"/>
      <c r="C1004" s="4"/>
      <c r="D1004" s="4"/>
      <c r="E1004" s="5"/>
      <c r="F1004" s="5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50"/>
      <c r="R1004" s="20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0"/>
      <c r="AD1004" s="3"/>
      <c r="AE1004" s="3"/>
    </row>
    <row r="1005" spans="1:31" ht="13.2" customHeight="1">
      <c r="A1005" s="3"/>
      <c r="B1005" s="4"/>
      <c r="C1005" s="4"/>
      <c r="D1005" s="4"/>
      <c r="E1005" s="5"/>
      <c r="F1005" s="5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50"/>
      <c r="R1005" s="20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0"/>
      <c r="AD1005" s="3"/>
      <c r="AE1005" s="3"/>
    </row>
    <row r="1006" spans="1:31" ht="13.2" customHeight="1">
      <c r="A1006" s="3"/>
      <c r="B1006" s="4"/>
      <c r="C1006" s="4"/>
      <c r="D1006" s="4"/>
      <c r="E1006" s="5"/>
      <c r="F1006" s="5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50"/>
      <c r="R1006" s="20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0"/>
      <c r="AD1006" s="3"/>
      <c r="AE1006" s="3"/>
    </row>
  </sheetData>
  <sheetProtection algorithmName="SHA-512" hashValue="/pSdd5/3CDDEA7If1GDEU3cetgF+jzZOkB8mcj3inlkbgZ8NIRosEYHfG6DzNFmTCywunq40AA9nIcUgUHX6lQ==" saltValue="Lp+Y7csh3UmK4x7RF8RPJQ==" spinCount="100000" sheet="1" objects="1"/>
  <mergeCells count="106">
    <mergeCell ref="K18:K19"/>
    <mergeCell ref="K25:K26"/>
    <mergeCell ref="K32:K33"/>
    <mergeCell ref="K39:K40"/>
    <mergeCell ref="N4:O6"/>
    <mergeCell ref="M15:O16"/>
    <mergeCell ref="I18:I19"/>
    <mergeCell ref="I20:I22"/>
    <mergeCell ref="I25:I26"/>
    <mergeCell ref="I27:I29"/>
    <mergeCell ref="I32:I33"/>
    <mergeCell ref="I34:I36"/>
    <mergeCell ref="I39:I40"/>
    <mergeCell ref="M17:O17"/>
    <mergeCell ref="I41:I43"/>
    <mergeCell ref="J4:J5"/>
    <mergeCell ref="J7:J8"/>
    <mergeCell ref="J11:J12"/>
    <mergeCell ref="J14:J15"/>
    <mergeCell ref="J18:J19"/>
    <mergeCell ref="J21:J22"/>
    <mergeCell ref="J25:J26"/>
    <mergeCell ref="J28:J29"/>
    <mergeCell ref="J32:J33"/>
    <mergeCell ref="J35:J36"/>
    <mergeCell ref="J39:J40"/>
    <mergeCell ref="J42:J43"/>
    <mergeCell ref="G34:G36"/>
    <mergeCell ref="G39:G40"/>
    <mergeCell ref="G41:G43"/>
    <mergeCell ref="H4:H5"/>
    <mergeCell ref="H6:H8"/>
    <mergeCell ref="H11:H12"/>
    <mergeCell ref="H13:H15"/>
    <mergeCell ref="H18:H19"/>
    <mergeCell ref="H20:H22"/>
    <mergeCell ref="H25:H26"/>
    <mergeCell ref="H27:H29"/>
    <mergeCell ref="H32:H33"/>
    <mergeCell ref="H34:H36"/>
    <mergeCell ref="H39:H40"/>
    <mergeCell ref="H41:H43"/>
    <mergeCell ref="G4:G5"/>
    <mergeCell ref="G6:G8"/>
    <mergeCell ref="G11:G12"/>
    <mergeCell ref="G13:G15"/>
    <mergeCell ref="G18:G19"/>
    <mergeCell ref="G20:G22"/>
    <mergeCell ref="G25:G26"/>
    <mergeCell ref="G27:G29"/>
    <mergeCell ref="G32:G33"/>
    <mergeCell ref="D39:D40"/>
    <mergeCell ref="E4:E5"/>
    <mergeCell ref="E11:E12"/>
    <mergeCell ref="E18:E19"/>
    <mergeCell ref="E25:E26"/>
    <mergeCell ref="E32:E33"/>
    <mergeCell ref="E39:E40"/>
    <mergeCell ref="F4:F5"/>
    <mergeCell ref="F11:F12"/>
    <mergeCell ref="F18:F19"/>
    <mergeCell ref="F25:F26"/>
    <mergeCell ref="F32:F33"/>
    <mergeCell ref="F39:F40"/>
    <mergeCell ref="D18:D19"/>
    <mergeCell ref="D25:D26"/>
    <mergeCell ref="D32:D33"/>
    <mergeCell ref="A39:A40"/>
    <mergeCell ref="B4:B5"/>
    <mergeCell ref="B11:B12"/>
    <mergeCell ref="B18:B19"/>
    <mergeCell ref="B25:B26"/>
    <mergeCell ref="B32:B33"/>
    <mergeCell ref="B39:B40"/>
    <mergeCell ref="C4:C5"/>
    <mergeCell ref="C11:C12"/>
    <mergeCell ref="C18:C19"/>
    <mergeCell ref="C25:C26"/>
    <mergeCell ref="C32:C33"/>
    <mergeCell ref="C39:C40"/>
    <mergeCell ref="A17:J17"/>
    <mergeCell ref="A24:J24"/>
    <mergeCell ref="A31:J31"/>
    <mergeCell ref="A38:J38"/>
    <mergeCell ref="A4:A5"/>
    <mergeCell ref="A11:A12"/>
    <mergeCell ref="A18:A19"/>
    <mergeCell ref="A25:A26"/>
    <mergeCell ref="A32:A33"/>
    <mergeCell ref="D4:D5"/>
    <mergeCell ref="D11:D12"/>
    <mergeCell ref="A1:J1"/>
    <mergeCell ref="C2:J2"/>
    <mergeCell ref="A3:J3"/>
    <mergeCell ref="N3:O3"/>
    <mergeCell ref="N7:O7"/>
    <mergeCell ref="N8:O8"/>
    <mergeCell ref="A10:J10"/>
    <mergeCell ref="M10:Q10"/>
    <mergeCell ref="M13:Q13"/>
    <mergeCell ref="I4:I5"/>
    <mergeCell ref="I6:I8"/>
    <mergeCell ref="I11:I12"/>
    <mergeCell ref="I13:I15"/>
    <mergeCell ref="K4:K5"/>
    <mergeCell ref="K11:K12"/>
  </mergeCells>
  <phoneticPr fontId="63" type="noConversion"/>
  <dataValidations count="2">
    <dataValidation type="list" allowBlank="1" showInputMessage="1" showErrorMessage="1" sqref="M8" xr:uid="{00000000-0002-0000-0100-000000000000}">
      <formula1>"自提点,送货上门"</formula1>
    </dataValidation>
    <dataValidation type="decimal" allowBlank="1" showInputMessage="1" showErrorMessage="1" sqref="M3:M7" xr:uid="{00000000-0002-0000-0100-000001000000}">
      <formula1>0</formula1>
      <formula2>1000000</formula2>
    </dataValidation>
  </dataValidations>
  <hyperlinks>
    <hyperlink ref="E39" r:id="rId1" xr:uid="{00000000-0004-0000-0100-000000000000}"/>
    <hyperlink ref="E32" r:id="rId2" xr:uid="{00000000-0004-0000-0100-000001000000}"/>
    <hyperlink ref="E25" r:id="rId3" xr:uid="{00000000-0004-0000-0100-000002000000}"/>
    <hyperlink ref="E18" r:id="rId4" xr:uid="{00000000-0004-0000-0100-000003000000}"/>
    <hyperlink ref="E11" r:id="rId5" xr:uid="{00000000-0004-0000-0100-000004000000}"/>
    <hyperlink ref="E4" r:id="rId6" xr:uid="{00000000-0004-0000-0100-000005000000}"/>
    <hyperlink ref="M17" r:id="rId7" xr:uid="{00000000-0004-0000-0100-000006000000}"/>
  </hyperlink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492E-16E1-4711-861E-CB6257670D68}">
  <dimension ref="A1:M23"/>
  <sheetViews>
    <sheetView tabSelected="1" zoomScale="85" zoomScaleNormal="85" workbookViewId="0">
      <selection activeCell="G15" sqref="G15"/>
    </sheetView>
  </sheetViews>
  <sheetFormatPr defaultRowHeight="13.2"/>
  <cols>
    <col min="1" max="1" width="25.88671875" customWidth="1"/>
    <col min="2" max="2" width="26.88671875" customWidth="1"/>
    <col min="3" max="3" width="26.44140625" customWidth="1"/>
    <col min="4" max="4" width="36.88671875" customWidth="1"/>
    <col min="5" max="5" width="41.88671875" customWidth="1"/>
    <col min="6" max="6" width="35.109375" customWidth="1"/>
    <col min="7" max="8" width="38.88671875" bestFit="1" customWidth="1"/>
    <col min="9" max="9" width="27" bestFit="1" customWidth="1"/>
    <col min="10" max="10" width="20.6640625" bestFit="1" customWidth="1"/>
    <col min="11" max="11" width="38.33203125" customWidth="1"/>
    <col min="12" max="12" width="8.33203125" bestFit="1" customWidth="1"/>
    <col min="13" max="13" width="20.44140625" bestFit="1" customWidth="1"/>
  </cols>
  <sheetData>
    <row r="1" spans="1:13" s="67" customFormat="1" ht="50.4">
      <c r="A1" s="195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66"/>
      <c r="M1" s="66"/>
    </row>
    <row r="2" spans="1:13" s="67" customFormat="1" ht="57" customHeight="1">
      <c r="A2" s="68" t="s">
        <v>165</v>
      </c>
      <c r="B2" s="69" t="s">
        <v>166</v>
      </c>
      <c r="C2" s="70" t="s">
        <v>167</v>
      </c>
      <c r="D2" s="70" t="s">
        <v>168</v>
      </c>
      <c r="E2" s="201" t="s">
        <v>193</v>
      </c>
      <c r="F2" s="97"/>
      <c r="G2" s="97"/>
      <c r="H2" s="87"/>
      <c r="I2" s="86"/>
      <c r="J2" s="86"/>
      <c r="K2" s="86"/>
      <c r="L2" s="86"/>
      <c r="M2" s="88"/>
    </row>
    <row r="3" spans="1:13" s="67" customFormat="1" ht="57" customHeight="1">
      <c r="A3" s="203">
        <v>331</v>
      </c>
      <c r="B3" s="204">
        <v>322</v>
      </c>
      <c r="C3" s="205">
        <v>0.12</v>
      </c>
      <c r="D3" s="74">
        <f>(A3-B3)*2.5+A3</f>
        <v>353.5</v>
      </c>
      <c r="E3" s="202"/>
      <c r="F3" s="87"/>
      <c r="G3" s="87"/>
      <c r="H3" s="87"/>
      <c r="I3" s="86"/>
      <c r="J3" s="86"/>
      <c r="K3" s="86"/>
      <c r="L3" s="86"/>
      <c r="M3" s="88"/>
    </row>
    <row r="4" spans="1:13" s="67" customFormat="1" ht="57" customHeight="1">
      <c r="A4" s="203">
        <v>450</v>
      </c>
      <c r="B4" s="95" t="s">
        <v>185</v>
      </c>
      <c r="C4" s="93">
        <f>+A5*A6*A7/12</f>
        <v>2250</v>
      </c>
      <c r="D4" s="94" t="s">
        <v>174</v>
      </c>
      <c r="F4" s="87"/>
      <c r="G4" s="87"/>
      <c r="H4" s="87"/>
      <c r="I4" s="86"/>
      <c r="J4" s="86"/>
      <c r="K4" s="86"/>
      <c r="L4" s="86"/>
      <c r="M4" s="88"/>
    </row>
    <row r="5" spans="1:13" s="67" customFormat="1" ht="40.5" customHeight="1">
      <c r="A5" s="72">
        <v>30</v>
      </c>
      <c r="B5" s="95" t="s">
        <v>186</v>
      </c>
      <c r="C5" s="189" t="s">
        <v>179</v>
      </c>
      <c r="D5" s="190"/>
      <c r="F5" s="87"/>
      <c r="G5" s="87"/>
      <c r="H5" s="87"/>
      <c r="I5" s="86"/>
      <c r="J5" s="86"/>
      <c r="K5" s="86"/>
      <c r="L5" s="86"/>
      <c r="M5" s="88"/>
    </row>
    <row r="6" spans="1:13" s="67" customFormat="1" ht="46.5" customHeight="1">
      <c r="A6" s="72">
        <v>30</v>
      </c>
      <c r="B6" s="95" t="s">
        <v>187</v>
      </c>
      <c r="C6" s="191"/>
      <c r="D6" s="192"/>
      <c r="H6" s="87"/>
      <c r="I6" s="86"/>
      <c r="J6" s="86"/>
      <c r="K6" s="86"/>
      <c r="L6" s="86"/>
      <c r="M6" s="88"/>
    </row>
    <row r="7" spans="1:13" s="67" customFormat="1" ht="57" customHeight="1">
      <c r="A7" s="72">
        <v>30</v>
      </c>
      <c r="B7" s="95" t="s">
        <v>188</v>
      </c>
      <c r="C7" s="193"/>
      <c r="D7" s="194"/>
      <c r="G7" s="75"/>
      <c r="H7" s="75"/>
      <c r="I7" s="75"/>
      <c r="J7" s="75"/>
      <c r="K7" s="75"/>
      <c r="L7" s="75"/>
      <c r="M7" s="75"/>
    </row>
    <row r="8" spans="1:13" s="67" customFormat="1" ht="57" customHeight="1">
      <c r="A8" s="102" t="s">
        <v>192</v>
      </c>
      <c r="B8" s="199" t="str">
        <f>运费方式!C2&amp;运费方式!C3&amp;运费方式!C4&amp;运费方式!C5&amp;运费方式!C6&amp;运费方式!C7</f>
        <v>UNI Extra Small（超级轻小件）：1g-500g</v>
      </c>
      <c r="C8" s="200"/>
      <c r="D8" s="200"/>
      <c r="F8" s="75"/>
      <c r="G8" s="75"/>
      <c r="H8" s="75"/>
      <c r="I8" s="75"/>
      <c r="J8" s="75"/>
      <c r="K8" s="75"/>
      <c r="L8" s="75"/>
      <c r="M8" s="75"/>
    </row>
    <row r="9" spans="1:13" s="67" customFormat="1" ht="57" customHeight="1">
      <c r="B9" s="89" t="s">
        <v>177</v>
      </c>
      <c r="C9" s="73">
        <f>IF(A11&lt;135,12%,C3)</f>
        <v>0.12</v>
      </c>
      <c r="F9" s="75"/>
      <c r="G9" s="75"/>
      <c r="H9" s="75"/>
      <c r="I9" s="75"/>
      <c r="J9" s="75"/>
      <c r="K9" s="75"/>
      <c r="L9" s="75"/>
      <c r="M9" s="75"/>
    </row>
    <row r="10" spans="1:13" s="67" customFormat="1" ht="46.5" customHeight="1">
      <c r="A10" s="92" t="s">
        <v>175</v>
      </c>
      <c r="B10" s="92" t="s">
        <v>176</v>
      </c>
      <c r="C10" s="89" t="s">
        <v>194</v>
      </c>
      <c r="D10" s="89" t="s">
        <v>180</v>
      </c>
      <c r="E10" s="89" t="s">
        <v>181</v>
      </c>
      <c r="F10" s="90" t="s">
        <v>182</v>
      </c>
      <c r="G10" s="89" t="s">
        <v>183</v>
      </c>
      <c r="H10" s="96" t="s">
        <v>184</v>
      </c>
      <c r="K10" s="75"/>
      <c r="L10" s="75"/>
    </row>
    <row r="11" spans="1:13" s="67" customFormat="1" ht="33">
      <c r="A11" s="203">
        <v>80</v>
      </c>
      <c r="B11" s="203">
        <v>28</v>
      </c>
      <c r="C11" s="91">
        <f>SUM(UNI运费!K8,UNI运费!K15,UNI运费!K22,UNI运费!K29,UNI运费!K36,UNI运费!K43)</f>
        <v>14.25</v>
      </c>
      <c r="D11" s="71">
        <v>3</v>
      </c>
      <c r="E11" s="71">
        <f>A11*C9</f>
        <v>9.6</v>
      </c>
      <c r="F11" s="71">
        <f>A11*0.04</f>
        <v>3.2</v>
      </c>
      <c r="G11" s="71">
        <f>A11-B11-C11-D11-E11-F11</f>
        <v>21.95</v>
      </c>
      <c r="H11" s="76">
        <f>G11/B11</f>
        <v>0.78392857142857142</v>
      </c>
      <c r="K11" s="75"/>
      <c r="L11" s="75"/>
    </row>
    <row r="12" spans="1:13" s="67" customFormat="1" ht="33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8"/>
    </row>
    <row r="13" spans="1:13" s="67" customFormat="1"/>
    <row r="14" spans="1:13" s="67" customFormat="1" ht="33">
      <c r="A14" s="196" t="s">
        <v>178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7"/>
    </row>
    <row r="15" spans="1:13" s="67" customFormat="1" ht="17.399999999999999">
      <c r="A15" s="77"/>
      <c r="B15" s="79"/>
      <c r="C15" s="79"/>
      <c r="D15" s="79"/>
      <c r="E15" s="79"/>
      <c r="F15" s="79"/>
      <c r="G15" s="79"/>
      <c r="H15" s="78"/>
      <c r="I15" s="78"/>
      <c r="J15" s="78"/>
    </row>
    <row r="16" spans="1:13" s="67" customFormat="1" ht="17.399999999999999">
      <c r="A16" s="77"/>
      <c r="B16" s="198"/>
      <c r="C16" s="198"/>
      <c r="D16" s="198"/>
      <c r="E16" s="198"/>
      <c r="F16" s="198"/>
      <c r="G16" s="198"/>
      <c r="H16" s="198"/>
      <c r="I16" s="78"/>
      <c r="J16" s="78"/>
    </row>
    <row r="17" spans="1:10" s="67" customFormat="1" ht="17.399999999999999">
      <c r="A17" s="80" t="s">
        <v>169</v>
      </c>
      <c r="B17" s="81"/>
      <c r="C17" s="82"/>
      <c r="D17" s="83"/>
      <c r="E17" s="83"/>
      <c r="F17" s="83"/>
      <c r="G17" s="83"/>
      <c r="H17" s="83"/>
      <c r="I17" s="83"/>
      <c r="J17" s="83"/>
    </row>
    <row r="18" spans="1:10" s="67" customFormat="1" ht="17.399999999999999">
      <c r="A18" s="84">
        <v>1</v>
      </c>
      <c r="B18" s="188" t="s">
        <v>170</v>
      </c>
      <c r="C18" s="188"/>
      <c r="D18" s="188"/>
      <c r="E18" s="188"/>
      <c r="F18" s="188"/>
      <c r="G18" s="188"/>
      <c r="H18" s="83"/>
      <c r="I18" s="83"/>
      <c r="J18" s="83"/>
    </row>
    <row r="19" spans="1:10" s="67" customFormat="1" ht="17.399999999999999">
      <c r="A19" s="84"/>
      <c r="B19" s="85"/>
      <c r="C19" s="85"/>
      <c r="D19" s="85"/>
      <c r="E19" s="85"/>
      <c r="F19" s="85"/>
      <c r="G19" s="85"/>
      <c r="H19" s="83"/>
      <c r="I19" s="83"/>
      <c r="J19" s="83"/>
    </row>
    <row r="20" spans="1:10" s="67" customFormat="1" ht="17.399999999999999">
      <c r="A20" s="84">
        <v>2</v>
      </c>
      <c r="B20" s="187" t="s">
        <v>171</v>
      </c>
      <c r="C20" s="187"/>
      <c r="D20" s="187"/>
      <c r="E20" s="187"/>
      <c r="F20" s="187"/>
      <c r="G20" s="187"/>
      <c r="H20" s="187"/>
      <c r="I20" s="83"/>
      <c r="J20" s="83"/>
    </row>
    <row r="21" spans="1:10" s="67" customFormat="1" ht="17.399999999999999">
      <c r="A21" s="84">
        <v>3</v>
      </c>
      <c r="B21" s="187" t="s">
        <v>172</v>
      </c>
      <c r="C21" s="187"/>
      <c r="D21" s="187"/>
      <c r="E21" s="187"/>
      <c r="F21" s="187"/>
      <c r="G21" s="187"/>
      <c r="H21" s="187"/>
      <c r="I21" s="187"/>
      <c r="J21" s="187"/>
    </row>
    <row r="22" spans="1:10" s="67" customFormat="1" ht="17.399999999999999">
      <c r="A22" s="84"/>
      <c r="B22" s="81"/>
      <c r="C22" s="82"/>
      <c r="D22" s="83"/>
      <c r="E22" s="83"/>
      <c r="F22" s="83"/>
      <c r="G22" s="83"/>
      <c r="H22" s="83"/>
      <c r="I22" s="83"/>
      <c r="J22" s="83"/>
    </row>
    <row r="23" spans="1:10" s="67" customFormat="1" ht="17.399999999999999">
      <c r="A23" s="84">
        <v>4</v>
      </c>
      <c r="B23" s="187" t="s">
        <v>173</v>
      </c>
      <c r="C23" s="188"/>
      <c r="D23" s="188"/>
      <c r="E23" s="188"/>
      <c r="F23" s="188"/>
      <c r="G23" s="188"/>
      <c r="H23" s="188"/>
      <c r="I23" s="188"/>
      <c r="J23" s="83"/>
    </row>
  </sheetData>
  <mergeCells count="10">
    <mergeCell ref="B20:H20"/>
    <mergeCell ref="B21:J21"/>
    <mergeCell ref="B23:I23"/>
    <mergeCell ref="C5:D7"/>
    <mergeCell ref="A1:K1"/>
    <mergeCell ref="A14:M14"/>
    <mergeCell ref="B16:H16"/>
    <mergeCell ref="B18:G18"/>
    <mergeCell ref="B8:D8"/>
    <mergeCell ref="E2:E3"/>
  </mergeCells>
  <phoneticPr fontId="63" type="noConversion"/>
  <conditionalFormatting sqref="C11">
    <cfRule type="cellIs" dxfId="0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49948F3A-D878-4DB1-BB0B-DA3F8C00C522}">
            <xm:f>SUM(UNI运费!$K$29,UNI运费!$K$43)&gt;0</xm:f>
            <x14:dxf>
              <fill>
                <patternFill>
                  <bgColor rgb="FF92D050"/>
                </patternFill>
              </fill>
            </x14:dxf>
          </x14:cfRule>
          <xm:sqref>A5:B7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61AB-73AF-44AD-8074-D2D6264CEB46}">
  <dimension ref="A1:E19"/>
  <sheetViews>
    <sheetView workbookViewId="0">
      <selection activeCell="C10" sqref="C10"/>
    </sheetView>
  </sheetViews>
  <sheetFormatPr defaultRowHeight="13.2"/>
  <cols>
    <col min="1" max="1" width="75" customWidth="1"/>
    <col min="2" max="2" width="13.88671875" customWidth="1"/>
    <col min="3" max="3" width="44" bestFit="1" customWidth="1"/>
    <col min="5" max="5" width="44" bestFit="1" customWidth="1"/>
  </cols>
  <sheetData>
    <row r="1" spans="1:5">
      <c r="A1" s="99" t="s">
        <v>189</v>
      </c>
      <c r="B1" s="99" t="s">
        <v>191</v>
      </c>
    </row>
    <row r="2" spans="1:5" ht="17.399999999999999">
      <c r="A2" s="100" t="s">
        <v>34</v>
      </c>
      <c r="B2" s="101">
        <f>UNI运费!K8</f>
        <v>14.25</v>
      </c>
      <c r="C2" s="98" t="str">
        <f>IF(OR(ISBLANK(B2), ISERROR(B2), B2=""), "", A2)</f>
        <v>UNI Extra Small（超级轻小件）：1g-500g</v>
      </c>
    </row>
    <row r="3" spans="1:5" ht="17.399999999999999">
      <c r="A3" s="100" t="s">
        <v>190</v>
      </c>
      <c r="B3" s="101" t="str">
        <f>UNI运费!K15</f>
        <v/>
      </c>
      <c r="C3" s="98" t="str">
        <f t="shared" ref="C3:C7" si="0">IF(OR(ISBLANK(B3), ISERROR(B3), B3=""), "", A3)</f>
        <v/>
      </c>
    </row>
    <row r="4" spans="1:5" ht="17.399999999999999">
      <c r="A4" s="100" t="s">
        <v>101</v>
      </c>
      <c r="B4" s="101" t="str">
        <f>UNI运费!K22</f>
        <v/>
      </c>
      <c r="C4" s="98" t="str">
        <f t="shared" si="0"/>
        <v/>
      </c>
    </row>
    <row r="5" spans="1:5" ht="17.399999999999999">
      <c r="A5" s="100" t="s">
        <v>120</v>
      </c>
      <c r="B5" s="101" t="str">
        <f>UNI运费!K29</f>
        <v/>
      </c>
      <c r="C5" s="98" t="str">
        <f t="shared" si="0"/>
        <v/>
      </c>
    </row>
    <row r="6" spans="1:5" ht="17.399999999999999">
      <c r="A6" s="100" t="s">
        <v>132</v>
      </c>
      <c r="B6" s="101" t="str">
        <f>UNI运费!K36</f>
        <v/>
      </c>
      <c r="C6" s="98" t="str">
        <f t="shared" si="0"/>
        <v/>
      </c>
    </row>
    <row r="7" spans="1:5" ht="17.399999999999999">
      <c r="A7" s="100" t="s">
        <v>148</v>
      </c>
      <c r="B7" s="101" t="str">
        <f>UNI运费!K43</f>
        <v/>
      </c>
      <c r="C7" s="98" t="str">
        <f t="shared" si="0"/>
        <v/>
      </c>
    </row>
    <row r="8" spans="1:5">
      <c r="E8" s="98"/>
    </row>
    <row r="9" spans="1:5">
      <c r="E9" s="98"/>
    </row>
    <row r="10" spans="1:5">
      <c r="E10" s="98"/>
    </row>
    <row r="11" spans="1:5">
      <c r="E11" s="98"/>
    </row>
    <row r="12" spans="1:5">
      <c r="E12" s="98"/>
    </row>
    <row r="13" spans="1:5">
      <c r="E13" s="98"/>
    </row>
    <row r="14" spans="1:5">
      <c r="E14" s="98"/>
    </row>
    <row r="15" spans="1:5">
      <c r="E15" s="98"/>
    </row>
    <row r="16" spans="1:5">
      <c r="E16" s="98"/>
    </row>
    <row r="17" spans="5:5">
      <c r="E17" s="98"/>
    </row>
    <row r="18" spans="5:5">
      <c r="E18" s="98"/>
    </row>
    <row r="19" spans="5:5">
      <c r="E19" s="98"/>
    </row>
  </sheetData>
  <phoneticPr fontId="6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5" master="" otherUserPermission="visible">
    <arrUserId title="uni卖家中心链接" rangeCreator="" othersAccessPermission="edit"/>
    <arrUserId title="uni帮助中心链接" rangeCreator="" othersAccessPermission="edit"/>
  </rangeList>
  <rangeList sheetStid="1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  <rangeList sheetStid="10" master="" otherUserPermission="visible"/>
  <rangeList sheetStid="11" master="" otherUserPermission="visible"/>
  <rangeList sheetStid="1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UNI官方信息</vt:lpstr>
      <vt:lpstr>UNI运费</vt:lpstr>
      <vt:lpstr>利润计算表</vt:lpstr>
      <vt:lpstr>运费方式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Vasilii Moteiko</dc:creator>
  <cp:lastModifiedBy>鹏宇 杨</cp:lastModifiedBy>
  <dcterms:created xsi:type="dcterms:W3CDTF">2024-09-03T16:35:00Z</dcterms:created>
  <dcterms:modified xsi:type="dcterms:W3CDTF">2025-08-06T01:48:13Z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136283320BAF4D419F9472AE1747A110_12</vt:lpwstr>
  </property>
  <property fmtid="{D5CDD505-2E9C-101B-9397-08002B2CF9AE}" pid="3" name="KSOProductBuildVer">
    <vt:lpwstr>3076-7.4.1.8983</vt:lpwstr>
  </property>
</Properties>
</file>