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A22478E7-C421-43D5-8000-57467CC3A3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lt Axi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  <c r="F10" i="1"/>
  <c r="F11" i="1" s="1"/>
  <c r="B6" i="1"/>
  <c r="J7" i="1" l="1"/>
  <c r="J9" i="1" s="1"/>
</calcChain>
</file>

<file path=xl/sharedStrings.xml><?xml version="1.0" encoding="utf-8"?>
<sst xmlns="http://schemas.openxmlformats.org/spreadsheetml/2006/main" count="25" uniqueCount="20">
  <si>
    <t>Axial Force (N)</t>
  </si>
  <si>
    <t>Torque Coeff.</t>
  </si>
  <si>
    <t>Easy Estimation</t>
  </si>
  <si>
    <t>Detailed Calculation</t>
  </si>
  <si>
    <t>Torque (nM)</t>
  </si>
  <si>
    <t>Bolt Torque For Desired Axial Force</t>
  </si>
  <si>
    <t>Bolt Diameter (mm)</t>
  </si>
  <si>
    <t>Thread Mean Diameter (mm)</t>
  </si>
  <si>
    <t>Thread Friction Coeff.</t>
  </si>
  <si>
    <t>Thread Angle (deg)</t>
  </si>
  <si>
    <t>Surface Friction Coeff.</t>
  </si>
  <si>
    <t>Thread Pitch (mm)</t>
  </si>
  <si>
    <t>Flange Bolt Pure Axial Stress</t>
  </si>
  <si>
    <t>Flange Clamp Force (N)</t>
  </si>
  <si>
    <t>Num. Of Bolts</t>
  </si>
  <si>
    <t>Force Per Bolt (N)</t>
  </si>
  <si>
    <t>Bolt Area (mm2)</t>
  </si>
  <si>
    <t>Bolt Axial Stress (MPa)</t>
  </si>
  <si>
    <t>Bolt Yield Strength (MPa)</t>
  </si>
  <si>
    <t>Safety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</si>
</sst>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162"/>
      <scheme val="maj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8">
    <xf numFmtId="0" fontId="0" fillId="0" borderId="0" xfId="0"/>
    <xf numFmtId="0" fontId="6" fillId="0" borderId="0" xfId="0" applyFont="1" applyAlignment="1"/>
    <xf numFmtId="0" fontId="0" fillId="0" borderId="0" xfId="0" applyBorder="1"/>
    <xf numFmtId="0" fontId="2" fillId="2" borderId="8" xfId="2" applyBorder="1"/>
    <xf numFmtId="0" fontId="2" fillId="2" borderId="1" xfId="2" applyBorder="1"/>
    <xf numFmtId="0" fontId="2" fillId="2" borderId="9" xfId="2" applyBorder="1"/>
    <xf numFmtId="0" fontId="3" fillId="3" borderId="10" xfId="3" applyBorder="1"/>
    <xf numFmtId="0" fontId="3" fillId="3" borderId="2" xfId="3" applyBorder="1"/>
    <xf numFmtId="0" fontId="0" fillId="0" borderId="6" xfId="0" applyBorder="1"/>
    <xf numFmtId="0" fontId="4" fillId="3" borderId="1" xfId="4" applyBorder="1"/>
    <xf numFmtId="0" fontId="4" fillId="3" borderId="9" xfId="4" applyBorder="1"/>
    <xf numFmtId="0" fontId="0" fillId="0" borderId="11" xfId="0" applyBorder="1"/>
    <xf numFmtId="0" fontId="0" fillId="0" borderId="12" xfId="0" applyBorder="1"/>
    <xf numFmtId="0" fontId="3" fillId="3" borderId="13" xfId="3" applyBorder="1"/>
    <xf numFmtId="0" fontId="3" fillId="3" borderId="14" xfId="3" applyBorder="1"/>
    <xf numFmtId="0" fontId="4" fillId="3" borderId="8" xfId="4" applyBorder="1"/>
    <xf numFmtId="0" fontId="3" fillId="3" borderId="17" xfId="3" applyBorder="1"/>
    <xf numFmtId="0" fontId="3" fillId="3" borderId="18" xfId="3" applyBorder="1"/>
    <xf numFmtId="0" fontId="5" fillId="5" borderId="6" xfId="6" applyBorder="1" applyAlignment="1">
      <alignment horizontal="center"/>
    </xf>
    <xf numFmtId="0" fontId="5" fillId="5" borderId="0" xfId="6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5" fillId="4" borderId="0" xfId="5" applyBorder="1" applyAlignment="1">
      <alignment horizontal="center"/>
    </xf>
    <xf numFmtId="0" fontId="5" fillId="4" borderId="7" xfId="5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0" fillId="0" borderId="0" xfId="0" applyAlignment="1"/>
  </cellXfs>
  <cellStyles count="7">
    <cellStyle name="Ana Başlık" xfId="1" builtinId="15"/>
    <cellStyle name="Çıkış" xfId="3" builtinId="21"/>
    <cellStyle name="Giriş" xfId="2" builtinId="20"/>
    <cellStyle name="Hesaplama" xfId="4" builtinId="22"/>
    <cellStyle name="Normal" xfId="0" builtinId="0"/>
    <cellStyle name="Vurgu1" xfId="5" builtinId="29"/>
    <cellStyle name="Vurgu2" xfId="6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F17" sqref="F17"/>
    </sheetView>
  </sheetViews>
  <sheetFormatPr defaultRowHeight="15" x14ac:dyDescent="0.25"/>
  <cols>
    <col min="1" max="1" width="20.7109375" customWidth="1"/>
    <col min="2" max="2" width="19.140625" customWidth="1"/>
    <col min="3" max="3" width="2.140625" customWidth="1"/>
    <col min="4" max="4" width="1.85546875" customWidth="1"/>
    <col min="5" max="5" width="32.7109375" customWidth="1"/>
    <col min="6" max="6" width="20.42578125" customWidth="1"/>
    <col min="7" max="7" width="5.5703125" customWidth="1"/>
    <col min="8" max="8" width="5.140625" customWidth="1"/>
    <col min="9" max="9" width="26.28515625" customWidth="1"/>
    <col min="10" max="10" width="22.42578125" customWidth="1"/>
  </cols>
  <sheetData>
    <row r="1" spans="1:10" ht="26.25" customHeight="1" x14ac:dyDescent="0.4">
      <c r="A1" s="20" t="s">
        <v>5</v>
      </c>
      <c r="B1" s="21"/>
      <c r="C1" s="21"/>
      <c r="D1" s="21"/>
      <c r="E1" s="21"/>
      <c r="F1" s="22"/>
      <c r="G1" s="1"/>
      <c r="I1" s="25" t="s">
        <v>12</v>
      </c>
      <c r="J1" s="26"/>
    </row>
    <row r="2" spans="1:10" x14ac:dyDescent="0.25">
      <c r="A2" s="18" t="s">
        <v>2</v>
      </c>
      <c r="B2" s="19"/>
      <c r="C2" s="2"/>
      <c r="D2" s="2"/>
      <c r="E2" s="23" t="s">
        <v>3</v>
      </c>
      <c r="F2" s="24"/>
      <c r="I2" s="3" t="s">
        <v>13</v>
      </c>
      <c r="J2" s="5">
        <v>35000</v>
      </c>
    </row>
    <row r="3" spans="1:10" x14ac:dyDescent="0.25">
      <c r="A3" s="3" t="s">
        <v>0</v>
      </c>
      <c r="B3" s="4">
        <v>1000</v>
      </c>
      <c r="C3" s="2"/>
      <c r="D3" s="2"/>
      <c r="E3" s="4" t="s">
        <v>0</v>
      </c>
      <c r="F3" s="5">
        <v>1000</v>
      </c>
      <c r="I3" s="3" t="s">
        <v>14</v>
      </c>
      <c r="J3" s="5">
        <v>6</v>
      </c>
    </row>
    <row r="4" spans="1:10" x14ac:dyDescent="0.25">
      <c r="A4" s="3" t="s">
        <v>6</v>
      </c>
      <c r="B4" s="4">
        <v>8</v>
      </c>
      <c r="C4" s="2"/>
      <c r="D4" s="2"/>
      <c r="E4" s="4" t="s">
        <v>6</v>
      </c>
      <c r="F4" s="5">
        <v>8</v>
      </c>
      <c r="I4" s="3" t="s">
        <v>6</v>
      </c>
      <c r="J4" s="5">
        <v>8</v>
      </c>
    </row>
    <row r="5" spans="1:10" x14ac:dyDescent="0.25">
      <c r="A5" s="3" t="s">
        <v>1</v>
      </c>
      <c r="B5" s="4">
        <v>0.2</v>
      </c>
      <c r="C5" s="2"/>
      <c r="D5" s="2"/>
      <c r="E5" s="4" t="s">
        <v>7</v>
      </c>
      <c r="F5" s="5">
        <v>7.5</v>
      </c>
      <c r="I5" s="15" t="s">
        <v>15</v>
      </c>
      <c r="J5" s="10">
        <f>J2/J3</f>
        <v>5833.333333333333</v>
      </c>
    </row>
    <row r="6" spans="1:10" x14ac:dyDescent="0.25">
      <c r="A6" s="6" t="s">
        <v>4</v>
      </c>
      <c r="B6" s="7">
        <f>B3*B4/1000*B5</f>
        <v>1.6</v>
      </c>
      <c r="C6" s="2"/>
      <c r="D6" s="2"/>
      <c r="E6" s="4" t="s">
        <v>11</v>
      </c>
      <c r="F6" s="5">
        <v>1.25</v>
      </c>
      <c r="I6" s="15" t="s">
        <v>16</v>
      </c>
      <c r="J6" s="10">
        <f>PI() * (J4/2)^2</f>
        <v>50.26548245743669</v>
      </c>
    </row>
    <row r="7" spans="1:10" x14ac:dyDescent="0.25">
      <c r="A7" s="8"/>
      <c r="B7" s="2"/>
      <c r="C7" s="2"/>
      <c r="D7" s="2"/>
      <c r="E7" s="4" t="s">
        <v>8</v>
      </c>
      <c r="F7" s="5">
        <v>0.2</v>
      </c>
      <c r="I7" s="6" t="s">
        <v>17</v>
      </c>
      <c r="J7" s="16">
        <f xml:space="preserve"> J5/J6</f>
        <v>116.05047933784034</v>
      </c>
    </row>
    <row r="8" spans="1:10" x14ac:dyDescent="0.25">
      <c r="A8" s="8"/>
      <c r="B8" s="2"/>
      <c r="C8" s="2"/>
      <c r="D8" s="2"/>
      <c r="E8" s="4" t="s">
        <v>9</v>
      </c>
      <c r="F8" s="5">
        <v>30</v>
      </c>
      <c r="I8" s="3" t="s">
        <v>18</v>
      </c>
      <c r="J8" s="5">
        <v>215</v>
      </c>
    </row>
    <row r="9" spans="1:10" ht="15.75" thickBot="1" x14ac:dyDescent="0.3">
      <c r="A9" s="8"/>
      <c r="B9" s="2"/>
      <c r="C9" s="2"/>
      <c r="D9" s="2"/>
      <c r="E9" s="4" t="s">
        <v>10</v>
      </c>
      <c r="F9" s="5">
        <v>0.15</v>
      </c>
      <c r="I9" s="17" t="s">
        <v>19</v>
      </c>
      <c r="J9" s="14">
        <f>J8/J7</f>
        <v>1.8526420677169524</v>
      </c>
    </row>
    <row r="10" spans="1:10" x14ac:dyDescent="0.25">
      <c r="A10" s="8"/>
      <c r="B10" s="2"/>
      <c r="C10" s="2"/>
      <c r="D10" s="2"/>
      <c r="E10" s="9" t="s">
        <v>1</v>
      </c>
      <c r="F10" s="10">
        <f xml:space="preserve"> (F5/(2*F4)) * (F6/(PI()*F5) + F7 * COS(RADIANS(F8))) / (1 - F7 * F6 / (PI() * F5 * COS(RADIANS(F8)))) + 0.625 * F9</f>
        <v>0.20112335329107089</v>
      </c>
    </row>
    <row r="11" spans="1:10" ht="15.75" thickBot="1" x14ac:dyDescent="0.3">
      <c r="A11" s="11"/>
      <c r="B11" s="12"/>
      <c r="C11" s="12"/>
      <c r="D11" s="12"/>
      <c r="E11" s="13" t="s">
        <v>4</v>
      </c>
      <c r="F11" s="14">
        <f xml:space="preserve"> F10 * F3/1000 * F4</f>
        <v>1.6089868263285672</v>
      </c>
    </row>
    <row r="14" spans="1:10" x14ac:dyDescent="0.25">
      <c r="A14" s="27"/>
      <c r="B14" s="27"/>
      <c r="C14" s="27"/>
      <c r="D14" s="27"/>
      <c r="E14" s="27"/>
    </row>
    <row r="15" spans="1:10" x14ac:dyDescent="0.25">
      <c r="A15" s="27"/>
      <c r="B15" s="27"/>
      <c r="C15" s="27"/>
      <c r="D15" s="27"/>
      <c r="E15" s="27"/>
    </row>
    <row r="16" spans="1:10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  <row r="19" spans="1:5" x14ac:dyDescent="0.25">
      <c r="A19" s="27"/>
      <c r="B19" s="27"/>
      <c r="C19" s="27"/>
      <c r="D19" s="27"/>
      <c r="E19" s="27"/>
    </row>
  </sheetData>
  <mergeCells count="4">
    <mergeCell ref="A2:B2"/>
    <mergeCell ref="A1:F1"/>
    <mergeCell ref="E2:F2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Bolt Axial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2022-06-08T16:14:11Z</dcterms:modified>
</cp:coreProperties>
</file>