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atova\Desktop\MyABM_PythonMesa\RetrofitABM_TPB_feb2024\"/>
    </mc:Choice>
  </mc:AlternateContent>
  <xr:revisionPtr revIDLastSave="0" documentId="13_ncr:1_{C59E3A69-6308-4B29-94EC-30965656448B}" xr6:coauthVersionLast="47" xr6:coauthVersionMax="47" xr10:uidLastSave="{00000000-0000-0000-0000-000000000000}"/>
  <bookViews>
    <workbookView xWindow="23052" yWindow="-17484" windowWidth="30936" windowHeight="16896" tabRatio="793" activeTab="2" xr2:uid="{354DFE70-AEBE-4C36-AF09-EDBF9221FBE3}"/>
  </bookViews>
  <sheets>
    <sheet name="NL_2019" sheetId="25" r:id="rId1"/>
    <sheet name="NL_2022" sheetId="24" r:id="rId2"/>
    <sheet name="NL_2023" sheetId="26" r:id="rId3"/>
    <sheet name="NL_20hist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6" l="1"/>
  <c r="J2" i="26"/>
  <c r="U3" i="26"/>
  <c r="T3" i="26"/>
  <c r="S3" i="26"/>
  <c r="R3" i="26"/>
  <c r="Q3" i="26"/>
  <c r="P3" i="26"/>
  <c r="O3" i="26"/>
  <c r="N3" i="26"/>
  <c r="M3" i="26"/>
  <c r="L3" i="26"/>
  <c r="K3" i="26"/>
  <c r="I3" i="26"/>
  <c r="H3" i="26"/>
  <c r="G3" i="26"/>
  <c r="F3" i="26"/>
  <c r="E3" i="26"/>
  <c r="D3" i="26"/>
  <c r="C3" i="26"/>
  <c r="B3" i="26"/>
  <c r="J3" i="24"/>
  <c r="J2" i="24"/>
  <c r="J3" i="25"/>
  <c r="J2" i="25"/>
  <c r="A3" i="26"/>
  <c r="H2" i="27"/>
  <c r="I2" i="27"/>
  <c r="J2" i="27" s="1"/>
  <c r="K2" i="27" s="1"/>
  <c r="L2" i="27" s="1"/>
  <c r="M2" i="27" s="1"/>
  <c r="N2" i="27" s="1"/>
  <c r="O2" i="27" s="1"/>
  <c r="P2" i="27" s="1"/>
  <c r="Q2" i="27" s="1"/>
  <c r="R2" i="27" s="1"/>
  <c r="S2" i="27" s="1"/>
  <c r="T2" i="27" s="1"/>
  <c r="U2" i="27" s="1"/>
  <c r="V2" i="27" s="1"/>
  <c r="W2" i="27" s="1"/>
  <c r="X2" i="27" s="1"/>
  <c r="Y2" i="27" s="1"/>
  <c r="Z2" i="27" s="1"/>
  <c r="AA2" i="27" s="1"/>
  <c r="AB2" i="27" s="1"/>
  <c r="AC2" i="27" s="1"/>
  <c r="AD2" i="27" s="1"/>
  <c r="AE2" i="27" s="1"/>
  <c r="AF2" i="27" s="1"/>
  <c r="AG2" i="27" s="1"/>
  <c r="AH2" i="27" s="1"/>
  <c r="AI2" i="27" s="1"/>
  <c r="AJ2" i="27" s="1"/>
  <c r="AK2" i="27" s="1"/>
  <c r="AL2" i="27" s="1"/>
  <c r="AM2" i="27" s="1"/>
  <c r="AN2" i="27" s="1"/>
  <c r="AO2" i="27" s="1"/>
  <c r="H3" i="27"/>
  <c r="I3" i="27"/>
  <c r="J3" i="27" s="1"/>
  <c r="K3" i="27" s="1"/>
  <c r="L3" i="27" s="1"/>
  <c r="M3" i="27" s="1"/>
  <c r="N3" i="27" s="1"/>
  <c r="O3" i="27" s="1"/>
  <c r="P3" i="27" s="1"/>
  <c r="Q3" i="27" s="1"/>
  <c r="R3" i="27" s="1"/>
  <c r="S3" i="27" s="1"/>
  <c r="T3" i="27" s="1"/>
  <c r="U3" i="27" s="1"/>
  <c r="V3" i="27" s="1"/>
  <c r="W3" i="27" s="1"/>
  <c r="X3" i="27" s="1"/>
  <c r="Y3" i="27" s="1"/>
  <c r="Z3" i="27" s="1"/>
  <c r="AA3" i="27" s="1"/>
  <c r="AB3" i="27" s="1"/>
  <c r="AC3" i="27" s="1"/>
  <c r="AD3" i="27" s="1"/>
  <c r="AE3" i="27" s="1"/>
  <c r="AF3" i="27" s="1"/>
  <c r="AG3" i="27" s="1"/>
  <c r="AH3" i="27" s="1"/>
  <c r="AI3" i="27" s="1"/>
  <c r="AJ3" i="27" s="1"/>
  <c r="AK3" i="27" s="1"/>
  <c r="AL3" i="27" s="1"/>
  <c r="AM3" i="27" s="1"/>
  <c r="AN3" i="27" s="1"/>
  <c r="AO3" i="27" s="1"/>
  <c r="G3" i="27"/>
  <c r="G2" i="27"/>
  <c r="F2" i="27"/>
  <c r="F3" i="27"/>
  <c r="E3" i="27"/>
  <c r="C3" i="27"/>
  <c r="B3" i="27"/>
  <c r="C2" i="27"/>
  <c r="B2" i="27"/>
  <c r="D2" i="27"/>
  <c r="D3" i="27"/>
  <c r="A2" i="2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443B-8BAB-4131-A244-860855783A95}">
  <dimension ref="A1:AM5"/>
  <sheetViews>
    <sheetView workbookViewId="0">
      <selection activeCell="F40" sqref="F40"/>
    </sheetView>
  </sheetViews>
  <sheetFormatPr defaultRowHeight="14.5" x14ac:dyDescent="0.35"/>
  <sheetData>
    <row r="1" spans="1:39" x14ac:dyDescent="0.35">
      <c r="A1">
        <v>2024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</row>
    <row r="2" spans="1:39" x14ac:dyDescent="0.35">
      <c r="A2" s="1">
        <v>0.245</v>
      </c>
      <c r="B2" s="1">
        <v>0.245</v>
      </c>
      <c r="C2" s="1">
        <v>0.245</v>
      </c>
      <c r="D2" s="1">
        <v>0.245</v>
      </c>
      <c r="E2" s="1">
        <v>0.245</v>
      </c>
      <c r="F2" s="1">
        <v>0.245</v>
      </c>
      <c r="G2" s="1">
        <v>0.245</v>
      </c>
      <c r="H2" s="1">
        <v>0.245</v>
      </c>
      <c r="I2" s="1">
        <v>0.245</v>
      </c>
      <c r="J2" s="1">
        <f>I2*1.52</f>
        <v>0.37240000000000001</v>
      </c>
      <c r="K2" s="1">
        <v>0.245</v>
      </c>
      <c r="L2" s="1">
        <v>0.245</v>
      </c>
      <c r="M2" s="1">
        <v>0.245</v>
      </c>
      <c r="N2" s="1">
        <v>0.245</v>
      </c>
      <c r="O2" s="1">
        <v>0.245</v>
      </c>
      <c r="P2" s="1">
        <v>0.245</v>
      </c>
      <c r="Q2" s="1">
        <v>0.245</v>
      </c>
      <c r="R2" s="1">
        <v>0.245</v>
      </c>
      <c r="S2" s="1">
        <v>0.245</v>
      </c>
      <c r="T2" s="1">
        <v>0.245</v>
      </c>
      <c r="U2" s="1">
        <v>0.245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5">
      <c r="A3" s="1">
        <v>0.112</v>
      </c>
      <c r="B3" s="1">
        <v>0.112</v>
      </c>
      <c r="C3" s="1">
        <v>0.112</v>
      </c>
      <c r="D3" s="1">
        <v>0.112</v>
      </c>
      <c r="E3" s="1">
        <v>0.112</v>
      </c>
      <c r="F3" s="1">
        <v>0.112</v>
      </c>
      <c r="G3" s="1">
        <v>0.112</v>
      </c>
      <c r="H3" s="1">
        <v>0.112</v>
      </c>
      <c r="I3" s="1">
        <v>0.112</v>
      </c>
      <c r="J3" s="1">
        <f>I3*1.52</f>
        <v>0.17024</v>
      </c>
      <c r="K3" s="1">
        <v>0.112</v>
      </c>
      <c r="L3" s="1">
        <v>0.112</v>
      </c>
      <c r="M3" s="1">
        <v>0.112</v>
      </c>
      <c r="N3" s="1">
        <v>0.112</v>
      </c>
      <c r="O3" s="1">
        <v>0.112</v>
      </c>
      <c r="P3" s="1">
        <v>0.112</v>
      </c>
      <c r="Q3" s="1">
        <v>0.112</v>
      </c>
      <c r="R3" s="1">
        <v>0.112</v>
      </c>
      <c r="S3" s="1">
        <v>0.112</v>
      </c>
      <c r="T3" s="1">
        <v>0.112</v>
      </c>
      <c r="U3" s="1">
        <v>0.112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5" spans="1:39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2826-A41A-4F28-879B-EBB09D80C4D3}">
  <dimension ref="A1:AM3"/>
  <sheetViews>
    <sheetView workbookViewId="0">
      <selection activeCell="J3" sqref="J3"/>
    </sheetView>
  </sheetViews>
  <sheetFormatPr defaultRowHeight="14.5" x14ac:dyDescent="0.35"/>
  <cols>
    <col min="1" max="1" width="7.54296875" customWidth="1"/>
    <col min="2" max="3" width="7.1796875" customWidth="1"/>
    <col min="4" max="4" width="6.81640625" customWidth="1"/>
    <col min="5" max="5" width="7.81640625" customWidth="1"/>
    <col min="6" max="7" width="7.453125" customWidth="1"/>
    <col min="8" max="8" width="6.7265625" customWidth="1"/>
    <col min="9" max="9" width="6.81640625" customWidth="1"/>
    <col min="10" max="10" width="8" customWidth="1"/>
    <col min="11" max="11" width="7.453125" customWidth="1"/>
    <col min="12" max="12" width="7.81640625" customWidth="1"/>
    <col min="13" max="13" width="7.54296875" customWidth="1"/>
    <col min="14" max="14" width="7.1796875" customWidth="1"/>
    <col min="15" max="15" width="7.453125" customWidth="1"/>
    <col min="16" max="16" width="7.1796875" customWidth="1"/>
    <col min="17" max="17" width="6.81640625" customWidth="1"/>
    <col min="18" max="18" width="7.1796875" customWidth="1"/>
    <col min="19" max="19" width="7" customWidth="1"/>
    <col min="20" max="20" width="7.7265625" customWidth="1"/>
    <col min="21" max="21" width="7.453125" customWidth="1"/>
    <col min="22" max="22" width="6.453125" customWidth="1"/>
    <col min="23" max="23" width="7.453125" customWidth="1"/>
  </cols>
  <sheetData>
    <row r="1" spans="1:39" x14ac:dyDescent="0.35">
      <c r="A1">
        <v>2024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</row>
    <row r="2" spans="1:39" x14ac:dyDescent="0.35">
      <c r="A2" s="1">
        <v>9.4E-2</v>
      </c>
      <c r="B2" s="1">
        <v>9.4E-2</v>
      </c>
      <c r="C2" s="1">
        <v>9.4E-2</v>
      </c>
      <c r="D2" s="1">
        <v>9.4E-2</v>
      </c>
      <c r="E2" s="1">
        <v>9.4E-2</v>
      </c>
      <c r="F2" s="1">
        <v>9.4E-2</v>
      </c>
      <c r="G2" s="1">
        <v>9.4E-2</v>
      </c>
      <c r="H2" s="1">
        <v>9.4E-2</v>
      </c>
      <c r="I2" s="1">
        <v>9.4E-2</v>
      </c>
      <c r="J2" s="1">
        <f>I2*1.52</f>
        <v>0.14288000000000001</v>
      </c>
      <c r="K2" s="1">
        <v>9.4E-2</v>
      </c>
      <c r="L2" s="1">
        <v>9.4E-2</v>
      </c>
      <c r="M2" s="1">
        <v>9.4E-2</v>
      </c>
      <c r="N2" s="1">
        <v>9.4E-2</v>
      </c>
      <c r="O2" s="1">
        <v>9.4E-2</v>
      </c>
      <c r="P2" s="1">
        <v>9.4E-2</v>
      </c>
      <c r="Q2" s="1">
        <v>9.4E-2</v>
      </c>
      <c r="R2" s="1">
        <v>9.4E-2</v>
      </c>
      <c r="S2" s="1">
        <v>9.4E-2</v>
      </c>
      <c r="T2" s="1">
        <v>9.4E-2</v>
      </c>
      <c r="U2" s="1">
        <v>9.4E-2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5">
      <c r="A3" s="1">
        <v>0.16500000000000001</v>
      </c>
      <c r="B3" s="1">
        <v>0.16500000000000001</v>
      </c>
      <c r="C3" s="1">
        <v>0.16500000000000001</v>
      </c>
      <c r="D3" s="1">
        <v>0.16500000000000001</v>
      </c>
      <c r="E3" s="1">
        <v>0.16500000000000001</v>
      </c>
      <c r="F3" s="1">
        <v>0.16500000000000001</v>
      </c>
      <c r="G3" s="1">
        <v>0.16500000000000001</v>
      </c>
      <c r="H3" s="1">
        <v>0.16500000000000001</v>
      </c>
      <c r="I3" s="1">
        <v>0.16500000000000001</v>
      </c>
      <c r="J3" s="1">
        <f>I3*1.52</f>
        <v>0.25080000000000002</v>
      </c>
      <c r="K3" s="1">
        <v>0.16500000000000001</v>
      </c>
      <c r="L3" s="1">
        <v>0.16500000000000001</v>
      </c>
      <c r="M3" s="1">
        <v>0.16500000000000001</v>
      </c>
      <c r="N3" s="1">
        <v>0.16500000000000001</v>
      </c>
      <c r="O3" s="1">
        <v>0.16500000000000001</v>
      </c>
      <c r="P3" s="1">
        <v>0.16500000000000001</v>
      </c>
      <c r="Q3" s="1">
        <v>0.16500000000000001</v>
      </c>
      <c r="R3" s="1">
        <v>0.16500000000000001</v>
      </c>
      <c r="S3" s="1">
        <v>0.16500000000000001</v>
      </c>
      <c r="T3" s="1">
        <v>0.16500000000000001</v>
      </c>
      <c r="U3" s="1">
        <v>0.16500000000000001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4E83-36BB-4A05-80EE-F3E989C2D703}">
  <dimension ref="A1:AO3"/>
  <sheetViews>
    <sheetView tabSelected="1" workbookViewId="0">
      <selection activeCell="T30" sqref="T30"/>
    </sheetView>
  </sheetViews>
  <sheetFormatPr defaultRowHeight="14.5" x14ac:dyDescent="0.35"/>
  <cols>
    <col min="1" max="1" width="6.453125" customWidth="1"/>
    <col min="2" max="2" width="7.54296875" customWidth="1"/>
    <col min="3" max="4" width="7.1796875" customWidth="1"/>
    <col min="5" max="5" width="6.81640625" customWidth="1"/>
    <col min="6" max="6" width="7.81640625" customWidth="1"/>
    <col min="7" max="8" width="7.453125" customWidth="1"/>
    <col min="9" max="9" width="6.7265625" customWidth="1"/>
    <col min="10" max="10" width="6.81640625" customWidth="1"/>
    <col min="11" max="11" width="8" customWidth="1"/>
    <col min="12" max="12" width="7.453125" customWidth="1"/>
    <col min="13" max="13" width="7.81640625" customWidth="1"/>
    <col min="14" max="14" width="7.54296875" customWidth="1"/>
    <col min="15" max="15" width="7.1796875" customWidth="1"/>
    <col min="16" max="16" width="7.453125" customWidth="1"/>
    <col min="17" max="17" width="7.1796875" customWidth="1"/>
    <col min="18" max="18" width="6.81640625" customWidth="1"/>
    <col min="19" max="19" width="7.1796875" customWidth="1"/>
    <col min="20" max="20" width="7" customWidth="1"/>
    <col min="21" max="21" width="7.7265625" customWidth="1"/>
    <col min="22" max="22" width="7.453125" customWidth="1"/>
    <col min="23" max="23" width="6.453125" customWidth="1"/>
    <col min="24" max="24" width="7.453125" customWidth="1"/>
  </cols>
  <sheetData>
    <row r="1" spans="1:41" x14ac:dyDescent="0.35">
      <c r="A1">
        <v>2024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</row>
    <row r="2" spans="1:41" x14ac:dyDescent="0.35">
      <c r="A2" s="1">
        <v>0.47499999999999998</v>
      </c>
      <c r="B2" s="1">
        <v>0.47499999999999998</v>
      </c>
      <c r="C2" s="1">
        <v>0.47499999999999998</v>
      </c>
      <c r="D2" s="1">
        <v>0.47499999999999998</v>
      </c>
      <c r="E2" s="1">
        <v>0.47499999999999998</v>
      </c>
      <c r="F2" s="1">
        <v>0.47499999999999998</v>
      </c>
      <c r="G2" s="1">
        <v>0.47499999999999998</v>
      </c>
      <c r="H2" s="1">
        <v>0.47499999999999998</v>
      </c>
      <c r="I2" s="1">
        <v>0.47499999999999998</v>
      </c>
      <c r="J2" s="1">
        <f>I2*1.52</f>
        <v>0.72199999999999998</v>
      </c>
      <c r="K2" s="1">
        <v>0.47499999999999998</v>
      </c>
      <c r="L2" s="1">
        <v>0.47499999999999998</v>
      </c>
      <c r="M2" s="1">
        <v>0.47499999999999998</v>
      </c>
      <c r="N2" s="1">
        <v>0.47499999999999998</v>
      </c>
      <c r="O2" s="1">
        <v>0.47499999999999998</v>
      </c>
      <c r="P2" s="1">
        <v>0.47499999999999998</v>
      </c>
      <c r="Q2" s="1">
        <v>0.47499999999999998</v>
      </c>
      <c r="R2" s="1">
        <v>0.47499999999999998</v>
      </c>
      <c r="S2" s="1">
        <v>0.47499999999999998</v>
      </c>
      <c r="T2" s="1">
        <v>0.47499999999999998</v>
      </c>
      <c r="U2" s="1">
        <v>0.47499999999999998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35">
      <c r="A3" s="1">
        <f>0.2481</f>
        <v>0.24809999999999999</v>
      </c>
      <c r="B3" s="1">
        <f>0.2481</f>
        <v>0.24809999999999999</v>
      </c>
      <c r="C3" s="1">
        <f>0.2481</f>
        <v>0.24809999999999999</v>
      </c>
      <c r="D3" s="1">
        <f>0.2481</f>
        <v>0.24809999999999999</v>
      </c>
      <c r="E3" s="1">
        <f>0.2481</f>
        <v>0.24809999999999999</v>
      </c>
      <c r="F3" s="1">
        <f>0.2481</f>
        <v>0.24809999999999999</v>
      </c>
      <c r="G3" s="1">
        <f>0.2481</f>
        <v>0.24809999999999999</v>
      </c>
      <c r="H3" s="1">
        <f>0.2481</f>
        <v>0.24809999999999999</v>
      </c>
      <c r="I3" s="1">
        <f>0.2481</f>
        <v>0.24809999999999999</v>
      </c>
      <c r="J3" s="1">
        <f>I3*1.52</f>
        <v>0.377112</v>
      </c>
      <c r="K3" s="1">
        <f>0.2481</f>
        <v>0.24809999999999999</v>
      </c>
      <c r="L3" s="1">
        <f>0.2481</f>
        <v>0.24809999999999999</v>
      </c>
      <c r="M3" s="1">
        <f>0.2481</f>
        <v>0.24809999999999999</v>
      </c>
      <c r="N3" s="1">
        <f>0.2481</f>
        <v>0.24809999999999999</v>
      </c>
      <c r="O3" s="1">
        <f>0.2481</f>
        <v>0.24809999999999999</v>
      </c>
      <c r="P3" s="1">
        <f>0.2481</f>
        <v>0.24809999999999999</v>
      </c>
      <c r="Q3" s="1">
        <f>0.2481</f>
        <v>0.24809999999999999</v>
      </c>
      <c r="R3" s="1">
        <f>0.2481</f>
        <v>0.24809999999999999</v>
      </c>
      <c r="S3" s="1">
        <f>0.2481</f>
        <v>0.24809999999999999</v>
      </c>
      <c r="T3" s="1">
        <f>0.2481</f>
        <v>0.24809999999999999</v>
      </c>
      <c r="U3" s="1">
        <f>0.2481</f>
        <v>0.24809999999999999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4B99-1236-4FDC-BC36-5466292E82BB}">
  <dimension ref="A1:AP5"/>
  <sheetViews>
    <sheetView workbookViewId="0">
      <selection activeCell="B2" sqref="B2"/>
    </sheetView>
  </sheetViews>
  <sheetFormatPr defaultRowHeight="14.5" x14ac:dyDescent="0.35"/>
  <cols>
    <col min="5" max="5" width="9.54296875" bestFit="1" customWidth="1"/>
    <col min="7" max="7" width="9.54296875" bestFit="1" customWidth="1"/>
  </cols>
  <sheetData>
    <row r="1" spans="1:42" x14ac:dyDescent="0.35">
      <c r="A1">
        <v>2019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</row>
    <row r="2" spans="1:42" x14ac:dyDescent="0.35">
      <c r="A2" s="1">
        <f>0.206</f>
        <v>0.20599999999999999</v>
      </c>
      <c r="B2" s="1">
        <f>(0.1427+0.1361)/2</f>
        <v>0.1394</v>
      </c>
      <c r="C2" s="1">
        <f>(0.1281+0.1449)/2</f>
        <v>0.13650000000000001</v>
      </c>
      <c r="D2" s="1">
        <f>(0.0451+0.135)/2</f>
        <v>9.0050000000000005E-2</v>
      </c>
      <c r="E2" s="1">
        <v>0.47499999999999998</v>
      </c>
      <c r="F2" s="1">
        <f>E2*0.9</f>
        <v>0.42749999999999999</v>
      </c>
      <c r="G2" s="1">
        <f>F2*1.02</f>
        <v>0.43604999999999999</v>
      </c>
      <c r="H2" s="1">
        <f t="shared" ref="H2:AO2" si="0">G2*1.02</f>
        <v>0.44477100000000003</v>
      </c>
      <c r="I2" s="1">
        <f t="shared" si="0"/>
        <v>0.45366642000000001</v>
      </c>
      <c r="J2" s="1">
        <f t="shared" si="0"/>
        <v>0.46273974840000004</v>
      </c>
      <c r="K2" s="1">
        <f t="shared" si="0"/>
        <v>0.47199454336800006</v>
      </c>
      <c r="L2" s="1">
        <f t="shared" si="0"/>
        <v>0.48143443423536009</v>
      </c>
      <c r="M2" s="1">
        <f t="shared" si="0"/>
        <v>0.49106312292006732</v>
      </c>
      <c r="N2" s="1">
        <f t="shared" si="0"/>
        <v>0.50088438537846869</v>
      </c>
      <c r="O2" s="1">
        <f t="shared" si="0"/>
        <v>0.51090207308603808</v>
      </c>
      <c r="P2" s="1">
        <f t="shared" si="0"/>
        <v>0.52112011454775886</v>
      </c>
      <c r="Q2" s="1">
        <f t="shared" si="0"/>
        <v>0.53154251683871401</v>
      </c>
      <c r="R2" s="1">
        <f t="shared" si="0"/>
        <v>0.54217336717548825</v>
      </c>
      <c r="S2" s="1">
        <f t="shared" si="0"/>
        <v>0.55301683451899808</v>
      </c>
      <c r="T2" s="1">
        <f t="shared" si="0"/>
        <v>0.56407717120937806</v>
      </c>
      <c r="U2" s="1">
        <f t="shared" si="0"/>
        <v>0.57535871463356558</v>
      </c>
      <c r="V2" s="1">
        <f t="shared" si="0"/>
        <v>0.58686588892623692</v>
      </c>
      <c r="W2" s="1">
        <f t="shared" si="0"/>
        <v>0.59860320670476164</v>
      </c>
      <c r="X2" s="1">
        <f t="shared" si="0"/>
        <v>0.61057527083885688</v>
      </c>
      <c r="Y2" s="1">
        <f t="shared" si="0"/>
        <v>0.62278677625563406</v>
      </c>
      <c r="Z2" s="1">
        <f t="shared" si="0"/>
        <v>0.63524251178074675</v>
      </c>
      <c r="AA2" s="1">
        <f t="shared" si="0"/>
        <v>0.64794736201636172</v>
      </c>
      <c r="AB2" s="1">
        <f t="shared" si="0"/>
        <v>0.66090630925668892</v>
      </c>
      <c r="AC2" s="1">
        <f t="shared" si="0"/>
        <v>0.67412443544182266</v>
      </c>
      <c r="AD2" s="1">
        <f t="shared" si="0"/>
        <v>0.68760692415065916</v>
      </c>
      <c r="AE2" s="1">
        <f t="shared" si="0"/>
        <v>0.70135906263367231</v>
      </c>
      <c r="AF2" s="1">
        <f t="shared" si="0"/>
        <v>0.71538624388634575</v>
      </c>
      <c r="AG2" s="1">
        <f t="shared" si="0"/>
        <v>0.72969396876407266</v>
      </c>
      <c r="AH2" s="1">
        <f t="shared" si="0"/>
        <v>0.74428784813935411</v>
      </c>
      <c r="AI2" s="1">
        <f t="shared" si="0"/>
        <v>0.75917360510214116</v>
      </c>
      <c r="AJ2" s="1">
        <f t="shared" si="0"/>
        <v>0.77435707720418401</v>
      </c>
      <c r="AK2" s="1">
        <f t="shared" si="0"/>
        <v>0.78984421874826771</v>
      </c>
      <c r="AL2" s="1">
        <f t="shared" si="0"/>
        <v>0.80564110312323312</v>
      </c>
      <c r="AM2" s="1">
        <f t="shared" si="0"/>
        <v>0.82175392518569779</v>
      </c>
      <c r="AN2" s="1">
        <f t="shared" si="0"/>
        <v>0.83818900368941174</v>
      </c>
      <c r="AO2" s="1">
        <f t="shared" si="0"/>
        <v>0.85495278376319994</v>
      </c>
      <c r="AP2" s="1"/>
    </row>
    <row r="3" spans="1:42" x14ac:dyDescent="0.35">
      <c r="A3" s="1">
        <v>9.4E-2</v>
      </c>
      <c r="B3" s="1">
        <f>(0.0998+0.101)/2</f>
        <v>0.1004</v>
      </c>
      <c r="C3" s="1">
        <f>(0.0961+0.1097)/2</f>
        <v>0.10290000000000001</v>
      </c>
      <c r="D3" s="1">
        <f>(0.1244+0.1925)/2</f>
        <v>0.15845000000000001</v>
      </c>
      <c r="E3" s="1">
        <f>0.2481</f>
        <v>0.24809999999999999</v>
      </c>
      <c r="F3" s="1">
        <f>E3*0.9</f>
        <v>0.22328999999999999</v>
      </c>
      <c r="G3" s="1">
        <f>F3*1.02</f>
        <v>0.22775579999999998</v>
      </c>
      <c r="H3" s="1">
        <f t="shared" ref="H3:AO3" si="1">G3*1.02</f>
        <v>0.23231091599999998</v>
      </c>
      <c r="I3" s="1">
        <f t="shared" si="1"/>
        <v>0.23695713431999998</v>
      </c>
      <c r="J3" s="1">
        <f t="shared" si="1"/>
        <v>0.24169627700639998</v>
      </c>
      <c r="K3" s="1">
        <f t="shared" si="1"/>
        <v>0.24653020254652799</v>
      </c>
      <c r="L3" s="1">
        <f t="shared" si="1"/>
        <v>0.25146080659745856</v>
      </c>
      <c r="M3" s="1">
        <f t="shared" si="1"/>
        <v>0.25649002272940774</v>
      </c>
      <c r="N3" s="1">
        <f t="shared" si="1"/>
        <v>0.2616198231839959</v>
      </c>
      <c r="O3" s="1">
        <f t="shared" si="1"/>
        <v>0.2668522196476758</v>
      </c>
      <c r="P3" s="1">
        <f t="shared" si="1"/>
        <v>0.27218926404062932</v>
      </c>
      <c r="Q3" s="1">
        <f t="shared" si="1"/>
        <v>0.27763304932144189</v>
      </c>
      <c r="R3" s="1">
        <f t="shared" si="1"/>
        <v>0.28318571030787076</v>
      </c>
      <c r="S3" s="1">
        <f t="shared" si="1"/>
        <v>0.28884942451402817</v>
      </c>
      <c r="T3" s="1">
        <f t="shared" si="1"/>
        <v>0.29462641300430875</v>
      </c>
      <c r="U3" s="1">
        <f t="shared" si="1"/>
        <v>0.30051894126439493</v>
      </c>
      <c r="V3" s="1">
        <f t="shared" si="1"/>
        <v>0.30652932008968281</v>
      </c>
      <c r="W3" s="1">
        <f t="shared" si="1"/>
        <v>0.31265990649147646</v>
      </c>
      <c r="X3" s="1">
        <f t="shared" si="1"/>
        <v>0.31891310462130601</v>
      </c>
      <c r="Y3" s="1">
        <f t="shared" si="1"/>
        <v>0.32529136671373216</v>
      </c>
      <c r="Z3" s="1">
        <f t="shared" si="1"/>
        <v>0.33179719404800678</v>
      </c>
      <c r="AA3" s="1">
        <f t="shared" si="1"/>
        <v>0.3384331379289669</v>
      </c>
      <c r="AB3" s="1">
        <f t="shared" si="1"/>
        <v>0.34520180068754625</v>
      </c>
      <c r="AC3" s="1">
        <f t="shared" si="1"/>
        <v>0.35210583670129719</v>
      </c>
      <c r="AD3" s="1">
        <f t="shared" si="1"/>
        <v>0.35914795343532313</v>
      </c>
      <c r="AE3" s="1">
        <f t="shared" si="1"/>
        <v>0.3663309125040296</v>
      </c>
      <c r="AF3" s="1">
        <f t="shared" si="1"/>
        <v>0.37365753075411018</v>
      </c>
      <c r="AG3" s="1">
        <f t="shared" si="1"/>
        <v>0.38113068136919237</v>
      </c>
      <c r="AH3" s="1">
        <f t="shared" si="1"/>
        <v>0.38875329499657624</v>
      </c>
      <c r="AI3" s="1">
        <f t="shared" si="1"/>
        <v>0.39652836089650778</v>
      </c>
      <c r="AJ3" s="1">
        <f t="shared" si="1"/>
        <v>0.40445892811443795</v>
      </c>
      <c r="AK3" s="1">
        <f t="shared" si="1"/>
        <v>0.4125481066767267</v>
      </c>
      <c r="AL3" s="1">
        <f t="shared" si="1"/>
        <v>0.42079906881026125</v>
      </c>
      <c r="AM3" s="1">
        <f t="shared" si="1"/>
        <v>0.4292150501864665</v>
      </c>
      <c r="AN3" s="1">
        <f t="shared" si="1"/>
        <v>0.43779935119019581</v>
      </c>
      <c r="AO3" s="1">
        <f t="shared" si="1"/>
        <v>0.44655533821399973</v>
      </c>
    </row>
    <row r="4" spans="1:42" x14ac:dyDescent="0.35">
      <c r="B4" s="2"/>
      <c r="C4" s="2"/>
      <c r="D4" s="2"/>
      <c r="E4" s="2"/>
      <c r="F4" s="2"/>
      <c r="G4" s="2"/>
    </row>
    <row r="5" spans="1:42" x14ac:dyDescent="0.35">
      <c r="B5" s="2"/>
      <c r="C5" s="2"/>
      <c r="D5" s="2"/>
      <c r="E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NL_2019</vt:lpstr>
      <vt:lpstr>NL_2022</vt:lpstr>
      <vt:lpstr>NL_2023</vt:lpstr>
      <vt:lpstr>NL_20hist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Ardak Akhatova</dc:creator>
  <cp:lastModifiedBy>Akhatova, Ardak</cp:lastModifiedBy>
  <dcterms:created xsi:type="dcterms:W3CDTF">2023-07-13T14:57:15Z</dcterms:created>
  <dcterms:modified xsi:type="dcterms:W3CDTF">2024-04-16T15:29:11Z</dcterms:modified>
</cp:coreProperties>
</file>