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khatova\Desktop\MyABM_PythonMesa\RetrofitABM_TPB_feb2024\"/>
    </mc:Choice>
  </mc:AlternateContent>
  <xr:revisionPtr revIDLastSave="0" documentId="13_ncr:1_{AD0EBE2D-98FB-49D7-A744-24C113E341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65-74" sheetId="1" r:id="rId1"/>
    <sheet name="D75-91" sheetId="2" r:id="rId2"/>
    <sheet name="SD65-74" sheetId="3" r:id="rId3"/>
    <sheet name="SD75-91" sheetId="4" r:id="rId4"/>
    <sheet name="TB65-74" sheetId="5" r:id="rId5"/>
    <sheet name="TB75-91" sheetId="6" r:id="rId6"/>
    <sheet name="TC65-74" sheetId="7" r:id="rId7"/>
    <sheet name="TC75-91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8" l="1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3" i="8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2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3" i="7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2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3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3" i="5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3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3" i="3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38" i="4" l="1"/>
  <c r="D37" i="4"/>
  <c r="D36" i="4"/>
  <c r="D34" i="4"/>
  <c r="D33" i="4"/>
  <c r="D32" i="4"/>
  <c r="D30" i="4"/>
  <c r="D29" i="4"/>
  <c r="D28" i="4"/>
  <c r="D26" i="4"/>
  <c r="D25" i="4"/>
  <c r="D22" i="4"/>
  <c r="D39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39" i="6"/>
  <c r="D38" i="6"/>
  <c r="D37" i="6"/>
  <c r="D36" i="6"/>
  <c r="D35" i="6"/>
  <c r="D34" i="6"/>
  <c r="D32" i="6"/>
  <c r="D31" i="6"/>
  <c r="D30" i="6"/>
  <c r="D29" i="6"/>
  <c r="D28" i="6"/>
  <c r="D27" i="6"/>
  <c r="D25" i="6"/>
  <c r="D24" i="6"/>
  <c r="D23" i="6"/>
  <c r="D22" i="6"/>
  <c r="D39" i="7"/>
  <c r="D38" i="7"/>
  <c r="D35" i="7"/>
  <c r="D34" i="7"/>
  <c r="D30" i="7"/>
  <c r="D29" i="7"/>
  <c r="D26" i="7"/>
  <c r="D25" i="7"/>
  <c r="D23" i="7"/>
  <c r="D22" i="7"/>
  <c r="D38" i="8"/>
  <c r="D37" i="8"/>
  <c r="D36" i="8"/>
  <c r="D34" i="8"/>
  <c r="D33" i="8"/>
  <c r="D32" i="8"/>
  <c r="D30" i="8"/>
  <c r="D29" i="8"/>
  <c r="D28" i="8"/>
  <c r="D26" i="8"/>
  <c r="D25" i="8"/>
  <c r="D24" i="8"/>
  <c r="D22" i="8"/>
  <c r="C3" i="8"/>
  <c r="C4" i="8"/>
  <c r="C23" i="8" s="1"/>
  <c r="C5" i="8"/>
  <c r="C24" i="8" s="1"/>
  <c r="C6" i="8"/>
  <c r="C25" i="8" s="1"/>
  <c r="C7" i="8"/>
  <c r="C26" i="8" s="1"/>
  <c r="C8" i="8"/>
  <c r="C27" i="8" s="1"/>
  <c r="C9" i="8"/>
  <c r="C28" i="8" s="1"/>
  <c r="C10" i="8"/>
  <c r="C29" i="8" s="1"/>
  <c r="C11" i="8"/>
  <c r="C30" i="8" s="1"/>
  <c r="C12" i="8"/>
  <c r="C31" i="8" s="1"/>
  <c r="C13" i="8"/>
  <c r="C14" i="8"/>
  <c r="C33" i="8" s="1"/>
  <c r="C15" i="8"/>
  <c r="C34" i="8" s="1"/>
  <c r="C16" i="8"/>
  <c r="C17" i="8"/>
  <c r="C18" i="8"/>
  <c r="C37" i="8" s="1"/>
  <c r="C19" i="8"/>
  <c r="C20" i="8"/>
  <c r="C39" i="8" s="1"/>
  <c r="C2" i="8"/>
  <c r="C3" i="7"/>
  <c r="C4" i="7"/>
  <c r="C23" i="7" s="1"/>
  <c r="C5" i="7"/>
  <c r="C6" i="7"/>
  <c r="C7" i="7"/>
  <c r="C26" i="7" s="1"/>
  <c r="C8" i="7"/>
  <c r="C27" i="7" s="1"/>
  <c r="C9" i="7"/>
  <c r="C10" i="7"/>
  <c r="C29" i="7" s="1"/>
  <c r="C11" i="7"/>
  <c r="C30" i="7" s="1"/>
  <c r="C12" i="7"/>
  <c r="C31" i="7" s="1"/>
  <c r="C13" i="7"/>
  <c r="C14" i="7"/>
  <c r="C15" i="7"/>
  <c r="C34" i="7" s="1"/>
  <c r="C16" i="7"/>
  <c r="C17" i="7"/>
  <c r="C36" i="7" s="1"/>
  <c r="C18" i="7"/>
  <c r="C37" i="7" s="1"/>
  <c r="C19" i="7"/>
  <c r="C20" i="7"/>
  <c r="C39" i="7" s="1"/>
  <c r="C2" i="7"/>
  <c r="C3" i="6"/>
  <c r="C4" i="6"/>
  <c r="C23" i="6" s="1"/>
  <c r="C5" i="6"/>
  <c r="C6" i="6"/>
  <c r="C25" i="6" s="1"/>
  <c r="C7" i="6"/>
  <c r="C26" i="6" s="1"/>
  <c r="C8" i="6"/>
  <c r="C27" i="6" s="1"/>
  <c r="C9" i="6"/>
  <c r="C28" i="6" s="1"/>
  <c r="C10" i="6"/>
  <c r="C29" i="6" s="1"/>
  <c r="C11" i="6"/>
  <c r="C12" i="6"/>
  <c r="C31" i="6" s="1"/>
  <c r="C13" i="6"/>
  <c r="C32" i="6" s="1"/>
  <c r="C14" i="6"/>
  <c r="C33" i="6" s="1"/>
  <c r="C15" i="6"/>
  <c r="C16" i="6"/>
  <c r="C35" i="6" s="1"/>
  <c r="C17" i="6"/>
  <c r="C36" i="6" s="1"/>
  <c r="C18" i="6"/>
  <c r="C19" i="6"/>
  <c r="C20" i="6"/>
  <c r="C39" i="6" s="1"/>
  <c r="C2" i="6"/>
  <c r="C21" i="6" s="1"/>
  <c r="C3" i="5"/>
  <c r="C22" i="5" s="1"/>
  <c r="C4" i="5"/>
  <c r="C23" i="5" s="1"/>
  <c r="C5" i="5"/>
  <c r="C24" i="5" s="1"/>
  <c r="C6" i="5"/>
  <c r="C25" i="5" s="1"/>
  <c r="C7" i="5"/>
  <c r="C26" i="5" s="1"/>
  <c r="C8" i="5"/>
  <c r="C27" i="5" s="1"/>
  <c r="C9" i="5"/>
  <c r="C28" i="5" s="1"/>
  <c r="C10" i="5"/>
  <c r="C11" i="5"/>
  <c r="C30" i="5" s="1"/>
  <c r="C12" i="5"/>
  <c r="C13" i="5"/>
  <c r="C32" i="5" s="1"/>
  <c r="C14" i="5"/>
  <c r="C15" i="5"/>
  <c r="C16" i="5"/>
  <c r="C17" i="5"/>
  <c r="C36" i="5" s="1"/>
  <c r="C18" i="5"/>
  <c r="C37" i="5" s="1"/>
  <c r="C19" i="5"/>
  <c r="C38" i="5" s="1"/>
  <c r="C20" i="5"/>
  <c r="C2" i="5"/>
  <c r="C21" i="5" s="1"/>
  <c r="C3" i="4"/>
  <c r="C22" i="4" s="1"/>
  <c r="C4" i="4"/>
  <c r="C5" i="4"/>
  <c r="C6" i="4"/>
  <c r="C25" i="4" s="1"/>
  <c r="C7" i="4"/>
  <c r="C26" i="4" s="1"/>
  <c r="C8" i="4"/>
  <c r="C27" i="4" s="1"/>
  <c r="C9" i="4"/>
  <c r="C10" i="4"/>
  <c r="C29" i="4" s="1"/>
  <c r="C11" i="4"/>
  <c r="C30" i="4" s="1"/>
  <c r="C12" i="4"/>
  <c r="C31" i="4" s="1"/>
  <c r="C13" i="4"/>
  <c r="C14" i="4"/>
  <c r="C33" i="4" s="1"/>
  <c r="C15" i="4"/>
  <c r="C34" i="4" s="1"/>
  <c r="C16" i="4"/>
  <c r="C17" i="4"/>
  <c r="C18" i="4"/>
  <c r="C37" i="4" s="1"/>
  <c r="C19" i="4"/>
  <c r="C38" i="4" s="1"/>
  <c r="C20" i="4"/>
  <c r="C39" i="4" s="1"/>
  <c r="C2" i="4"/>
  <c r="D38" i="3"/>
  <c r="D37" i="3"/>
  <c r="D36" i="3"/>
  <c r="D34" i="3"/>
  <c r="D33" i="3"/>
  <c r="D29" i="3"/>
  <c r="D27" i="3"/>
  <c r="D26" i="3"/>
  <c r="D25" i="3"/>
  <c r="D22" i="3"/>
  <c r="C3" i="3"/>
  <c r="C22" i="3" s="1"/>
  <c r="C4" i="3"/>
  <c r="C23" i="3" s="1"/>
  <c r="C5" i="3"/>
  <c r="C24" i="3" s="1"/>
  <c r="C6" i="3"/>
  <c r="C25" i="3" s="1"/>
  <c r="C7" i="3"/>
  <c r="C26" i="3" s="1"/>
  <c r="C8" i="3"/>
  <c r="C27" i="3" s="1"/>
  <c r="C9" i="3"/>
  <c r="C28" i="3" s="1"/>
  <c r="C10" i="3"/>
  <c r="C29" i="3" s="1"/>
  <c r="C11" i="3"/>
  <c r="C30" i="3" s="1"/>
  <c r="C12" i="3"/>
  <c r="C31" i="3" s="1"/>
  <c r="C13" i="3"/>
  <c r="C32" i="3" s="1"/>
  <c r="C14" i="3"/>
  <c r="C33" i="3" s="1"/>
  <c r="C15" i="3"/>
  <c r="C34" i="3" s="1"/>
  <c r="C16" i="3"/>
  <c r="C35" i="3" s="1"/>
  <c r="C17" i="3"/>
  <c r="C36" i="3" s="1"/>
  <c r="C18" i="3"/>
  <c r="C37" i="3" s="1"/>
  <c r="C19" i="3"/>
  <c r="C38" i="3" s="1"/>
  <c r="C20" i="3"/>
  <c r="C39" i="3" s="1"/>
  <c r="C2" i="3"/>
  <c r="C21" i="3" s="1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3" i="1"/>
  <c r="C22" i="1" s="1"/>
  <c r="C4" i="1"/>
  <c r="C23" i="1" s="1"/>
  <c r="C5" i="1"/>
  <c r="C24" i="1" s="1"/>
  <c r="C6" i="1"/>
  <c r="C25" i="1" s="1"/>
  <c r="C7" i="1"/>
  <c r="C26" i="1" s="1"/>
  <c r="C8" i="1"/>
  <c r="C27" i="1" s="1"/>
  <c r="C9" i="1"/>
  <c r="C28" i="1" s="1"/>
  <c r="C10" i="1"/>
  <c r="C29" i="1" s="1"/>
  <c r="C11" i="1"/>
  <c r="C30" i="1" s="1"/>
  <c r="C12" i="1"/>
  <c r="C31" i="1" s="1"/>
  <c r="C13" i="1"/>
  <c r="C32" i="1" s="1"/>
  <c r="C14" i="1"/>
  <c r="C33" i="1" s="1"/>
  <c r="C15" i="1"/>
  <c r="C34" i="1" s="1"/>
  <c r="C16" i="1"/>
  <c r="C35" i="1" s="1"/>
  <c r="C17" i="1"/>
  <c r="C36" i="1" s="1"/>
  <c r="C18" i="1"/>
  <c r="C37" i="1" s="1"/>
  <c r="C19" i="1"/>
  <c r="C38" i="1" s="1"/>
  <c r="C20" i="1"/>
  <c r="C39" i="1" s="1"/>
  <c r="C2" i="1"/>
  <c r="C21" i="1" s="1"/>
  <c r="C3" i="2"/>
  <c r="C22" i="2" s="1"/>
  <c r="C4" i="2"/>
  <c r="C23" i="2" s="1"/>
  <c r="C5" i="2"/>
  <c r="C24" i="2" s="1"/>
  <c r="C6" i="2"/>
  <c r="C25" i="2" s="1"/>
  <c r="C7" i="2"/>
  <c r="C26" i="2" s="1"/>
  <c r="C8" i="2"/>
  <c r="C27" i="2" s="1"/>
  <c r="C9" i="2"/>
  <c r="C28" i="2" s="1"/>
  <c r="C10" i="2"/>
  <c r="C29" i="2" s="1"/>
  <c r="C11" i="2"/>
  <c r="C30" i="2" s="1"/>
  <c r="C12" i="2"/>
  <c r="C31" i="2" s="1"/>
  <c r="C13" i="2"/>
  <c r="C32" i="2" s="1"/>
  <c r="C14" i="2"/>
  <c r="C33" i="2" s="1"/>
  <c r="C15" i="2"/>
  <c r="C34" i="2" s="1"/>
  <c r="C16" i="2"/>
  <c r="C35" i="2" s="1"/>
  <c r="C17" i="2"/>
  <c r="C36" i="2" s="1"/>
  <c r="C18" i="2"/>
  <c r="C37" i="2" s="1"/>
  <c r="C19" i="2"/>
  <c r="C38" i="2" s="1"/>
  <c r="C20" i="2"/>
  <c r="C39" i="2" s="1"/>
  <c r="C2" i="2"/>
  <c r="C21" i="2" s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21" i="1"/>
  <c r="D21" i="2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D21" i="3"/>
  <c r="D21" i="4"/>
  <c r="D21" i="5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D24" i="7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2" i="2"/>
  <c r="B2" i="7"/>
  <c r="C21" i="7"/>
  <c r="B3" i="7"/>
  <c r="F3" i="7" s="1"/>
  <c r="G3" i="7" s="1"/>
  <c r="H3" i="7" s="1"/>
  <c r="B4" i="7"/>
  <c r="F4" i="7" s="1"/>
  <c r="G4" i="7" s="1"/>
  <c r="H4" i="7" s="1"/>
  <c r="B5" i="7"/>
  <c r="B6" i="7"/>
  <c r="F6" i="7" s="1"/>
  <c r="G6" i="7" s="1"/>
  <c r="H6" i="7" s="1"/>
  <c r="C25" i="7"/>
  <c r="B7" i="7"/>
  <c r="B8" i="7"/>
  <c r="D27" i="7"/>
  <c r="B9" i="7"/>
  <c r="C28" i="7"/>
  <c r="D28" i="7"/>
  <c r="B10" i="7"/>
  <c r="B11" i="7"/>
  <c r="B12" i="7"/>
  <c r="D31" i="7"/>
  <c r="B13" i="7"/>
  <c r="C32" i="7"/>
  <c r="D32" i="7"/>
  <c r="B14" i="7"/>
  <c r="C33" i="7"/>
  <c r="D33" i="7"/>
  <c r="B15" i="7"/>
  <c r="B16" i="7"/>
  <c r="C35" i="7"/>
  <c r="B17" i="7"/>
  <c r="D36" i="7"/>
  <c r="B18" i="7"/>
  <c r="D37" i="7"/>
  <c r="B19" i="7"/>
  <c r="B20" i="7"/>
  <c r="B21" i="7"/>
  <c r="B2" i="1"/>
  <c r="B3" i="1"/>
  <c r="D22" i="1"/>
  <c r="B4" i="1"/>
  <c r="D23" i="1"/>
  <c r="B5" i="1"/>
  <c r="D24" i="1"/>
  <c r="B6" i="1"/>
  <c r="D25" i="1"/>
  <c r="B7" i="1"/>
  <c r="D26" i="1"/>
  <c r="B8" i="1"/>
  <c r="D27" i="1"/>
  <c r="B9" i="1"/>
  <c r="D28" i="1"/>
  <c r="B10" i="1"/>
  <c r="D29" i="1"/>
  <c r="B11" i="1"/>
  <c r="D30" i="1"/>
  <c r="B12" i="1"/>
  <c r="D31" i="1"/>
  <c r="B13" i="1"/>
  <c r="D32" i="1"/>
  <c r="B14" i="1"/>
  <c r="D33" i="1"/>
  <c r="B15" i="1"/>
  <c r="D34" i="1"/>
  <c r="B16" i="1"/>
  <c r="D35" i="1"/>
  <c r="B17" i="1"/>
  <c r="D36" i="1"/>
  <c r="B18" i="1"/>
  <c r="D37" i="1"/>
  <c r="B19" i="1"/>
  <c r="D38" i="1"/>
  <c r="B20" i="1"/>
  <c r="D39" i="1"/>
  <c r="B21" i="1"/>
  <c r="D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1" i="8"/>
  <c r="B20" i="8"/>
  <c r="C38" i="8"/>
  <c r="B19" i="8"/>
  <c r="B18" i="8"/>
  <c r="C36" i="8"/>
  <c r="B17" i="8"/>
  <c r="C35" i="8"/>
  <c r="B16" i="8"/>
  <c r="B15" i="8"/>
  <c r="B14" i="8"/>
  <c r="C32" i="8"/>
  <c r="B13" i="8"/>
  <c r="B12" i="8"/>
  <c r="B11" i="8"/>
  <c r="B10" i="8"/>
  <c r="B9" i="8"/>
  <c r="B8" i="8"/>
  <c r="B7" i="8"/>
  <c r="B6" i="8"/>
  <c r="B5" i="8"/>
  <c r="B4" i="8"/>
  <c r="C22" i="8"/>
  <c r="B3" i="8"/>
  <c r="C21" i="8"/>
  <c r="B2" i="8"/>
  <c r="B21" i="6"/>
  <c r="B20" i="6"/>
  <c r="C38" i="6"/>
  <c r="B19" i="6"/>
  <c r="C37" i="6"/>
  <c r="B18" i="6"/>
  <c r="B17" i="6"/>
  <c r="B16" i="6"/>
  <c r="C34" i="6"/>
  <c r="B15" i="6"/>
  <c r="B14" i="6"/>
  <c r="B13" i="6"/>
  <c r="B12" i="6"/>
  <c r="C30" i="6"/>
  <c r="B11" i="6"/>
  <c r="B10" i="6"/>
  <c r="B9" i="6"/>
  <c r="B8" i="6"/>
  <c r="B7" i="6"/>
  <c r="B6" i="6"/>
  <c r="C24" i="6"/>
  <c r="B5" i="6"/>
  <c r="B4" i="6"/>
  <c r="C22" i="6"/>
  <c r="B3" i="6"/>
  <c r="B2" i="6"/>
  <c r="B21" i="5"/>
  <c r="C39" i="5"/>
  <c r="B20" i="5"/>
  <c r="B19" i="5"/>
  <c r="B18" i="5"/>
  <c r="B17" i="5"/>
  <c r="C35" i="5"/>
  <c r="B16" i="5"/>
  <c r="C34" i="5"/>
  <c r="B15" i="5"/>
  <c r="C33" i="5"/>
  <c r="B14" i="5"/>
  <c r="B13" i="5"/>
  <c r="C31" i="5"/>
  <c r="B12" i="5"/>
  <c r="F12" i="5" s="1"/>
  <c r="G12" i="5" s="1"/>
  <c r="H12" i="5" s="1"/>
  <c r="B11" i="5"/>
  <c r="B10" i="5"/>
  <c r="B9" i="5"/>
  <c r="B8" i="5"/>
  <c r="B7" i="5"/>
  <c r="B6" i="5"/>
  <c r="B5" i="5"/>
  <c r="B4" i="5"/>
  <c r="B3" i="5"/>
  <c r="B2" i="5"/>
  <c r="B21" i="4"/>
  <c r="B20" i="4"/>
  <c r="F20" i="4" s="1"/>
  <c r="G20" i="4" s="1"/>
  <c r="H20" i="4" s="1"/>
  <c r="B19" i="4"/>
  <c r="B18" i="4"/>
  <c r="C36" i="4"/>
  <c r="B17" i="4"/>
  <c r="B16" i="4"/>
  <c r="B15" i="4"/>
  <c r="B14" i="4"/>
  <c r="C32" i="4"/>
  <c r="B13" i="4"/>
  <c r="B12" i="4"/>
  <c r="B11" i="4"/>
  <c r="B10" i="4"/>
  <c r="C28" i="4"/>
  <c r="B9" i="4"/>
  <c r="B8" i="4"/>
  <c r="B7" i="4"/>
  <c r="B6" i="4"/>
  <c r="C24" i="4"/>
  <c r="B5" i="4"/>
  <c r="C23" i="4"/>
  <c r="B4" i="4"/>
  <c r="B3" i="4"/>
  <c r="C21" i="4"/>
  <c r="B2" i="4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39" i="8"/>
  <c r="D35" i="8"/>
  <c r="D31" i="8"/>
  <c r="D27" i="8"/>
  <c r="D23" i="8"/>
  <c r="D33" i="6"/>
  <c r="D26" i="6"/>
  <c r="D38" i="5"/>
  <c r="D39" i="4"/>
  <c r="D35" i="4"/>
  <c r="D31" i="4"/>
  <c r="D27" i="4"/>
  <c r="D24" i="4"/>
  <c r="D23" i="4"/>
  <c r="D39" i="3"/>
  <c r="D35" i="3"/>
  <c r="D32" i="3"/>
  <c r="D31" i="3"/>
  <c r="D30" i="3"/>
  <c r="D28" i="3"/>
  <c r="D24" i="3"/>
  <c r="D2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D23" i="2"/>
  <c r="D22" i="2"/>
  <c r="F18" i="1" l="1"/>
  <c r="G18" i="1" s="1"/>
  <c r="H18" i="1" s="1"/>
  <c r="F13" i="1"/>
  <c r="G13" i="1" s="1"/>
  <c r="H13" i="1" s="1"/>
  <c r="F5" i="1"/>
  <c r="G5" i="1" s="1"/>
  <c r="H5" i="1" s="1"/>
  <c r="F10" i="1"/>
  <c r="G10" i="1" s="1"/>
  <c r="H10" i="1" s="1"/>
  <c r="F14" i="1"/>
  <c r="G14" i="1" s="1"/>
  <c r="H14" i="1" s="1"/>
  <c r="F6" i="1"/>
  <c r="G6" i="1" s="1"/>
  <c r="H6" i="1" s="1"/>
  <c r="F20" i="1"/>
  <c r="G20" i="1" s="1"/>
  <c r="H20" i="1" s="1"/>
  <c r="F7" i="7"/>
  <c r="G7" i="7" s="1"/>
  <c r="H7" i="7" s="1"/>
  <c r="F9" i="7"/>
  <c r="G9" i="7" s="1"/>
  <c r="H9" i="7" s="1"/>
  <c r="F11" i="3"/>
  <c r="G11" i="3" s="1"/>
  <c r="H11" i="3" s="1"/>
  <c r="F16" i="4"/>
  <c r="G16" i="4" s="1"/>
  <c r="H16" i="4" s="1"/>
  <c r="F3" i="1"/>
  <c r="G3" i="1" s="1"/>
  <c r="H3" i="1" s="1"/>
  <c r="F4" i="1"/>
  <c r="G4" i="1" s="1"/>
  <c r="H4" i="1" s="1"/>
  <c r="F18" i="7"/>
  <c r="G18" i="7" s="1"/>
  <c r="H18" i="7" s="1"/>
  <c r="F3" i="8"/>
  <c r="G3" i="8" s="1"/>
  <c r="H3" i="8" s="1"/>
  <c r="F11" i="8"/>
  <c r="G11" i="8" s="1"/>
  <c r="H11" i="8" s="1"/>
  <c r="F19" i="8"/>
  <c r="G19" i="8" s="1"/>
  <c r="H19" i="8" s="1"/>
  <c r="F5" i="8"/>
  <c r="G5" i="8" s="1"/>
  <c r="H5" i="8" s="1"/>
  <c r="F15" i="7"/>
  <c r="G15" i="7" s="1"/>
  <c r="H15" i="7" s="1"/>
  <c r="F20" i="7"/>
  <c r="G20" i="7" s="1"/>
  <c r="H20" i="7" s="1"/>
  <c r="F19" i="7"/>
  <c r="G19" i="7" s="1"/>
  <c r="H19" i="7" s="1"/>
  <c r="F16" i="7"/>
  <c r="G16" i="7" s="1"/>
  <c r="H16" i="7" s="1"/>
  <c r="F5" i="7"/>
  <c r="G5" i="7" s="1"/>
  <c r="H5" i="7" s="1"/>
  <c r="F16" i="6"/>
  <c r="G16" i="6" s="1"/>
  <c r="H16" i="6" s="1"/>
  <c r="F20" i="5"/>
  <c r="G20" i="5" s="1"/>
  <c r="H20" i="5" s="1"/>
  <c r="F19" i="3"/>
  <c r="G19" i="3" s="1"/>
  <c r="H19" i="3" s="1"/>
  <c r="F12" i="1"/>
  <c r="G12" i="1" s="1"/>
  <c r="H12" i="1" s="1"/>
  <c r="F5" i="3"/>
  <c r="G5" i="3" s="1"/>
  <c r="H5" i="3" s="1"/>
  <c r="F9" i="3"/>
  <c r="G9" i="3" s="1"/>
  <c r="H9" i="3" s="1"/>
  <c r="F13" i="3"/>
  <c r="G13" i="3" s="1"/>
  <c r="H13" i="3" s="1"/>
  <c r="F17" i="3"/>
  <c r="G17" i="3" s="1"/>
  <c r="H17" i="3" s="1"/>
  <c r="F10" i="5"/>
  <c r="G10" i="5" s="1"/>
  <c r="H10" i="5" s="1"/>
  <c r="F17" i="1"/>
  <c r="G17" i="1" s="1"/>
  <c r="H17" i="1" s="1"/>
  <c r="F10" i="7"/>
  <c r="G10" i="7" s="1"/>
  <c r="H10" i="7" s="1"/>
  <c r="F2" i="7"/>
  <c r="G2" i="7" s="1"/>
  <c r="H2" i="7" s="1"/>
  <c r="F15" i="4"/>
  <c r="G15" i="4" s="1"/>
  <c r="H15" i="4" s="1"/>
  <c r="F19" i="1"/>
  <c r="G19" i="1" s="1"/>
  <c r="H19" i="1" s="1"/>
  <c r="F16" i="1"/>
  <c r="G16" i="1" s="1"/>
  <c r="H16" i="1" s="1"/>
  <c r="F7" i="1"/>
  <c r="G7" i="1" s="1"/>
  <c r="H7" i="1" s="1"/>
  <c r="F2" i="1"/>
  <c r="G2" i="1" s="1"/>
  <c r="H2" i="1" s="1"/>
  <c r="F17" i="7"/>
  <c r="G17" i="7" s="1"/>
  <c r="H17" i="7" s="1"/>
  <c r="F12" i="7"/>
  <c r="G12" i="7" s="1"/>
  <c r="H12" i="7" s="1"/>
  <c r="C24" i="7"/>
  <c r="C22" i="7"/>
  <c r="C38" i="7"/>
  <c r="F9" i="1"/>
  <c r="G9" i="1" s="1"/>
  <c r="H9" i="1" s="1"/>
  <c r="F14" i="7"/>
  <c r="G14" i="7" s="1"/>
  <c r="H14" i="7" s="1"/>
  <c r="F11" i="7"/>
  <c r="G11" i="7" s="1"/>
  <c r="H11" i="7" s="1"/>
  <c r="C29" i="5"/>
  <c r="C35" i="4"/>
  <c r="F5" i="4"/>
  <c r="G5" i="4" s="1"/>
  <c r="H5" i="4" s="1"/>
  <c r="F2" i="6"/>
  <c r="G2" i="6" s="1"/>
  <c r="H2" i="6" s="1"/>
  <c r="F6" i="6"/>
  <c r="G6" i="6" s="1"/>
  <c r="H6" i="6" s="1"/>
  <c r="F10" i="6"/>
  <c r="G10" i="6" s="1"/>
  <c r="H10" i="6" s="1"/>
  <c r="F14" i="6"/>
  <c r="G14" i="6" s="1"/>
  <c r="H14" i="6" s="1"/>
  <c r="F18" i="6"/>
  <c r="G18" i="6" s="1"/>
  <c r="H18" i="6" s="1"/>
  <c r="F14" i="8"/>
  <c r="G14" i="8" s="1"/>
  <c r="H14" i="8" s="1"/>
  <c r="F15" i="1"/>
  <c r="G15" i="1" s="1"/>
  <c r="H15" i="1" s="1"/>
  <c r="F11" i="1"/>
  <c r="G11" i="1" s="1"/>
  <c r="H11" i="1" s="1"/>
  <c r="F8" i="1"/>
  <c r="G8" i="1" s="1"/>
  <c r="H8" i="1" s="1"/>
  <c r="F13" i="7"/>
  <c r="G13" i="7" s="1"/>
  <c r="H13" i="7" s="1"/>
  <c r="F8" i="7"/>
  <c r="G8" i="7" s="1"/>
  <c r="H8" i="7" s="1"/>
  <c r="F2" i="2"/>
  <c r="G2" i="2" s="1"/>
  <c r="H2" i="2" s="1"/>
  <c r="F12" i="3"/>
  <c r="G12" i="3" s="1"/>
  <c r="H12" i="3" s="1"/>
  <c r="F9" i="5"/>
  <c r="G9" i="5" s="1"/>
  <c r="H9" i="5" s="1"/>
  <c r="F2" i="3"/>
  <c r="G2" i="3" s="1"/>
  <c r="H2" i="3" s="1"/>
  <c r="F6" i="3"/>
  <c r="G6" i="3" s="1"/>
  <c r="H6" i="3" s="1"/>
  <c r="F10" i="3"/>
  <c r="G10" i="3" s="1"/>
  <c r="H10" i="3" s="1"/>
  <c r="F14" i="3"/>
  <c r="G14" i="3" s="1"/>
  <c r="H14" i="3" s="1"/>
  <c r="F18" i="3"/>
  <c r="G18" i="3" s="1"/>
  <c r="H18" i="3" s="1"/>
  <c r="F3" i="5"/>
  <c r="G3" i="5" s="1"/>
  <c r="H3" i="5" s="1"/>
  <c r="F7" i="5"/>
  <c r="G7" i="5" s="1"/>
  <c r="H7" i="5" s="1"/>
  <c r="F15" i="5"/>
  <c r="G15" i="5" s="1"/>
  <c r="H15" i="5" s="1"/>
  <c r="F3" i="4"/>
  <c r="G3" i="4" s="1"/>
  <c r="H3" i="4" s="1"/>
  <c r="F7" i="4"/>
  <c r="G7" i="4" s="1"/>
  <c r="H7" i="4" s="1"/>
  <c r="F11" i="4"/>
  <c r="G11" i="4" s="1"/>
  <c r="H11" i="4" s="1"/>
  <c r="F19" i="4"/>
  <c r="G19" i="4" s="1"/>
  <c r="H19" i="4" s="1"/>
  <c r="F4" i="6"/>
  <c r="G4" i="6" s="1"/>
  <c r="H4" i="6" s="1"/>
  <c r="F8" i="6"/>
  <c r="G8" i="6" s="1"/>
  <c r="H8" i="6" s="1"/>
  <c r="F12" i="6"/>
  <c r="G12" i="6" s="1"/>
  <c r="H12" i="6" s="1"/>
  <c r="F20" i="6"/>
  <c r="G20" i="6" s="1"/>
  <c r="H20" i="6" s="1"/>
  <c r="F13" i="8"/>
  <c r="G13" i="8" s="1"/>
  <c r="H13" i="8" s="1"/>
  <c r="F3" i="3"/>
  <c r="G3" i="3" s="1"/>
  <c r="H3" i="3" s="1"/>
  <c r="F7" i="3"/>
  <c r="G7" i="3" s="1"/>
  <c r="H7" i="3" s="1"/>
  <c r="F15" i="3"/>
  <c r="G15" i="3" s="1"/>
  <c r="H15" i="3" s="1"/>
  <c r="F8" i="4"/>
  <c r="G8" i="4" s="1"/>
  <c r="H8" i="4" s="1"/>
  <c r="F12" i="4"/>
  <c r="G12" i="4" s="1"/>
  <c r="H12" i="4" s="1"/>
  <c r="F9" i="6"/>
  <c r="G9" i="6" s="1"/>
  <c r="H9" i="6" s="1"/>
  <c r="F2" i="8"/>
  <c r="G2" i="8" s="1"/>
  <c r="H2" i="8" s="1"/>
  <c r="F10" i="8"/>
  <c r="G10" i="8" s="1"/>
  <c r="H10" i="8" s="1"/>
  <c r="F18" i="8"/>
  <c r="G18" i="8" s="1"/>
  <c r="H18" i="8" s="1"/>
  <c r="F2" i="4"/>
  <c r="G2" i="4" s="1"/>
  <c r="H2" i="4" s="1"/>
  <c r="F6" i="4"/>
  <c r="G6" i="4" s="1"/>
  <c r="H6" i="4" s="1"/>
  <c r="F10" i="4"/>
  <c r="G10" i="4" s="1"/>
  <c r="H10" i="4" s="1"/>
  <c r="F14" i="4"/>
  <c r="G14" i="4" s="1"/>
  <c r="H14" i="4" s="1"/>
  <c r="F3" i="6"/>
  <c r="G3" i="6" s="1"/>
  <c r="H3" i="6" s="1"/>
  <c r="F7" i="6"/>
  <c r="G7" i="6" s="1"/>
  <c r="H7" i="6" s="1"/>
  <c r="F11" i="6"/>
  <c r="G11" i="6" s="1"/>
  <c r="H11" i="6" s="1"/>
  <c r="F15" i="6"/>
  <c r="G15" i="6" s="1"/>
  <c r="H15" i="6" s="1"/>
  <c r="F19" i="6"/>
  <c r="G19" i="6" s="1"/>
  <c r="H19" i="6" s="1"/>
  <c r="F4" i="8"/>
  <c r="G4" i="8" s="1"/>
  <c r="H4" i="8" s="1"/>
  <c r="F8" i="8"/>
  <c r="G8" i="8" s="1"/>
  <c r="H8" i="8" s="1"/>
  <c r="F12" i="8"/>
  <c r="G12" i="8" s="1"/>
  <c r="H12" i="8" s="1"/>
  <c r="F16" i="8"/>
  <c r="G16" i="8" s="1"/>
  <c r="H16" i="8" s="1"/>
  <c r="F20" i="8"/>
  <c r="G20" i="8" s="1"/>
  <c r="H20" i="8" s="1"/>
  <c r="F11" i="5"/>
  <c r="G11" i="5" s="1"/>
  <c r="H11" i="5" s="1"/>
  <c r="F19" i="5"/>
  <c r="G19" i="5" s="1"/>
  <c r="H19" i="5" s="1"/>
  <c r="F4" i="5"/>
  <c r="G4" i="5" s="1"/>
  <c r="H4" i="5" s="1"/>
  <c r="F8" i="5"/>
  <c r="G8" i="5" s="1"/>
  <c r="H8" i="5" s="1"/>
  <c r="F16" i="5"/>
  <c r="G16" i="5" s="1"/>
  <c r="H16" i="5" s="1"/>
  <c r="F9" i="8"/>
  <c r="G9" i="8" s="1"/>
  <c r="H9" i="8" s="1"/>
  <c r="F17" i="8"/>
  <c r="G17" i="8" s="1"/>
  <c r="H17" i="8" s="1"/>
  <c r="F4" i="3"/>
  <c r="G4" i="3" s="1"/>
  <c r="H4" i="3" s="1"/>
  <c r="F8" i="3"/>
  <c r="G8" i="3" s="1"/>
  <c r="H8" i="3" s="1"/>
  <c r="F16" i="3"/>
  <c r="G16" i="3" s="1"/>
  <c r="H16" i="3" s="1"/>
  <c r="F20" i="3"/>
  <c r="G20" i="3" s="1"/>
  <c r="H20" i="3" s="1"/>
  <c r="F4" i="4"/>
  <c r="G4" i="4" s="1"/>
  <c r="H4" i="4" s="1"/>
  <c r="F5" i="5"/>
  <c r="G5" i="5" s="1"/>
  <c r="H5" i="5" s="1"/>
  <c r="F13" i="5"/>
  <c r="G13" i="5" s="1"/>
  <c r="H13" i="5" s="1"/>
  <c r="F17" i="5"/>
  <c r="G17" i="5" s="1"/>
  <c r="H17" i="5" s="1"/>
  <c r="F5" i="6"/>
  <c r="G5" i="6" s="1"/>
  <c r="H5" i="6" s="1"/>
  <c r="F13" i="6"/>
  <c r="G13" i="6" s="1"/>
  <c r="H13" i="6" s="1"/>
  <c r="F17" i="6"/>
  <c r="G17" i="6" s="1"/>
  <c r="H17" i="6" s="1"/>
  <c r="F6" i="8"/>
  <c r="G6" i="8" s="1"/>
  <c r="H6" i="8" s="1"/>
  <c r="F9" i="4"/>
  <c r="G9" i="4" s="1"/>
  <c r="H9" i="4" s="1"/>
  <c r="F13" i="4"/>
  <c r="G13" i="4" s="1"/>
  <c r="H13" i="4" s="1"/>
  <c r="F17" i="4"/>
  <c r="G17" i="4" s="1"/>
  <c r="H17" i="4" s="1"/>
  <c r="F2" i="5"/>
  <c r="G2" i="5" s="1"/>
  <c r="H2" i="5" s="1"/>
  <c r="F6" i="5"/>
  <c r="G6" i="5" s="1"/>
  <c r="H6" i="5" s="1"/>
  <c r="F14" i="5"/>
  <c r="G14" i="5" s="1"/>
  <c r="H14" i="5" s="1"/>
  <c r="F18" i="5"/>
  <c r="G18" i="5" s="1"/>
  <c r="H18" i="5" s="1"/>
  <c r="F7" i="8"/>
  <c r="G7" i="8" s="1"/>
  <c r="H7" i="8" s="1"/>
  <c r="F15" i="8"/>
  <c r="G15" i="8" s="1"/>
  <c r="H15" i="8" s="1"/>
  <c r="F18" i="4"/>
  <c r="G18" i="4" s="1"/>
  <c r="H18" i="4" s="1"/>
  <c r="F7" i="2" l="1"/>
  <c r="G7" i="2" s="1"/>
  <c r="H7" i="2" s="1"/>
  <c r="F10" i="2"/>
  <c r="G10" i="2" s="1"/>
  <c r="H10" i="2" s="1"/>
  <c r="F16" i="2"/>
  <c r="G16" i="2" s="1"/>
  <c r="H16" i="2" s="1"/>
  <c r="F17" i="2"/>
  <c r="G17" i="2" s="1"/>
  <c r="H17" i="2" s="1"/>
  <c r="F6" i="2" l="1"/>
  <c r="G6" i="2" s="1"/>
  <c r="H6" i="2" s="1"/>
  <c r="F11" i="2"/>
  <c r="G11" i="2" s="1"/>
  <c r="H11" i="2" s="1"/>
  <c r="F12" i="2"/>
  <c r="G12" i="2" s="1"/>
  <c r="H12" i="2" s="1"/>
  <c r="F19" i="2"/>
  <c r="G19" i="2" s="1"/>
  <c r="H19" i="2" s="1"/>
  <c r="F14" i="2" l="1"/>
  <c r="G14" i="2" s="1"/>
  <c r="H14" i="2" s="1"/>
  <c r="F4" i="2" l="1"/>
  <c r="G4" i="2" s="1"/>
  <c r="H4" i="2" s="1"/>
  <c r="F18" i="2" l="1"/>
  <c r="G18" i="2" s="1"/>
  <c r="H18" i="2" s="1"/>
  <c r="F3" i="2" l="1"/>
  <c r="G3" i="2" s="1"/>
  <c r="H3" i="2" s="1"/>
  <c r="F15" i="2"/>
  <c r="G15" i="2" s="1"/>
  <c r="H15" i="2" s="1"/>
  <c r="F8" i="2" l="1"/>
  <c r="G8" i="2" s="1"/>
  <c r="H8" i="2" s="1"/>
  <c r="F20" i="2"/>
  <c r="G20" i="2" s="1"/>
  <c r="H20" i="2" s="1"/>
  <c r="F5" i="2" l="1"/>
  <c r="G5" i="2" s="1"/>
  <c r="H5" i="2" s="1"/>
  <c r="F9" i="2"/>
  <c r="G9" i="2" s="1"/>
  <c r="H9" i="2" s="1"/>
  <c r="F13" i="2"/>
  <c r="G13" i="2" s="1"/>
  <c r="H13" i="2" s="1"/>
</calcChain>
</file>

<file path=xl/sharedStrings.xml><?xml version="1.0" encoding="utf-8"?>
<sst xmlns="http://schemas.openxmlformats.org/spreadsheetml/2006/main" count="102" uniqueCount="46">
  <si>
    <t>Name</t>
  </si>
  <si>
    <t>Specific heating demand after [kWh/m2]</t>
  </si>
  <si>
    <t>Cost envelope [EUR]</t>
  </si>
  <si>
    <t>Floor area [m2]</t>
  </si>
  <si>
    <t>Heat pump capacity [kW]</t>
  </si>
  <si>
    <t>Heat pump capacity (design/supplied) [kW]</t>
  </si>
  <si>
    <t>Cost heating system [EUR]</t>
  </si>
  <si>
    <t>HP + deep full ins.</t>
  </si>
  <si>
    <t>HP + deep walls &amp; floor ins.</t>
  </si>
  <si>
    <t>HP + deep walls &amp; double glazing</t>
  </si>
  <si>
    <t>HP + deep walls &amp; roof ins.</t>
  </si>
  <si>
    <t>HP + deep floor &amp; double glazing</t>
  </si>
  <si>
    <t>HP + double glazing</t>
  </si>
  <si>
    <t>HP + mod. roof &amp; double glazing</t>
  </si>
  <si>
    <t>HP + mod. floor &amp; double glazing</t>
  </si>
  <si>
    <t>HP + mod. floor &amp; roof ins.</t>
  </si>
  <si>
    <t>HP + mod. walls &amp; roof ins.</t>
  </si>
  <si>
    <t>HP + mod. walls &amp; double glazing</t>
  </si>
  <si>
    <t>HP + mod. walls &amp; floor ins.</t>
  </si>
  <si>
    <t>HP + deep floor &amp; roof ins.</t>
  </si>
  <si>
    <t>HP + deep roof &amp; double glazing</t>
  </si>
  <si>
    <t>HP + deep walls ins.</t>
  </si>
  <si>
    <t>HP + deep floor ins.</t>
  </si>
  <si>
    <t>HP + deep roof ins.</t>
  </si>
  <si>
    <t>HP + mod. full ins.</t>
  </si>
  <si>
    <t>GB + deep walls &amp; floor ins.</t>
  </si>
  <si>
    <t>GB + deep walls &amp; double glazing</t>
  </si>
  <si>
    <t>GB + deep walls &amp; roof ins.</t>
  </si>
  <si>
    <t>GB + deep floor &amp; double glazing</t>
  </si>
  <si>
    <t>GB + deep floor &amp; roof ins.</t>
  </si>
  <si>
    <t>GB + deep roof &amp; double glazing</t>
  </si>
  <si>
    <t>GB + deep walls ins.</t>
  </si>
  <si>
    <t>GB + deep floor ins.</t>
  </si>
  <si>
    <t>GB + deep roof ins.</t>
  </si>
  <si>
    <t>GB + mod. full ins.</t>
  </si>
  <si>
    <t>GB + mod. walls &amp; floor ins.</t>
  </si>
  <si>
    <t>GB + mod. walls &amp; double glazing</t>
  </si>
  <si>
    <t>GB + mod. walls &amp; roof ins.</t>
  </si>
  <si>
    <t>GB + mod. floor &amp; roof ins.</t>
  </si>
  <si>
    <t>GB + mod. floor &amp; double glazing</t>
  </si>
  <si>
    <t>GB + mod. roof &amp; double glazing</t>
  </si>
  <si>
    <t>GB + double glazing</t>
  </si>
  <si>
    <t>GB + deep full ins.</t>
  </si>
  <si>
    <t>Cost envelope with insulation subsidy [EUR]</t>
  </si>
  <si>
    <t>heat pump (HP) + none</t>
  </si>
  <si>
    <t>gas boiler (GB) +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</si>
</sst>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rofit_calc_du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idy"/>
      <sheetName val="DH65-74"/>
      <sheetName val="DH65-74_COST"/>
      <sheetName val="DH75-91"/>
      <sheetName val="DH75-91_COST"/>
      <sheetName val="SD65-74"/>
      <sheetName val="SD65-74_COST"/>
      <sheetName val="SD75-91"/>
      <sheetName val="SD75-91_COST"/>
      <sheetName val="TB65-74"/>
      <sheetName val="TB65-74_COST"/>
      <sheetName val="TB75-91"/>
      <sheetName val="TB75-91_COST"/>
      <sheetName val="TC65-74"/>
      <sheetName val="TC65-74_COST"/>
      <sheetName val="TC75-91"/>
      <sheetName val="TC75-91_COST"/>
    </sheetNames>
    <sheetDataSet>
      <sheetData sheetId="0"/>
      <sheetData sheetId="1">
        <row r="2">
          <cell r="C2">
            <v>158.4</v>
          </cell>
        </row>
      </sheetData>
      <sheetData sheetId="2">
        <row r="14">
          <cell r="L14">
            <v>216.3579943598329</v>
          </cell>
        </row>
        <row r="15">
          <cell r="I15">
            <v>44359</v>
          </cell>
          <cell r="J15">
            <v>32248.768424119484</v>
          </cell>
          <cell r="K15">
            <v>32248.768424119484</v>
          </cell>
          <cell r="L15">
            <v>51.946456847377412</v>
          </cell>
        </row>
        <row r="16">
          <cell r="I16">
            <v>19561.447325974666</v>
          </cell>
          <cell r="J16">
            <v>12696.847325974668</v>
          </cell>
          <cell r="K16">
            <v>12696.847325974668</v>
          </cell>
          <cell r="L16">
            <v>111.86665063685533</v>
          </cell>
        </row>
        <row r="17">
          <cell r="I17">
            <v>25571.317451351988</v>
          </cell>
          <cell r="J17">
            <v>17688.91745135199</v>
          </cell>
          <cell r="K17">
            <v>17688.91745135199</v>
          </cell>
          <cell r="L17">
            <v>122.25366909225626</v>
          </cell>
        </row>
        <row r="18">
          <cell r="I18">
            <v>21733.015684895236</v>
          </cell>
          <cell r="J18">
            <v>11852.815684895237</v>
          </cell>
          <cell r="K18">
            <v>11852.815684895237</v>
          </cell>
          <cell r="L18">
            <v>117.10777572791329</v>
          </cell>
        </row>
        <row r="19">
          <cell r="I19">
            <v>22625.752739224248</v>
          </cell>
          <cell r="J19">
            <v>20395.952739224249</v>
          </cell>
          <cell r="K19">
            <v>20395.952739224249</v>
          </cell>
          <cell r="L19">
            <v>155.17858634019439</v>
          </cell>
        </row>
        <row r="20">
          <cell r="I20">
            <v>18787.450972767496</v>
          </cell>
          <cell r="J20">
            <v>14559.850972767495</v>
          </cell>
          <cell r="K20">
            <v>14559.850972767495</v>
          </cell>
          <cell r="L20">
            <v>150.30793642487262</v>
          </cell>
        </row>
        <row r="21">
          <cell r="I21">
            <v>21592.538001694673</v>
          </cell>
          <cell r="J21">
            <v>16347.138001694675</v>
          </cell>
          <cell r="K21">
            <v>16347.138001694675</v>
          </cell>
          <cell r="L21">
            <v>160.05703540013968</v>
          </cell>
        </row>
        <row r="22">
          <cell r="I22">
            <v>11253.506019051201</v>
          </cell>
          <cell r="J22">
            <v>4994.9060190512018</v>
          </cell>
          <cell r="K22">
            <v>8124.206019051202</v>
          </cell>
          <cell r="L22">
            <v>151.43835021270613</v>
          </cell>
        </row>
        <row r="23">
          <cell r="I23">
            <v>8307.9413069234633</v>
          </cell>
          <cell r="J23">
            <v>7701.9413069234633</v>
          </cell>
          <cell r="K23">
            <v>8004.9413069234633</v>
          </cell>
          <cell r="L23">
            <v>182.91130371687254</v>
          </cell>
        </row>
        <row r="24">
          <cell r="I24">
            <v>10479.509665844034</v>
          </cell>
          <cell r="J24">
            <v>6857.909665844034</v>
          </cell>
          <cell r="K24">
            <v>8668.709665844035</v>
          </cell>
          <cell r="L24">
            <v>187.56744546028881</v>
          </cell>
        </row>
        <row r="25">
          <cell r="I25">
            <v>35319.219328701554</v>
          </cell>
          <cell r="J25">
            <v>23209.219328701558</v>
          </cell>
          <cell r="K25">
            <v>23209.219328701558</v>
          </cell>
          <cell r="L25">
            <v>82.956706380460631</v>
          </cell>
        </row>
        <row r="26">
          <cell r="I26">
            <v>13726.681327006885</v>
          </cell>
          <cell r="J26">
            <v>6862.0813270068857</v>
          </cell>
          <cell r="K26">
            <v>6862.0813270068857</v>
          </cell>
          <cell r="L26">
            <v>138.29416802779375</v>
          </cell>
        </row>
        <row r="27">
          <cell r="I27">
            <v>19896.421462451672</v>
          </cell>
          <cell r="J27">
            <v>12014.021462451674</v>
          </cell>
          <cell r="K27">
            <v>12014.021462451674</v>
          </cell>
          <cell r="L27">
            <v>147.96531108673673</v>
          </cell>
        </row>
        <row r="28">
          <cell r="I28">
            <v>12853.336599544771</v>
          </cell>
          <cell r="J28">
            <v>2973.1365995447718</v>
          </cell>
          <cell r="K28">
            <v>2973.1365995447718</v>
          </cell>
          <cell r="L28">
            <v>148.13098980863705</v>
          </cell>
        </row>
        <row r="29">
          <cell r="I29">
            <v>15422.797866249886</v>
          </cell>
          <cell r="J29">
            <v>11195.197866249886</v>
          </cell>
          <cell r="K29">
            <v>11195.197866249886</v>
          </cell>
          <cell r="L29">
            <v>160.55669447518534</v>
          </cell>
        </row>
        <row r="30">
          <cell r="I30">
            <v>22465.882729156787</v>
          </cell>
          <cell r="J30">
            <v>20236.082729156788</v>
          </cell>
          <cell r="K30">
            <v>20236.082729156788</v>
          </cell>
          <cell r="L30">
            <v>160.39458516926854</v>
          </cell>
        </row>
        <row r="31">
          <cell r="I31">
            <v>21592.538001694673</v>
          </cell>
          <cell r="J31">
            <v>16347.138001694675</v>
          </cell>
          <cell r="K31">
            <v>16347.138001694675</v>
          </cell>
          <cell r="L31">
            <v>169.86075210513701</v>
          </cell>
        </row>
        <row r="32">
          <cell r="I32">
            <v>14317.811432300787</v>
          </cell>
          <cell r="J32">
            <v>12694.011432300787</v>
          </cell>
          <cell r="K32">
            <v>13505.911432300787</v>
          </cell>
          <cell r="L32">
            <v>192.13412717158872</v>
          </cell>
        </row>
      </sheetData>
      <sheetData sheetId="3">
        <row r="2">
          <cell r="C2">
            <v>169.4</v>
          </cell>
        </row>
      </sheetData>
      <sheetData sheetId="4">
        <row r="14">
          <cell r="L14">
            <v>136.66711867050807</v>
          </cell>
        </row>
        <row r="15">
          <cell r="I15">
            <v>40485.465956849046</v>
          </cell>
          <cell r="J15">
            <v>29082.265956849045</v>
          </cell>
          <cell r="K15">
            <v>29082.265956849045</v>
          </cell>
          <cell r="L15">
            <v>48.615101696523347</v>
          </cell>
        </row>
        <row r="16">
          <cell r="I16">
            <v>16040.077583509981</v>
          </cell>
          <cell r="J16">
            <v>9998.0775835099812</v>
          </cell>
          <cell r="K16">
            <v>9998.0775835099812</v>
          </cell>
          <cell r="L16">
            <v>92.827178123078596</v>
          </cell>
        </row>
        <row r="17">
          <cell r="I17">
            <v>22506.238773216421</v>
          </cell>
          <cell r="J17">
            <v>15438.03877321642</v>
          </cell>
          <cell r="K17">
            <v>15438.03877321642</v>
          </cell>
          <cell r="L17">
            <v>86.99127495360149</v>
          </cell>
        </row>
        <row r="18">
          <cell r="I18">
            <v>18802.728749907474</v>
          </cell>
          <cell r="J18">
            <v>9565.7287499074737</v>
          </cell>
          <cell r="K18">
            <v>9565.7287499074737</v>
          </cell>
          <cell r="L18">
            <v>88.752903635491705</v>
          </cell>
        </row>
        <row r="19">
          <cell r="I19">
            <v>21682.737206941569</v>
          </cell>
          <cell r="J19">
            <v>19516.537206941568</v>
          </cell>
          <cell r="K19">
            <v>19516.537206941568</v>
          </cell>
          <cell r="L19">
            <v>86.99127495360149</v>
          </cell>
        </row>
        <row r="20">
          <cell r="I20">
            <v>17979.227183632622</v>
          </cell>
          <cell r="J20">
            <v>13644.227183632622</v>
          </cell>
          <cell r="K20">
            <v>13644.227183632622</v>
          </cell>
          <cell r="L20">
            <v>93.38814897696156</v>
          </cell>
        </row>
        <row r="21">
          <cell r="I21">
            <v>21113.709458457575</v>
          </cell>
          <cell r="J21">
            <v>15752.509458457575</v>
          </cell>
          <cell r="K21">
            <v>15752.509458457575</v>
          </cell>
          <cell r="L21">
            <v>87.556886408811337</v>
          </cell>
        </row>
        <row r="22">
          <cell r="I22">
            <v>8431.7895748924166</v>
          </cell>
          <cell r="J22">
            <v>2959.7895748924166</v>
          </cell>
          <cell r="K22">
            <v>5695.7895748924166</v>
          </cell>
          <cell r="L22">
            <v>113.59818117175311</v>
          </cell>
        </row>
        <row r="23">
          <cell r="I23">
            <v>7608.2880086175637</v>
          </cell>
          <cell r="J23">
            <v>7038.2880086175637</v>
          </cell>
          <cell r="K23">
            <v>7323.2880086175637</v>
          </cell>
          <cell r="L23">
            <v>118.08522628885697</v>
          </cell>
        </row>
        <row r="24">
          <cell r="I24">
            <v>10370.939175015057</v>
          </cell>
          <cell r="J24">
            <v>6605.9391750150571</v>
          </cell>
          <cell r="K24">
            <v>8488.4391750150571</v>
          </cell>
          <cell r="L24">
            <v>114.14443814779845</v>
          </cell>
        </row>
        <row r="25">
          <cell r="I25">
            <v>32041.756565007541</v>
          </cell>
          <cell r="J25">
            <v>20638.55656500754</v>
          </cell>
          <cell r="K25">
            <v>20638.55656500754</v>
          </cell>
          <cell r="L25">
            <v>74.74625385464492</v>
          </cell>
        </row>
        <row r="26">
          <cell r="I26">
            <v>10928.047106549968</v>
          </cell>
          <cell r="J26">
            <v>4886.0471065499678</v>
          </cell>
          <cell r="K26">
            <v>4886.0471065499678</v>
          </cell>
          <cell r="L26">
            <v>116.03888739374689</v>
          </cell>
        </row>
        <row r="27">
          <cell r="I27">
            <v>17544.581078003033</v>
          </cell>
          <cell r="J27">
            <v>10476.381078003033</v>
          </cell>
          <cell r="K27">
            <v>10476.381078003033</v>
          </cell>
          <cell r="L27">
            <v>110.06884488353562</v>
          </cell>
        </row>
        <row r="28">
          <cell r="I28">
            <v>10509.392139812597</v>
          </cell>
          <cell r="J28">
            <v>1272.3921398125967</v>
          </cell>
          <cell r="K28">
            <v>1272.3921398125967</v>
          </cell>
          <cell r="L28">
            <v>117.02205774910711</v>
          </cell>
        </row>
        <row r="29">
          <cell r="I29">
            <v>14497.175487004508</v>
          </cell>
          <cell r="J29">
            <v>10162.175487004508</v>
          </cell>
          <cell r="K29">
            <v>10162.175487004508</v>
          </cell>
          <cell r="L29">
            <v>104.16651817240728</v>
          </cell>
        </row>
        <row r="30">
          <cell r="I30">
            <v>21532.364425194944</v>
          </cell>
          <cell r="J30">
            <v>19366.164425194944</v>
          </cell>
          <cell r="K30">
            <v>19366.164425194944</v>
          </cell>
          <cell r="L30">
            <v>97.078016313478969</v>
          </cell>
        </row>
        <row r="31">
          <cell r="I31">
            <v>21113.709458457575</v>
          </cell>
          <cell r="J31">
            <v>15752.509458457575</v>
          </cell>
          <cell r="K31">
            <v>15752.509458457575</v>
          </cell>
          <cell r="L31">
            <v>98.089356106917208</v>
          </cell>
        </row>
        <row r="32">
          <cell r="I32">
            <v>14074.449198324006</v>
          </cell>
          <cell r="J32">
            <v>12478.249198324005</v>
          </cell>
          <cell r="K32">
            <v>13276.349198324006</v>
          </cell>
          <cell r="L32">
            <v>112.44016419959223</v>
          </cell>
        </row>
      </sheetData>
      <sheetData sheetId="5">
        <row r="2">
          <cell r="C2">
            <v>135.30000000000001</v>
          </cell>
        </row>
      </sheetData>
      <sheetData sheetId="6">
        <row r="14">
          <cell r="L14">
            <v>181.80898370830661</v>
          </cell>
        </row>
        <row r="15">
          <cell r="I15">
            <v>29939.161392846538</v>
          </cell>
          <cell r="J15">
            <v>22204.76139284654</v>
          </cell>
          <cell r="K15">
            <v>22204.76139284654</v>
          </cell>
          <cell r="L15">
            <v>45.812499755229084</v>
          </cell>
        </row>
        <row r="16">
          <cell r="I16">
            <v>11583.857380123984</v>
          </cell>
          <cell r="J16">
            <v>7245.2573801239832</v>
          </cell>
          <cell r="K16">
            <v>7245.2573801239832</v>
          </cell>
          <cell r="L16">
            <v>100.52995197870632</v>
          </cell>
        </row>
        <row r="17">
          <cell r="I17">
            <v>19343.843241865936</v>
          </cell>
          <cell r="J17">
            <v>13925.443241865936</v>
          </cell>
          <cell r="K17">
            <v>13925.443241865936</v>
          </cell>
          <cell r="L17">
            <v>97.69116550302256</v>
          </cell>
        </row>
        <row r="18">
          <cell r="I18">
            <v>12308.35417634403</v>
          </cell>
          <cell r="J18">
            <v>6373.7541763440295</v>
          </cell>
          <cell r="K18">
            <v>6373.7541763440295</v>
          </cell>
          <cell r="L18">
            <v>102.01460888506891</v>
          </cell>
        </row>
        <row r="19">
          <cell r="I19">
            <v>17630.807216502508</v>
          </cell>
          <cell r="J19">
            <v>15831.007216502509</v>
          </cell>
          <cell r="K19">
            <v>15831.007216502509</v>
          </cell>
          <cell r="L19">
            <v>97.69116550302256</v>
          </cell>
        </row>
        <row r="20">
          <cell r="I20">
            <v>10595.3181509806</v>
          </cell>
          <cell r="J20">
            <v>8279.3181509806</v>
          </cell>
          <cell r="K20">
            <v>8279.3181509806</v>
          </cell>
          <cell r="L20">
            <v>129.15963591149995</v>
          </cell>
        </row>
        <row r="21">
          <cell r="I21">
            <v>16624.423811525157</v>
          </cell>
          <cell r="J21">
            <v>13228.623811525158</v>
          </cell>
          <cell r="K21">
            <v>13228.623811525158</v>
          </cell>
          <cell r="L21">
            <v>126.44335060067351</v>
          </cell>
        </row>
        <row r="22">
          <cell r="I22">
            <v>6648.4467027437067</v>
          </cell>
          <cell r="J22">
            <v>2669.8467027437068</v>
          </cell>
          <cell r="K22">
            <v>4659.1467027437066</v>
          </cell>
          <cell r="L22">
            <v>130.2435430128665</v>
          </cell>
        </row>
        <row r="23">
          <cell r="I23">
            <v>4935.410677380276</v>
          </cell>
          <cell r="J23">
            <v>4575.410677380276</v>
          </cell>
          <cell r="K23">
            <v>4755.410677380276</v>
          </cell>
          <cell r="L23">
            <v>156.31565127940198</v>
          </cell>
        </row>
        <row r="24">
          <cell r="I24">
            <v>5659.907473600324</v>
          </cell>
          <cell r="J24">
            <v>3703.907473600324</v>
          </cell>
          <cell r="K24">
            <v>4681.907473600324</v>
          </cell>
          <cell r="L24">
            <v>157.67842889680145</v>
          </cell>
        </row>
        <row r="25">
          <cell r="I25">
            <v>24505.770292546011</v>
          </cell>
          <cell r="J25">
            <v>16771.370292546013</v>
          </cell>
          <cell r="K25">
            <v>16771.370292546013</v>
          </cell>
          <cell r="L25">
            <v>68.819734152759949</v>
          </cell>
        </row>
        <row r="26">
          <cell r="I26">
            <v>7881.3464810208516</v>
          </cell>
          <cell r="J26">
            <v>3542.7464810208517</v>
          </cell>
          <cell r="K26">
            <v>3542.7464810208517</v>
          </cell>
          <cell r="L26">
            <v>121.84869218813623</v>
          </cell>
        </row>
        <row r="27">
          <cell r="I27">
            <v>15736.304625971201</v>
          </cell>
          <cell r="J27">
            <v>10317.904625971201</v>
          </cell>
          <cell r="K27">
            <v>10317.904625971201</v>
          </cell>
          <cell r="L27">
            <v>118.84928013295951</v>
          </cell>
        </row>
        <row r="28">
          <cell r="I28">
            <v>6969.9353592518983</v>
          </cell>
          <cell r="J28">
            <v>1035.3353592518984</v>
          </cell>
          <cell r="K28">
            <v>1035.3353592518984</v>
          </cell>
          <cell r="L28">
            <v>127.11873873300614</v>
          </cell>
        </row>
        <row r="29">
          <cell r="I29">
            <v>8769.465666574808</v>
          </cell>
          <cell r="J29">
            <v>6453.465666574808</v>
          </cell>
          <cell r="K29">
            <v>6453.465666574808</v>
          </cell>
          <cell r="L29">
            <v>138.37304276972861</v>
          </cell>
        </row>
        <row r="30">
          <cell r="I30">
            <v>17535.834933294111</v>
          </cell>
          <cell r="J30">
            <v>15736.034933294111</v>
          </cell>
          <cell r="K30">
            <v>15736.034933294111</v>
          </cell>
          <cell r="L30">
            <v>130.25266724693702</v>
          </cell>
        </row>
        <row r="31">
          <cell r="I31">
            <v>16624.423811525157</v>
          </cell>
          <cell r="J31">
            <v>13228.623811525158</v>
          </cell>
          <cell r="K31">
            <v>13228.623811525158</v>
          </cell>
          <cell r="L31">
            <v>135.45236055071254</v>
          </cell>
        </row>
        <row r="32">
          <cell r="I32">
            <v>12695.39653912223</v>
          </cell>
          <cell r="J32">
            <v>11255.596539122231</v>
          </cell>
          <cell r="K32">
            <v>11975.49653912223</v>
          </cell>
          <cell r="L32">
            <v>153.70903569456021</v>
          </cell>
        </row>
      </sheetData>
      <sheetData sheetId="7">
        <row r="2">
          <cell r="C2">
            <v>135.30000000000001</v>
          </cell>
        </row>
      </sheetData>
      <sheetData sheetId="8">
        <row r="14">
          <cell r="L14">
            <v>118.0155296656116</v>
          </cell>
        </row>
        <row r="15">
          <cell r="I15">
            <v>27396.543748280856</v>
          </cell>
          <cell r="J15">
            <v>19913.343748280855</v>
          </cell>
          <cell r="K15">
            <v>19913.343748280855</v>
          </cell>
          <cell r="L15">
            <v>45.371682079680546</v>
          </cell>
        </row>
        <row r="16">
          <cell r="I16">
            <v>10623.052182815467</v>
          </cell>
          <cell r="J16">
            <v>6556.2521828154677</v>
          </cell>
          <cell r="K16">
            <v>6556.2521828154677</v>
          </cell>
          <cell r="L16">
            <v>87.40455467339639</v>
          </cell>
        </row>
        <row r="17">
          <cell r="I17">
            <v>16364.263801468822</v>
          </cell>
          <cell r="J17">
            <v>11479.063801468823</v>
          </cell>
          <cell r="K17">
            <v>11479.063801468823</v>
          </cell>
          <cell r="L17">
            <v>70.32827290149848</v>
          </cell>
        </row>
        <row r="18">
          <cell r="I18">
            <v>11721.878776977224</v>
          </cell>
          <cell r="J18">
            <v>5849.0787769772251</v>
          </cell>
          <cell r="K18">
            <v>5849.0787769772251</v>
          </cell>
          <cell r="L18">
            <v>74.281823217582584</v>
          </cell>
        </row>
        <row r="19">
          <cell r="I19">
            <v>15674.664971303631</v>
          </cell>
          <cell r="J19">
            <v>14064.264971303632</v>
          </cell>
          <cell r="K19">
            <v>14064.264971303632</v>
          </cell>
          <cell r="L19">
            <v>70.32827290149848</v>
          </cell>
        </row>
        <row r="20">
          <cell r="I20">
            <v>11032.279946812032</v>
          </cell>
          <cell r="J20">
            <v>8434.279946812032</v>
          </cell>
          <cell r="K20">
            <v>8434.279946812032</v>
          </cell>
          <cell r="L20">
            <v>86.661339390075113</v>
          </cell>
        </row>
        <row r="21">
          <cell r="I21">
            <v>14824.923977000835</v>
          </cell>
          <cell r="J21">
            <v>11408.523977000836</v>
          </cell>
          <cell r="K21">
            <v>11408.523977000836</v>
          </cell>
          <cell r="L21">
            <v>69.567840307696784</v>
          </cell>
        </row>
        <row r="22">
          <cell r="I22">
            <v>5656.3255064903296</v>
          </cell>
          <cell r="J22">
            <v>1985.5255064903299</v>
          </cell>
          <cell r="K22">
            <v>3820.92550649033</v>
          </cell>
          <cell r="L22">
            <v>97.620843424376005</v>
          </cell>
        </row>
        <row r="23">
          <cell r="I23">
            <v>4966.7266763251382</v>
          </cell>
          <cell r="J23">
            <v>4570.7266763251382</v>
          </cell>
          <cell r="K23">
            <v>4768.7266763251382</v>
          </cell>
          <cell r="L23">
            <v>109.64838766040241</v>
          </cell>
        </row>
        <row r="24">
          <cell r="I24">
            <v>6065.5532704868938</v>
          </cell>
          <cell r="J24">
            <v>3863.5532704868938</v>
          </cell>
          <cell r="K24">
            <v>4964.5532704868938</v>
          </cell>
          <cell r="L24">
            <v>96.885409287928553</v>
          </cell>
        </row>
        <row r="25">
          <cell r="I25">
            <v>22015.061277748086</v>
          </cell>
          <cell r="J25">
            <v>14531.861277748087</v>
          </cell>
          <cell r="K25">
            <v>14531.861277748087</v>
          </cell>
          <cell r="L25">
            <v>68.034128040020207</v>
          </cell>
        </row>
        <row r="26">
          <cell r="I26">
            <v>7190.1373007472503</v>
          </cell>
          <cell r="J26">
            <v>3123.3373007472505</v>
          </cell>
          <cell r="K26">
            <v>3123.3373007472505</v>
          </cell>
          <cell r="L26">
            <v>107.91565866406592</v>
          </cell>
        </row>
        <row r="27">
          <cell r="I27">
            <v>13035.818430929839</v>
          </cell>
          <cell r="J27">
            <v>8150.6184309298405</v>
          </cell>
          <cell r="K27">
            <v>8150.6184309298405</v>
          </cell>
          <cell r="L27">
            <v>90.987325982559867</v>
          </cell>
        </row>
        <row r="28">
          <cell r="I28">
            <v>6444.8658179736904</v>
          </cell>
          <cell r="J28">
            <v>572.06581797369063</v>
          </cell>
          <cell r="K28">
            <v>572.06581797369063</v>
          </cell>
          <cell r="L28">
            <v>99.692972847156412</v>
          </cell>
        </row>
        <row r="29">
          <cell r="I29">
            <v>8979.2428468182443</v>
          </cell>
          <cell r="J29">
            <v>6381.2428468182443</v>
          </cell>
          <cell r="K29">
            <v>6381.2428468182443</v>
          </cell>
          <cell r="L29">
            <v>96.947728713098002</v>
          </cell>
        </row>
        <row r="30">
          <cell r="I30">
            <v>15570.195459774393</v>
          </cell>
          <cell r="J30">
            <v>13959.795459774394</v>
          </cell>
          <cell r="K30">
            <v>13959.795459774394</v>
          </cell>
          <cell r="L30">
            <v>88.207789474376312</v>
          </cell>
        </row>
        <row r="31">
          <cell r="I31">
            <v>14824.923977000835</v>
          </cell>
          <cell r="J31">
            <v>11408.523977000836</v>
          </cell>
          <cell r="K31">
            <v>11408.523977000836</v>
          </cell>
          <cell r="L31">
            <v>79.749977947418827</v>
          </cell>
        </row>
        <row r="32">
          <cell r="I32">
            <v>10707.938294978492</v>
          </cell>
          <cell r="J32">
            <v>9493.5382949784926</v>
          </cell>
          <cell r="K32">
            <v>10100.738294978491</v>
          </cell>
          <cell r="L32">
            <v>93.037572035539171</v>
          </cell>
        </row>
      </sheetData>
      <sheetData sheetId="9">
        <row r="2">
          <cell r="C2">
            <v>116.6</v>
          </cell>
        </row>
      </sheetData>
      <sheetData sheetId="10">
        <row r="14">
          <cell r="L14">
            <v>147.41514328561996</v>
          </cell>
        </row>
        <row r="15">
          <cell r="I15">
            <v>22918.509953946676</v>
          </cell>
          <cell r="J15">
            <v>17924.909953946677</v>
          </cell>
          <cell r="K15">
            <v>17924.909953946677</v>
          </cell>
          <cell r="L15">
            <v>40.553328843139688</v>
          </cell>
        </row>
        <row r="16">
          <cell r="I16">
            <v>6849.1046449532596</v>
          </cell>
          <cell r="J16">
            <v>4998.1046449532596</v>
          </cell>
          <cell r="K16">
            <v>4998.1046449532596</v>
          </cell>
          <cell r="L16">
            <v>91.340417762554068</v>
          </cell>
        </row>
        <row r="17">
          <cell r="I17">
            <v>12955.204040899804</v>
          </cell>
          <cell r="J17">
            <v>10238.604040899803</v>
          </cell>
          <cell r="K17">
            <v>10238.604040899803</v>
          </cell>
          <cell r="L17">
            <v>91.362519584938767</v>
          </cell>
        </row>
        <row r="18">
          <cell r="I18">
            <v>8257.6987172076533</v>
          </cell>
          <cell r="J18">
            <v>4753.6987172076533</v>
          </cell>
          <cell r="K18">
            <v>4753.6987172076533</v>
          </cell>
          <cell r="L18">
            <v>93.951548837301189</v>
          </cell>
        </row>
        <row r="19">
          <cell r="I19">
            <v>14660.81123673902</v>
          </cell>
          <cell r="J19">
            <v>13171.21123673902</v>
          </cell>
          <cell r="K19">
            <v>13171.21123673902</v>
          </cell>
          <cell r="L19">
            <v>91.362519584938767</v>
          </cell>
        </row>
        <row r="20">
          <cell r="I20">
            <v>9963.3059130468719</v>
          </cell>
          <cell r="J20">
            <v>7686.3059130468719</v>
          </cell>
          <cell r="K20">
            <v>7686.3059130468719</v>
          </cell>
          <cell r="L20">
            <v>92.381333597601227</v>
          </cell>
        </row>
        <row r="21">
          <cell r="I21">
            <v>14330.560935091122</v>
          </cell>
          <cell r="J21">
            <v>11187.960935091121</v>
          </cell>
          <cell r="K21">
            <v>11187.960935091121</v>
          </cell>
          <cell r="L21">
            <v>92.403402780753694</v>
          </cell>
        </row>
        <row r="22">
          <cell r="I22">
            <v>2571.748724557021</v>
          </cell>
          <cell r="J22">
            <v>1032.748724557021</v>
          </cell>
          <cell r="K22">
            <v>1802.248724557021</v>
          </cell>
          <cell r="L22">
            <v>121.59149892070629</v>
          </cell>
        </row>
        <row r="23">
          <cell r="I23">
            <v>4277.3559203962386</v>
          </cell>
          <cell r="J23">
            <v>3965.3559203962386</v>
          </cell>
          <cell r="K23">
            <v>4121.3559203962386</v>
          </cell>
          <cell r="L23">
            <v>120.0786709684271</v>
          </cell>
        </row>
        <row r="24">
          <cell r="I24">
            <v>5685.9499926506323</v>
          </cell>
          <cell r="J24">
            <v>3720.9499926506323</v>
          </cell>
          <cell r="K24">
            <v>4703.4499926506323</v>
          </cell>
          <cell r="L24">
            <v>122.59054273382651</v>
          </cell>
        </row>
        <row r="25">
          <cell r="I25">
            <v>19701.890041151673</v>
          </cell>
          <cell r="J25">
            <v>14708.290041151673</v>
          </cell>
          <cell r="K25">
            <v>14708.290041151673</v>
          </cell>
          <cell r="L25">
            <v>56.904097135000136</v>
          </cell>
        </row>
        <row r="26">
          <cell r="I26">
            <v>5371.3291060605516</v>
          </cell>
          <cell r="J26">
            <v>3520.3291060605516</v>
          </cell>
          <cell r="K26">
            <v>3520.3291060605516</v>
          </cell>
          <cell r="L26">
            <v>104.04174985314206</v>
          </cell>
        </row>
        <row r="27">
          <cell r="I27">
            <v>11559.737814121037</v>
          </cell>
          <cell r="J27">
            <v>8843.1378141210371</v>
          </cell>
          <cell r="K27">
            <v>8843.1378141210371</v>
          </cell>
          <cell r="L27">
            <v>103.81720224191177</v>
          </cell>
        </row>
        <row r="28">
          <cell r="I28">
            <v>5123.3881165265948</v>
          </cell>
          <cell r="J28">
            <v>1619.3881165265948</v>
          </cell>
          <cell r="K28">
            <v>1619.3881165265948</v>
          </cell>
          <cell r="L28">
            <v>110.37745627086454</v>
          </cell>
        </row>
        <row r="29">
          <cell r="I29">
            <v>8142.1522270306359</v>
          </cell>
          <cell r="J29">
            <v>5865.1522270306359</v>
          </cell>
          <cell r="K29">
            <v>5865.1522270306359</v>
          </cell>
          <cell r="L29">
            <v>101.80861177986964</v>
          </cell>
        </row>
        <row r="30">
          <cell r="I30">
            <v>14578.501924625079</v>
          </cell>
          <cell r="J30">
            <v>13088.901924625079</v>
          </cell>
          <cell r="K30">
            <v>13088.901924625079</v>
          </cell>
          <cell r="L30">
            <v>95.164888754684966</v>
          </cell>
        </row>
        <row r="31">
          <cell r="I31">
            <v>14330.560935091122</v>
          </cell>
          <cell r="J31">
            <v>11187.960935091121</v>
          </cell>
          <cell r="K31">
            <v>11187.960935091121</v>
          </cell>
          <cell r="L31">
            <v>101.58332643753685</v>
          </cell>
        </row>
        <row r="32">
          <cell r="I32">
            <v>10383.455316342783</v>
          </cell>
          <cell r="J32">
            <v>9205.8553163427823</v>
          </cell>
          <cell r="K32">
            <v>9794.6553163427834</v>
          </cell>
          <cell r="L32">
            <v>120.09993487691547</v>
          </cell>
        </row>
      </sheetData>
      <sheetData sheetId="11">
        <row r="2">
          <cell r="C2">
            <v>116.6</v>
          </cell>
        </row>
      </sheetData>
      <sheetData sheetId="12">
        <row r="14">
          <cell r="L14">
            <v>106.39689090490648</v>
          </cell>
        </row>
        <row r="15">
          <cell r="I15">
            <v>19958.793274851389</v>
          </cell>
          <cell r="J15">
            <v>15164.19327485139</v>
          </cell>
          <cell r="K15">
            <v>15164.19327485139</v>
          </cell>
          <cell r="L15">
            <v>39.639589618388996</v>
          </cell>
        </row>
        <row r="16">
          <cell r="I16">
            <v>6461.745579360193</v>
          </cell>
          <cell r="J16">
            <v>4612.9455793601928</v>
          </cell>
          <cell r="K16">
            <v>4612.9455793601928</v>
          </cell>
          <cell r="L16">
            <v>76.561904813763263</v>
          </cell>
        </row>
        <row r="17">
          <cell r="I17">
            <v>10205.448086952052</v>
          </cell>
          <cell r="J17">
            <v>7774.8480869520527</v>
          </cell>
          <cell r="K17">
            <v>7774.8480869520527</v>
          </cell>
          <cell r="L17">
            <v>69.84492083921559</v>
          </cell>
        </row>
        <row r="18">
          <cell r="I18">
            <v>8046.1920632701449</v>
          </cell>
          <cell r="J18">
            <v>4445.3920632701447</v>
          </cell>
          <cell r="K18">
            <v>4445.3920632701447</v>
          </cell>
          <cell r="L18">
            <v>73.012037284325132</v>
          </cell>
        </row>
        <row r="19">
          <cell r="I19">
            <v>11912.601211581243</v>
          </cell>
          <cell r="J19">
            <v>10718.801211581243</v>
          </cell>
          <cell r="K19">
            <v>10718.801211581243</v>
          </cell>
          <cell r="L19">
            <v>69.84492083921559</v>
          </cell>
        </row>
        <row r="20">
          <cell r="I20">
            <v>9753.3451878993365</v>
          </cell>
          <cell r="J20">
            <v>7389.3451878993365</v>
          </cell>
          <cell r="K20">
            <v>7389.3451878993365</v>
          </cell>
          <cell r="L20">
            <v>69.356211724746558</v>
          </cell>
        </row>
        <row r="21">
          <cell r="I21">
            <v>11675.906870304978</v>
          </cell>
          <cell r="J21">
            <v>8730.1068703049787</v>
          </cell>
          <cell r="K21">
            <v>8730.1068703049787</v>
          </cell>
          <cell r="L21">
            <v>64.073792082719805</v>
          </cell>
        </row>
        <row r="22">
          <cell r="I22">
            <v>2377.2962273655012</v>
          </cell>
          <cell r="J22">
            <v>834.49622736550123</v>
          </cell>
          <cell r="K22">
            <v>1605.8962273655011</v>
          </cell>
          <cell r="L22">
            <v>94.308244079934582</v>
          </cell>
        </row>
        <row r="23">
          <cell r="I23">
            <v>4084.4493519946923</v>
          </cell>
          <cell r="J23">
            <v>3778.4493519946923</v>
          </cell>
          <cell r="K23">
            <v>3931.4493519946923</v>
          </cell>
          <cell r="L23">
            <v>90.289070603978061</v>
          </cell>
        </row>
        <row r="24">
          <cell r="I24">
            <v>5668.8958359046437</v>
          </cell>
          <cell r="J24">
            <v>3610.8958359046437</v>
          </cell>
          <cell r="K24">
            <v>4639.8958359046437</v>
          </cell>
          <cell r="L24">
            <v>86.791754803995545</v>
          </cell>
        </row>
        <row r="25">
          <cell r="I25">
            <v>16658.014186537595</v>
          </cell>
          <cell r="J25">
            <v>11863.414186537597</v>
          </cell>
          <cell r="K25">
            <v>11863.414186537597</v>
          </cell>
          <cell r="L25">
            <v>56.581104707885686</v>
          </cell>
        </row>
        <row r="26">
          <cell r="I26">
            <v>4982.1073162326156</v>
          </cell>
          <cell r="J26">
            <v>3133.3073162326154</v>
          </cell>
          <cell r="K26">
            <v>3133.3073162326154</v>
          </cell>
          <cell r="L26">
            <v>89.531489582756009</v>
          </cell>
        </row>
        <row r="27">
          <cell r="I27">
            <v>8806.5362645516088</v>
          </cell>
          <cell r="J27">
            <v>6375.9362645516085</v>
          </cell>
          <cell r="K27">
            <v>6375.9362645516085</v>
          </cell>
          <cell r="L27">
            <v>82.383490132984576</v>
          </cell>
        </row>
        <row r="28">
          <cell r="I28">
            <v>4826.1394156834876</v>
          </cell>
          <cell r="J28">
            <v>1225.3394156834875</v>
          </cell>
          <cell r="K28">
            <v>1225.3394156834875</v>
          </cell>
          <cell r="L28">
            <v>90.122536032532906</v>
          </cell>
        </row>
        <row r="29">
          <cell r="I29">
            <v>7851.4779219859847</v>
          </cell>
          <cell r="J29">
            <v>5487.4779219859847</v>
          </cell>
          <cell r="K29">
            <v>5487.4779219859847</v>
          </cell>
          <cell r="L29">
            <v>78.762355367591823</v>
          </cell>
        </row>
        <row r="30">
          <cell r="I30">
            <v>11831.874770854107</v>
          </cell>
          <cell r="J30">
            <v>10638.074770854108</v>
          </cell>
          <cell r="K30">
            <v>10638.074770854108</v>
          </cell>
          <cell r="L30">
            <v>72.302996586157136</v>
          </cell>
        </row>
        <row r="31">
          <cell r="I31">
            <v>11675.906870304978</v>
          </cell>
          <cell r="J31">
            <v>8730.1068703049787</v>
          </cell>
          <cell r="K31">
            <v>8730.1068703049787</v>
          </cell>
          <cell r="L31">
            <v>72.742943780266273</v>
          </cell>
        </row>
        <row r="32">
          <cell r="I32">
            <v>7828.15185958655</v>
          </cell>
          <cell r="J32">
            <v>6940.3518595865498</v>
          </cell>
          <cell r="K32">
            <v>7384.2518595865504</v>
          </cell>
          <cell r="L32">
            <v>83.398474834552687</v>
          </cell>
        </row>
      </sheetData>
      <sheetData sheetId="13">
        <row r="2">
          <cell r="C2">
            <v>116.6</v>
          </cell>
        </row>
      </sheetData>
      <sheetData sheetId="14">
        <row r="14">
          <cell r="L14">
            <v>184.98538135449564</v>
          </cell>
        </row>
        <row r="15">
          <cell r="I15">
            <v>27350.644819868983</v>
          </cell>
          <cell r="J15">
            <v>20058.84481986898</v>
          </cell>
          <cell r="K15">
            <v>20058.84481986898</v>
          </cell>
          <cell r="L15">
            <v>46.484839283297255</v>
          </cell>
        </row>
        <row r="16">
          <cell r="I16">
            <v>10551.152808945219</v>
          </cell>
          <cell r="J16">
            <v>6484.7528089452189</v>
          </cell>
          <cell r="K16">
            <v>6484.7528089452189</v>
          </cell>
          <cell r="L16">
            <v>99.038883977337903</v>
          </cell>
        </row>
        <row r="17">
          <cell r="I17">
            <v>17387.338906822115</v>
          </cell>
          <cell r="J17">
            <v>12372.538906822116</v>
          </cell>
          <cell r="K17">
            <v>12372.538906822116</v>
          </cell>
          <cell r="L17">
            <v>97.606992585133227</v>
          </cell>
        </row>
        <row r="18">
          <cell r="I18">
            <v>11959.746881199611</v>
          </cell>
          <cell r="J18">
            <v>6240.3468811996117</v>
          </cell>
          <cell r="K18">
            <v>6240.3468811996117</v>
          </cell>
          <cell r="L18">
            <v>101.61788954428334</v>
          </cell>
        </row>
        <row r="19">
          <cell r="I19">
            <v>15390.897938669372</v>
          </cell>
          <cell r="J19">
            <v>13818.497938669372</v>
          </cell>
          <cell r="K19">
            <v>13818.497938669372</v>
          </cell>
          <cell r="L19">
            <v>97.606992585133227</v>
          </cell>
        </row>
        <row r="20">
          <cell r="I20">
            <v>9963.3059130468719</v>
          </cell>
          <cell r="J20">
            <v>7686.3059130468719</v>
          </cell>
          <cell r="K20">
            <v>7686.3059130468719</v>
          </cell>
          <cell r="L20">
            <v>133.43283333905177</v>
          </cell>
        </row>
        <row r="21">
          <cell r="I21">
            <v>15060.647637021473</v>
          </cell>
          <cell r="J21">
            <v>11835.247637021474</v>
          </cell>
          <cell r="K21">
            <v>11835.247637021474</v>
          </cell>
          <cell r="L21">
            <v>132.0753035971733</v>
          </cell>
        </row>
        <row r="22">
          <cell r="I22">
            <v>6273.79688854898</v>
          </cell>
          <cell r="J22">
            <v>2519.3968885489799</v>
          </cell>
          <cell r="K22">
            <v>4396.5968885489801</v>
          </cell>
          <cell r="L22">
            <v>128.94345208253378</v>
          </cell>
        </row>
        <row r="23">
          <cell r="I23">
            <v>4277.3559203962386</v>
          </cell>
          <cell r="J23">
            <v>3965.3559203962386</v>
          </cell>
          <cell r="K23">
            <v>4121.3559203962386</v>
          </cell>
          <cell r="L23">
            <v>159.54290146481497</v>
          </cell>
        </row>
        <row r="24">
          <cell r="I24">
            <v>5685.9499926506323</v>
          </cell>
          <cell r="J24">
            <v>3720.9499926506323</v>
          </cell>
          <cell r="K24">
            <v>4703.4499926506323</v>
          </cell>
          <cell r="L24">
            <v>161.89124873668766</v>
          </cell>
        </row>
        <row r="25">
          <cell r="I25">
            <v>22125.242659636897</v>
          </cell>
          <cell r="J25">
            <v>14833.442659636896</v>
          </cell>
          <cell r="K25">
            <v>14833.442659636896</v>
          </cell>
          <cell r="L25">
            <v>71.015836498871479</v>
          </cell>
        </row>
        <row r="26">
          <cell r="I26">
            <v>7064.5950226154227</v>
          </cell>
          <cell r="J26">
            <v>2998.1950226154227</v>
          </cell>
          <cell r="K26">
            <v>2998.1950226154227</v>
          </cell>
          <cell r="L26">
            <v>121.89682897206976</v>
          </cell>
        </row>
        <row r="27">
          <cell r="I27">
            <v>13983.090432606259</v>
          </cell>
          <cell r="J27">
            <v>8968.2904326062599</v>
          </cell>
          <cell r="K27">
            <v>8968.2904326062599</v>
          </cell>
          <cell r="L27">
            <v>120.26779619434025</v>
          </cell>
        </row>
        <row r="28">
          <cell r="I28">
            <v>6816.654033081466</v>
          </cell>
          <cell r="J28">
            <v>1097.2540330814659</v>
          </cell>
          <cell r="K28">
            <v>1097.2540330814659</v>
          </cell>
          <cell r="L28">
            <v>128.05394566804753</v>
          </cell>
        </row>
        <row r="29">
          <cell r="I29">
            <v>8142.1522270306359</v>
          </cell>
          <cell r="J29">
            <v>5865.1522270306359</v>
          </cell>
          <cell r="K29">
            <v>5865.1522270306359</v>
          </cell>
          <cell r="L29">
            <v>142.44225799123308</v>
          </cell>
        </row>
        <row r="30">
          <cell r="I30">
            <v>15308.588626555431</v>
          </cell>
          <cell r="J30">
            <v>13736.188626555431</v>
          </cell>
          <cell r="K30">
            <v>13736.188626555431</v>
          </cell>
          <cell r="L30">
            <v>134.83675711136371</v>
          </cell>
        </row>
        <row r="31">
          <cell r="I31">
            <v>15060.647637021473</v>
          </cell>
          <cell r="J31">
            <v>11835.247637021474</v>
          </cell>
          <cell r="K31">
            <v>11835.247637021474</v>
          </cell>
          <cell r="L31">
            <v>140.86666375351916</v>
          </cell>
        </row>
        <row r="32">
          <cell r="I32">
            <v>11113.542018273134</v>
          </cell>
          <cell r="J32">
            <v>9853.1420182731345</v>
          </cell>
          <cell r="K32">
            <v>10483.342018273133</v>
          </cell>
          <cell r="L32">
            <v>158.23863097389733</v>
          </cell>
        </row>
      </sheetData>
      <sheetData sheetId="15">
        <row r="2">
          <cell r="C2">
            <v>116.6</v>
          </cell>
        </row>
      </sheetData>
      <sheetData sheetId="16">
        <row r="14">
          <cell r="L14">
            <v>125.68406655348244</v>
          </cell>
        </row>
        <row r="15">
          <cell r="I15">
            <v>24108.439082154775</v>
          </cell>
          <cell r="J15">
            <v>17011.839082154776</v>
          </cell>
          <cell r="K15">
            <v>17011.839082154776</v>
          </cell>
          <cell r="L15">
            <v>45.7518870541141</v>
          </cell>
        </row>
        <row r="16">
          <cell r="I16">
            <v>9881.3046847332298</v>
          </cell>
          <cell r="J16">
            <v>5813.3046847332298</v>
          </cell>
          <cell r="K16">
            <v>5813.3046847332298</v>
          </cell>
          <cell r="L16">
            <v>84.468906826205043</v>
          </cell>
        </row>
        <row r="17">
          <cell r="I17">
            <v>14355.093894255438</v>
          </cell>
          <cell r="J17">
            <v>9622.4938942554381</v>
          </cell>
          <cell r="K17">
            <v>9622.4938942554381</v>
          </cell>
          <cell r="L17">
            <v>76.053565777541039</v>
          </cell>
        </row>
        <row r="18">
          <cell r="I18">
            <v>11465.751168643181</v>
          </cell>
          <cell r="J18">
            <v>5645.7511686431808</v>
          </cell>
          <cell r="K18">
            <v>5645.7511686431808</v>
          </cell>
          <cell r="L18">
            <v>80.961280446003627</v>
          </cell>
        </row>
        <row r="19">
          <cell r="I19">
            <v>12642.687913511594</v>
          </cell>
          <cell r="J19">
            <v>11366.087913511594</v>
          </cell>
          <cell r="K19">
            <v>11366.087913511594</v>
          </cell>
          <cell r="L19">
            <v>76.053565777541039</v>
          </cell>
        </row>
        <row r="20">
          <cell r="I20">
            <v>9753.3451878993365</v>
          </cell>
          <cell r="J20">
            <v>7389.3451878993365</v>
          </cell>
          <cell r="K20">
            <v>7389.3451878993365</v>
          </cell>
          <cell r="L20">
            <v>89.160442434357662</v>
          </cell>
        </row>
        <row r="21">
          <cell r="I21">
            <v>12405.993572235331</v>
          </cell>
          <cell r="J21">
            <v>9377.3935722353308</v>
          </cell>
          <cell r="K21">
            <v>9377.3935722353308</v>
          </cell>
          <cell r="L21">
            <v>80.799409992120104</v>
          </cell>
        </row>
        <row r="22">
          <cell r="I22">
            <v>5796.8553327385371</v>
          </cell>
          <cell r="J22">
            <v>2034.8553327385371</v>
          </cell>
          <cell r="K22">
            <v>3915.8553327385371</v>
          </cell>
          <cell r="L22">
            <v>102.03249457650135</v>
          </cell>
        </row>
        <row r="23">
          <cell r="I23">
            <v>4084.4493519946923</v>
          </cell>
          <cell r="J23">
            <v>3778.4493519946923</v>
          </cell>
          <cell r="K23">
            <v>3931.4493519946923</v>
          </cell>
          <cell r="L23">
            <v>110.02015229347425</v>
          </cell>
        </row>
        <row r="24">
          <cell r="I24">
            <v>5668.8958359046437</v>
          </cell>
          <cell r="J24">
            <v>3610.8958359046437</v>
          </cell>
          <cell r="K24">
            <v>4639.8958359046437</v>
          </cell>
          <cell r="L24">
            <v>106.6257064639213</v>
          </cell>
        </row>
        <row r="25">
          <cell r="I25">
            <v>18795.432150782217</v>
          </cell>
          <cell r="J25">
            <v>11698.832150782217</v>
          </cell>
          <cell r="K25">
            <v>11698.832150782217</v>
          </cell>
          <cell r="L25">
            <v>70.245535697642822</v>
          </cell>
        </row>
        <row r="26">
          <cell r="I26">
            <v>6389.4385785468885</v>
          </cell>
          <cell r="J26">
            <v>2321.4385785468885</v>
          </cell>
          <cell r="K26">
            <v>2321.4385785468885</v>
          </cell>
          <cell r="L26">
            <v>107.8794474226156</v>
          </cell>
        </row>
        <row r="27">
          <cell r="I27">
            <v>10943.954228796234</v>
          </cell>
          <cell r="J27">
            <v>6211.3542287962337</v>
          </cell>
          <cell r="K27">
            <v>6211.3542287962337</v>
          </cell>
          <cell r="L27">
            <v>99.464170158198229</v>
          </cell>
        </row>
        <row r="28">
          <cell r="I28">
            <v>6233.4706779977605</v>
          </cell>
          <cell r="J28">
            <v>413.4706779977605</v>
          </cell>
          <cell r="K28">
            <v>413.4706779977605</v>
          </cell>
          <cell r="L28">
            <v>108.4542781381282</v>
          </cell>
        </row>
        <row r="29">
          <cell r="I29">
            <v>7851.4779219859847</v>
          </cell>
          <cell r="J29">
            <v>5487.4779219859847</v>
          </cell>
          <cell r="K29">
            <v>5487.4779219859847</v>
          </cell>
          <cell r="L29">
            <v>98.829872639163966</v>
          </cell>
        </row>
        <row r="30">
          <cell r="I30">
            <v>12561.96147278446</v>
          </cell>
          <cell r="J30">
            <v>11285.36147278446</v>
          </cell>
          <cell r="K30">
            <v>11285.36147278446</v>
          </cell>
          <cell r="L30">
            <v>89.712498848545721</v>
          </cell>
        </row>
        <row r="31">
          <cell r="I31">
            <v>12405.993572235331</v>
          </cell>
          <cell r="J31">
            <v>9377.3935722353308</v>
          </cell>
          <cell r="K31">
            <v>9377.3935722353308</v>
          </cell>
          <cell r="L31">
            <v>90.302673879156728</v>
          </cell>
        </row>
        <row r="32">
          <cell r="I32">
            <v>8558.2385615169023</v>
          </cell>
          <cell r="J32">
            <v>7587.638561516902</v>
          </cell>
          <cell r="K32">
            <v>8072.9385615169022</v>
          </cell>
          <cell r="L32">
            <v>101.87475853336886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7" zoomScale="115" zoomScaleNormal="115" workbookViewId="0">
      <selection activeCell="A21" sqref="A21"/>
    </sheetView>
  </sheetViews>
  <sheetFormatPr defaultRowHeight="14.5" x14ac:dyDescent="0.35"/>
  <cols>
    <col min="1" max="1" width="34.81640625" customWidth="1"/>
    <col min="2" max="2" width="13.54296875" customWidth="1"/>
    <col min="3" max="3" width="21.1796875" customWidth="1"/>
    <col min="4" max="4" width="17.81640625" bestFit="1" customWidth="1"/>
    <col min="5" max="5" width="17.81640625" customWidth="1"/>
    <col min="6" max="6" width="22.7265625" bestFit="1" customWidth="1"/>
    <col min="7" max="7" width="17.453125" customWidth="1"/>
    <col min="8" max="8" width="29.54296875" customWidth="1"/>
    <col min="9" max="9" width="13.54296875" customWidth="1"/>
  </cols>
  <sheetData>
    <row r="1" spans="1:9" ht="43.5" x14ac:dyDescent="0.35">
      <c r="A1" t="s">
        <v>0</v>
      </c>
      <c r="B1" t="s">
        <v>3</v>
      </c>
      <c r="C1" t="s">
        <v>1</v>
      </c>
      <c r="D1" t="s">
        <v>2</v>
      </c>
      <c r="E1" s="4" t="s">
        <v>43</v>
      </c>
      <c r="F1" t="s">
        <v>4</v>
      </c>
      <c r="G1" t="s">
        <v>5</v>
      </c>
      <c r="H1" t="s">
        <v>6</v>
      </c>
    </row>
    <row r="2" spans="1:9" x14ac:dyDescent="0.35">
      <c r="A2" t="s">
        <v>44</v>
      </c>
      <c r="B2" s="1">
        <f>'[1]DH65-74'!$C$2</f>
        <v>158.4</v>
      </c>
      <c r="C2" s="1">
        <f>'[1]DH65-74_COST'!$L14</f>
        <v>216.3579943598329</v>
      </c>
      <c r="D2" s="2">
        <v>0</v>
      </c>
      <c r="E2" s="2">
        <v>0</v>
      </c>
      <c r="F2" s="1">
        <f>B2*C2/1640</f>
        <v>20.89701604060825</v>
      </c>
      <c r="G2" s="1">
        <f>ROUNDUP(F2,0)</f>
        <v>21</v>
      </c>
      <c r="H2" s="2">
        <f t="shared" ref="H2:H20" si="0">7000+567*(G2-4)</f>
        <v>16639</v>
      </c>
      <c r="I2" s="2"/>
    </row>
    <row r="3" spans="1:9" x14ac:dyDescent="0.35">
      <c r="A3" s="3" t="s">
        <v>7</v>
      </c>
      <c r="B3" s="1">
        <f>'[1]DH65-74'!$C$2</f>
        <v>158.4</v>
      </c>
      <c r="C3" s="1">
        <f>'[1]DH65-74_COST'!$L15</f>
        <v>51.946456847377412</v>
      </c>
      <c r="D3" s="2">
        <f>ROUND('[1]DH65-74_COST'!$I15,0)</f>
        <v>44359</v>
      </c>
      <c r="E3" s="2">
        <f>ROUND('[1]DH65-74_COST'!$J15,0)</f>
        <v>32249</v>
      </c>
      <c r="F3" s="1">
        <f t="shared" ref="F3:F20" si="1">B3*C3/1640</f>
        <v>5.0172675394052328</v>
      </c>
      <c r="G3" s="1">
        <f t="shared" ref="G3:G20" si="2">ROUNDUP(F3,0)</f>
        <v>6</v>
      </c>
      <c r="H3" s="2">
        <f t="shared" si="0"/>
        <v>8134</v>
      </c>
      <c r="I3" s="2"/>
    </row>
    <row r="4" spans="1:9" x14ac:dyDescent="0.35">
      <c r="A4" t="s">
        <v>8</v>
      </c>
      <c r="B4" s="1">
        <f>'[1]DH65-74'!$C$2</f>
        <v>158.4</v>
      </c>
      <c r="C4" s="1">
        <f>'[1]DH65-74_COST'!$L16</f>
        <v>111.86665063685533</v>
      </c>
      <c r="D4" s="2">
        <f>ROUND('[1]DH65-74_COST'!$I16,0)</f>
        <v>19561</v>
      </c>
      <c r="E4" s="2">
        <f>ROUND('[1]DH65-74_COST'!$J16,0)</f>
        <v>12697</v>
      </c>
      <c r="F4" s="1">
        <f t="shared" si="1"/>
        <v>10.804681378584075</v>
      </c>
      <c r="G4" s="1">
        <f t="shared" si="2"/>
        <v>11</v>
      </c>
      <c r="H4" s="5">
        <f t="shared" si="0"/>
        <v>10969</v>
      </c>
      <c r="I4" s="2"/>
    </row>
    <row r="5" spans="1:9" x14ac:dyDescent="0.35">
      <c r="A5" t="s">
        <v>9</v>
      </c>
      <c r="B5" s="1">
        <f>'[1]DH65-74'!$C$2</f>
        <v>158.4</v>
      </c>
      <c r="C5" s="1">
        <f>'[1]DH65-74_COST'!$L17</f>
        <v>122.25366909225626</v>
      </c>
      <c r="D5" s="2">
        <f>ROUND('[1]DH65-74_COST'!$I17,0)</f>
        <v>25571</v>
      </c>
      <c r="E5" s="2">
        <f>ROUND('[1]DH65-74_COST'!$J17,0)</f>
        <v>17689</v>
      </c>
      <c r="F5" s="1">
        <f t="shared" si="1"/>
        <v>11.807915356227678</v>
      </c>
      <c r="G5" s="1">
        <f t="shared" si="2"/>
        <v>12</v>
      </c>
      <c r="H5" s="2">
        <f t="shared" si="0"/>
        <v>11536</v>
      </c>
      <c r="I5" s="2"/>
    </row>
    <row r="6" spans="1:9" x14ac:dyDescent="0.35">
      <c r="A6" t="s">
        <v>10</v>
      </c>
      <c r="B6" s="1">
        <f>'[1]DH65-74'!$C$2</f>
        <v>158.4</v>
      </c>
      <c r="C6" s="1">
        <f>'[1]DH65-74_COST'!$L18</f>
        <v>117.10777572791329</v>
      </c>
      <c r="D6" s="2">
        <f>ROUND('[1]DH65-74_COST'!$I18,0)</f>
        <v>21733</v>
      </c>
      <c r="E6" s="2">
        <f>ROUND('[1]DH65-74_COST'!$J18,0)</f>
        <v>11853</v>
      </c>
      <c r="F6" s="1">
        <f t="shared" si="1"/>
        <v>11.310897362988699</v>
      </c>
      <c r="G6" s="1">
        <f t="shared" si="2"/>
        <v>12</v>
      </c>
      <c r="H6" s="2">
        <f t="shared" si="0"/>
        <v>11536</v>
      </c>
    </row>
    <row r="7" spans="1:9" x14ac:dyDescent="0.35">
      <c r="A7" t="s">
        <v>11</v>
      </c>
      <c r="B7" s="1">
        <f>'[1]DH65-74'!$C$2</f>
        <v>158.4</v>
      </c>
      <c r="C7" s="1">
        <f>'[1]DH65-74_COST'!$L19</f>
        <v>155.17858634019439</v>
      </c>
      <c r="D7" s="2">
        <f>ROUND('[1]DH65-74_COST'!$I19,0)</f>
        <v>22626</v>
      </c>
      <c r="E7" s="2">
        <f>ROUND('[1]DH65-74_COST'!$J19,0)</f>
        <v>20396</v>
      </c>
      <c r="F7" s="1">
        <f t="shared" si="1"/>
        <v>14.987980534321213</v>
      </c>
      <c r="G7" s="1">
        <f t="shared" si="2"/>
        <v>15</v>
      </c>
      <c r="H7" s="2">
        <f t="shared" si="0"/>
        <v>13237</v>
      </c>
    </row>
    <row r="8" spans="1:9" x14ac:dyDescent="0.35">
      <c r="A8" t="s">
        <v>19</v>
      </c>
      <c r="B8" s="1">
        <f>'[1]DH65-74'!$C$2</f>
        <v>158.4</v>
      </c>
      <c r="C8" s="1">
        <f>'[1]DH65-74_COST'!$L20</f>
        <v>150.30793642487262</v>
      </c>
      <c r="D8" s="2">
        <f>ROUND('[1]DH65-74_COST'!$I20,0)</f>
        <v>18787</v>
      </c>
      <c r="E8" s="2">
        <f>ROUND('[1]DH65-74_COST'!$J20,0)</f>
        <v>14560</v>
      </c>
      <c r="F8" s="1">
        <f t="shared" si="1"/>
        <v>14.517547030304771</v>
      </c>
      <c r="G8" s="1">
        <f t="shared" si="2"/>
        <v>15</v>
      </c>
      <c r="H8" s="2">
        <f t="shared" si="0"/>
        <v>13237</v>
      </c>
    </row>
    <row r="9" spans="1:9" x14ac:dyDescent="0.35">
      <c r="A9" t="s">
        <v>20</v>
      </c>
      <c r="B9" s="1">
        <f>'[1]DH65-74'!$C$2</f>
        <v>158.4</v>
      </c>
      <c r="C9" s="1">
        <f>'[1]DH65-74_COST'!$L21</f>
        <v>160.05703540013968</v>
      </c>
      <c r="D9" s="2">
        <f>ROUND('[1]DH65-74_COST'!$I21,0)</f>
        <v>21593</v>
      </c>
      <c r="E9" s="2">
        <f>ROUND('[1]DH65-74_COST'!$J21,0)</f>
        <v>16347</v>
      </c>
      <c r="F9" s="1">
        <f t="shared" si="1"/>
        <v>15.459167321574467</v>
      </c>
      <c r="G9" s="1">
        <f t="shared" si="2"/>
        <v>16</v>
      </c>
      <c r="H9" s="2">
        <f t="shared" si="0"/>
        <v>13804</v>
      </c>
    </row>
    <row r="10" spans="1:9" x14ac:dyDescent="0.35">
      <c r="A10" t="s">
        <v>21</v>
      </c>
      <c r="B10" s="1">
        <f>'[1]DH65-74'!$C$2</f>
        <v>158.4</v>
      </c>
      <c r="C10" s="1">
        <f>'[1]DH65-74_COST'!$L22</f>
        <v>151.43835021270613</v>
      </c>
      <c r="D10" s="2">
        <f>ROUND('[1]DH65-74_COST'!$I22,0)</f>
        <v>11254</v>
      </c>
      <c r="E10" s="2">
        <f>ROUND('[1]DH65-74_COST'!$J22,0)</f>
        <v>4995</v>
      </c>
      <c r="F10" s="1">
        <f t="shared" si="1"/>
        <v>14.626728459568689</v>
      </c>
      <c r="G10" s="1">
        <f t="shared" si="2"/>
        <v>15</v>
      </c>
      <c r="H10" s="2">
        <f t="shared" si="0"/>
        <v>13237</v>
      </c>
    </row>
    <row r="11" spans="1:9" x14ac:dyDescent="0.35">
      <c r="A11" t="s">
        <v>22</v>
      </c>
      <c r="B11" s="1">
        <f>'[1]DH65-74'!$C$2</f>
        <v>158.4</v>
      </c>
      <c r="C11" s="1">
        <f>'[1]DH65-74_COST'!$L23</f>
        <v>182.91130371687254</v>
      </c>
      <c r="D11" s="2">
        <f>ROUND('[1]DH65-74_COST'!$I23,0)</f>
        <v>8308</v>
      </c>
      <c r="E11" s="2">
        <f>ROUND('[1]DH65-74_COST'!$J23,0)</f>
        <v>7702</v>
      </c>
      <c r="F11" s="1">
        <f t="shared" si="1"/>
        <v>17.666555188263786</v>
      </c>
      <c r="G11" s="1">
        <f t="shared" si="2"/>
        <v>18</v>
      </c>
      <c r="H11" s="2">
        <f t="shared" si="0"/>
        <v>14938</v>
      </c>
    </row>
    <row r="12" spans="1:9" x14ac:dyDescent="0.35">
      <c r="A12" t="s">
        <v>23</v>
      </c>
      <c r="B12" s="1">
        <f>'[1]DH65-74'!$C$2</f>
        <v>158.4</v>
      </c>
      <c r="C12" s="1">
        <f>'[1]DH65-74_COST'!$L24</f>
        <v>187.56744546028881</v>
      </c>
      <c r="D12" s="2">
        <f>ROUND('[1]DH65-74_COST'!$I24,0)</f>
        <v>10480</v>
      </c>
      <c r="E12" s="2">
        <f>ROUND('[1]DH65-74_COST'!$J24,0)</f>
        <v>6858</v>
      </c>
      <c r="F12" s="1">
        <f t="shared" si="1"/>
        <v>18.11627034201814</v>
      </c>
      <c r="G12" s="1">
        <f t="shared" si="2"/>
        <v>19</v>
      </c>
      <c r="H12" s="2">
        <f t="shared" si="0"/>
        <v>15505</v>
      </c>
    </row>
    <row r="13" spans="1:9" x14ac:dyDescent="0.35">
      <c r="A13" t="s">
        <v>24</v>
      </c>
      <c r="B13" s="1">
        <f>'[1]DH65-74'!$C$2</f>
        <v>158.4</v>
      </c>
      <c r="C13" s="1">
        <f>'[1]DH65-74_COST'!$L25</f>
        <v>82.956706380460631</v>
      </c>
      <c r="D13" s="2">
        <f>ROUND('[1]DH65-74_COST'!$I25,0)</f>
        <v>35319</v>
      </c>
      <c r="E13" s="2">
        <f>ROUND('[1]DH65-74_COST'!$J25,0)</f>
        <v>23209</v>
      </c>
      <c r="F13" s="1">
        <f t="shared" si="1"/>
        <v>8.0124038357713196</v>
      </c>
      <c r="G13" s="1">
        <f t="shared" si="2"/>
        <v>9</v>
      </c>
      <c r="H13" s="2">
        <f t="shared" si="0"/>
        <v>9835</v>
      </c>
    </row>
    <row r="14" spans="1:9" x14ac:dyDescent="0.35">
      <c r="A14" t="s">
        <v>18</v>
      </c>
      <c r="B14" s="1">
        <f>'[1]DH65-74'!$C$2</f>
        <v>158.4</v>
      </c>
      <c r="C14" s="1">
        <f>'[1]DH65-74_COST'!$L26</f>
        <v>138.29416802779375</v>
      </c>
      <c r="D14" s="2">
        <f>ROUND('[1]DH65-74_COST'!$I26,0)</f>
        <v>13727</v>
      </c>
      <c r="E14" s="2">
        <f>ROUND('[1]DH65-74_COST'!$J26,0)</f>
        <v>6862</v>
      </c>
      <c r="F14" s="1">
        <f t="shared" si="1"/>
        <v>13.357192814391787</v>
      </c>
      <c r="G14" s="1">
        <f t="shared" si="2"/>
        <v>14</v>
      </c>
      <c r="H14" s="2">
        <f t="shared" si="0"/>
        <v>12670</v>
      </c>
    </row>
    <row r="15" spans="1:9" x14ac:dyDescent="0.35">
      <c r="A15" t="s">
        <v>17</v>
      </c>
      <c r="B15" s="1">
        <f>'[1]DH65-74'!$C$2</f>
        <v>158.4</v>
      </c>
      <c r="C15" s="1">
        <f>'[1]DH65-74_COST'!$L27</f>
        <v>147.96531108673673</v>
      </c>
      <c r="D15" s="2">
        <f>ROUND('[1]DH65-74_COST'!$I27,0)</f>
        <v>19896</v>
      </c>
      <c r="E15" s="2">
        <f>ROUND('[1]DH65-74_COST'!$J27,0)</f>
        <v>12014</v>
      </c>
      <c r="F15" s="1">
        <f t="shared" si="1"/>
        <v>14.291283704962865</v>
      </c>
      <c r="G15" s="1">
        <f t="shared" si="2"/>
        <v>15</v>
      </c>
      <c r="H15" s="2">
        <f t="shared" si="0"/>
        <v>13237</v>
      </c>
    </row>
    <row r="16" spans="1:9" x14ac:dyDescent="0.35">
      <c r="A16" t="s">
        <v>16</v>
      </c>
      <c r="B16" s="1">
        <f>'[1]DH65-74'!$C$2</f>
        <v>158.4</v>
      </c>
      <c r="C16" s="1">
        <f>'[1]DH65-74_COST'!$L28</f>
        <v>148.13098980863705</v>
      </c>
      <c r="D16" s="2">
        <f>ROUND('[1]DH65-74_COST'!$I28,0)</f>
        <v>12853</v>
      </c>
      <c r="E16" s="2">
        <f>ROUND('[1]DH65-74_COST'!$J28,0)</f>
        <v>2973</v>
      </c>
      <c r="F16" s="1">
        <f t="shared" si="1"/>
        <v>14.307285844931775</v>
      </c>
      <c r="G16" s="1">
        <f t="shared" si="2"/>
        <v>15</v>
      </c>
      <c r="H16" s="2">
        <f t="shared" si="0"/>
        <v>13237</v>
      </c>
    </row>
    <row r="17" spans="1:8" x14ac:dyDescent="0.35">
      <c r="A17" t="s">
        <v>15</v>
      </c>
      <c r="B17" s="1">
        <f>'[1]DH65-74'!$C$2</f>
        <v>158.4</v>
      </c>
      <c r="C17" s="1">
        <f>'[1]DH65-74_COST'!$L29</f>
        <v>160.55669447518534</v>
      </c>
      <c r="D17" s="2">
        <f>ROUND('[1]DH65-74_COST'!$I29,0)</f>
        <v>15423</v>
      </c>
      <c r="E17" s="2">
        <f>ROUND('[1]DH65-74_COST'!$J29,0)</f>
        <v>11195</v>
      </c>
      <c r="F17" s="1">
        <f t="shared" si="1"/>
        <v>15.507427076139853</v>
      </c>
      <c r="G17" s="1">
        <f t="shared" si="2"/>
        <v>16</v>
      </c>
      <c r="H17" s="2">
        <f t="shared" si="0"/>
        <v>13804</v>
      </c>
    </row>
    <row r="18" spans="1:8" x14ac:dyDescent="0.35">
      <c r="A18" t="s">
        <v>14</v>
      </c>
      <c r="B18" s="1">
        <f>'[1]DH65-74'!$C$2</f>
        <v>158.4</v>
      </c>
      <c r="C18" s="1">
        <f>'[1]DH65-74_COST'!$L30</f>
        <v>160.39458516926854</v>
      </c>
      <c r="D18" s="2">
        <f>ROUND('[1]DH65-74_COST'!$I30,0)</f>
        <v>22466</v>
      </c>
      <c r="E18" s="2">
        <f>ROUND('[1]DH65-74_COST'!$J30,0)</f>
        <v>20236</v>
      </c>
      <c r="F18" s="1">
        <f t="shared" si="1"/>
        <v>15.491769689519597</v>
      </c>
      <c r="G18" s="1">
        <f t="shared" si="2"/>
        <v>16</v>
      </c>
      <c r="H18" s="2">
        <f t="shared" si="0"/>
        <v>13804</v>
      </c>
    </row>
    <row r="19" spans="1:8" x14ac:dyDescent="0.35">
      <c r="A19" t="s">
        <v>13</v>
      </c>
      <c r="B19" s="1">
        <f>'[1]DH65-74'!$C$2</f>
        <v>158.4</v>
      </c>
      <c r="C19" s="1">
        <f>'[1]DH65-74_COST'!$L31</f>
        <v>169.86075210513701</v>
      </c>
      <c r="D19" s="2">
        <f>ROUND('[1]DH65-74_COST'!$I31,0)</f>
        <v>21593</v>
      </c>
      <c r="E19" s="2">
        <f>ROUND('[1]DH65-74_COST'!$J31,0)</f>
        <v>16347</v>
      </c>
      <c r="F19" s="1">
        <f t="shared" si="1"/>
        <v>16.406062886252258</v>
      </c>
      <c r="G19" s="1">
        <f t="shared" si="2"/>
        <v>17</v>
      </c>
      <c r="H19" s="2">
        <f t="shared" si="0"/>
        <v>14371</v>
      </c>
    </row>
    <row r="20" spans="1:8" x14ac:dyDescent="0.35">
      <c r="A20" t="s">
        <v>12</v>
      </c>
      <c r="B20" s="1">
        <f>'[1]DH65-74'!$C$2</f>
        <v>158.4</v>
      </c>
      <c r="C20" s="1">
        <f>'[1]DH65-74_COST'!$L32</f>
        <v>192.13412717158872</v>
      </c>
      <c r="D20" s="2">
        <f>ROUND('[1]DH65-74_COST'!$I32,0)</f>
        <v>14318</v>
      </c>
      <c r="E20" s="2">
        <f>ROUND('[1]DH65-74_COST'!$J32,0)</f>
        <v>12694</v>
      </c>
      <c r="F20" s="1">
        <f t="shared" si="1"/>
        <v>18.557344965841253</v>
      </c>
      <c r="G20" s="1">
        <f t="shared" si="2"/>
        <v>19</v>
      </c>
      <c r="H20" s="2">
        <f t="shared" si="0"/>
        <v>15505</v>
      </c>
    </row>
    <row r="21" spans="1:8" x14ac:dyDescent="0.35">
      <c r="A21" t="s">
        <v>45</v>
      </c>
      <c r="B21" s="1">
        <f>'[1]DH65-74'!$C$2</f>
        <v>158.4</v>
      </c>
      <c r="C21" s="1">
        <f>C2</f>
        <v>216.3579943598329</v>
      </c>
      <c r="D21" s="2">
        <f t="shared" ref="D21:D23" si="3">D2</f>
        <v>0</v>
      </c>
      <c r="E21" s="2">
        <v>0</v>
      </c>
      <c r="F21" s="1"/>
      <c r="G21" s="1"/>
      <c r="H21" s="2">
        <v>3000</v>
      </c>
    </row>
    <row r="22" spans="1:8" x14ac:dyDescent="0.35">
      <c r="A22" t="s">
        <v>42</v>
      </c>
      <c r="B22" s="1">
        <f>'[1]DH65-74'!$C$2</f>
        <v>158.4</v>
      </c>
      <c r="C22" s="1">
        <f t="shared" ref="C22:C39" si="4">C3</f>
        <v>51.946456847377412</v>
      </c>
      <c r="D22" s="2">
        <f t="shared" si="3"/>
        <v>44359</v>
      </c>
      <c r="E22" s="2">
        <f>ROUND('[1]DH65-74_COST'!$K15,0)</f>
        <v>32249</v>
      </c>
      <c r="F22" s="1"/>
      <c r="G22" s="1"/>
      <c r="H22" s="2">
        <v>3000</v>
      </c>
    </row>
    <row r="23" spans="1:8" x14ac:dyDescent="0.35">
      <c r="A23" t="s">
        <v>25</v>
      </c>
      <c r="B23" s="1">
        <f>'[1]DH65-74'!$C$2</f>
        <v>158.4</v>
      </c>
      <c r="C23" s="1">
        <f t="shared" si="4"/>
        <v>111.86665063685533</v>
      </c>
      <c r="D23" s="2">
        <f t="shared" si="3"/>
        <v>19561</v>
      </c>
      <c r="E23" s="2">
        <f>ROUND('[1]DH65-74_COST'!$K16,0)</f>
        <v>12697</v>
      </c>
      <c r="F23" s="1"/>
      <c r="G23" s="1"/>
      <c r="H23" s="2">
        <v>3000</v>
      </c>
    </row>
    <row r="24" spans="1:8" x14ac:dyDescent="0.35">
      <c r="A24" t="s">
        <v>26</v>
      </c>
      <c r="B24" s="1">
        <f>'[1]DH65-74'!$C$2</f>
        <v>158.4</v>
      </c>
      <c r="C24" s="1">
        <f t="shared" si="4"/>
        <v>122.25366909225626</v>
      </c>
      <c r="D24" s="2">
        <f t="shared" ref="D24:D39" si="5">D5</f>
        <v>25571</v>
      </c>
      <c r="E24" s="2">
        <f>ROUND('[1]DH65-74_COST'!$K17,0)</f>
        <v>17689</v>
      </c>
      <c r="H24" s="2">
        <v>3000</v>
      </c>
    </row>
    <row r="25" spans="1:8" x14ac:dyDescent="0.35">
      <c r="A25" t="s">
        <v>27</v>
      </c>
      <c r="B25" s="1">
        <f>'[1]DH65-74'!$C$2</f>
        <v>158.4</v>
      </c>
      <c r="C25" s="1">
        <f t="shared" si="4"/>
        <v>117.10777572791329</v>
      </c>
      <c r="D25" s="2">
        <f t="shared" si="5"/>
        <v>21733</v>
      </c>
      <c r="E25" s="2">
        <f>ROUND('[1]DH65-74_COST'!$K18,0)</f>
        <v>11853</v>
      </c>
      <c r="H25" s="2">
        <v>3000</v>
      </c>
    </row>
    <row r="26" spans="1:8" x14ac:dyDescent="0.35">
      <c r="A26" t="s">
        <v>28</v>
      </c>
      <c r="B26" s="1">
        <f>'[1]DH65-74'!$C$2</f>
        <v>158.4</v>
      </c>
      <c r="C26" s="1">
        <f t="shared" si="4"/>
        <v>155.17858634019439</v>
      </c>
      <c r="D26" s="2">
        <f t="shared" si="5"/>
        <v>22626</v>
      </c>
      <c r="E26" s="2">
        <f>ROUND('[1]DH65-74_COST'!$K19,0)</f>
        <v>20396</v>
      </c>
      <c r="H26" s="2">
        <v>3000</v>
      </c>
    </row>
    <row r="27" spans="1:8" x14ac:dyDescent="0.35">
      <c r="A27" t="s">
        <v>29</v>
      </c>
      <c r="B27" s="1">
        <f>'[1]DH65-74'!$C$2</f>
        <v>158.4</v>
      </c>
      <c r="C27" s="1">
        <f t="shared" si="4"/>
        <v>150.30793642487262</v>
      </c>
      <c r="D27" s="2">
        <f t="shared" si="5"/>
        <v>18787</v>
      </c>
      <c r="E27" s="2">
        <f>ROUND('[1]DH65-74_COST'!$K20,0)</f>
        <v>14560</v>
      </c>
      <c r="H27" s="2">
        <v>3000</v>
      </c>
    </row>
    <row r="28" spans="1:8" x14ac:dyDescent="0.35">
      <c r="A28" t="s">
        <v>30</v>
      </c>
      <c r="B28" s="1">
        <f>'[1]DH65-74'!$C$2</f>
        <v>158.4</v>
      </c>
      <c r="C28" s="1">
        <f t="shared" si="4"/>
        <v>160.05703540013968</v>
      </c>
      <c r="D28" s="2">
        <f t="shared" si="5"/>
        <v>21593</v>
      </c>
      <c r="E28" s="2">
        <f>ROUND('[1]DH65-74_COST'!$K21,0)</f>
        <v>16347</v>
      </c>
      <c r="H28" s="2">
        <v>3000</v>
      </c>
    </row>
    <row r="29" spans="1:8" x14ac:dyDescent="0.35">
      <c r="A29" t="s">
        <v>31</v>
      </c>
      <c r="B29" s="1">
        <f>'[1]DH65-74'!$C$2</f>
        <v>158.4</v>
      </c>
      <c r="C29" s="1">
        <f t="shared" si="4"/>
        <v>151.43835021270613</v>
      </c>
      <c r="D29" s="2">
        <f t="shared" si="5"/>
        <v>11254</v>
      </c>
      <c r="E29" s="2">
        <f>ROUND('[1]DH65-74_COST'!$K22,0)</f>
        <v>8124</v>
      </c>
      <c r="H29" s="2">
        <v>3000</v>
      </c>
    </row>
    <row r="30" spans="1:8" x14ac:dyDescent="0.35">
      <c r="A30" t="s">
        <v>32</v>
      </c>
      <c r="B30" s="1">
        <f>'[1]DH65-74'!$C$2</f>
        <v>158.4</v>
      </c>
      <c r="C30" s="1">
        <f t="shared" si="4"/>
        <v>182.91130371687254</v>
      </c>
      <c r="D30" s="2">
        <f t="shared" si="5"/>
        <v>8308</v>
      </c>
      <c r="E30" s="2">
        <f>ROUND('[1]DH65-74_COST'!$K23,0)</f>
        <v>8005</v>
      </c>
      <c r="H30" s="2">
        <v>3000</v>
      </c>
    </row>
    <row r="31" spans="1:8" x14ac:dyDescent="0.35">
      <c r="A31" t="s">
        <v>33</v>
      </c>
      <c r="B31" s="1">
        <f>'[1]DH65-74'!$C$2</f>
        <v>158.4</v>
      </c>
      <c r="C31" s="1">
        <f t="shared" si="4"/>
        <v>187.56744546028881</v>
      </c>
      <c r="D31" s="2">
        <f t="shared" si="5"/>
        <v>10480</v>
      </c>
      <c r="E31" s="2">
        <f>ROUND('[1]DH65-74_COST'!$K24,0)</f>
        <v>8669</v>
      </c>
      <c r="H31" s="2">
        <v>3000</v>
      </c>
    </row>
    <row r="32" spans="1:8" x14ac:dyDescent="0.35">
      <c r="A32" t="s">
        <v>34</v>
      </c>
      <c r="B32" s="1">
        <f>'[1]DH65-74'!$C$2</f>
        <v>158.4</v>
      </c>
      <c r="C32" s="1">
        <f t="shared" si="4"/>
        <v>82.956706380460631</v>
      </c>
      <c r="D32" s="2">
        <f t="shared" si="5"/>
        <v>35319</v>
      </c>
      <c r="E32" s="2">
        <f>ROUND('[1]DH65-74_COST'!$K25,0)</f>
        <v>23209</v>
      </c>
      <c r="H32" s="2">
        <v>3000</v>
      </c>
    </row>
    <row r="33" spans="1:8" x14ac:dyDescent="0.35">
      <c r="A33" t="s">
        <v>35</v>
      </c>
      <c r="B33" s="1">
        <f>'[1]DH65-74'!$C$2</f>
        <v>158.4</v>
      </c>
      <c r="C33" s="1">
        <f t="shared" si="4"/>
        <v>138.29416802779375</v>
      </c>
      <c r="D33" s="2">
        <f t="shared" si="5"/>
        <v>13727</v>
      </c>
      <c r="E33" s="2">
        <f>ROUND('[1]DH65-74_COST'!$K26,0)</f>
        <v>6862</v>
      </c>
      <c r="H33" s="2">
        <v>3000</v>
      </c>
    </row>
    <row r="34" spans="1:8" x14ac:dyDescent="0.35">
      <c r="A34" t="s">
        <v>36</v>
      </c>
      <c r="B34" s="1">
        <f>'[1]DH65-74'!$C$2</f>
        <v>158.4</v>
      </c>
      <c r="C34" s="1">
        <f t="shared" si="4"/>
        <v>147.96531108673673</v>
      </c>
      <c r="D34" s="2">
        <f t="shared" si="5"/>
        <v>19896</v>
      </c>
      <c r="E34" s="2">
        <f>ROUND('[1]DH65-74_COST'!$K27,0)</f>
        <v>12014</v>
      </c>
      <c r="H34" s="2">
        <v>3000</v>
      </c>
    </row>
    <row r="35" spans="1:8" x14ac:dyDescent="0.35">
      <c r="A35" t="s">
        <v>37</v>
      </c>
      <c r="B35" s="1">
        <f>'[1]DH65-74'!$C$2</f>
        <v>158.4</v>
      </c>
      <c r="C35" s="1">
        <f t="shared" si="4"/>
        <v>148.13098980863705</v>
      </c>
      <c r="D35" s="2">
        <f t="shared" si="5"/>
        <v>12853</v>
      </c>
      <c r="E35" s="2">
        <f>ROUND('[1]DH65-74_COST'!$K28,0)</f>
        <v>2973</v>
      </c>
      <c r="H35" s="2">
        <v>3000</v>
      </c>
    </row>
    <row r="36" spans="1:8" x14ac:dyDescent="0.35">
      <c r="A36" t="s">
        <v>38</v>
      </c>
      <c r="B36" s="1">
        <f>'[1]DH65-74'!$C$2</f>
        <v>158.4</v>
      </c>
      <c r="C36" s="1">
        <f t="shared" si="4"/>
        <v>160.55669447518534</v>
      </c>
      <c r="D36" s="2">
        <f t="shared" si="5"/>
        <v>15423</v>
      </c>
      <c r="E36" s="2">
        <f>ROUND('[1]DH65-74_COST'!$K29,0)</f>
        <v>11195</v>
      </c>
      <c r="H36" s="2">
        <v>3000</v>
      </c>
    </row>
    <row r="37" spans="1:8" x14ac:dyDescent="0.35">
      <c r="A37" t="s">
        <v>39</v>
      </c>
      <c r="B37" s="1">
        <f>'[1]DH65-74'!$C$2</f>
        <v>158.4</v>
      </c>
      <c r="C37" s="1">
        <f t="shared" si="4"/>
        <v>160.39458516926854</v>
      </c>
      <c r="D37" s="2">
        <f t="shared" si="5"/>
        <v>22466</v>
      </c>
      <c r="E37" s="2">
        <f>ROUND('[1]DH65-74_COST'!$K30,0)</f>
        <v>20236</v>
      </c>
      <c r="H37" s="2">
        <v>3000</v>
      </c>
    </row>
    <row r="38" spans="1:8" x14ac:dyDescent="0.35">
      <c r="A38" t="s">
        <v>40</v>
      </c>
      <c r="B38" s="1">
        <f>'[1]DH65-74'!$C$2</f>
        <v>158.4</v>
      </c>
      <c r="C38" s="1">
        <f t="shared" si="4"/>
        <v>169.86075210513701</v>
      </c>
      <c r="D38" s="2">
        <f t="shared" si="5"/>
        <v>21593</v>
      </c>
      <c r="E38" s="2">
        <f>ROUND('[1]DH65-74_COST'!$K31,0)</f>
        <v>16347</v>
      </c>
      <c r="H38" s="2">
        <v>3000</v>
      </c>
    </row>
    <row r="39" spans="1:8" x14ac:dyDescent="0.35">
      <c r="A39" t="s">
        <v>41</v>
      </c>
      <c r="B39" s="1">
        <f>'[1]DH65-74'!$C$2</f>
        <v>158.4</v>
      </c>
      <c r="C39" s="1">
        <f t="shared" si="4"/>
        <v>192.13412717158872</v>
      </c>
      <c r="D39" s="2">
        <f t="shared" si="5"/>
        <v>14318</v>
      </c>
      <c r="E39" s="2">
        <f>ROUND('[1]DH65-74_COST'!$K32,0)</f>
        <v>13506</v>
      </c>
      <c r="H39" s="2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8864-DD1E-4278-99A3-57EFC48BE10C}">
  <dimension ref="A1:M39"/>
  <sheetViews>
    <sheetView topLeftCell="A7" zoomScale="110" workbookViewId="0">
      <selection activeCell="I22" sqref="I22"/>
    </sheetView>
  </sheetViews>
  <sheetFormatPr defaultRowHeight="14.5" x14ac:dyDescent="0.35"/>
  <cols>
    <col min="1" max="1" width="29.453125" customWidth="1"/>
    <col min="2" max="2" width="13.54296875" customWidth="1"/>
    <col min="3" max="3" width="21.1796875" customWidth="1"/>
    <col min="4" max="4" width="17.81640625" bestFit="1" customWidth="1"/>
    <col min="5" max="5" width="17.81640625" customWidth="1"/>
    <col min="6" max="6" width="22.7265625" bestFit="1" customWidth="1"/>
    <col min="7" max="7" width="17.453125" customWidth="1"/>
    <col min="8" max="8" width="29.54296875" customWidth="1"/>
    <col min="9" max="9" width="26.1796875" customWidth="1"/>
    <col min="10" max="10" width="16.26953125" customWidth="1"/>
    <col min="11" max="11" width="25" customWidth="1"/>
    <col min="12" max="12" width="13.453125" customWidth="1"/>
    <col min="13" max="13" width="25" customWidth="1"/>
  </cols>
  <sheetData>
    <row r="1" spans="1:13" ht="43.5" x14ac:dyDescent="0.35">
      <c r="A1" t="s">
        <v>0</v>
      </c>
      <c r="B1" t="s">
        <v>3</v>
      </c>
      <c r="C1" t="s">
        <v>1</v>
      </c>
      <c r="D1" t="s">
        <v>2</v>
      </c>
      <c r="E1" s="4" t="s">
        <v>43</v>
      </c>
      <c r="F1" t="s">
        <v>4</v>
      </c>
      <c r="G1" t="s">
        <v>5</v>
      </c>
      <c r="H1" t="s">
        <v>6</v>
      </c>
    </row>
    <row r="2" spans="1:13" x14ac:dyDescent="0.35">
      <c r="A2" t="str">
        <f>'D65-74'!A2</f>
        <v>heat pump (HP) + none</v>
      </c>
      <c r="B2" s="1">
        <f>'[1]DH75-91'!$C$2</f>
        <v>169.4</v>
      </c>
      <c r="C2" s="1">
        <f>'[1]DH75-91_COST'!$L14</f>
        <v>136.66711867050807</v>
      </c>
      <c r="D2" s="2">
        <v>0</v>
      </c>
      <c r="E2" s="2">
        <v>0</v>
      </c>
      <c r="F2" s="1">
        <f>B2*C2/1640</f>
        <v>14.116713355356138</v>
      </c>
      <c r="G2" s="1">
        <f>ROUNDUP(F2,0)</f>
        <v>15</v>
      </c>
      <c r="H2" s="2">
        <f t="shared" ref="H2:H20" si="0">7000+567*(G2-4)</f>
        <v>13237</v>
      </c>
      <c r="I2" s="2"/>
      <c r="J2" s="2"/>
      <c r="K2" s="2"/>
      <c r="L2" s="2"/>
      <c r="M2" s="2"/>
    </row>
    <row r="3" spans="1:13" x14ac:dyDescent="0.35">
      <c r="A3" t="str">
        <f>'D65-74'!A3</f>
        <v>HP + deep full ins.</v>
      </c>
      <c r="B3" s="1">
        <f>'[1]DH75-91'!$C$2</f>
        <v>169.4</v>
      </c>
      <c r="C3" s="1">
        <f>'[1]DH75-91_COST'!$L15</f>
        <v>48.615101696523347</v>
      </c>
      <c r="D3" s="2">
        <f>ROUND('[1]DH75-91_COST'!$I15,0)</f>
        <v>40485</v>
      </c>
      <c r="E3" s="2">
        <f>ROUND('[1]DH75-91_COST'!$J15,0)</f>
        <v>29082</v>
      </c>
      <c r="F3" s="1">
        <f t="shared" ref="F3:F20" si="1">B3*C3/1640</f>
        <v>5.021584284994546</v>
      </c>
      <c r="G3" s="1">
        <f t="shared" ref="G3:G20" si="2">ROUNDUP(F3,0)</f>
        <v>6</v>
      </c>
      <c r="H3" s="2">
        <f t="shared" si="0"/>
        <v>8134</v>
      </c>
      <c r="I3" s="2"/>
      <c r="J3" s="2"/>
      <c r="K3" s="2"/>
      <c r="L3" s="2"/>
      <c r="M3" s="2"/>
    </row>
    <row r="4" spans="1:13" x14ac:dyDescent="0.35">
      <c r="A4" t="str">
        <f>'D65-74'!A4</f>
        <v>HP + deep walls &amp; floor ins.</v>
      </c>
      <c r="B4" s="1">
        <f>'[1]DH75-91'!$C$2</f>
        <v>169.4</v>
      </c>
      <c r="C4" s="1">
        <f>'[1]DH75-91_COST'!$L16</f>
        <v>92.827178123078596</v>
      </c>
      <c r="D4" s="2">
        <f>ROUND('[1]DH75-91_COST'!$I16,0)</f>
        <v>16040</v>
      </c>
      <c r="E4" s="2">
        <f>ROUND('[1]DH75-91_COST'!$J16,0)</f>
        <v>9998</v>
      </c>
      <c r="F4" s="1">
        <f t="shared" si="1"/>
        <v>9.5883682768594589</v>
      </c>
      <c r="G4" s="1">
        <f t="shared" si="2"/>
        <v>10</v>
      </c>
      <c r="H4" s="2">
        <f t="shared" si="0"/>
        <v>10402</v>
      </c>
      <c r="I4" s="2"/>
      <c r="J4" s="2"/>
      <c r="K4" s="2"/>
      <c r="L4" s="2"/>
      <c r="M4" s="2"/>
    </row>
    <row r="5" spans="1:13" x14ac:dyDescent="0.35">
      <c r="A5" t="str">
        <f>'D65-74'!A5</f>
        <v>HP + deep walls &amp; double glazing</v>
      </c>
      <c r="B5" s="1">
        <f>'[1]DH75-91'!$C$2</f>
        <v>169.4</v>
      </c>
      <c r="C5" s="1">
        <f>'[1]DH75-91_COST'!$L17</f>
        <v>86.99127495360149</v>
      </c>
      <c r="D5" s="2">
        <f>ROUND('[1]DH75-91_COST'!$I17,0)</f>
        <v>22506</v>
      </c>
      <c r="E5" s="2">
        <f>ROUND('[1]DH75-91_COST'!$J17,0)</f>
        <v>15438</v>
      </c>
      <c r="F5" s="1">
        <f t="shared" si="1"/>
        <v>8.9855621811829831</v>
      </c>
      <c r="G5" s="1">
        <f t="shared" si="2"/>
        <v>9</v>
      </c>
      <c r="H5" s="2">
        <f t="shared" si="0"/>
        <v>9835</v>
      </c>
      <c r="I5" s="2"/>
      <c r="J5" s="2"/>
      <c r="K5" s="2"/>
      <c r="L5" s="2"/>
      <c r="M5" s="2"/>
    </row>
    <row r="6" spans="1:13" x14ac:dyDescent="0.35">
      <c r="A6" t="str">
        <f>'D65-74'!A6</f>
        <v>HP + deep walls &amp; roof ins.</v>
      </c>
      <c r="B6" s="1">
        <f>'[1]DH75-91'!$C$2</f>
        <v>169.4</v>
      </c>
      <c r="C6" s="1">
        <f>'[1]DH75-91_COST'!$L18</f>
        <v>88.752903635491705</v>
      </c>
      <c r="D6" s="2">
        <f>ROUND('[1]DH75-91_COST'!$I18,0)</f>
        <v>18803</v>
      </c>
      <c r="E6" s="2">
        <f>ROUND('[1]DH75-91_COST'!$J18,0)</f>
        <v>9566</v>
      </c>
      <c r="F6" s="1">
        <f t="shared" si="1"/>
        <v>9.1675255340562778</v>
      </c>
      <c r="G6" s="1">
        <f t="shared" si="2"/>
        <v>10</v>
      </c>
      <c r="H6" s="2">
        <f t="shared" si="0"/>
        <v>10402</v>
      </c>
      <c r="I6" s="2"/>
      <c r="J6" s="2"/>
      <c r="K6" s="2"/>
      <c r="L6" s="2"/>
      <c r="M6" s="2"/>
    </row>
    <row r="7" spans="1:13" x14ac:dyDescent="0.35">
      <c r="A7" t="str">
        <f>'D65-74'!A7</f>
        <v>HP + deep floor &amp; double glazing</v>
      </c>
      <c r="B7" s="1">
        <f>'[1]DH75-91'!$C$2</f>
        <v>169.4</v>
      </c>
      <c r="C7" s="1">
        <f>'[1]DH75-91_COST'!$L19</f>
        <v>86.99127495360149</v>
      </c>
      <c r="D7" s="2">
        <f>ROUND('[1]DH75-91_COST'!$I19,0)</f>
        <v>21683</v>
      </c>
      <c r="E7" s="2">
        <f>ROUND('[1]DH75-91_COST'!$J19,0)</f>
        <v>19517</v>
      </c>
      <c r="F7" s="1">
        <f t="shared" si="1"/>
        <v>8.9855621811829831</v>
      </c>
      <c r="G7" s="1">
        <f t="shared" si="2"/>
        <v>9</v>
      </c>
      <c r="H7" s="2">
        <f t="shared" si="0"/>
        <v>9835</v>
      </c>
      <c r="I7" s="2"/>
      <c r="J7" s="2"/>
      <c r="K7" s="2"/>
      <c r="L7" s="2"/>
    </row>
    <row r="8" spans="1:13" x14ac:dyDescent="0.35">
      <c r="A8" t="str">
        <f>'D65-74'!A8</f>
        <v>HP + deep floor &amp; roof ins.</v>
      </c>
      <c r="B8" s="1">
        <f>'[1]DH75-91'!$C$2</f>
        <v>169.4</v>
      </c>
      <c r="C8" s="1">
        <f>'[1]DH75-91_COST'!$L20</f>
        <v>93.38814897696156</v>
      </c>
      <c r="D8" s="2">
        <f>ROUND('[1]DH75-91_COST'!$I20,0)</f>
        <v>17979</v>
      </c>
      <c r="E8" s="2">
        <f>ROUND('[1]DH75-91_COST'!$J20,0)</f>
        <v>13644</v>
      </c>
      <c r="F8" s="1">
        <f t="shared" si="1"/>
        <v>9.646312461400786</v>
      </c>
      <c r="G8" s="1">
        <f t="shared" si="2"/>
        <v>10</v>
      </c>
      <c r="H8" s="2">
        <f t="shared" si="0"/>
        <v>10402</v>
      </c>
      <c r="I8" s="2"/>
      <c r="J8" s="2"/>
      <c r="K8" s="2"/>
      <c r="L8" s="2"/>
    </row>
    <row r="9" spans="1:13" x14ac:dyDescent="0.35">
      <c r="A9" t="str">
        <f>'D65-74'!A9</f>
        <v>HP + deep roof &amp; double glazing</v>
      </c>
      <c r="B9" s="1">
        <f>'[1]DH75-91'!$C$2</f>
        <v>169.4</v>
      </c>
      <c r="C9" s="1">
        <f>'[1]DH75-91_COST'!$L21</f>
        <v>87.556886408811337</v>
      </c>
      <c r="D9" s="2">
        <f>ROUND('[1]DH75-91_COST'!$I21,0)</f>
        <v>21114</v>
      </c>
      <c r="E9" s="2">
        <f>ROUND('[1]DH75-91_COST'!$J21,0)</f>
        <v>15753</v>
      </c>
      <c r="F9" s="1">
        <f t="shared" si="1"/>
        <v>9.0439857058857562</v>
      </c>
      <c r="G9" s="1">
        <f t="shared" si="2"/>
        <v>10</v>
      </c>
      <c r="H9" s="2">
        <f t="shared" si="0"/>
        <v>10402</v>
      </c>
      <c r="I9" s="2"/>
      <c r="J9" s="2"/>
      <c r="K9" s="2"/>
      <c r="L9" s="2"/>
    </row>
    <row r="10" spans="1:13" x14ac:dyDescent="0.35">
      <c r="A10" t="str">
        <f>'D65-74'!A10</f>
        <v>HP + deep walls ins.</v>
      </c>
      <c r="B10" s="1">
        <f>'[1]DH75-91'!$C$2</f>
        <v>169.4</v>
      </c>
      <c r="C10" s="1">
        <f>'[1]DH75-91_COST'!$L22</f>
        <v>113.59818117175311</v>
      </c>
      <c r="D10" s="2">
        <f>ROUND('[1]DH75-91_COST'!$I22,0)</f>
        <v>8432</v>
      </c>
      <c r="E10" s="2">
        <f>ROUND('[1]DH75-91_COST'!$J22,0)</f>
        <v>2960</v>
      </c>
      <c r="F10" s="1">
        <f t="shared" si="1"/>
        <v>11.733860908838402</v>
      </c>
      <c r="G10" s="1">
        <f t="shared" si="2"/>
        <v>12</v>
      </c>
      <c r="H10" s="2">
        <f t="shared" si="0"/>
        <v>11536</v>
      </c>
      <c r="I10" s="2"/>
      <c r="J10" s="2"/>
      <c r="K10" s="2"/>
      <c r="L10" s="2"/>
    </row>
    <row r="11" spans="1:13" x14ac:dyDescent="0.35">
      <c r="A11" t="str">
        <f>'D65-74'!A11</f>
        <v>HP + deep floor ins.</v>
      </c>
      <c r="B11" s="1">
        <f>'[1]DH75-91'!$C$2</f>
        <v>169.4</v>
      </c>
      <c r="C11" s="1">
        <f>'[1]DH75-91_COST'!$L23</f>
        <v>118.08522628885697</v>
      </c>
      <c r="D11" s="2">
        <f>ROUND('[1]DH75-91_COST'!$I23,0)</f>
        <v>7608</v>
      </c>
      <c r="E11" s="2">
        <f>ROUND('[1]DH75-91_COST'!$J23,0)</f>
        <v>7038</v>
      </c>
      <c r="F11" s="1">
        <f t="shared" si="1"/>
        <v>12.197339837397788</v>
      </c>
      <c r="G11" s="1">
        <f t="shared" si="2"/>
        <v>13</v>
      </c>
      <c r="H11" s="2">
        <f t="shared" si="0"/>
        <v>12103</v>
      </c>
      <c r="I11" s="2"/>
      <c r="J11" s="2"/>
      <c r="K11" s="2"/>
      <c r="L11" s="2"/>
    </row>
    <row r="12" spans="1:13" x14ac:dyDescent="0.35">
      <c r="A12" t="str">
        <f>'D65-74'!A12</f>
        <v>HP + deep roof ins.</v>
      </c>
      <c r="B12" s="1">
        <f>'[1]DH75-91'!$C$2</f>
        <v>169.4</v>
      </c>
      <c r="C12" s="1">
        <f>'[1]DH75-91_COST'!$L24</f>
        <v>114.14443814779845</v>
      </c>
      <c r="D12" s="2">
        <f>ROUND('[1]DH75-91_COST'!$I24,0)</f>
        <v>10371</v>
      </c>
      <c r="E12" s="2">
        <f>ROUND('[1]DH75-91_COST'!$J24,0)</f>
        <v>6606</v>
      </c>
      <c r="F12" s="1">
        <f t="shared" si="1"/>
        <v>11.790285257461621</v>
      </c>
      <c r="G12" s="1">
        <f t="shared" si="2"/>
        <v>12</v>
      </c>
      <c r="H12" s="2">
        <f t="shared" si="0"/>
        <v>11536</v>
      </c>
      <c r="I12" s="2"/>
      <c r="J12" s="2"/>
      <c r="K12" s="2"/>
      <c r="L12" s="2"/>
    </row>
    <row r="13" spans="1:13" x14ac:dyDescent="0.35">
      <c r="A13" t="str">
        <f>'D65-74'!A13</f>
        <v>HP + mod. full ins.</v>
      </c>
      <c r="B13" s="1">
        <f>'[1]DH75-91'!$C$2</f>
        <v>169.4</v>
      </c>
      <c r="C13" s="1">
        <f>'[1]DH75-91_COST'!$L25</f>
        <v>74.74625385464492</v>
      </c>
      <c r="D13" s="2">
        <f>ROUND('[1]DH75-91_COST'!$I25,0)</f>
        <v>32042</v>
      </c>
      <c r="E13" s="2">
        <f>ROUND('[1]DH75-91_COST'!$J25,0)</f>
        <v>20639</v>
      </c>
      <c r="F13" s="1">
        <f t="shared" si="1"/>
        <v>7.7207410993761272</v>
      </c>
      <c r="G13" s="1">
        <f t="shared" si="2"/>
        <v>8</v>
      </c>
      <c r="H13" s="2">
        <f t="shared" si="0"/>
        <v>9268</v>
      </c>
      <c r="I13" s="2"/>
      <c r="J13" s="2"/>
      <c r="K13" s="2"/>
      <c r="L13" s="2"/>
    </row>
    <row r="14" spans="1:13" x14ac:dyDescent="0.35">
      <c r="A14" t="str">
        <f>'D65-74'!A14</f>
        <v>HP + mod. walls &amp; floor ins.</v>
      </c>
      <c r="B14" s="1">
        <f>'[1]DH75-91'!$C$2</f>
        <v>169.4</v>
      </c>
      <c r="C14" s="1">
        <f>'[1]DH75-91_COST'!$L26</f>
        <v>116.03888739374689</v>
      </c>
      <c r="D14" s="2">
        <f>ROUND('[1]DH75-91_COST'!$I26,0)</f>
        <v>10928</v>
      </c>
      <c r="E14" s="2">
        <f>ROUND('[1]DH75-91_COST'!$J26,0)</f>
        <v>4886</v>
      </c>
      <c r="F14" s="1">
        <f t="shared" si="1"/>
        <v>11.985968002744345</v>
      </c>
      <c r="G14" s="1">
        <f t="shared" si="2"/>
        <v>12</v>
      </c>
      <c r="H14" s="2">
        <f t="shared" si="0"/>
        <v>11536</v>
      </c>
    </row>
    <row r="15" spans="1:13" x14ac:dyDescent="0.35">
      <c r="A15" t="str">
        <f>'D65-74'!A15</f>
        <v>HP + mod. walls &amp; double glazing</v>
      </c>
      <c r="B15" s="1">
        <f>'[1]DH75-91'!$C$2</f>
        <v>169.4</v>
      </c>
      <c r="C15" s="1">
        <f>'[1]DH75-91_COST'!$L27</f>
        <v>110.06884488353562</v>
      </c>
      <c r="D15" s="2">
        <f>ROUND('[1]DH75-91_COST'!$I27,0)</f>
        <v>17545</v>
      </c>
      <c r="E15" s="2">
        <f>ROUND('[1]DH75-91_COST'!$J27,0)</f>
        <v>10476</v>
      </c>
      <c r="F15" s="1">
        <f t="shared" si="1"/>
        <v>11.369306294677399</v>
      </c>
      <c r="G15" s="1">
        <f t="shared" si="2"/>
        <v>12</v>
      </c>
      <c r="H15" s="2">
        <f t="shared" si="0"/>
        <v>11536</v>
      </c>
    </row>
    <row r="16" spans="1:13" x14ac:dyDescent="0.35">
      <c r="A16" t="str">
        <f>'D65-74'!A16</f>
        <v>HP + mod. walls &amp; roof ins.</v>
      </c>
      <c r="B16" s="1">
        <f>'[1]DH75-91'!$C$2</f>
        <v>169.4</v>
      </c>
      <c r="C16" s="1">
        <f>'[1]DH75-91_COST'!$L28</f>
        <v>117.02205774910711</v>
      </c>
      <c r="D16" s="2">
        <f>ROUND('[1]DH75-91_COST'!$I28,0)</f>
        <v>10509</v>
      </c>
      <c r="E16" s="2">
        <f>ROUND('[1]DH75-91_COST'!$J28,0)</f>
        <v>1272</v>
      </c>
      <c r="F16" s="1">
        <f t="shared" si="1"/>
        <v>12.087522306523624</v>
      </c>
      <c r="G16" s="1">
        <f t="shared" si="2"/>
        <v>13</v>
      </c>
      <c r="H16" s="2">
        <f t="shared" si="0"/>
        <v>12103</v>
      </c>
    </row>
    <row r="17" spans="1:8" x14ac:dyDescent="0.35">
      <c r="A17" t="str">
        <f>'D65-74'!A17</f>
        <v>HP + mod. floor &amp; roof ins.</v>
      </c>
      <c r="B17" s="1">
        <f>'[1]DH75-91'!$C$2</f>
        <v>169.4</v>
      </c>
      <c r="C17" s="1">
        <f>'[1]DH75-91_COST'!$L29</f>
        <v>104.16651817240728</v>
      </c>
      <c r="D17" s="2">
        <f>ROUND('[1]DH75-91_COST'!$I29,0)</f>
        <v>14497</v>
      </c>
      <c r="E17" s="2">
        <f>ROUND('[1]DH75-91_COST'!$J29,0)</f>
        <v>10162</v>
      </c>
      <c r="F17" s="1">
        <f t="shared" si="1"/>
        <v>10.759639133174264</v>
      </c>
      <c r="G17" s="1">
        <f t="shared" si="2"/>
        <v>11</v>
      </c>
      <c r="H17" s="2">
        <f t="shared" si="0"/>
        <v>10969</v>
      </c>
    </row>
    <row r="18" spans="1:8" x14ac:dyDescent="0.35">
      <c r="A18" t="str">
        <f>'D65-74'!A18</f>
        <v>HP + mod. floor &amp; double glazing</v>
      </c>
      <c r="B18" s="1">
        <f>'[1]DH75-91'!$C$2</f>
        <v>169.4</v>
      </c>
      <c r="C18" s="1">
        <f>'[1]DH75-91_COST'!$L30</f>
        <v>97.078016313478969</v>
      </c>
      <c r="D18" s="2">
        <f>ROUND('[1]DH75-91_COST'!$I30,0)</f>
        <v>21532</v>
      </c>
      <c r="E18" s="2">
        <f>ROUND('[1]DH75-91_COST'!$J30,0)</f>
        <v>19366</v>
      </c>
      <c r="F18" s="1">
        <f t="shared" si="1"/>
        <v>10.027448758233742</v>
      </c>
      <c r="G18" s="1">
        <f t="shared" si="2"/>
        <v>11</v>
      </c>
      <c r="H18" s="2">
        <f t="shared" si="0"/>
        <v>10969</v>
      </c>
    </row>
    <row r="19" spans="1:8" x14ac:dyDescent="0.35">
      <c r="A19" t="str">
        <f>'D65-74'!A19</f>
        <v>HP + mod. roof &amp; double glazing</v>
      </c>
      <c r="B19" s="1">
        <f>'[1]DH75-91'!$C$2</f>
        <v>169.4</v>
      </c>
      <c r="C19" s="1">
        <f>'[1]DH75-91_COST'!$L31</f>
        <v>98.089356106917208</v>
      </c>
      <c r="D19" s="2">
        <f>ROUND('[1]DH75-91_COST'!$I31,0)</f>
        <v>21114</v>
      </c>
      <c r="E19" s="2">
        <f>ROUND('[1]DH75-91_COST'!$J31,0)</f>
        <v>15753</v>
      </c>
      <c r="F19" s="1">
        <f t="shared" si="1"/>
        <v>10.131912758848644</v>
      </c>
      <c r="G19" s="1">
        <f t="shared" si="2"/>
        <v>11</v>
      </c>
      <c r="H19" s="2">
        <f t="shared" si="0"/>
        <v>10969</v>
      </c>
    </row>
    <row r="20" spans="1:8" x14ac:dyDescent="0.35">
      <c r="A20" t="str">
        <f>'D65-74'!A20</f>
        <v>HP + double glazing</v>
      </c>
      <c r="B20" s="1">
        <f>'[1]DH75-91'!$C$2</f>
        <v>169.4</v>
      </c>
      <c r="C20" s="1">
        <f>'[1]DH75-91_COST'!$L32</f>
        <v>112.44016419959223</v>
      </c>
      <c r="D20" s="2">
        <f>ROUND('[1]DH75-91_COST'!$I32,0)</f>
        <v>14074</v>
      </c>
      <c r="E20" s="2">
        <f>ROUND('[1]DH75-91_COST'!$J32,0)</f>
        <v>12478</v>
      </c>
      <c r="F20" s="1">
        <f t="shared" si="1"/>
        <v>11.614246228909101</v>
      </c>
      <c r="G20" s="1">
        <f t="shared" si="2"/>
        <v>12</v>
      </c>
      <c r="H20" s="2">
        <f t="shared" si="0"/>
        <v>11536</v>
      </c>
    </row>
    <row r="21" spans="1:8" x14ac:dyDescent="0.35">
      <c r="A21" t="str">
        <f>'D65-74'!A21</f>
        <v>gas boiler (GB) + none</v>
      </c>
      <c r="B21" s="1">
        <f>'[1]DH75-91'!$C$2</f>
        <v>169.4</v>
      </c>
      <c r="C21" s="1">
        <f>C2</f>
        <v>136.66711867050807</v>
      </c>
      <c r="D21" s="2">
        <f t="shared" ref="D21:D23" si="3">D2</f>
        <v>0</v>
      </c>
      <c r="E21" s="2">
        <v>0</v>
      </c>
      <c r="F21" s="1"/>
      <c r="G21" s="1"/>
      <c r="H21" s="2">
        <v>3000</v>
      </c>
    </row>
    <row r="22" spans="1:8" x14ac:dyDescent="0.35">
      <c r="A22" t="str">
        <f>'D65-74'!A22</f>
        <v>GB + deep full ins.</v>
      </c>
      <c r="B22" s="1">
        <f>'[1]DH75-91'!$C$2</f>
        <v>169.4</v>
      </c>
      <c r="C22" s="1">
        <f t="shared" ref="C22:C39" si="4">C3</f>
        <v>48.615101696523347</v>
      </c>
      <c r="D22" s="2">
        <f t="shared" si="3"/>
        <v>40485</v>
      </c>
      <c r="E22" s="2">
        <f>ROUND('[1]DH75-91_COST'!$K15,0)</f>
        <v>29082</v>
      </c>
      <c r="F22" s="1"/>
      <c r="G22" s="1"/>
      <c r="H22" s="2">
        <v>3000</v>
      </c>
    </row>
    <row r="23" spans="1:8" x14ac:dyDescent="0.35">
      <c r="A23" t="str">
        <f>'D65-74'!A23</f>
        <v>GB + deep walls &amp; floor ins.</v>
      </c>
      <c r="B23" s="1">
        <f>'[1]DH75-91'!$C$2</f>
        <v>169.4</v>
      </c>
      <c r="C23" s="1">
        <f t="shared" si="4"/>
        <v>92.827178123078596</v>
      </c>
      <c r="D23" s="2">
        <f t="shared" si="3"/>
        <v>16040</v>
      </c>
      <c r="E23" s="2">
        <f>ROUND('[1]DH75-91_COST'!$K16,0)</f>
        <v>9998</v>
      </c>
      <c r="F23" s="1"/>
      <c r="G23" s="1"/>
      <c r="H23" s="2">
        <v>3000</v>
      </c>
    </row>
    <row r="24" spans="1:8" x14ac:dyDescent="0.35">
      <c r="A24" t="str">
        <f>'D65-74'!A24</f>
        <v>GB + deep walls &amp; double glazing</v>
      </c>
      <c r="B24" s="1">
        <f>'[1]DH75-91'!$C$2</f>
        <v>169.4</v>
      </c>
      <c r="C24" s="1">
        <f t="shared" si="4"/>
        <v>86.99127495360149</v>
      </c>
      <c r="D24" s="2">
        <f t="shared" ref="D24:D39" si="5">D5</f>
        <v>22506</v>
      </c>
      <c r="E24" s="2">
        <f>ROUND('[1]DH75-91_COST'!$K17,0)</f>
        <v>15438</v>
      </c>
      <c r="H24" s="2">
        <v>3000</v>
      </c>
    </row>
    <row r="25" spans="1:8" x14ac:dyDescent="0.35">
      <c r="A25" t="str">
        <f>'D65-74'!A25</f>
        <v>GB + deep walls &amp; roof ins.</v>
      </c>
      <c r="B25" s="1">
        <f>'[1]DH75-91'!$C$2</f>
        <v>169.4</v>
      </c>
      <c r="C25" s="1">
        <f t="shared" si="4"/>
        <v>88.752903635491705</v>
      </c>
      <c r="D25" s="2">
        <f t="shared" si="5"/>
        <v>18803</v>
      </c>
      <c r="E25" s="2">
        <f>ROUND('[1]DH75-91_COST'!$K18,0)</f>
        <v>9566</v>
      </c>
      <c r="H25" s="2">
        <v>3000</v>
      </c>
    </row>
    <row r="26" spans="1:8" x14ac:dyDescent="0.35">
      <c r="A26" t="str">
        <f>'D65-74'!A26</f>
        <v>GB + deep floor &amp; double glazing</v>
      </c>
      <c r="B26" s="1">
        <f>'[1]DH75-91'!$C$2</f>
        <v>169.4</v>
      </c>
      <c r="C26" s="1">
        <f t="shared" si="4"/>
        <v>86.99127495360149</v>
      </c>
      <c r="D26" s="2">
        <f t="shared" si="5"/>
        <v>21683</v>
      </c>
      <c r="E26" s="2">
        <f>ROUND('[1]DH75-91_COST'!$K19,0)</f>
        <v>19517</v>
      </c>
      <c r="H26" s="2">
        <v>3000</v>
      </c>
    </row>
    <row r="27" spans="1:8" x14ac:dyDescent="0.35">
      <c r="A27" t="str">
        <f>'D65-74'!A27</f>
        <v>GB + deep floor &amp; roof ins.</v>
      </c>
      <c r="B27" s="1">
        <f>'[1]DH75-91'!$C$2</f>
        <v>169.4</v>
      </c>
      <c r="C27" s="1">
        <f t="shared" si="4"/>
        <v>93.38814897696156</v>
      </c>
      <c r="D27" s="2">
        <f t="shared" si="5"/>
        <v>17979</v>
      </c>
      <c r="E27" s="2">
        <f>ROUND('[1]DH75-91_COST'!$K20,0)</f>
        <v>13644</v>
      </c>
      <c r="H27" s="2">
        <v>3000</v>
      </c>
    </row>
    <row r="28" spans="1:8" x14ac:dyDescent="0.35">
      <c r="A28" t="str">
        <f>'D65-74'!A28</f>
        <v>GB + deep roof &amp; double glazing</v>
      </c>
      <c r="B28" s="1">
        <f>'[1]DH75-91'!$C$2</f>
        <v>169.4</v>
      </c>
      <c r="C28" s="1">
        <f t="shared" si="4"/>
        <v>87.556886408811337</v>
      </c>
      <c r="D28" s="2">
        <f t="shared" si="5"/>
        <v>21114</v>
      </c>
      <c r="E28" s="2">
        <f>ROUND('[1]DH75-91_COST'!$K21,0)</f>
        <v>15753</v>
      </c>
      <c r="H28" s="2">
        <v>3000</v>
      </c>
    </row>
    <row r="29" spans="1:8" x14ac:dyDescent="0.35">
      <c r="A29" t="str">
        <f>'D65-74'!A29</f>
        <v>GB + deep walls ins.</v>
      </c>
      <c r="B29" s="1">
        <f>'[1]DH75-91'!$C$2</f>
        <v>169.4</v>
      </c>
      <c r="C29" s="1">
        <f t="shared" si="4"/>
        <v>113.59818117175311</v>
      </c>
      <c r="D29" s="2">
        <f t="shared" si="5"/>
        <v>8432</v>
      </c>
      <c r="E29" s="2">
        <f>ROUND('[1]DH75-91_COST'!$K22,0)</f>
        <v>5696</v>
      </c>
      <c r="H29" s="2">
        <v>3000</v>
      </c>
    </row>
    <row r="30" spans="1:8" x14ac:dyDescent="0.35">
      <c r="A30" t="str">
        <f>'D65-74'!A30</f>
        <v>GB + deep floor ins.</v>
      </c>
      <c r="B30" s="1">
        <f>'[1]DH75-91'!$C$2</f>
        <v>169.4</v>
      </c>
      <c r="C30" s="1">
        <f t="shared" si="4"/>
        <v>118.08522628885697</v>
      </c>
      <c r="D30" s="2">
        <f t="shared" si="5"/>
        <v>7608</v>
      </c>
      <c r="E30" s="2">
        <f>ROUND('[1]DH75-91_COST'!$K23,0)</f>
        <v>7323</v>
      </c>
      <c r="H30" s="2">
        <v>3000</v>
      </c>
    </row>
    <row r="31" spans="1:8" x14ac:dyDescent="0.35">
      <c r="A31" t="str">
        <f>'D65-74'!A31</f>
        <v>GB + deep roof ins.</v>
      </c>
      <c r="B31" s="1">
        <f>'[1]DH75-91'!$C$2</f>
        <v>169.4</v>
      </c>
      <c r="C31" s="1">
        <f t="shared" si="4"/>
        <v>114.14443814779845</v>
      </c>
      <c r="D31" s="2">
        <f t="shared" si="5"/>
        <v>10371</v>
      </c>
      <c r="E31" s="2">
        <f>ROUND('[1]DH75-91_COST'!$K24,0)</f>
        <v>8488</v>
      </c>
      <c r="H31" s="2">
        <v>3000</v>
      </c>
    </row>
    <row r="32" spans="1:8" x14ac:dyDescent="0.35">
      <c r="A32" t="str">
        <f>'D65-74'!A32</f>
        <v>GB + mod. full ins.</v>
      </c>
      <c r="B32" s="1">
        <f>'[1]DH75-91'!$C$2</f>
        <v>169.4</v>
      </c>
      <c r="C32" s="1">
        <f t="shared" si="4"/>
        <v>74.74625385464492</v>
      </c>
      <c r="D32" s="2">
        <f t="shared" si="5"/>
        <v>32042</v>
      </c>
      <c r="E32" s="2">
        <f>ROUND('[1]DH75-91_COST'!$K25,0)</f>
        <v>20639</v>
      </c>
      <c r="H32" s="2">
        <v>3000</v>
      </c>
    </row>
    <row r="33" spans="1:8" x14ac:dyDescent="0.35">
      <c r="A33" t="str">
        <f>'D65-74'!A33</f>
        <v>GB + mod. walls &amp; floor ins.</v>
      </c>
      <c r="B33" s="1">
        <f>'[1]DH75-91'!$C$2</f>
        <v>169.4</v>
      </c>
      <c r="C33" s="1">
        <f t="shared" si="4"/>
        <v>116.03888739374689</v>
      </c>
      <c r="D33" s="2">
        <f t="shared" si="5"/>
        <v>10928</v>
      </c>
      <c r="E33" s="2">
        <f>ROUND('[1]DH75-91_COST'!$K26,0)</f>
        <v>4886</v>
      </c>
      <c r="H33" s="2">
        <v>3000</v>
      </c>
    </row>
    <row r="34" spans="1:8" x14ac:dyDescent="0.35">
      <c r="A34" t="str">
        <f>'D65-74'!A34</f>
        <v>GB + mod. walls &amp; double glazing</v>
      </c>
      <c r="B34" s="1">
        <f>'[1]DH75-91'!$C$2</f>
        <v>169.4</v>
      </c>
      <c r="C34" s="1">
        <f t="shared" si="4"/>
        <v>110.06884488353562</v>
      </c>
      <c r="D34" s="2">
        <f t="shared" si="5"/>
        <v>17545</v>
      </c>
      <c r="E34" s="2">
        <f>ROUND('[1]DH75-91_COST'!$K27,0)</f>
        <v>10476</v>
      </c>
      <c r="H34" s="2">
        <v>3000</v>
      </c>
    </row>
    <row r="35" spans="1:8" x14ac:dyDescent="0.35">
      <c r="A35" t="str">
        <f>'D65-74'!A35</f>
        <v>GB + mod. walls &amp; roof ins.</v>
      </c>
      <c r="B35" s="1">
        <f>'[1]DH75-91'!$C$2</f>
        <v>169.4</v>
      </c>
      <c r="C35" s="1">
        <f t="shared" si="4"/>
        <v>117.02205774910711</v>
      </c>
      <c r="D35" s="2">
        <f t="shared" si="5"/>
        <v>10509</v>
      </c>
      <c r="E35" s="2">
        <f>ROUND('[1]DH75-91_COST'!$K28,0)</f>
        <v>1272</v>
      </c>
      <c r="H35" s="2">
        <v>3000</v>
      </c>
    </row>
    <row r="36" spans="1:8" x14ac:dyDescent="0.35">
      <c r="A36" t="str">
        <f>'D65-74'!A36</f>
        <v>GB + mod. floor &amp; roof ins.</v>
      </c>
      <c r="B36" s="1">
        <f>'[1]DH75-91'!$C$2</f>
        <v>169.4</v>
      </c>
      <c r="C36" s="1">
        <f t="shared" si="4"/>
        <v>104.16651817240728</v>
      </c>
      <c r="D36" s="2">
        <f t="shared" si="5"/>
        <v>14497</v>
      </c>
      <c r="E36" s="2">
        <f>ROUND('[1]DH75-91_COST'!$K29,0)</f>
        <v>10162</v>
      </c>
      <c r="H36" s="2">
        <v>3000</v>
      </c>
    </row>
    <row r="37" spans="1:8" x14ac:dyDescent="0.35">
      <c r="A37" t="str">
        <f>'D65-74'!A37</f>
        <v>GB + mod. floor &amp; double glazing</v>
      </c>
      <c r="B37" s="1">
        <f>'[1]DH75-91'!$C$2</f>
        <v>169.4</v>
      </c>
      <c r="C37" s="1">
        <f t="shared" si="4"/>
        <v>97.078016313478969</v>
      </c>
      <c r="D37" s="2">
        <f t="shared" si="5"/>
        <v>21532</v>
      </c>
      <c r="E37" s="2">
        <f>ROUND('[1]DH75-91_COST'!$K30,0)</f>
        <v>19366</v>
      </c>
      <c r="H37" s="2">
        <v>3000</v>
      </c>
    </row>
    <row r="38" spans="1:8" x14ac:dyDescent="0.35">
      <c r="A38" t="str">
        <f>'D65-74'!A38</f>
        <v>GB + mod. roof &amp; double glazing</v>
      </c>
      <c r="B38" s="1">
        <f>'[1]DH75-91'!$C$2</f>
        <v>169.4</v>
      </c>
      <c r="C38" s="1">
        <f t="shared" si="4"/>
        <v>98.089356106917208</v>
      </c>
      <c r="D38" s="2">
        <f t="shared" si="5"/>
        <v>21114</v>
      </c>
      <c r="E38" s="2">
        <f>ROUND('[1]DH75-91_COST'!$K31,0)</f>
        <v>15753</v>
      </c>
      <c r="H38" s="2">
        <v>3000</v>
      </c>
    </row>
    <row r="39" spans="1:8" x14ac:dyDescent="0.35">
      <c r="A39" t="str">
        <f>'D65-74'!A39</f>
        <v>GB + double glazing</v>
      </c>
      <c r="B39" s="1">
        <f>'[1]DH75-91'!$C$2</f>
        <v>169.4</v>
      </c>
      <c r="C39" s="1">
        <f t="shared" si="4"/>
        <v>112.44016419959223</v>
      </c>
      <c r="D39" s="2">
        <f t="shared" si="5"/>
        <v>14074</v>
      </c>
      <c r="E39" s="2">
        <f>ROUND('[1]DH75-91_COST'!$K32,0)</f>
        <v>13276</v>
      </c>
      <c r="H39" s="2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BEF-0C03-431E-8705-F2326E3A2FC8}">
  <dimension ref="A1:M39"/>
  <sheetViews>
    <sheetView workbookViewId="0">
      <selection activeCell="E26" sqref="E26"/>
    </sheetView>
  </sheetViews>
  <sheetFormatPr defaultRowHeight="14.5" x14ac:dyDescent="0.35"/>
  <cols>
    <col min="1" max="1" width="29.453125" customWidth="1"/>
    <col min="2" max="2" width="13.54296875" customWidth="1"/>
    <col min="3" max="3" width="35" bestFit="1" customWidth="1"/>
    <col min="4" max="4" width="17.81640625" bestFit="1" customWidth="1"/>
    <col min="5" max="5" width="17.81640625" customWidth="1"/>
    <col min="6" max="7" width="22.7265625" bestFit="1" customWidth="1"/>
    <col min="8" max="9" width="26.1796875" customWidth="1"/>
    <col min="10" max="10" width="16.26953125" customWidth="1"/>
    <col min="11" max="11" width="25" customWidth="1"/>
    <col min="12" max="12" width="13.7265625" customWidth="1"/>
    <col min="13" max="13" width="15.81640625" customWidth="1"/>
  </cols>
  <sheetData>
    <row r="1" spans="1:13" ht="43.5" x14ac:dyDescent="0.35">
      <c r="A1" t="s">
        <v>0</v>
      </c>
      <c r="B1" t="s">
        <v>3</v>
      </c>
      <c r="C1" t="s">
        <v>1</v>
      </c>
      <c r="D1" t="s">
        <v>2</v>
      </c>
      <c r="E1" s="4" t="s">
        <v>43</v>
      </c>
      <c r="F1" t="s">
        <v>4</v>
      </c>
      <c r="G1" t="s">
        <v>5</v>
      </c>
      <c r="H1" t="s">
        <v>6</v>
      </c>
    </row>
    <row r="2" spans="1:13" x14ac:dyDescent="0.35">
      <c r="A2" t="str">
        <f>'D65-74'!A2</f>
        <v>heat pump (HP) + none</v>
      </c>
      <c r="B2" s="1">
        <f>'[1]SD65-74'!$C$2</f>
        <v>135.30000000000001</v>
      </c>
      <c r="C2" s="1">
        <f>'[1]SD65-74_COST'!$L14</f>
        <v>181.80898370830661</v>
      </c>
      <c r="D2" s="2">
        <v>0</v>
      </c>
      <c r="E2" s="2">
        <v>0</v>
      </c>
      <c r="F2" s="1">
        <f>B2*C2/1640</f>
        <v>14.999241155935296</v>
      </c>
      <c r="G2" s="1">
        <f>ROUNDUP(F2,0)</f>
        <v>15</v>
      </c>
      <c r="H2" s="2">
        <f t="shared" ref="H2:H20" si="0">7000+567*(G2-4)</f>
        <v>13237</v>
      </c>
      <c r="I2" s="2"/>
      <c r="J2" s="2"/>
      <c r="K2" s="2"/>
      <c r="L2" s="2"/>
      <c r="M2" s="2"/>
    </row>
    <row r="3" spans="1:13" x14ac:dyDescent="0.35">
      <c r="A3" t="str">
        <f>'D65-74'!A3</f>
        <v>HP + deep full ins.</v>
      </c>
      <c r="B3" s="1">
        <f>'[1]SD65-74'!$C$2</f>
        <v>135.30000000000001</v>
      </c>
      <c r="C3" s="1">
        <f>'[1]SD65-74_COST'!$L15</f>
        <v>45.812499755229084</v>
      </c>
      <c r="D3" s="2">
        <f>ROUND('[1]SD65-74_COST'!$I15,0)</f>
        <v>29939</v>
      </c>
      <c r="E3" s="2">
        <f>ROUND('[1]SD65-74_COST'!$J15,0)</f>
        <v>22205</v>
      </c>
      <c r="F3" s="1">
        <f t="shared" ref="F3:F20" si="1">B3*C3/1640</f>
        <v>3.7795312298063997</v>
      </c>
      <c r="G3" s="1">
        <f t="shared" ref="G3:G20" si="2">ROUNDUP(F3,0)</f>
        <v>4</v>
      </c>
      <c r="H3" s="2">
        <f t="shared" si="0"/>
        <v>7000</v>
      </c>
      <c r="I3" s="2"/>
      <c r="J3" s="2"/>
      <c r="K3" s="2"/>
      <c r="L3" s="2"/>
      <c r="M3" s="2"/>
    </row>
    <row r="4" spans="1:13" x14ac:dyDescent="0.35">
      <c r="A4" t="str">
        <f>'D65-74'!A4</f>
        <v>HP + deep walls &amp; floor ins.</v>
      </c>
      <c r="B4" s="1">
        <f>'[1]SD65-74'!$C$2</f>
        <v>135.30000000000001</v>
      </c>
      <c r="C4" s="1">
        <f>'[1]SD65-74_COST'!$L16</f>
        <v>100.52995197870632</v>
      </c>
      <c r="D4" s="2">
        <f>ROUND('[1]SD65-74_COST'!$I16,0)</f>
        <v>11584</v>
      </c>
      <c r="E4" s="2">
        <f>ROUND('[1]SD65-74_COST'!$J16,0)</f>
        <v>7245</v>
      </c>
      <c r="F4" s="1">
        <f t="shared" si="1"/>
        <v>8.2937210382432731</v>
      </c>
      <c r="G4" s="1">
        <f t="shared" si="2"/>
        <v>9</v>
      </c>
      <c r="H4" s="2">
        <f t="shared" si="0"/>
        <v>9835</v>
      </c>
      <c r="I4" s="2"/>
      <c r="J4" s="2"/>
      <c r="K4" s="2"/>
      <c r="L4" s="2"/>
      <c r="M4" s="2"/>
    </row>
    <row r="5" spans="1:13" x14ac:dyDescent="0.35">
      <c r="A5" t="str">
        <f>'D65-74'!A5</f>
        <v>HP + deep walls &amp; double glazing</v>
      </c>
      <c r="B5" s="1">
        <f>'[1]SD65-74'!$C$2</f>
        <v>135.30000000000001</v>
      </c>
      <c r="C5" s="1">
        <f>'[1]SD65-74_COST'!$L17</f>
        <v>97.69116550302256</v>
      </c>
      <c r="D5" s="2">
        <f>ROUND('[1]SD65-74_COST'!$I17,0)</f>
        <v>19344</v>
      </c>
      <c r="E5" s="2">
        <f>ROUND('[1]SD65-74_COST'!$J17,0)</f>
        <v>13925</v>
      </c>
      <c r="F5" s="1">
        <f t="shared" si="1"/>
        <v>8.059521153999361</v>
      </c>
      <c r="G5" s="1">
        <f t="shared" si="2"/>
        <v>9</v>
      </c>
      <c r="H5" s="2">
        <f t="shared" si="0"/>
        <v>9835</v>
      </c>
      <c r="I5" s="2"/>
      <c r="J5" s="2"/>
      <c r="K5" s="2"/>
      <c r="L5" s="2"/>
      <c r="M5" s="2"/>
    </row>
    <row r="6" spans="1:13" x14ac:dyDescent="0.35">
      <c r="A6" t="str">
        <f>'D65-74'!A6</f>
        <v>HP + deep walls &amp; roof ins.</v>
      </c>
      <c r="B6" s="1">
        <f>'[1]SD65-74'!$C$2</f>
        <v>135.30000000000001</v>
      </c>
      <c r="C6" s="1">
        <f>'[1]SD65-74_COST'!$L18</f>
        <v>102.01460888506891</v>
      </c>
      <c r="D6" s="2">
        <f>ROUND('[1]SD65-74_COST'!$I18,0)</f>
        <v>12308</v>
      </c>
      <c r="E6" s="2">
        <f>ROUND('[1]SD65-74_COST'!$J18,0)</f>
        <v>6374</v>
      </c>
      <c r="F6" s="1">
        <f t="shared" si="1"/>
        <v>8.4162052330181858</v>
      </c>
      <c r="G6" s="1">
        <f t="shared" si="2"/>
        <v>9</v>
      </c>
      <c r="H6" s="2">
        <f t="shared" si="0"/>
        <v>9835</v>
      </c>
      <c r="I6" s="2"/>
      <c r="J6" s="2"/>
      <c r="K6" s="2"/>
      <c r="L6" s="2"/>
      <c r="M6" s="2"/>
    </row>
    <row r="7" spans="1:13" x14ac:dyDescent="0.35">
      <c r="A7" t="str">
        <f>'D65-74'!A7</f>
        <v>HP + deep floor &amp; double glazing</v>
      </c>
      <c r="B7" s="1">
        <f>'[1]SD65-74'!$C$2</f>
        <v>135.30000000000001</v>
      </c>
      <c r="C7" s="1">
        <f>'[1]SD65-74_COST'!$L19</f>
        <v>97.69116550302256</v>
      </c>
      <c r="D7" s="2">
        <f>ROUND('[1]SD65-74_COST'!$I19,0)</f>
        <v>17631</v>
      </c>
      <c r="E7" s="2">
        <f>ROUND('[1]SD65-74_COST'!$J19,0)</f>
        <v>15831</v>
      </c>
      <c r="F7" s="1">
        <f t="shared" si="1"/>
        <v>8.059521153999361</v>
      </c>
      <c r="G7" s="1">
        <f t="shared" si="2"/>
        <v>9</v>
      </c>
      <c r="H7" s="2">
        <f t="shared" si="0"/>
        <v>9835</v>
      </c>
      <c r="I7" s="2"/>
      <c r="J7" s="2"/>
      <c r="K7" s="2"/>
      <c r="L7" s="2"/>
    </row>
    <row r="8" spans="1:13" x14ac:dyDescent="0.35">
      <c r="A8" t="str">
        <f>'D65-74'!A8</f>
        <v>HP + deep floor &amp; roof ins.</v>
      </c>
      <c r="B8" s="1">
        <f>'[1]SD65-74'!$C$2</f>
        <v>135.30000000000001</v>
      </c>
      <c r="C8" s="1">
        <f>'[1]SD65-74_COST'!$L20</f>
        <v>129.15963591149995</v>
      </c>
      <c r="D8" s="2">
        <f>ROUND('[1]SD65-74_COST'!$I20,0)</f>
        <v>10595</v>
      </c>
      <c r="E8" s="2">
        <f>ROUND('[1]SD65-74_COST'!$J20,0)</f>
        <v>8279</v>
      </c>
      <c r="F8" s="1">
        <f t="shared" si="1"/>
        <v>10.655669962698745</v>
      </c>
      <c r="G8" s="1">
        <f t="shared" si="2"/>
        <v>11</v>
      </c>
      <c r="H8" s="2">
        <f t="shared" si="0"/>
        <v>10969</v>
      </c>
      <c r="I8" s="2"/>
      <c r="J8" s="2"/>
      <c r="K8" s="2"/>
      <c r="L8" s="2"/>
    </row>
    <row r="9" spans="1:13" x14ac:dyDescent="0.35">
      <c r="A9" t="str">
        <f>'D65-74'!A9</f>
        <v>HP + deep roof &amp; double glazing</v>
      </c>
      <c r="B9" s="1">
        <f>'[1]SD65-74'!$C$2</f>
        <v>135.30000000000001</v>
      </c>
      <c r="C9" s="1">
        <f>'[1]SD65-74_COST'!$L21</f>
        <v>126.44335060067351</v>
      </c>
      <c r="D9" s="2">
        <f>ROUND('[1]SD65-74_COST'!$I21,0)</f>
        <v>16624</v>
      </c>
      <c r="E9" s="2">
        <f>ROUND('[1]SD65-74_COST'!$J21,0)</f>
        <v>13229</v>
      </c>
      <c r="F9" s="1">
        <f t="shared" si="1"/>
        <v>10.431576424555566</v>
      </c>
      <c r="G9" s="1">
        <f t="shared" si="2"/>
        <v>11</v>
      </c>
      <c r="H9" s="2">
        <f t="shared" si="0"/>
        <v>10969</v>
      </c>
      <c r="I9" s="2"/>
      <c r="J9" s="2"/>
      <c r="K9" s="2"/>
      <c r="L9" s="2"/>
    </row>
    <row r="10" spans="1:13" x14ac:dyDescent="0.35">
      <c r="A10" t="str">
        <f>'D65-74'!A10</f>
        <v>HP + deep walls ins.</v>
      </c>
      <c r="B10" s="1">
        <f>'[1]SD65-74'!$C$2</f>
        <v>135.30000000000001</v>
      </c>
      <c r="C10" s="1">
        <f>'[1]SD65-74_COST'!$L22</f>
        <v>130.2435430128665</v>
      </c>
      <c r="D10" s="2">
        <f>ROUND('[1]SD65-74_COST'!$I22,0)</f>
        <v>6648</v>
      </c>
      <c r="E10" s="2">
        <f>ROUND('[1]SD65-74_COST'!$J22,0)</f>
        <v>2670</v>
      </c>
      <c r="F10" s="1">
        <f t="shared" si="1"/>
        <v>10.745092298561488</v>
      </c>
      <c r="G10" s="1">
        <f t="shared" si="2"/>
        <v>11</v>
      </c>
      <c r="H10" s="2">
        <f t="shared" si="0"/>
        <v>10969</v>
      </c>
      <c r="I10" s="2"/>
      <c r="J10" s="2"/>
      <c r="K10" s="2"/>
      <c r="L10" s="2"/>
    </row>
    <row r="11" spans="1:13" x14ac:dyDescent="0.35">
      <c r="A11" t="str">
        <f>'D65-74'!A11</f>
        <v>HP + deep floor ins.</v>
      </c>
      <c r="B11" s="1">
        <f>'[1]SD65-74'!$C$2</f>
        <v>135.30000000000001</v>
      </c>
      <c r="C11" s="1">
        <f>'[1]SD65-74_COST'!$L23</f>
        <v>156.31565127940198</v>
      </c>
      <c r="D11" s="2">
        <f>ROUND('[1]SD65-74_COST'!$I23,0)</f>
        <v>4935</v>
      </c>
      <c r="E11" s="2">
        <f>ROUND('[1]SD65-74_COST'!$J23,0)</f>
        <v>4575</v>
      </c>
      <c r="F11" s="1">
        <f t="shared" si="1"/>
        <v>12.896041230550663</v>
      </c>
      <c r="G11" s="1">
        <f t="shared" si="2"/>
        <v>13</v>
      </c>
      <c r="H11" s="2">
        <f t="shared" si="0"/>
        <v>12103</v>
      </c>
      <c r="I11" s="2"/>
      <c r="J11" s="2"/>
      <c r="K11" s="2"/>
      <c r="L11" s="2"/>
    </row>
    <row r="12" spans="1:13" x14ac:dyDescent="0.35">
      <c r="A12" t="str">
        <f>'D65-74'!A12</f>
        <v>HP + deep roof ins.</v>
      </c>
      <c r="B12" s="1">
        <f>'[1]SD65-74'!$C$2</f>
        <v>135.30000000000001</v>
      </c>
      <c r="C12" s="1">
        <f>'[1]SD65-74_COST'!$L24</f>
        <v>157.67842889680145</v>
      </c>
      <c r="D12" s="2">
        <f>ROUND('[1]SD65-74_COST'!$I24,0)</f>
        <v>5660</v>
      </c>
      <c r="E12" s="2">
        <f>ROUND('[1]SD65-74_COST'!$J24,0)</f>
        <v>3704</v>
      </c>
      <c r="F12" s="1">
        <f t="shared" si="1"/>
        <v>13.008470383986122</v>
      </c>
      <c r="G12" s="1">
        <f t="shared" si="2"/>
        <v>14</v>
      </c>
      <c r="H12" s="2">
        <f t="shared" si="0"/>
        <v>12670</v>
      </c>
      <c r="I12" s="2"/>
      <c r="J12" s="2"/>
      <c r="K12" s="2"/>
      <c r="L12" s="2"/>
    </row>
    <row r="13" spans="1:13" x14ac:dyDescent="0.35">
      <c r="A13" t="str">
        <f>'D65-74'!A13</f>
        <v>HP + mod. full ins.</v>
      </c>
      <c r="B13" s="1">
        <f>'[1]SD65-74'!$C$2</f>
        <v>135.30000000000001</v>
      </c>
      <c r="C13" s="1">
        <f>'[1]SD65-74_COST'!$L25</f>
        <v>68.819734152759949</v>
      </c>
      <c r="D13" s="2">
        <f>ROUND('[1]SD65-74_COST'!$I25,0)</f>
        <v>24506</v>
      </c>
      <c r="E13" s="2">
        <f>ROUND('[1]SD65-74_COST'!$J25,0)</f>
        <v>16771</v>
      </c>
      <c r="F13" s="1">
        <f t="shared" si="1"/>
        <v>5.6776280676026962</v>
      </c>
      <c r="G13" s="1">
        <f t="shared" si="2"/>
        <v>6</v>
      </c>
      <c r="H13" s="2">
        <f t="shared" si="0"/>
        <v>8134</v>
      </c>
      <c r="I13" s="2"/>
      <c r="J13" s="2"/>
      <c r="K13" s="2"/>
      <c r="L13" s="2"/>
    </row>
    <row r="14" spans="1:13" x14ac:dyDescent="0.35">
      <c r="A14" t="str">
        <f>'D65-74'!A14</f>
        <v>HP + mod. walls &amp; floor ins.</v>
      </c>
      <c r="B14" s="1">
        <f>'[1]SD65-74'!$C$2</f>
        <v>135.30000000000001</v>
      </c>
      <c r="C14" s="1">
        <f>'[1]SD65-74_COST'!$L26</f>
        <v>121.84869218813623</v>
      </c>
      <c r="D14" s="2">
        <f>ROUND('[1]SD65-74_COST'!$I26,0)</f>
        <v>7881</v>
      </c>
      <c r="E14" s="2">
        <f>ROUND('[1]SD65-74_COST'!$J26,0)</f>
        <v>3543</v>
      </c>
      <c r="F14" s="1">
        <f t="shared" si="1"/>
        <v>10.05251710552124</v>
      </c>
      <c r="G14" s="1">
        <f t="shared" si="2"/>
        <v>11</v>
      </c>
      <c r="H14" s="2">
        <f t="shared" si="0"/>
        <v>10969</v>
      </c>
    </row>
    <row r="15" spans="1:13" x14ac:dyDescent="0.35">
      <c r="A15" t="str">
        <f>'D65-74'!A15</f>
        <v>HP + mod. walls &amp; double glazing</v>
      </c>
      <c r="B15" s="1">
        <f>'[1]SD65-74'!$C$2</f>
        <v>135.30000000000001</v>
      </c>
      <c r="C15" s="1">
        <f>'[1]SD65-74_COST'!$L27</f>
        <v>118.84928013295951</v>
      </c>
      <c r="D15" s="2">
        <f>ROUND('[1]SD65-74_COST'!$I27,0)</f>
        <v>15736</v>
      </c>
      <c r="E15" s="2">
        <f>ROUND('[1]SD65-74_COST'!$J27,0)</f>
        <v>10318</v>
      </c>
      <c r="F15" s="1">
        <f t="shared" si="1"/>
        <v>9.8050656109691605</v>
      </c>
      <c r="G15" s="1">
        <f t="shared" si="2"/>
        <v>10</v>
      </c>
      <c r="H15" s="2">
        <f t="shared" si="0"/>
        <v>10402</v>
      </c>
    </row>
    <row r="16" spans="1:13" x14ac:dyDescent="0.35">
      <c r="A16" t="str">
        <f>'D65-74'!A16</f>
        <v>HP + mod. walls &amp; roof ins.</v>
      </c>
      <c r="B16" s="1">
        <f>'[1]SD65-74'!$C$2</f>
        <v>135.30000000000001</v>
      </c>
      <c r="C16" s="1">
        <f>'[1]SD65-74_COST'!$L28</f>
        <v>127.11873873300614</v>
      </c>
      <c r="D16" s="2">
        <f>ROUND('[1]SD65-74_COST'!$I28,0)</f>
        <v>6970</v>
      </c>
      <c r="E16" s="2">
        <f>ROUND('[1]SD65-74_COST'!$J28,0)</f>
        <v>1035</v>
      </c>
      <c r="F16" s="1">
        <f t="shared" si="1"/>
        <v>10.487295945473006</v>
      </c>
      <c r="G16" s="1">
        <f t="shared" si="2"/>
        <v>11</v>
      </c>
      <c r="H16" s="2">
        <f t="shared" si="0"/>
        <v>10969</v>
      </c>
    </row>
    <row r="17" spans="1:8" x14ac:dyDescent="0.35">
      <c r="A17" t="str">
        <f>'D65-74'!A17</f>
        <v>HP + mod. floor &amp; roof ins.</v>
      </c>
      <c r="B17" s="1">
        <f>'[1]SD65-74'!$C$2</f>
        <v>135.30000000000001</v>
      </c>
      <c r="C17" s="1">
        <f>'[1]SD65-74_COST'!$L29</f>
        <v>138.37304276972861</v>
      </c>
      <c r="D17" s="2">
        <f>ROUND('[1]SD65-74_COST'!$I29,0)</f>
        <v>8769</v>
      </c>
      <c r="E17" s="2">
        <f>ROUND('[1]SD65-74_COST'!$J29,0)</f>
        <v>6453</v>
      </c>
      <c r="F17" s="1">
        <f t="shared" si="1"/>
        <v>11.415776028502611</v>
      </c>
      <c r="G17" s="1">
        <f t="shared" si="2"/>
        <v>12</v>
      </c>
      <c r="H17" s="2">
        <f t="shared" si="0"/>
        <v>11536</v>
      </c>
    </row>
    <row r="18" spans="1:8" x14ac:dyDescent="0.35">
      <c r="A18" t="str">
        <f>'D65-74'!A18</f>
        <v>HP + mod. floor &amp; double glazing</v>
      </c>
      <c r="B18" s="1">
        <f>'[1]SD65-74'!$C$2</f>
        <v>135.30000000000001</v>
      </c>
      <c r="C18" s="1">
        <f>'[1]SD65-74_COST'!$L30</f>
        <v>130.25266724693702</v>
      </c>
      <c r="D18" s="2">
        <f>ROUND('[1]SD65-74_COST'!$I30,0)</f>
        <v>17536</v>
      </c>
      <c r="E18" s="2">
        <f>ROUND('[1]SD65-74_COST'!$J30,0)</f>
        <v>15736</v>
      </c>
      <c r="F18" s="1">
        <f t="shared" si="1"/>
        <v>10.745845047872304</v>
      </c>
      <c r="G18" s="1">
        <f t="shared" si="2"/>
        <v>11</v>
      </c>
      <c r="H18" s="2">
        <f t="shared" si="0"/>
        <v>10969</v>
      </c>
    </row>
    <row r="19" spans="1:8" x14ac:dyDescent="0.35">
      <c r="A19" t="str">
        <f>'D65-74'!A19</f>
        <v>HP + mod. roof &amp; double glazing</v>
      </c>
      <c r="B19" s="1">
        <f>'[1]SD65-74'!$C$2</f>
        <v>135.30000000000001</v>
      </c>
      <c r="C19" s="1">
        <f>'[1]SD65-74_COST'!$L31</f>
        <v>135.45236055071254</v>
      </c>
      <c r="D19" s="2">
        <f>ROUND('[1]SD65-74_COST'!$I31,0)</f>
        <v>16624</v>
      </c>
      <c r="E19" s="2">
        <f>ROUND('[1]SD65-74_COST'!$J31,0)</f>
        <v>13229</v>
      </c>
      <c r="F19" s="1">
        <f t="shared" si="1"/>
        <v>11.174819745433785</v>
      </c>
      <c r="G19" s="1">
        <f t="shared" si="2"/>
        <v>12</v>
      </c>
      <c r="H19" s="2">
        <f t="shared" si="0"/>
        <v>11536</v>
      </c>
    </row>
    <row r="20" spans="1:8" x14ac:dyDescent="0.35">
      <c r="A20" t="str">
        <f>'D65-74'!A20</f>
        <v>HP + double glazing</v>
      </c>
      <c r="B20" s="1">
        <f>'[1]SD65-74'!$C$2</f>
        <v>135.30000000000001</v>
      </c>
      <c r="C20" s="1">
        <f>'[1]SD65-74_COST'!$L32</f>
        <v>153.70903569456021</v>
      </c>
      <c r="D20" s="2">
        <f>ROUND('[1]SD65-74_COST'!$I32,0)</f>
        <v>12695</v>
      </c>
      <c r="E20" s="2">
        <f>ROUND('[1]SD65-74_COST'!$J32,0)</f>
        <v>11256</v>
      </c>
      <c r="F20" s="1">
        <f t="shared" si="1"/>
        <v>12.680995444801219</v>
      </c>
      <c r="G20" s="1">
        <f t="shared" si="2"/>
        <v>13</v>
      </c>
      <c r="H20" s="2">
        <f t="shared" si="0"/>
        <v>12103</v>
      </c>
    </row>
    <row r="21" spans="1:8" x14ac:dyDescent="0.35">
      <c r="A21" t="str">
        <f>'D65-74'!A21</f>
        <v>gas boiler (GB) + none</v>
      </c>
      <c r="B21" s="1">
        <f>'[1]SD65-74'!$C$2</f>
        <v>135.30000000000001</v>
      </c>
      <c r="C21" s="1">
        <f>C2</f>
        <v>181.80898370830661</v>
      </c>
      <c r="D21" s="2">
        <f t="shared" ref="D21:D23" si="3">D2</f>
        <v>0</v>
      </c>
      <c r="E21" s="2">
        <v>0</v>
      </c>
      <c r="F21" s="1"/>
      <c r="G21" s="1"/>
      <c r="H21" s="2">
        <v>3000</v>
      </c>
    </row>
    <row r="22" spans="1:8" x14ac:dyDescent="0.35">
      <c r="A22" t="str">
        <f>'D65-74'!A22</f>
        <v>GB + deep full ins.</v>
      </c>
      <c r="B22" s="1">
        <f>'[1]SD65-74'!$C$2</f>
        <v>135.30000000000001</v>
      </c>
      <c r="C22" s="1">
        <f t="shared" ref="C22:C39" si="4">C3</f>
        <v>45.812499755229084</v>
      </c>
      <c r="D22" s="2">
        <f t="shared" si="3"/>
        <v>29939</v>
      </c>
      <c r="E22" s="2">
        <f>ROUND('[1]SD65-74_COST'!$K15,0)</f>
        <v>22205</v>
      </c>
      <c r="F22" s="1"/>
      <c r="G22" s="1"/>
      <c r="H22" s="2">
        <v>3000</v>
      </c>
    </row>
    <row r="23" spans="1:8" x14ac:dyDescent="0.35">
      <c r="A23" t="str">
        <f>'D65-74'!A23</f>
        <v>GB + deep walls &amp; floor ins.</v>
      </c>
      <c r="B23" s="1">
        <f>'[1]SD65-74'!$C$2</f>
        <v>135.30000000000001</v>
      </c>
      <c r="C23" s="1">
        <f t="shared" si="4"/>
        <v>100.52995197870632</v>
      </c>
      <c r="D23" s="2">
        <f t="shared" si="3"/>
        <v>11584</v>
      </c>
      <c r="E23" s="2">
        <f>ROUND('[1]SD65-74_COST'!$K16,0)</f>
        <v>7245</v>
      </c>
      <c r="F23" s="1"/>
      <c r="G23" s="1"/>
      <c r="H23" s="2">
        <v>3000</v>
      </c>
    </row>
    <row r="24" spans="1:8" x14ac:dyDescent="0.35">
      <c r="A24" t="str">
        <f>'D65-74'!A24</f>
        <v>GB + deep walls &amp; double glazing</v>
      </c>
      <c r="B24" s="1">
        <f>'[1]SD65-74'!$C$2</f>
        <v>135.30000000000001</v>
      </c>
      <c r="C24" s="1">
        <f t="shared" si="4"/>
        <v>97.69116550302256</v>
      </c>
      <c r="D24" s="2">
        <f t="shared" ref="D24:D39" si="5">D5</f>
        <v>19344</v>
      </c>
      <c r="E24" s="2">
        <f>ROUND('[1]SD65-74_COST'!$K17,0)</f>
        <v>13925</v>
      </c>
      <c r="H24" s="2">
        <v>3000</v>
      </c>
    </row>
    <row r="25" spans="1:8" x14ac:dyDescent="0.35">
      <c r="A25" t="str">
        <f>'D65-74'!A25</f>
        <v>GB + deep walls &amp; roof ins.</v>
      </c>
      <c r="B25" s="1">
        <f>'[1]SD65-74'!$C$2</f>
        <v>135.30000000000001</v>
      </c>
      <c r="C25" s="1">
        <f t="shared" si="4"/>
        <v>102.01460888506891</v>
      </c>
      <c r="D25" s="2">
        <f t="shared" si="5"/>
        <v>12308</v>
      </c>
      <c r="E25" s="2">
        <f>ROUND('[1]SD65-74_COST'!$K18,0)</f>
        <v>6374</v>
      </c>
      <c r="H25" s="2">
        <v>3000</v>
      </c>
    </row>
    <row r="26" spans="1:8" x14ac:dyDescent="0.35">
      <c r="A26" t="str">
        <f>'D65-74'!A26</f>
        <v>GB + deep floor &amp; double glazing</v>
      </c>
      <c r="B26" s="1">
        <f>'[1]SD65-74'!$C$2</f>
        <v>135.30000000000001</v>
      </c>
      <c r="C26" s="1">
        <f t="shared" si="4"/>
        <v>97.69116550302256</v>
      </c>
      <c r="D26" s="2">
        <f t="shared" si="5"/>
        <v>17631</v>
      </c>
      <c r="E26" s="2">
        <f>ROUND('[1]SD65-74_COST'!$K19,0)</f>
        <v>15831</v>
      </c>
      <c r="H26" s="2">
        <v>3000</v>
      </c>
    </row>
    <row r="27" spans="1:8" x14ac:dyDescent="0.35">
      <c r="A27" t="str">
        <f>'D65-74'!A27</f>
        <v>GB + deep floor &amp; roof ins.</v>
      </c>
      <c r="B27" s="1">
        <f>'[1]SD65-74'!$C$2</f>
        <v>135.30000000000001</v>
      </c>
      <c r="C27" s="1">
        <f t="shared" si="4"/>
        <v>129.15963591149995</v>
      </c>
      <c r="D27" s="2">
        <f t="shared" si="5"/>
        <v>10595</v>
      </c>
      <c r="E27" s="2">
        <f>ROUND('[1]SD65-74_COST'!$K20,0)</f>
        <v>8279</v>
      </c>
      <c r="H27" s="2">
        <v>3000</v>
      </c>
    </row>
    <row r="28" spans="1:8" x14ac:dyDescent="0.35">
      <c r="A28" t="str">
        <f>'D65-74'!A28</f>
        <v>GB + deep roof &amp; double glazing</v>
      </c>
      <c r="B28" s="1">
        <f>'[1]SD65-74'!$C$2</f>
        <v>135.30000000000001</v>
      </c>
      <c r="C28" s="1">
        <f t="shared" si="4"/>
        <v>126.44335060067351</v>
      </c>
      <c r="D28" s="2">
        <f t="shared" si="5"/>
        <v>16624</v>
      </c>
      <c r="E28" s="2">
        <f>ROUND('[1]SD65-74_COST'!$K21,0)</f>
        <v>13229</v>
      </c>
      <c r="H28" s="2">
        <v>3000</v>
      </c>
    </row>
    <row r="29" spans="1:8" x14ac:dyDescent="0.35">
      <c r="A29" t="str">
        <f>'D65-74'!A29</f>
        <v>GB + deep walls ins.</v>
      </c>
      <c r="B29" s="1">
        <f>'[1]SD65-74'!$C$2</f>
        <v>135.30000000000001</v>
      </c>
      <c r="C29" s="1">
        <f t="shared" si="4"/>
        <v>130.2435430128665</v>
      </c>
      <c r="D29" s="2">
        <f t="shared" si="5"/>
        <v>6648</v>
      </c>
      <c r="E29" s="2">
        <f>ROUND('[1]SD65-74_COST'!$K22,0)</f>
        <v>4659</v>
      </c>
      <c r="H29" s="2">
        <v>3000</v>
      </c>
    </row>
    <row r="30" spans="1:8" x14ac:dyDescent="0.35">
      <c r="A30" t="str">
        <f>'D65-74'!A30</f>
        <v>GB + deep floor ins.</v>
      </c>
      <c r="B30" s="1">
        <f>'[1]SD65-74'!$C$2</f>
        <v>135.30000000000001</v>
      </c>
      <c r="C30" s="1">
        <f t="shared" si="4"/>
        <v>156.31565127940198</v>
      </c>
      <c r="D30" s="2">
        <f t="shared" si="5"/>
        <v>4935</v>
      </c>
      <c r="E30" s="2">
        <f>ROUND('[1]SD65-74_COST'!$K23,0)</f>
        <v>4755</v>
      </c>
      <c r="H30" s="2">
        <v>3000</v>
      </c>
    </row>
    <row r="31" spans="1:8" x14ac:dyDescent="0.35">
      <c r="A31" t="str">
        <f>'D65-74'!A31</f>
        <v>GB + deep roof ins.</v>
      </c>
      <c r="B31" s="1">
        <f>'[1]SD65-74'!$C$2</f>
        <v>135.30000000000001</v>
      </c>
      <c r="C31" s="1">
        <f t="shared" si="4"/>
        <v>157.67842889680145</v>
      </c>
      <c r="D31" s="2">
        <f t="shared" si="5"/>
        <v>5660</v>
      </c>
      <c r="E31" s="2">
        <f>ROUND('[1]SD65-74_COST'!$K24,0)</f>
        <v>4682</v>
      </c>
      <c r="H31" s="2">
        <v>3000</v>
      </c>
    </row>
    <row r="32" spans="1:8" x14ac:dyDescent="0.35">
      <c r="A32" t="str">
        <f>'D65-74'!A32</f>
        <v>GB + mod. full ins.</v>
      </c>
      <c r="B32" s="1">
        <f>'[1]SD65-74'!$C$2</f>
        <v>135.30000000000001</v>
      </c>
      <c r="C32" s="1">
        <f t="shared" si="4"/>
        <v>68.819734152759949</v>
      </c>
      <c r="D32" s="2">
        <f t="shared" si="5"/>
        <v>24506</v>
      </c>
      <c r="E32" s="2">
        <f>ROUND('[1]SD65-74_COST'!$K25,0)</f>
        <v>16771</v>
      </c>
      <c r="H32" s="2">
        <v>3000</v>
      </c>
    </row>
    <row r="33" spans="1:8" x14ac:dyDescent="0.35">
      <c r="A33" t="str">
        <f>'D65-74'!A33</f>
        <v>GB + mod. walls &amp; floor ins.</v>
      </c>
      <c r="B33" s="1">
        <f>'[1]SD65-74'!$C$2</f>
        <v>135.30000000000001</v>
      </c>
      <c r="C33" s="1">
        <f t="shared" si="4"/>
        <v>121.84869218813623</v>
      </c>
      <c r="D33" s="2">
        <f t="shared" si="5"/>
        <v>7881</v>
      </c>
      <c r="E33" s="2">
        <f>ROUND('[1]SD65-74_COST'!$K26,0)</f>
        <v>3543</v>
      </c>
      <c r="H33" s="2">
        <v>3000</v>
      </c>
    </row>
    <row r="34" spans="1:8" x14ac:dyDescent="0.35">
      <c r="A34" t="str">
        <f>'D65-74'!A34</f>
        <v>GB + mod. walls &amp; double glazing</v>
      </c>
      <c r="B34" s="1">
        <f>'[1]SD65-74'!$C$2</f>
        <v>135.30000000000001</v>
      </c>
      <c r="C34" s="1">
        <f t="shared" si="4"/>
        <v>118.84928013295951</v>
      </c>
      <c r="D34" s="2">
        <f t="shared" si="5"/>
        <v>15736</v>
      </c>
      <c r="E34" s="2">
        <f>ROUND('[1]SD65-74_COST'!$K27,0)</f>
        <v>10318</v>
      </c>
      <c r="H34" s="2">
        <v>3000</v>
      </c>
    </row>
    <row r="35" spans="1:8" x14ac:dyDescent="0.35">
      <c r="A35" t="str">
        <f>'D65-74'!A35</f>
        <v>GB + mod. walls &amp; roof ins.</v>
      </c>
      <c r="B35" s="1">
        <f>'[1]SD65-74'!$C$2</f>
        <v>135.30000000000001</v>
      </c>
      <c r="C35" s="1">
        <f t="shared" si="4"/>
        <v>127.11873873300614</v>
      </c>
      <c r="D35" s="2">
        <f t="shared" si="5"/>
        <v>6970</v>
      </c>
      <c r="E35" s="2">
        <f>ROUND('[1]SD65-74_COST'!$K28,0)</f>
        <v>1035</v>
      </c>
      <c r="H35" s="2">
        <v>3000</v>
      </c>
    </row>
    <row r="36" spans="1:8" x14ac:dyDescent="0.35">
      <c r="A36" t="str">
        <f>'D65-74'!A36</f>
        <v>GB + mod. floor &amp; roof ins.</v>
      </c>
      <c r="B36" s="1">
        <f>'[1]SD65-74'!$C$2</f>
        <v>135.30000000000001</v>
      </c>
      <c r="C36" s="1">
        <f t="shared" si="4"/>
        <v>138.37304276972861</v>
      </c>
      <c r="D36" s="2">
        <f t="shared" si="5"/>
        <v>8769</v>
      </c>
      <c r="E36" s="2">
        <f>ROUND('[1]SD65-74_COST'!$K29,0)</f>
        <v>6453</v>
      </c>
      <c r="H36" s="2">
        <v>3000</v>
      </c>
    </row>
    <row r="37" spans="1:8" x14ac:dyDescent="0.35">
      <c r="A37" t="str">
        <f>'D65-74'!A37</f>
        <v>GB + mod. floor &amp; double glazing</v>
      </c>
      <c r="B37" s="1">
        <f>'[1]SD65-74'!$C$2</f>
        <v>135.30000000000001</v>
      </c>
      <c r="C37" s="1">
        <f t="shared" si="4"/>
        <v>130.25266724693702</v>
      </c>
      <c r="D37" s="2">
        <f t="shared" si="5"/>
        <v>17536</v>
      </c>
      <c r="E37" s="2">
        <f>ROUND('[1]SD65-74_COST'!$K30,0)</f>
        <v>15736</v>
      </c>
      <c r="H37" s="2">
        <v>3000</v>
      </c>
    </row>
    <row r="38" spans="1:8" x14ac:dyDescent="0.35">
      <c r="A38" t="str">
        <f>'D65-74'!A38</f>
        <v>GB + mod. roof &amp; double glazing</v>
      </c>
      <c r="B38" s="1">
        <f>'[1]SD65-74'!$C$2</f>
        <v>135.30000000000001</v>
      </c>
      <c r="C38" s="1">
        <f t="shared" si="4"/>
        <v>135.45236055071254</v>
      </c>
      <c r="D38" s="2">
        <f t="shared" si="5"/>
        <v>16624</v>
      </c>
      <c r="E38" s="2">
        <f>ROUND('[1]SD65-74_COST'!$K31,0)</f>
        <v>13229</v>
      </c>
      <c r="H38" s="2">
        <v>3000</v>
      </c>
    </row>
    <row r="39" spans="1:8" x14ac:dyDescent="0.35">
      <c r="A39" t="str">
        <f>'D65-74'!A39</f>
        <v>GB + double glazing</v>
      </c>
      <c r="B39" s="1">
        <f>'[1]SD65-74'!$C$2</f>
        <v>135.30000000000001</v>
      </c>
      <c r="C39" s="1">
        <f t="shared" si="4"/>
        <v>153.70903569456021</v>
      </c>
      <c r="D39" s="2">
        <f t="shared" si="5"/>
        <v>12695</v>
      </c>
      <c r="E39" s="2">
        <f>ROUND('[1]SD65-74_COST'!$K32,0)</f>
        <v>11975</v>
      </c>
      <c r="H39" s="2"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2899-BA76-4331-A4D6-52B5D3B2690A}">
  <dimension ref="A1:M39"/>
  <sheetViews>
    <sheetView topLeftCell="A4" workbookViewId="0">
      <selection activeCell="H3" sqref="H3"/>
    </sheetView>
  </sheetViews>
  <sheetFormatPr defaultRowHeight="14.5" x14ac:dyDescent="0.35"/>
  <cols>
    <col min="1" max="1" width="29.453125" customWidth="1"/>
    <col min="2" max="2" width="13.54296875" customWidth="1"/>
    <col min="3" max="3" width="35" bestFit="1" customWidth="1"/>
    <col min="4" max="4" width="17.81640625" bestFit="1" customWidth="1"/>
    <col min="5" max="5" width="17.81640625" customWidth="1"/>
    <col min="6" max="7" width="22.7265625" bestFit="1" customWidth="1"/>
    <col min="8" max="9" width="26.1796875" customWidth="1"/>
    <col min="10" max="10" width="16.26953125" customWidth="1"/>
    <col min="11" max="11" width="25" customWidth="1"/>
    <col min="12" max="12" width="17.26953125" customWidth="1"/>
  </cols>
  <sheetData>
    <row r="1" spans="1:13" ht="43.5" x14ac:dyDescent="0.35">
      <c r="A1" t="s">
        <v>0</v>
      </c>
      <c r="B1" t="s">
        <v>3</v>
      </c>
      <c r="C1" t="s">
        <v>1</v>
      </c>
      <c r="D1" t="s">
        <v>2</v>
      </c>
      <c r="E1" s="4" t="s">
        <v>43</v>
      </c>
      <c r="F1" t="s">
        <v>4</v>
      </c>
      <c r="G1" t="s">
        <v>5</v>
      </c>
      <c r="H1" t="s">
        <v>6</v>
      </c>
    </row>
    <row r="2" spans="1:13" x14ac:dyDescent="0.35">
      <c r="A2" t="str">
        <f>'D65-74'!A2</f>
        <v>heat pump (HP) + none</v>
      </c>
      <c r="B2" s="1">
        <f>'[1]SD75-91'!$C$2</f>
        <v>135.30000000000001</v>
      </c>
      <c r="C2" s="1">
        <f>'[1]SD75-91_COST'!$L14</f>
        <v>118.0155296656116</v>
      </c>
      <c r="D2" s="2">
        <v>0</v>
      </c>
      <c r="E2" s="2">
        <v>0</v>
      </c>
      <c r="F2" s="1">
        <f>B2*C2/1640</f>
        <v>9.7362811974129571</v>
      </c>
      <c r="G2" s="1">
        <f>ROUNDUP(F2,0)</f>
        <v>10</v>
      </c>
      <c r="H2" s="2">
        <f t="shared" ref="H2:H20" si="0">7000+567*(G2-4)</f>
        <v>10402</v>
      </c>
      <c r="I2" s="2"/>
      <c r="J2" s="2"/>
      <c r="K2" s="2"/>
      <c r="L2" s="2"/>
      <c r="M2" s="2"/>
    </row>
    <row r="3" spans="1:13" x14ac:dyDescent="0.35">
      <c r="A3" t="str">
        <f>'D65-74'!A3</f>
        <v>HP + deep full ins.</v>
      </c>
      <c r="B3" s="1">
        <f>'[1]SD75-91'!$C$2</f>
        <v>135.30000000000001</v>
      </c>
      <c r="C3" s="1">
        <f>'[1]SD75-91_COST'!$L15</f>
        <v>45.371682079680546</v>
      </c>
      <c r="D3" s="2">
        <f>ROUND('[1]SD75-91_COST'!$I15,0)</f>
        <v>27397</v>
      </c>
      <c r="E3" s="2">
        <f>ROUND('[1]SD75-91_COST'!$J15,0)</f>
        <v>19913</v>
      </c>
      <c r="F3" s="1">
        <f t="shared" ref="F3:F20" si="1">B3*C3/1640</f>
        <v>3.7431637715736454</v>
      </c>
      <c r="G3" s="1">
        <f t="shared" ref="G3:G20" si="2">ROUNDUP(F3,0)</f>
        <v>4</v>
      </c>
      <c r="H3" s="2">
        <f t="shared" si="0"/>
        <v>7000</v>
      </c>
      <c r="I3" s="2"/>
      <c r="J3" s="2"/>
      <c r="K3" s="2"/>
      <c r="L3" s="2"/>
      <c r="M3" s="2"/>
    </row>
    <row r="4" spans="1:13" x14ac:dyDescent="0.35">
      <c r="A4" t="str">
        <f>'D65-74'!A4</f>
        <v>HP + deep walls &amp; floor ins.</v>
      </c>
      <c r="B4" s="1">
        <f>'[1]SD75-91'!$C$2</f>
        <v>135.30000000000001</v>
      </c>
      <c r="C4" s="1">
        <f>'[1]SD75-91_COST'!$L16</f>
        <v>87.40455467339639</v>
      </c>
      <c r="D4" s="2">
        <f>ROUND('[1]SD75-91_COST'!$I16,0)</f>
        <v>10623</v>
      </c>
      <c r="E4" s="2">
        <f>ROUND('[1]SD75-91_COST'!$J16,0)</f>
        <v>6556</v>
      </c>
      <c r="F4" s="1">
        <f t="shared" si="1"/>
        <v>7.2108757605552034</v>
      </c>
      <c r="G4" s="1">
        <f t="shared" si="2"/>
        <v>8</v>
      </c>
      <c r="H4" s="2">
        <f t="shared" si="0"/>
        <v>9268</v>
      </c>
      <c r="I4" s="2"/>
      <c r="J4" s="2"/>
      <c r="K4" s="2"/>
      <c r="L4" s="2"/>
      <c r="M4" s="2"/>
    </row>
    <row r="5" spans="1:13" x14ac:dyDescent="0.35">
      <c r="A5" t="str">
        <f>'D65-74'!A5</f>
        <v>HP + deep walls &amp; double glazing</v>
      </c>
      <c r="B5" s="1">
        <f>'[1]SD75-91'!$C$2</f>
        <v>135.30000000000001</v>
      </c>
      <c r="C5" s="1">
        <f>'[1]SD75-91_COST'!$L17</f>
        <v>70.32827290149848</v>
      </c>
      <c r="D5" s="2">
        <f>ROUND('[1]SD75-91_COST'!$I17,0)</f>
        <v>16364</v>
      </c>
      <c r="E5" s="2">
        <f>ROUND('[1]SD75-91_COST'!$J17,0)</f>
        <v>11479</v>
      </c>
      <c r="F5" s="1">
        <f t="shared" si="1"/>
        <v>5.802082514373625</v>
      </c>
      <c r="G5" s="1">
        <f t="shared" si="2"/>
        <v>6</v>
      </c>
      <c r="H5" s="2">
        <f t="shared" si="0"/>
        <v>8134</v>
      </c>
      <c r="I5" s="2"/>
      <c r="J5" s="2"/>
      <c r="K5" s="2"/>
      <c r="L5" s="2"/>
      <c r="M5" s="2"/>
    </row>
    <row r="6" spans="1:13" x14ac:dyDescent="0.35">
      <c r="A6" t="str">
        <f>'D65-74'!A6</f>
        <v>HP + deep walls &amp; roof ins.</v>
      </c>
      <c r="B6" s="1">
        <f>'[1]SD75-91'!$C$2</f>
        <v>135.30000000000001</v>
      </c>
      <c r="C6" s="1">
        <f>'[1]SD75-91_COST'!$L18</f>
        <v>74.281823217582584</v>
      </c>
      <c r="D6" s="2">
        <f>ROUND('[1]SD75-91_COST'!$I18,0)</f>
        <v>11722</v>
      </c>
      <c r="E6" s="2">
        <f>ROUND('[1]SD75-91_COST'!$J18,0)</f>
        <v>5849</v>
      </c>
      <c r="F6" s="1">
        <f t="shared" si="1"/>
        <v>6.1282504154505641</v>
      </c>
      <c r="G6" s="1">
        <f t="shared" si="2"/>
        <v>7</v>
      </c>
      <c r="H6" s="2">
        <f t="shared" si="0"/>
        <v>8701</v>
      </c>
      <c r="I6" s="2"/>
      <c r="J6" s="2"/>
      <c r="K6" s="2"/>
      <c r="L6" s="2"/>
      <c r="M6" s="2"/>
    </row>
    <row r="7" spans="1:13" x14ac:dyDescent="0.35">
      <c r="A7" t="str">
        <f>'D65-74'!A7</f>
        <v>HP + deep floor &amp; double glazing</v>
      </c>
      <c r="B7" s="1">
        <f>'[1]SD75-91'!$C$2</f>
        <v>135.30000000000001</v>
      </c>
      <c r="C7" s="1">
        <f>'[1]SD75-91_COST'!$L19</f>
        <v>70.32827290149848</v>
      </c>
      <c r="D7" s="2">
        <f>ROUND('[1]SD75-91_COST'!$I19,0)</f>
        <v>15675</v>
      </c>
      <c r="E7" s="2">
        <f>ROUND('[1]SD75-91_COST'!$J19,0)</f>
        <v>14064</v>
      </c>
      <c r="F7" s="1">
        <f t="shared" si="1"/>
        <v>5.802082514373625</v>
      </c>
      <c r="G7" s="1">
        <f t="shared" si="2"/>
        <v>6</v>
      </c>
      <c r="H7" s="2">
        <f t="shared" si="0"/>
        <v>8134</v>
      </c>
      <c r="I7" s="2"/>
      <c r="J7" s="2"/>
      <c r="K7" s="2"/>
      <c r="L7" s="2"/>
    </row>
    <row r="8" spans="1:13" x14ac:dyDescent="0.35">
      <c r="A8" t="str">
        <f>'D65-74'!A8</f>
        <v>HP + deep floor &amp; roof ins.</v>
      </c>
      <c r="B8" s="1">
        <f>'[1]SD75-91'!$C$2</f>
        <v>135.30000000000001</v>
      </c>
      <c r="C8" s="1">
        <f>'[1]SD75-91_COST'!$L20</f>
        <v>86.661339390075113</v>
      </c>
      <c r="D8" s="2">
        <f>ROUND('[1]SD75-91_COST'!$I20,0)</f>
        <v>11032</v>
      </c>
      <c r="E8" s="2">
        <f>ROUND('[1]SD75-91_COST'!$J20,0)</f>
        <v>8434</v>
      </c>
      <c r="F8" s="1">
        <f t="shared" si="1"/>
        <v>7.1495604996811979</v>
      </c>
      <c r="G8" s="1">
        <f t="shared" si="2"/>
        <v>8</v>
      </c>
      <c r="H8" s="2">
        <f t="shared" si="0"/>
        <v>9268</v>
      </c>
      <c r="I8" s="2"/>
      <c r="J8" s="2"/>
      <c r="K8" s="2"/>
      <c r="L8" s="2"/>
    </row>
    <row r="9" spans="1:13" x14ac:dyDescent="0.35">
      <c r="A9" t="str">
        <f>'D65-74'!A9</f>
        <v>HP + deep roof &amp; double glazing</v>
      </c>
      <c r="B9" s="1">
        <f>'[1]SD75-91'!$C$2</f>
        <v>135.30000000000001</v>
      </c>
      <c r="C9" s="1">
        <f>'[1]SD75-91_COST'!$L21</f>
        <v>69.567840307696784</v>
      </c>
      <c r="D9" s="2">
        <f>ROUND('[1]SD75-91_COST'!$I21,0)</f>
        <v>14825</v>
      </c>
      <c r="E9" s="2">
        <f>ROUND('[1]SD75-91_COST'!$J21,0)</f>
        <v>11409</v>
      </c>
      <c r="F9" s="1">
        <f t="shared" si="1"/>
        <v>5.7393468253849855</v>
      </c>
      <c r="G9" s="1">
        <f t="shared" si="2"/>
        <v>6</v>
      </c>
      <c r="H9" s="2">
        <f t="shared" si="0"/>
        <v>8134</v>
      </c>
      <c r="I9" s="2"/>
      <c r="J9" s="2"/>
      <c r="K9" s="2"/>
      <c r="L9" s="2"/>
    </row>
    <row r="10" spans="1:13" x14ac:dyDescent="0.35">
      <c r="A10" t="str">
        <f>'D65-74'!A10</f>
        <v>HP + deep walls ins.</v>
      </c>
      <c r="B10" s="1">
        <f>'[1]SD75-91'!$C$2</f>
        <v>135.30000000000001</v>
      </c>
      <c r="C10" s="1">
        <f>'[1]SD75-91_COST'!$L22</f>
        <v>97.620843424376005</v>
      </c>
      <c r="D10" s="2">
        <f>ROUND('[1]SD75-91_COST'!$I22,0)</f>
        <v>5656</v>
      </c>
      <c r="E10" s="2">
        <f>ROUND('[1]SD75-91_COST'!$J22,0)</f>
        <v>1986</v>
      </c>
      <c r="F10" s="1">
        <f t="shared" si="1"/>
        <v>8.0537195825110217</v>
      </c>
      <c r="G10" s="1">
        <f t="shared" si="2"/>
        <v>9</v>
      </c>
      <c r="H10" s="2">
        <f t="shared" si="0"/>
        <v>9835</v>
      </c>
      <c r="I10" s="2"/>
      <c r="J10" s="2"/>
      <c r="K10" s="2"/>
      <c r="L10" s="2"/>
    </row>
    <row r="11" spans="1:13" x14ac:dyDescent="0.35">
      <c r="A11" t="str">
        <f>'D65-74'!A11</f>
        <v>HP + deep floor ins.</v>
      </c>
      <c r="B11" s="1">
        <f>'[1]SD75-91'!$C$2</f>
        <v>135.30000000000001</v>
      </c>
      <c r="C11" s="1">
        <f>'[1]SD75-91_COST'!$L23</f>
        <v>109.64838766040241</v>
      </c>
      <c r="D11" s="2">
        <f>ROUND('[1]SD75-91_COST'!$I23,0)</f>
        <v>4967</v>
      </c>
      <c r="E11" s="2">
        <f>ROUND('[1]SD75-91_COST'!$J23,0)</f>
        <v>4571</v>
      </c>
      <c r="F11" s="1">
        <f t="shared" si="1"/>
        <v>9.0459919819831995</v>
      </c>
      <c r="G11" s="1">
        <f t="shared" si="2"/>
        <v>10</v>
      </c>
      <c r="H11" s="2">
        <f t="shared" si="0"/>
        <v>10402</v>
      </c>
      <c r="I11" s="2"/>
      <c r="J11" s="2"/>
      <c r="K11" s="2"/>
      <c r="L11" s="2"/>
    </row>
    <row r="12" spans="1:13" x14ac:dyDescent="0.35">
      <c r="A12" t="str">
        <f>'D65-74'!A12</f>
        <v>HP + deep roof ins.</v>
      </c>
      <c r="B12" s="1">
        <f>'[1]SD75-91'!$C$2</f>
        <v>135.30000000000001</v>
      </c>
      <c r="C12" s="1">
        <f>'[1]SD75-91_COST'!$L24</f>
        <v>96.885409287928553</v>
      </c>
      <c r="D12" s="2">
        <f>ROUND('[1]SD75-91_COST'!$I24,0)</f>
        <v>6066</v>
      </c>
      <c r="E12" s="2">
        <f>ROUND('[1]SD75-91_COST'!$J24,0)</f>
        <v>3864</v>
      </c>
      <c r="F12" s="1">
        <f t="shared" si="1"/>
        <v>7.9930462662541064</v>
      </c>
      <c r="G12" s="1">
        <f t="shared" si="2"/>
        <v>8</v>
      </c>
      <c r="H12" s="2">
        <f t="shared" si="0"/>
        <v>9268</v>
      </c>
      <c r="I12" s="2"/>
      <c r="J12" s="2"/>
      <c r="K12" s="2"/>
      <c r="L12" s="2"/>
    </row>
    <row r="13" spans="1:13" x14ac:dyDescent="0.35">
      <c r="A13" t="str">
        <f>'D65-74'!A13</f>
        <v>HP + mod. full ins.</v>
      </c>
      <c r="B13" s="1">
        <f>'[1]SD75-91'!$C$2</f>
        <v>135.30000000000001</v>
      </c>
      <c r="C13" s="1">
        <f>'[1]SD75-91_COST'!$L25</f>
        <v>68.034128040020207</v>
      </c>
      <c r="D13" s="2">
        <f>ROUND('[1]SD75-91_COST'!$I25,0)</f>
        <v>22015</v>
      </c>
      <c r="E13" s="2">
        <f>ROUND('[1]SD75-91_COST'!$J25,0)</f>
        <v>14532</v>
      </c>
      <c r="F13" s="1">
        <f t="shared" si="1"/>
        <v>5.6128155633016679</v>
      </c>
      <c r="G13" s="1">
        <f t="shared" si="2"/>
        <v>6</v>
      </c>
      <c r="H13" s="2">
        <f t="shared" si="0"/>
        <v>8134</v>
      </c>
      <c r="I13" s="2"/>
      <c r="J13" s="2"/>
      <c r="K13" s="2"/>
      <c r="L13" s="2"/>
    </row>
    <row r="14" spans="1:13" x14ac:dyDescent="0.35">
      <c r="A14" t="str">
        <f>'D65-74'!A14</f>
        <v>HP + mod. walls &amp; floor ins.</v>
      </c>
      <c r="B14" s="1">
        <f>'[1]SD75-91'!$C$2</f>
        <v>135.30000000000001</v>
      </c>
      <c r="C14" s="1">
        <f>'[1]SD75-91_COST'!$L26</f>
        <v>107.91565866406592</v>
      </c>
      <c r="D14" s="2">
        <f>ROUND('[1]SD75-91_COST'!$I26,0)</f>
        <v>7190</v>
      </c>
      <c r="E14" s="2">
        <f>ROUND('[1]SD75-91_COST'!$J26,0)</f>
        <v>3123</v>
      </c>
      <c r="F14" s="1">
        <f t="shared" si="1"/>
        <v>8.9030418397854394</v>
      </c>
      <c r="G14" s="1">
        <f t="shared" si="2"/>
        <v>9</v>
      </c>
      <c r="H14" s="2">
        <f t="shared" si="0"/>
        <v>9835</v>
      </c>
    </row>
    <row r="15" spans="1:13" x14ac:dyDescent="0.35">
      <c r="A15" t="str">
        <f>'D65-74'!A15</f>
        <v>HP + mod. walls &amp; double glazing</v>
      </c>
      <c r="B15" s="1">
        <f>'[1]SD75-91'!$C$2</f>
        <v>135.30000000000001</v>
      </c>
      <c r="C15" s="1">
        <f>'[1]SD75-91_COST'!$L27</f>
        <v>90.987325982559867</v>
      </c>
      <c r="D15" s="2">
        <f>ROUND('[1]SD75-91_COST'!$I27,0)</f>
        <v>13036</v>
      </c>
      <c r="E15" s="2">
        <f>ROUND('[1]SD75-91_COST'!$J27,0)</f>
        <v>8151</v>
      </c>
      <c r="F15" s="1">
        <f t="shared" si="1"/>
        <v>7.5064543935611896</v>
      </c>
      <c r="G15" s="1">
        <f t="shared" si="2"/>
        <v>8</v>
      </c>
      <c r="H15" s="2">
        <f t="shared" si="0"/>
        <v>9268</v>
      </c>
    </row>
    <row r="16" spans="1:13" x14ac:dyDescent="0.35">
      <c r="A16" t="str">
        <f>'D65-74'!A16</f>
        <v>HP + mod. walls &amp; roof ins.</v>
      </c>
      <c r="B16" s="1">
        <f>'[1]SD75-91'!$C$2</f>
        <v>135.30000000000001</v>
      </c>
      <c r="C16" s="1">
        <f>'[1]SD75-91_COST'!$L28</f>
        <v>99.692972847156412</v>
      </c>
      <c r="D16" s="2">
        <f>ROUND('[1]SD75-91_COST'!$I28,0)</f>
        <v>6445</v>
      </c>
      <c r="E16" s="2">
        <f>ROUND('[1]SD75-91_COST'!$J28,0)</f>
        <v>572</v>
      </c>
      <c r="F16" s="1">
        <f t="shared" si="1"/>
        <v>8.2246702598904058</v>
      </c>
      <c r="G16" s="1">
        <f t="shared" si="2"/>
        <v>9</v>
      </c>
      <c r="H16" s="2">
        <f t="shared" si="0"/>
        <v>9835</v>
      </c>
    </row>
    <row r="17" spans="1:8" x14ac:dyDescent="0.35">
      <c r="A17" t="str">
        <f>'D65-74'!A17</f>
        <v>HP + mod. floor &amp; roof ins.</v>
      </c>
      <c r="B17" s="1">
        <f>'[1]SD75-91'!$C$2</f>
        <v>135.30000000000001</v>
      </c>
      <c r="C17" s="1">
        <f>'[1]SD75-91_COST'!$L29</f>
        <v>96.947728713098002</v>
      </c>
      <c r="D17" s="2">
        <f>ROUND('[1]SD75-91_COST'!$I29,0)</f>
        <v>8979</v>
      </c>
      <c r="E17" s="2">
        <f>ROUND('[1]SD75-91_COST'!$J29,0)</f>
        <v>6381</v>
      </c>
      <c r="F17" s="1">
        <f t="shared" si="1"/>
        <v>7.9981876188305856</v>
      </c>
      <c r="G17" s="1">
        <f t="shared" si="2"/>
        <v>8</v>
      </c>
      <c r="H17" s="2">
        <f t="shared" si="0"/>
        <v>9268</v>
      </c>
    </row>
    <row r="18" spans="1:8" x14ac:dyDescent="0.35">
      <c r="A18" t="str">
        <f>'D65-74'!A18</f>
        <v>HP + mod. floor &amp; double glazing</v>
      </c>
      <c r="B18" s="1">
        <f>'[1]SD75-91'!$C$2</f>
        <v>135.30000000000001</v>
      </c>
      <c r="C18" s="1">
        <f>'[1]SD75-91_COST'!$L30</f>
        <v>88.207789474376312</v>
      </c>
      <c r="D18" s="2">
        <f>ROUND('[1]SD75-91_COST'!$I30,0)</f>
        <v>15570</v>
      </c>
      <c r="E18" s="2">
        <f>ROUND('[1]SD75-91_COST'!$J30,0)</f>
        <v>13960</v>
      </c>
      <c r="F18" s="1">
        <f t="shared" si="1"/>
        <v>7.2771426316360461</v>
      </c>
      <c r="G18" s="1">
        <f t="shared" si="2"/>
        <v>8</v>
      </c>
      <c r="H18" s="2">
        <f t="shared" si="0"/>
        <v>9268</v>
      </c>
    </row>
    <row r="19" spans="1:8" x14ac:dyDescent="0.35">
      <c r="A19" t="str">
        <f>'D65-74'!A19</f>
        <v>HP + mod. roof &amp; double glazing</v>
      </c>
      <c r="B19" s="1">
        <f>'[1]SD75-91'!$C$2</f>
        <v>135.30000000000001</v>
      </c>
      <c r="C19" s="1">
        <f>'[1]SD75-91_COST'!$L31</f>
        <v>79.749977947418827</v>
      </c>
      <c r="D19" s="2">
        <f>ROUND('[1]SD75-91_COST'!$I31,0)</f>
        <v>14825</v>
      </c>
      <c r="E19" s="2">
        <f>ROUND('[1]SD75-91_COST'!$J31,0)</f>
        <v>11409</v>
      </c>
      <c r="F19" s="1">
        <f t="shared" si="1"/>
        <v>6.5793731806620546</v>
      </c>
      <c r="G19" s="1">
        <f t="shared" si="2"/>
        <v>7</v>
      </c>
      <c r="H19" s="2">
        <f t="shared" si="0"/>
        <v>8701</v>
      </c>
    </row>
    <row r="20" spans="1:8" x14ac:dyDescent="0.35">
      <c r="A20" t="str">
        <f>'D65-74'!A20</f>
        <v>HP + double glazing</v>
      </c>
      <c r="B20" s="1">
        <f>'[1]SD75-91'!$C$2</f>
        <v>135.30000000000001</v>
      </c>
      <c r="C20" s="1">
        <f>'[1]SD75-91_COST'!$L32</f>
        <v>93.037572035539171</v>
      </c>
      <c r="D20" s="2">
        <f>ROUND('[1]SD75-91_COST'!$I32,0)</f>
        <v>10708</v>
      </c>
      <c r="E20" s="2">
        <f>ROUND('[1]SD75-91_COST'!$J32,0)</f>
        <v>9494</v>
      </c>
      <c r="F20" s="1">
        <f t="shared" si="1"/>
        <v>7.6755996929319821</v>
      </c>
      <c r="G20" s="1">
        <f t="shared" si="2"/>
        <v>8</v>
      </c>
      <c r="H20" s="2">
        <f t="shared" si="0"/>
        <v>9268</v>
      </c>
    </row>
    <row r="21" spans="1:8" x14ac:dyDescent="0.35">
      <c r="A21" t="str">
        <f>'D65-74'!A21</f>
        <v>gas boiler (GB) + none</v>
      </c>
      <c r="B21" s="1">
        <f>'[1]SD75-91'!$C$2</f>
        <v>135.30000000000001</v>
      </c>
      <c r="C21" s="1">
        <f t="shared" ref="C21:D23" si="3">C2</f>
        <v>118.0155296656116</v>
      </c>
      <c r="D21" s="2">
        <f t="shared" si="3"/>
        <v>0</v>
      </c>
      <c r="E21" s="2">
        <v>0</v>
      </c>
      <c r="F21" s="1"/>
      <c r="G21" s="1"/>
      <c r="H21" s="2">
        <v>3000</v>
      </c>
    </row>
    <row r="22" spans="1:8" x14ac:dyDescent="0.35">
      <c r="A22" t="str">
        <f>'D65-74'!A22</f>
        <v>GB + deep full ins.</v>
      </c>
      <c r="B22" s="1">
        <f>'[1]SD75-91'!$C$2</f>
        <v>135.30000000000001</v>
      </c>
      <c r="C22" s="1">
        <f t="shared" si="3"/>
        <v>45.371682079680546</v>
      </c>
      <c r="D22" s="2">
        <f t="shared" si="3"/>
        <v>27397</v>
      </c>
      <c r="E22" s="2">
        <f>ROUND('[1]SD75-91_COST'!$K15,0)</f>
        <v>19913</v>
      </c>
      <c r="F22" s="1"/>
      <c r="G22" s="1"/>
      <c r="H22" s="2">
        <v>3000</v>
      </c>
    </row>
    <row r="23" spans="1:8" x14ac:dyDescent="0.35">
      <c r="A23" t="str">
        <f>'D65-74'!A23</f>
        <v>GB + deep walls &amp; floor ins.</v>
      </c>
      <c r="B23" s="1">
        <f>'[1]SD75-91'!$C$2</f>
        <v>135.30000000000001</v>
      </c>
      <c r="C23" s="1">
        <f t="shared" si="3"/>
        <v>87.40455467339639</v>
      </c>
      <c r="D23" s="2">
        <f t="shared" si="3"/>
        <v>10623</v>
      </c>
      <c r="E23" s="2">
        <f>ROUND('[1]SD75-91_COST'!$K16,0)</f>
        <v>6556</v>
      </c>
      <c r="F23" s="1"/>
      <c r="G23" s="1"/>
      <c r="H23" s="2">
        <v>3000</v>
      </c>
    </row>
    <row r="24" spans="1:8" x14ac:dyDescent="0.35">
      <c r="A24" t="str">
        <f>'D65-74'!A24</f>
        <v>GB + deep walls &amp; double glazing</v>
      </c>
      <c r="B24" s="1">
        <f>'[1]SD75-91'!$C$2</f>
        <v>135.30000000000001</v>
      </c>
      <c r="C24" s="1">
        <f>C5</f>
        <v>70.32827290149848</v>
      </c>
      <c r="D24" s="2">
        <f t="shared" ref="D24:D39" si="4">D5</f>
        <v>16364</v>
      </c>
      <c r="E24" s="2">
        <f>ROUND('[1]SD75-91_COST'!$K17,0)</f>
        <v>11479</v>
      </c>
      <c r="H24" s="2">
        <v>3000</v>
      </c>
    </row>
    <row r="25" spans="1:8" x14ac:dyDescent="0.35">
      <c r="A25" t="str">
        <f>'D65-74'!A25</f>
        <v>GB + deep walls &amp; roof ins.</v>
      </c>
      <c r="B25" s="1">
        <f>'[1]SD75-91'!$C$2</f>
        <v>135.30000000000001</v>
      </c>
      <c r="C25" s="1">
        <f t="shared" ref="C25:C39" si="5">C6</f>
        <v>74.281823217582584</v>
      </c>
      <c r="D25" s="2">
        <f t="shared" si="4"/>
        <v>11722</v>
      </c>
      <c r="E25" s="2">
        <f>ROUND('[1]SD75-91_COST'!$K18,0)</f>
        <v>5849</v>
      </c>
      <c r="H25" s="2">
        <v>3000</v>
      </c>
    </row>
    <row r="26" spans="1:8" x14ac:dyDescent="0.35">
      <c r="A26" t="str">
        <f>'D65-74'!A26</f>
        <v>GB + deep floor &amp; double glazing</v>
      </c>
      <c r="B26" s="1">
        <f>'[1]SD75-91'!$C$2</f>
        <v>135.30000000000001</v>
      </c>
      <c r="C26" s="1">
        <f t="shared" si="5"/>
        <v>70.32827290149848</v>
      </c>
      <c r="D26" s="2">
        <f t="shared" si="4"/>
        <v>15675</v>
      </c>
      <c r="E26" s="2">
        <f>ROUND('[1]SD75-91_COST'!$K19,0)</f>
        <v>14064</v>
      </c>
      <c r="H26" s="2">
        <v>3000</v>
      </c>
    </row>
    <row r="27" spans="1:8" x14ac:dyDescent="0.35">
      <c r="A27" t="str">
        <f>'D65-74'!A27</f>
        <v>GB + deep floor &amp; roof ins.</v>
      </c>
      <c r="B27" s="1">
        <f>'[1]SD75-91'!$C$2</f>
        <v>135.30000000000001</v>
      </c>
      <c r="C27" s="1">
        <f t="shared" si="5"/>
        <v>86.661339390075113</v>
      </c>
      <c r="D27" s="2">
        <f t="shared" si="4"/>
        <v>11032</v>
      </c>
      <c r="E27" s="2">
        <f>ROUND('[1]SD75-91_COST'!$K20,0)</f>
        <v>8434</v>
      </c>
      <c r="H27" s="2">
        <v>3000</v>
      </c>
    </row>
    <row r="28" spans="1:8" x14ac:dyDescent="0.35">
      <c r="A28" t="str">
        <f>'D65-74'!A28</f>
        <v>GB + deep roof &amp; double glazing</v>
      </c>
      <c r="B28" s="1">
        <f>'[1]SD75-91'!$C$2</f>
        <v>135.30000000000001</v>
      </c>
      <c r="C28" s="1">
        <f t="shared" si="5"/>
        <v>69.567840307696784</v>
      </c>
      <c r="D28" s="2">
        <f t="shared" si="4"/>
        <v>14825</v>
      </c>
      <c r="E28" s="2">
        <f>ROUND('[1]SD75-91_COST'!$K21,0)</f>
        <v>11409</v>
      </c>
      <c r="H28" s="2">
        <v>3000</v>
      </c>
    </row>
    <row r="29" spans="1:8" x14ac:dyDescent="0.35">
      <c r="A29" t="str">
        <f>'D65-74'!A29</f>
        <v>GB + deep walls ins.</v>
      </c>
      <c r="B29" s="1">
        <f>'[1]SD75-91'!$C$2</f>
        <v>135.30000000000001</v>
      </c>
      <c r="C29" s="1">
        <f t="shared" si="5"/>
        <v>97.620843424376005</v>
      </c>
      <c r="D29" s="2">
        <f t="shared" si="4"/>
        <v>5656</v>
      </c>
      <c r="E29" s="2">
        <f>ROUND('[1]SD75-91_COST'!$K22,0)</f>
        <v>3821</v>
      </c>
      <c r="H29" s="2">
        <v>3000</v>
      </c>
    </row>
    <row r="30" spans="1:8" x14ac:dyDescent="0.35">
      <c r="A30" t="str">
        <f>'D65-74'!A30</f>
        <v>GB + deep floor ins.</v>
      </c>
      <c r="B30" s="1">
        <f>'[1]SD75-91'!$C$2</f>
        <v>135.30000000000001</v>
      </c>
      <c r="C30" s="1">
        <f t="shared" si="5"/>
        <v>109.64838766040241</v>
      </c>
      <c r="D30" s="2">
        <f t="shared" si="4"/>
        <v>4967</v>
      </c>
      <c r="E30" s="2">
        <f>ROUND('[1]SD75-91_COST'!$K23,0)</f>
        <v>4769</v>
      </c>
      <c r="H30" s="2">
        <v>3000</v>
      </c>
    </row>
    <row r="31" spans="1:8" x14ac:dyDescent="0.35">
      <c r="A31" t="str">
        <f>'D65-74'!A31</f>
        <v>GB + deep roof ins.</v>
      </c>
      <c r="B31" s="1">
        <f>'[1]SD75-91'!$C$2</f>
        <v>135.30000000000001</v>
      </c>
      <c r="C31" s="1">
        <f t="shared" si="5"/>
        <v>96.885409287928553</v>
      </c>
      <c r="D31" s="2">
        <f t="shared" si="4"/>
        <v>6066</v>
      </c>
      <c r="E31" s="2">
        <f>ROUND('[1]SD75-91_COST'!$K24,0)</f>
        <v>4965</v>
      </c>
      <c r="H31" s="2">
        <v>3000</v>
      </c>
    </row>
    <row r="32" spans="1:8" x14ac:dyDescent="0.35">
      <c r="A32" t="str">
        <f>'D65-74'!A32</f>
        <v>GB + mod. full ins.</v>
      </c>
      <c r="B32" s="1">
        <f>'[1]SD75-91'!$C$2</f>
        <v>135.30000000000001</v>
      </c>
      <c r="C32" s="1">
        <f t="shared" si="5"/>
        <v>68.034128040020207</v>
      </c>
      <c r="D32" s="2">
        <f t="shared" si="4"/>
        <v>22015</v>
      </c>
      <c r="E32" s="2">
        <f>ROUND('[1]SD75-91_COST'!$K25,0)</f>
        <v>14532</v>
      </c>
      <c r="H32" s="2">
        <v>3000</v>
      </c>
    </row>
    <row r="33" spans="1:8" x14ac:dyDescent="0.35">
      <c r="A33" t="str">
        <f>'D65-74'!A33</f>
        <v>GB + mod. walls &amp; floor ins.</v>
      </c>
      <c r="B33" s="1">
        <f>'[1]SD75-91'!$C$2</f>
        <v>135.30000000000001</v>
      </c>
      <c r="C33" s="1">
        <f t="shared" si="5"/>
        <v>107.91565866406592</v>
      </c>
      <c r="D33" s="2">
        <f t="shared" si="4"/>
        <v>7190</v>
      </c>
      <c r="E33" s="2">
        <f>ROUND('[1]SD75-91_COST'!$K26,0)</f>
        <v>3123</v>
      </c>
      <c r="H33" s="2">
        <v>3000</v>
      </c>
    </row>
    <row r="34" spans="1:8" x14ac:dyDescent="0.35">
      <c r="A34" t="str">
        <f>'D65-74'!A34</f>
        <v>GB + mod. walls &amp; double glazing</v>
      </c>
      <c r="B34" s="1">
        <f>'[1]SD75-91'!$C$2</f>
        <v>135.30000000000001</v>
      </c>
      <c r="C34" s="1">
        <f t="shared" si="5"/>
        <v>90.987325982559867</v>
      </c>
      <c r="D34" s="2">
        <f t="shared" si="4"/>
        <v>13036</v>
      </c>
      <c r="E34" s="2">
        <f>ROUND('[1]SD75-91_COST'!$K27,0)</f>
        <v>8151</v>
      </c>
      <c r="H34" s="2">
        <v>3000</v>
      </c>
    </row>
    <row r="35" spans="1:8" x14ac:dyDescent="0.35">
      <c r="A35" t="str">
        <f>'D65-74'!A35</f>
        <v>GB + mod. walls &amp; roof ins.</v>
      </c>
      <c r="B35" s="1">
        <f>'[1]SD75-91'!$C$2</f>
        <v>135.30000000000001</v>
      </c>
      <c r="C35" s="1">
        <f t="shared" si="5"/>
        <v>99.692972847156412</v>
      </c>
      <c r="D35" s="2">
        <f t="shared" si="4"/>
        <v>6445</v>
      </c>
      <c r="E35" s="2">
        <f>ROUND('[1]SD75-91_COST'!$K28,0)</f>
        <v>572</v>
      </c>
      <c r="H35" s="2">
        <v>3000</v>
      </c>
    </row>
    <row r="36" spans="1:8" x14ac:dyDescent="0.35">
      <c r="A36" t="str">
        <f>'D65-74'!A36</f>
        <v>GB + mod. floor &amp; roof ins.</v>
      </c>
      <c r="B36" s="1">
        <f>'[1]SD75-91'!$C$2</f>
        <v>135.30000000000001</v>
      </c>
      <c r="C36" s="1">
        <f t="shared" si="5"/>
        <v>96.947728713098002</v>
      </c>
      <c r="D36" s="2">
        <f t="shared" si="4"/>
        <v>8979</v>
      </c>
      <c r="E36" s="2">
        <f>ROUND('[1]SD75-91_COST'!$K29,0)</f>
        <v>6381</v>
      </c>
      <c r="H36" s="2">
        <v>3000</v>
      </c>
    </row>
    <row r="37" spans="1:8" x14ac:dyDescent="0.35">
      <c r="A37" t="str">
        <f>'D65-74'!A37</f>
        <v>GB + mod. floor &amp; double glazing</v>
      </c>
      <c r="B37" s="1">
        <f>'[1]SD75-91'!$C$2</f>
        <v>135.30000000000001</v>
      </c>
      <c r="C37" s="1">
        <f t="shared" si="5"/>
        <v>88.207789474376312</v>
      </c>
      <c r="D37" s="2">
        <f t="shared" si="4"/>
        <v>15570</v>
      </c>
      <c r="E37" s="2">
        <f>ROUND('[1]SD75-91_COST'!$K30,0)</f>
        <v>13960</v>
      </c>
      <c r="H37" s="2">
        <v>3000</v>
      </c>
    </row>
    <row r="38" spans="1:8" x14ac:dyDescent="0.35">
      <c r="A38" t="str">
        <f>'D65-74'!A38</f>
        <v>GB + mod. roof &amp; double glazing</v>
      </c>
      <c r="B38" s="1">
        <f>'[1]SD75-91'!$C$2</f>
        <v>135.30000000000001</v>
      </c>
      <c r="C38" s="1">
        <f t="shared" si="5"/>
        <v>79.749977947418827</v>
      </c>
      <c r="D38" s="2">
        <f t="shared" si="4"/>
        <v>14825</v>
      </c>
      <c r="E38" s="2">
        <f>ROUND('[1]SD75-91_COST'!$K31,0)</f>
        <v>11409</v>
      </c>
      <c r="H38" s="2">
        <v>3000</v>
      </c>
    </row>
    <row r="39" spans="1:8" x14ac:dyDescent="0.35">
      <c r="A39" t="str">
        <f>'D65-74'!A39</f>
        <v>GB + double glazing</v>
      </c>
      <c r="B39" s="1">
        <f>'[1]SD75-91'!$C$2</f>
        <v>135.30000000000001</v>
      </c>
      <c r="C39" s="1">
        <f t="shared" si="5"/>
        <v>93.037572035539171</v>
      </c>
      <c r="D39" s="2">
        <f t="shared" si="4"/>
        <v>10708</v>
      </c>
      <c r="E39" s="2">
        <f>ROUND('[1]SD75-91_COST'!$K32,0)</f>
        <v>10101</v>
      </c>
      <c r="H39" s="2"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F283-80E6-48AB-A053-D9967E68E0AE}">
  <dimension ref="A1:M39"/>
  <sheetViews>
    <sheetView topLeftCell="A7" workbookViewId="0">
      <selection activeCell="E11" sqref="E11"/>
    </sheetView>
  </sheetViews>
  <sheetFormatPr defaultRowHeight="14.5" x14ac:dyDescent="0.35"/>
  <cols>
    <col min="1" max="1" width="29.453125" customWidth="1"/>
    <col min="2" max="2" width="13.54296875" customWidth="1"/>
    <col min="3" max="3" width="35" bestFit="1" customWidth="1"/>
    <col min="4" max="4" width="17.81640625" bestFit="1" customWidth="1"/>
    <col min="5" max="5" width="17.81640625" customWidth="1"/>
    <col min="6" max="7" width="22.7265625" bestFit="1" customWidth="1"/>
    <col min="8" max="9" width="26.1796875" customWidth="1"/>
    <col min="10" max="10" width="16.26953125" customWidth="1"/>
    <col min="11" max="11" width="25" customWidth="1"/>
    <col min="12" max="12" width="16" customWidth="1"/>
  </cols>
  <sheetData>
    <row r="1" spans="1:13" ht="43.5" x14ac:dyDescent="0.35">
      <c r="A1" t="s">
        <v>0</v>
      </c>
      <c r="B1" t="s">
        <v>3</v>
      </c>
      <c r="C1" t="s">
        <v>1</v>
      </c>
      <c r="D1" t="s">
        <v>2</v>
      </c>
      <c r="E1" s="4" t="s">
        <v>43</v>
      </c>
      <c r="F1" t="s">
        <v>4</v>
      </c>
      <c r="G1" t="s">
        <v>5</v>
      </c>
      <c r="H1" t="s">
        <v>6</v>
      </c>
    </row>
    <row r="2" spans="1:13" x14ac:dyDescent="0.35">
      <c r="A2" t="str">
        <f>'D65-74'!A2</f>
        <v>heat pump (HP) + none</v>
      </c>
      <c r="B2" s="1">
        <f>'[1]TB65-74'!$C$2</f>
        <v>116.6</v>
      </c>
      <c r="C2" s="1">
        <f>'[1]TB65-74_COST'!$L14</f>
        <v>147.41514328561996</v>
      </c>
      <c r="D2" s="2">
        <v>0</v>
      </c>
      <c r="E2" s="2">
        <v>0</v>
      </c>
      <c r="F2" s="1">
        <f>B2*C2/1640</f>
        <v>10.480857138477615</v>
      </c>
      <c r="G2" s="1">
        <f>ROUNDUP(F2,0)</f>
        <v>11</v>
      </c>
      <c r="H2" s="2">
        <f t="shared" ref="H2:H20" si="0">7000+567*(G2-4)</f>
        <v>10969</v>
      </c>
      <c r="I2" s="2"/>
      <c r="J2" s="2"/>
      <c r="K2" s="2"/>
      <c r="L2" s="2"/>
      <c r="M2" s="2"/>
    </row>
    <row r="3" spans="1:13" x14ac:dyDescent="0.35">
      <c r="A3" t="str">
        <f>'D65-74'!A3</f>
        <v>HP + deep full ins.</v>
      </c>
      <c r="B3" s="1">
        <f>'[1]TB65-74'!$C$2</f>
        <v>116.6</v>
      </c>
      <c r="C3" s="1">
        <f>'[1]TB65-74_COST'!$L15</f>
        <v>40.553328843139688</v>
      </c>
      <c r="D3" s="2">
        <f>ROUND('[1]TB65-74_COST'!$I15,0)</f>
        <v>22919</v>
      </c>
      <c r="E3" s="2">
        <f>ROUND('[1]TB65-74_COST'!$J15,0)</f>
        <v>17925</v>
      </c>
      <c r="F3" s="1">
        <f t="shared" ref="F3:F20" si="1">B3*C3/1640</f>
        <v>2.8832427701890775</v>
      </c>
      <c r="G3" s="1">
        <f t="shared" ref="G3:G20" si="2">ROUNDUP(F3,0)</f>
        <v>3</v>
      </c>
      <c r="H3" s="2">
        <f t="shared" si="0"/>
        <v>6433</v>
      </c>
      <c r="I3" s="2"/>
      <c r="J3" s="2"/>
      <c r="K3" s="2"/>
      <c r="L3" s="2"/>
      <c r="M3" s="2"/>
    </row>
    <row r="4" spans="1:13" x14ac:dyDescent="0.35">
      <c r="A4" t="str">
        <f>'D65-74'!A4</f>
        <v>HP + deep walls &amp; floor ins.</v>
      </c>
      <c r="B4" s="1">
        <f>'[1]TB65-74'!$C$2</f>
        <v>116.6</v>
      </c>
      <c r="C4" s="1">
        <f>'[1]TB65-74_COST'!$L16</f>
        <v>91.340417762554068</v>
      </c>
      <c r="D4" s="2">
        <f>ROUND('[1]TB65-74_COST'!$I16,0)</f>
        <v>6849</v>
      </c>
      <c r="E4" s="2">
        <f>ROUND('[1]TB65-74_COST'!$J16,0)</f>
        <v>4998</v>
      </c>
      <c r="F4" s="1">
        <f t="shared" si="1"/>
        <v>6.4940809214108555</v>
      </c>
      <c r="G4" s="1">
        <f t="shared" si="2"/>
        <v>7</v>
      </c>
      <c r="H4" s="2">
        <f t="shared" si="0"/>
        <v>8701</v>
      </c>
      <c r="I4" s="2"/>
      <c r="J4" s="2"/>
      <c r="K4" s="2"/>
      <c r="L4" s="2"/>
      <c r="M4" s="2"/>
    </row>
    <row r="5" spans="1:13" x14ac:dyDescent="0.35">
      <c r="A5" t="str">
        <f>'D65-74'!A5</f>
        <v>HP + deep walls &amp; double glazing</v>
      </c>
      <c r="B5" s="1">
        <f>'[1]TB65-74'!$C$2</f>
        <v>116.6</v>
      </c>
      <c r="C5" s="1">
        <f>'[1]TB65-74_COST'!$L17</f>
        <v>91.362519584938767</v>
      </c>
      <c r="D5" s="2">
        <f>ROUND('[1]TB65-74_COST'!$I17,0)</f>
        <v>12955</v>
      </c>
      <c r="E5" s="2">
        <f>ROUND('[1]TB65-74_COST'!$J17,0)</f>
        <v>10239</v>
      </c>
      <c r="F5" s="1">
        <f t="shared" si="1"/>
        <v>6.4956523070755239</v>
      </c>
      <c r="G5" s="1">
        <f t="shared" si="2"/>
        <v>7</v>
      </c>
      <c r="H5" s="2">
        <f t="shared" si="0"/>
        <v>8701</v>
      </c>
      <c r="I5" s="2"/>
      <c r="J5" s="2"/>
      <c r="K5" s="2"/>
      <c r="L5" s="2"/>
      <c r="M5" s="2"/>
    </row>
    <row r="6" spans="1:13" x14ac:dyDescent="0.35">
      <c r="A6" t="str">
        <f>'D65-74'!A6</f>
        <v>HP + deep walls &amp; roof ins.</v>
      </c>
      <c r="B6" s="1">
        <f>'[1]TB65-74'!$C$2</f>
        <v>116.6</v>
      </c>
      <c r="C6" s="1">
        <f>'[1]TB65-74_COST'!$L18</f>
        <v>93.951548837301189</v>
      </c>
      <c r="D6" s="2">
        <f>ROUND('[1]TB65-74_COST'!$I18,0)</f>
        <v>8258</v>
      </c>
      <c r="E6" s="2">
        <f>ROUND('[1]TB65-74_COST'!$J18,0)</f>
        <v>4754</v>
      </c>
      <c r="F6" s="1">
        <f t="shared" si="1"/>
        <v>6.6797259722129994</v>
      </c>
      <c r="G6" s="1">
        <f t="shared" si="2"/>
        <v>7</v>
      </c>
      <c r="H6" s="2">
        <f t="shared" si="0"/>
        <v>8701</v>
      </c>
      <c r="I6" s="2"/>
      <c r="J6" s="2"/>
      <c r="K6" s="2"/>
      <c r="L6" s="2"/>
      <c r="M6" s="2"/>
    </row>
    <row r="7" spans="1:13" x14ac:dyDescent="0.35">
      <c r="A7" t="str">
        <f>'D65-74'!A7</f>
        <v>HP + deep floor &amp; double glazing</v>
      </c>
      <c r="B7" s="1">
        <f>'[1]TB65-74'!$C$2</f>
        <v>116.6</v>
      </c>
      <c r="C7" s="1">
        <f>'[1]TB65-74_COST'!$L19</f>
        <v>91.362519584938767</v>
      </c>
      <c r="D7" s="2">
        <f>ROUND('[1]TB65-74_COST'!$I19,0)</f>
        <v>14661</v>
      </c>
      <c r="E7" s="2">
        <f>ROUND('[1]TB65-74_COST'!$J19,0)</f>
        <v>13171</v>
      </c>
      <c r="F7" s="1">
        <f t="shared" si="1"/>
        <v>6.4956523070755239</v>
      </c>
      <c r="G7" s="1">
        <f t="shared" si="2"/>
        <v>7</v>
      </c>
      <c r="H7" s="2">
        <f t="shared" si="0"/>
        <v>8701</v>
      </c>
      <c r="I7" s="2"/>
      <c r="J7" s="2"/>
      <c r="K7" s="2"/>
      <c r="L7" s="2"/>
    </row>
    <row r="8" spans="1:13" x14ac:dyDescent="0.35">
      <c r="A8" t="str">
        <f>'D65-74'!A8</f>
        <v>HP + deep floor &amp; roof ins.</v>
      </c>
      <c r="B8" s="1">
        <f>'[1]TB65-74'!$C$2</f>
        <v>116.6</v>
      </c>
      <c r="C8" s="1">
        <f>'[1]TB65-74_COST'!$L20</f>
        <v>92.381333597601227</v>
      </c>
      <c r="D8" s="2">
        <f>ROUND('[1]TB65-74_COST'!$I20,0)</f>
        <v>9963</v>
      </c>
      <c r="E8" s="2">
        <f>ROUND('[1]TB65-74_COST'!$J20,0)</f>
        <v>7686</v>
      </c>
      <c r="F8" s="1">
        <f t="shared" si="1"/>
        <v>6.5680874984635986</v>
      </c>
      <c r="G8" s="1">
        <f t="shared" si="2"/>
        <v>7</v>
      </c>
      <c r="H8" s="2">
        <f t="shared" si="0"/>
        <v>8701</v>
      </c>
      <c r="I8" s="2"/>
      <c r="J8" s="2"/>
      <c r="K8" s="2"/>
      <c r="L8" s="2"/>
    </row>
    <row r="9" spans="1:13" ht="13.5" customHeight="1" x14ac:dyDescent="0.35">
      <c r="A9" t="str">
        <f>'D65-74'!A9</f>
        <v>HP + deep roof &amp; double glazing</v>
      </c>
      <c r="B9" s="1">
        <f>'[1]TB65-74'!$C$2</f>
        <v>116.6</v>
      </c>
      <c r="C9" s="1">
        <f>'[1]TB65-74_COST'!$L21</f>
        <v>92.403402780753694</v>
      </c>
      <c r="D9" s="2">
        <f>ROUND('[1]TB65-74_COST'!$I21,0)</f>
        <v>14331</v>
      </c>
      <c r="E9" s="2">
        <f>ROUND('[1]TB65-74_COST'!$J21,0)</f>
        <v>11188</v>
      </c>
      <c r="F9" s="1">
        <f t="shared" si="1"/>
        <v>6.5696565635584641</v>
      </c>
      <c r="G9" s="1">
        <f t="shared" si="2"/>
        <v>7</v>
      </c>
      <c r="H9" s="2">
        <f t="shared" si="0"/>
        <v>8701</v>
      </c>
      <c r="I9" s="2"/>
      <c r="J9" s="2"/>
      <c r="K9" s="2"/>
      <c r="L9" s="2"/>
    </row>
    <row r="10" spans="1:13" x14ac:dyDescent="0.35">
      <c r="A10" t="str">
        <f>'D65-74'!A10</f>
        <v>HP + deep walls ins.</v>
      </c>
      <c r="B10" s="1">
        <f>'[1]TB65-74'!$C$2</f>
        <v>116.6</v>
      </c>
      <c r="C10" s="1">
        <f>'[1]TB65-74_COST'!$L22</f>
        <v>121.59149892070629</v>
      </c>
      <c r="D10" s="2">
        <f>ROUND('[1]TB65-74_COST'!$I22,0)</f>
        <v>2572</v>
      </c>
      <c r="E10" s="2">
        <f>ROUND('[1]TB65-74_COST'!$J22,0)</f>
        <v>1033</v>
      </c>
      <c r="F10" s="1">
        <f t="shared" si="1"/>
        <v>8.6448590086307018</v>
      </c>
      <c r="G10" s="1">
        <f t="shared" si="2"/>
        <v>9</v>
      </c>
      <c r="H10" s="2">
        <f t="shared" si="0"/>
        <v>9835</v>
      </c>
      <c r="I10" s="2"/>
      <c r="J10" s="2"/>
      <c r="K10" s="2"/>
      <c r="L10" s="2"/>
    </row>
    <row r="11" spans="1:13" x14ac:dyDescent="0.35">
      <c r="A11" t="str">
        <f>'D65-74'!A11</f>
        <v>HP + deep floor ins.</v>
      </c>
      <c r="B11" s="1">
        <f>'[1]TB65-74'!$C$2</f>
        <v>116.6</v>
      </c>
      <c r="C11" s="1">
        <f>'[1]TB65-74_COST'!$L23</f>
        <v>120.0786709684271</v>
      </c>
      <c r="D11" s="2">
        <f>ROUND('[1]TB65-74_COST'!$I23,0)</f>
        <v>4277</v>
      </c>
      <c r="E11" s="2">
        <f>ROUND('[1]TB65-74_COST'!$J23,0)</f>
        <v>3965</v>
      </c>
      <c r="F11" s="1">
        <f t="shared" si="1"/>
        <v>8.5373006310479269</v>
      </c>
      <c r="G11" s="1">
        <f t="shared" si="2"/>
        <v>9</v>
      </c>
      <c r="H11" s="2">
        <f t="shared" si="0"/>
        <v>9835</v>
      </c>
      <c r="I11" s="2"/>
      <c r="J11" s="2"/>
      <c r="K11" s="2"/>
      <c r="L11" s="2"/>
    </row>
    <row r="12" spans="1:13" x14ac:dyDescent="0.35">
      <c r="A12" t="str">
        <f>'D65-74'!A12</f>
        <v>HP + deep roof ins.</v>
      </c>
      <c r="B12" s="1">
        <f>'[1]TB65-74'!$C$2</f>
        <v>116.6</v>
      </c>
      <c r="C12" s="1">
        <f>'[1]TB65-74_COST'!$L24</f>
        <v>122.59054273382651</v>
      </c>
      <c r="D12" s="2">
        <f>ROUND('[1]TB65-74_COST'!$I24,0)</f>
        <v>5686</v>
      </c>
      <c r="E12" s="2">
        <f>ROUND('[1]TB65-74_COST'!$J24,0)</f>
        <v>3721</v>
      </c>
      <c r="F12" s="1">
        <f t="shared" si="1"/>
        <v>8.7158885870513227</v>
      </c>
      <c r="G12" s="1">
        <f t="shared" si="2"/>
        <v>9</v>
      </c>
      <c r="H12" s="2">
        <f t="shared" si="0"/>
        <v>9835</v>
      </c>
      <c r="I12" s="2"/>
      <c r="J12" s="2"/>
      <c r="K12" s="2"/>
      <c r="L12" s="2"/>
    </row>
    <row r="13" spans="1:13" x14ac:dyDescent="0.35">
      <c r="A13" t="str">
        <f>'D65-74'!A13</f>
        <v>HP + mod. full ins.</v>
      </c>
      <c r="B13" s="1">
        <f>'[1]TB65-74'!$C$2</f>
        <v>116.6</v>
      </c>
      <c r="C13" s="1">
        <f>'[1]TB65-74_COST'!$L25</f>
        <v>56.904097135000136</v>
      </c>
      <c r="D13" s="2">
        <f>ROUND('[1]TB65-74_COST'!$I25,0)</f>
        <v>19702</v>
      </c>
      <c r="E13" s="2">
        <f>ROUND('[1]TB65-74_COST'!$J25,0)</f>
        <v>14708</v>
      </c>
      <c r="F13" s="1">
        <f t="shared" si="1"/>
        <v>4.0457425158176923</v>
      </c>
      <c r="G13" s="1">
        <f t="shared" si="2"/>
        <v>5</v>
      </c>
      <c r="H13" s="2">
        <f t="shared" si="0"/>
        <v>7567</v>
      </c>
      <c r="I13" s="2"/>
      <c r="J13" s="2"/>
      <c r="K13" s="2"/>
      <c r="L13" s="2"/>
    </row>
    <row r="14" spans="1:13" x14ac:dyDescent="0.35">
      <c r="A14" t="str">
        <f>'D65-74'!A14</f>
        <v>HP + mod. walls &amp; floor ins.</v>
      </c>
      <c r="B14" s="1">
        <f>'[1]TB65-74'!$C$2</f>
        <v>116.6</v>
      </c>
      <c r="C14" s="1">
        <f>'[1]TB65-74_COST'!$L26</f>
        <v>104.04174985314206</v>
      </c>
      <c r="D14" s="2">
        <f>ROUND('[1]TB65-74_COST'!$I26,0)</f>
        <v>5371</v>
      </c>
      <c r="E14" s="2">
        <f>ROUND('[1]TB65-74_COST'!$J26,0)</f>
        <v>3520</v>
      </c>
      <c r="F14" s="1">
        <f t="shared" si="1"/>
        <v>7.3971146541929045</v>
      </c>
      <c r="G14" s="1">
        <f t="shared" si="2"/>
        <v>8</v>
      </c>
      <c r="H14" s="2">
        <f t="shared" si="0"/>
        <v>9268</v>
      </c>
    </row>
    <row r="15" spans="1:13" x14ac:dyDescent="0.35">
      <c r="A15" t="str">
        <f>'D65-74'!A15</f>
        <v>HP + mod. walls &amp; double glazing</v>
      </c>
      <c r="B15" s="1">
        <f>'[1]TB65-74'!$C$2</f>
        <v>116.6</v>
      </c>
      <c r="C15" s="1">
        <f>'[1]TB65-74_COST'!$L27</f>
        <v>103.81720224191177</v>
      </c>
      <c r="D15" s="2">
        <f>ROUND('[1]TB65-74_COST'!$I27,0)</f>
        <v>11560</v>
      </c>
      <c r="E15" s="2">
        <f>ROUND('[1]TB65-74_COST'!$J27,0)</f>
        <v>8843</v>
      </c>
      <c r="F15" s="1">
        <f t="shared" si="1"/>
        <v>7.3811498667115316</v>
      </c>
      <c r="G15" s="1">
        <f t="shared" si="2"/>
        <v>8</v>
      </c>
      <c r="H15" s="2">
        <f t="shared" si="0"/>
        <v>9268</v>
      </c>
    </row>
    <row r="16" spans="1:13" x14ac:dyDescent="0.35">
      <c r="A16" t="str">
        <f>'D65-74'!A16</f>
        <v>HP + mod. walls &amp; roof ins.</v>
      </c>
      <c r="B16" s="1">
        <f>'[1]TB65-74'!$C$2</f>
        <v>116.6</v>
      </c>
      <c r="C16" s="1">
        <f>'[1]TB65-74_COST'!$L28</f>
        <v>110.37745627086454</v>
      </c>
      <c r="D16" s="2">
        <f>ROUND('[1]TB65-74_COST'!$I28,0)</f>
        <v>5123</v>
      </c>
      <c r="E16" s="2">
        <f>ROUND('[1]TB65-74_COST'!$J28,0)</f>
        <v>1619</v>
      </c>
      <c r="F16" s="1">
        <f t="shared" si="1"/>
        <v>7.8475679275504904</v>
      </c>
      <c r="G16" s="1">
        <f t="shared" si="2"/>
        <v>8</v>
      </c>
      <c r="H16" s="2">
        <f t="shared" si="0"/>
        <v>9268</v>
      </c>
    </row>
    <row r="17" spans="1:8" x14ac:dyDescent="0.35">
      <c r="A17" t="str">
        <f>'D65-74'!A17</f>
        <v>HP + mod. floor &amp; roof ins.</v>
      </c>
      <c r="B17" s="1">
        <f>'[1]TB65-74'!$C$2</f>
        <v>116.6</v>
      </c>
      <c r="C17" s="1">
        <f>'[1]TB65-74_COST'!$L29</f>
        <v>101.80861177986964</v>
      </c>
      <c r="D17" s="2">
        <f>ROUND('[1]TB65-74_COST'!$I29,0)</f>
        <v>8142</v>
      </c>
      <c r="E17" s="2">
        <f>ROUND('[1]TB65-74_COST'!$J29,0)</f>
        <v>5865</v>
      </c>
      <c r="F17" s="1">
        <f t="shared" si="1"/>
        <v>7.2383439838614629</v>
      </c>
      <c r="G17" s="1">
        <f t="shared" si="2"/>
        <v>8</v>
      </c>
      <c r="H17" s="2">
        <f t="shared" si="0"/>
        <v>9268</v>
      </c>
    </row>
    <row r="18" spans="1:8" x14ac:dyDescent="0.35">
      <c r="A18" t="str">
        <f>'D65-74'!A18</f>
        <v>HP + mod. floor &amp; double glazing</v>
      </c>
      <c r="B18" s="1">
        <f>'[1]TB65-74'!$C$2</f>
        <v>116.6</v>
      </c>
      <c r="C18" s="1">
        <f>'[1]TB65-74_COST'!$L30</f>
        <v>95.164888754684966</v>
      </c>
      <c r="D18" s="2">
        <f>ROUND('[1]TB65-74_COST'!$I30,0)</f>
        <v>14579</v>
      </c>
      <c r="E18" s="2">
        <f>ROUND('[1]TB65-74_COST'!$J30,0)</f>
        <v>13089</v>
      </c>
      <c r="F18" s="1">
        <f t="shared" si="1"/>
        <v>6.7659914809733337</v>
      </c>
      <c r="G18" s="1">
        <f t="shared" si="2"/>
        <v>7</v>
      </c>
      <c r="H18" s="2">
        <f t="shared" si="0"/>
        <v>8701</v>
      </c>
    </row>
    <row r="19" spans="1:8" x14ac:dyDescent="0.35">
      <c r="A19" t="str">
        <f>'D65-74'!A19</f>
        <v>HP + mod. roof &amp; double glazing</v>
      </c>
      <c r="B19" s="1">
        <f>'[1]TB65-74'!$C$2</f>
        <v>116.6</v>
      </c>
      <c r="C19" s="1">
        <f>'[1]TB65-74_COST'!$L31</f>
        <v>101.58332643753685</v>
      </c>
      <c r="D19" s="2">
        <f>ROUND('[1]TB65-74_COST'!$I31,0)</f>
        <v>14331</v>
      </c>
      <c r="E19" s="2">
        <f>ROUND('[1]TB65-74_COST'!$J31,0)</f>
        <v>11188</v>
      </c>
      <c r="F19" s="1">
        <f t="shared" si="1"/>
        <v>7.2223267454980462</v>
      </c>
      <c r="G19" s="1">
        <f t="shared" si="2"/>
        <v>8</v>
      </c>
      <c r="H19" s="2">
        <f t="shared" si="0"/>
        <v>9268</v>
      </c>
    </row>
    <row r="20" spans="1:8" x14ac:dyDescent="0.35">
      <c r="A20" t="str">
        <f>'D65-74'!A20</f>
        <v>HP + double glazing</v>
      </c>
      <c r="B20" s="1">
        <f>'[1]TB65-74'!$C$2</f>
        <v>116.6</v>
      </c>
      <c r="C20" s="1">
        <f>'[1]TB65-74_COST'!$L32</f>
        <v>120.09993487691547</v>
      </c>
      <c r="D20" s="2">
        <f>ROUND('[1]TB65-74_COST'!$I32,0)</f>
        <v>10383</v>
      </c>
      <c r="E20" s="2">
        <f>ROUND('[1]TB65-74_COST'!$J32,0)</f>
        <v>9206</v>
      </c>
      <c r="F20" s="1">
        <f t="shared" si="1"/>
        <v>8.5388124430782586</v>
      </c>
      <c r="G20" s="1">
        <f t="shared" si="2"/>
        <v>9</v>
      </c>
      <c r="H20" s="2">
        <f t="shared" si="0"/>
        <v>9835</v>
      </c>
    </row>
    <row r="21" spans="1:8" x14ac:dyDescent="0.35">
      <c r="A21" t="str">
        <f>'D65-74'!A21</f>
        <v>gas boiler (GB) + none</v>
      </c>
      <c r="B21" s="1">
        <f>'[1]TB65-74'!$C$2</f>
        <v>116.6</v>
      </c>
      <c r="C21" s="1">
        <f t="shared" ref="C21:D23" si="3">C2</f>
        <v>147.41514328561996</v>
      </c>
      <c r="D21" s="2">
        <f t="shared" si="3"/>
        <v>0</v>
      </c>
      <c r="E21" s="2">
        <v>0</v>
      </c>
      <c r="F21" s="1"/>
      <c r="G21" s="1"/>
      <c r="H21" s="2">
        <v>3000</v>
      </c>
    </row>
    <row r="22" spans="1:8" x14ac:dyDescent="0.35">
      <c r="A22" t="str">
        <f>'D65-74'!A22</f>
        <v>GB + deep full ins.</v>
      </c>
      <c r="B22" s="1">
        <f>'[1]TB65-74'!$C$2</f>
        <v>116.6</v>
      </c>
      <c r="C22" s="1">
        <f t="shared" si="3"/>
        <v>40.553328843139688</v>
      </c>
      <c r="D22" s="2">
        <f t="shared" si="3"/>
        <v>22919</v>
      </c>
      <c r="E22" s="2">
        <f>ROUND('[1]TB65-74_COST'!$K15,0)</f>
        <v>17925</v>
      </c>
      <c r="F22" s="1"/>
      <c r="G22" s="1"/>
      <c r="H22" s="2">
        <v>3000</v>
      </c>
    </row>
    <row r="23" spans="1:8" x14ac:dyDescent="0.35">
      <c r="A23" t="str">
        <f>'D65-74'!A23</f>
        <v>GB + deep walls &amp; floor ins.</v>
      </c>
      <c r="B23" s="1">
        <f>'[1]TB65-74'!$C$2</f>
        <v>116.6</v>
      </c>
      <c r="C23" s="1">
        <f t="shared" si="3"/>
        <v>91.340417762554068</v>
      </c>
      <c r="D23" s="2">
        <f t="shared" si="3"/>
        <v>6849</v>
      </c>
      <c r="E23" s="2">
        <f>ROUND('[1]TB65-74_COST'!$K16,0)</f>
        <v>4998</v>
      </c>
      <c r="F23" s="1"/>
      <c r="G23" s="1"/>
      <c r="H23" s="2">
        <v>3000</v>
      </c>
    </row>
    <row r="24" spans="1:8" x14ac:dyDescent="0.35">
      <c r="A24" t="str">
        <f>'D65-74'!A24</f>
        <v>GB + deep walls &amp; double glazing</v>
      </c>
      <c r="B24" s="1">
        <f>'[1]TB65-74'!$C$2</f>
        <v>116.6</v>
      </c>
      <c r="C24" s="1">
        <f>C5</f>
        <v>91.362519584938767</v>
      </c>
      <c r="D24" s="2">
        <f t="shared" ref="D24:D39" si="4">D5</f>
        <v>12955</v>
      </c>
      <c r="E24" s="2">
        <f>ROUND('[1]TB65-74_COST'!$K17,0)</f>
        <v>10239</v>
      </c>
      <c r="H24" s="2">
        <v>3000</v>
      </c>
    </row>
    <row r="25" spans="1:8" x14ac:dyDescent="0.35">
      <c r="A25" t="str">
        <f>'D65-74'!A25</f>
        <v>GB + deep walls &amp; roof ins.</v>
      </c>
      <c r="B25" s="1">
        <f>'[1]TB65-74'!$C$2</f>
        <v>116.6</v>
      </c>
      <c r="C25" s="1">
        <f t="shared" ref="C25:C39" si="5">C6</f>
        <v>93.951548837301189</v>
      </c>
      <c r="D25" s="2">
        <f t="shared" si="4"/>
        <v>8258</v>
      </c>
      <c r="E25" s="2">
        <f>ROUND('[1]TB65-74_COST'!$K18,0)</f>
        <v>4754</v>
      </c>
      <c r="H25" s="2">
        <v>3000</v>
      </c>
    </row>
    <row r="26" spans="1:8" x14ac:dyDescent="0.35">
      <c r="A26" t="str">
        <f>'D65-74'!A26</f>
        <v>GB + deep floor &amp; double glazing</v>
      </c>
      <c r="B26" s="1">
        <f>'[1]TB65-74'!$C$2</f>
        <v>116.6</v>
      </c>
      <c r="C26" s="1">
        <f t="shared" si="5"/>
        <v>91.362519584938767</v>
      </c>
      <c r="D26" s="2">
        <f t="shared" si="4"/>
        <v>14661</v>
      </c>
      <c r="E26" s="2">
        <f>ROUND('[1]TB65-74_COST'!$K19,0)</f>
        <v>13171</v>
      </c>
      <c r="H26" s="2">
        <v>3000</v>
      </c>
    </row>
    <row r="27" spans="1:8" x14ac:dyDescent="0.35">
      <c r="A27" t="str">
        <f>'D65-74'!A27</f>
        <v>GB + deep floor &amp; roof ins.</v>
      </c>
      <c r="B27" s="1">
        <f>'[1]TB65-74'!$C$2</f>
        <v>116.6</v>
      </c>
      <c r="C27" s="1">
        <f t="shared" si="5"/>
        <v>92.381333597601227</v>
      </c>
      <c r="D27" s="2">
        <f t="shared" si="4"/>
        <v>9963</v>
      </c>
      <c r="E27" s="2">
        <f>ROUND('[1]TB65-74_COST'!$K20,0)</f>
        <v>7686</v>
      </c>
      <c r="H27" s="2">
        <v>3000</v>
      </c>
    </row>
    <row r="28" spans="1:8" x14ac:dyDescent="0.35">
      <c r="A28" t="str">
        <f>'D65-74'!A28</f>
        <v>GB + deep roof &amp; double glazing</v>
      </c>
      <c r="B28" s="1">
        <f>'[1]TB65-74'!$C$2</f>
        <v>116.6</v>
      </c>
      <c r="C28" s="1">
        <f t="shared" si="5"/>
        <v>92.403402780753694</v>
      </c>
      <c r="D28" s="2">
        <f t="shared" si="4"/>
        <v>14331</v>
      </c>
      <c r="E28" s="2">
        <f>ROUND('[1]TB65-74_COST'!$K21,0)</f>
        <v>11188</v>
      </c>
      <c r="H28" s="2">
        <v>3000</v>
      </c>
    </row>
    <row r="29" spans="1:8" x14ac:dyDescent="0.35">
      <c r="A29" t="str">
        <f>'D65-74'!A29</f>
        <v>GB + deep walls ins.</v>
      </c>
      <c r="B29" s="1">
        <f>'[1]TB65-74'!$C$2</f>
        <v>116.6</v>
      </c>
      <c r="C29" s="1">
        <f t="shared" si="5"/>
        <v>121.59149892070629</v>
      </c>
      <c r="D29" s="2">
        <f t="shared" si="4"/>
        <v>2572</v>
      </c>
      <c r="E29" s="2">
        <f>ROUND('[1]TB65-74_COST'!$K22,0)</f>
        <v>1802</v>
      </c>
      <c r="H29" s="2">
        <v>3000</v>
      </c>
    </row>
    <row r="30" spans="1:8" x14ac:dyDescent="0.35">
      <c r="A30" t="str">
        <f>'D65-74'!A30</f>
        <v>GB + deep floor ins.</v>
      </c>
      <c r="B30" s="1">
        <f>'[1]TB65-74'!$C$2</f>
        <v>116.6</v>
      </c>
      <c r="C30" s="1">
        <f t="shared" si="5"/>
        <v>120.0786709684271</v>
      </c>
      <c r="D30" s="2">
        <f t="shared" si="4"/>
        <v>4277</v>
      </c>
      <c r="E30" s="2">
        <f>ROUND('[1]TB65-74_COST'!$K23,0)</f>
        <v>4121</v>
      </c>
      <c r="H30" s="2">
        <v>3000</v>
      </c>
    </row>
    <row r="31" spans="1:8" x14ac:dyDescent="0.35">
      <c r="A31" t="str">
        <f>'D65-74'!A31</f>
        <v>GB + deep roof ins.</v>
      </c>
      <c r="B31" s="1">
        <f>'[1]TB65-74'!$C$2</f>
        <v>116.6</v>
      </c>
      <c r="C31" s="1">
        <f t="shared" si="5"/>
        <v>122.59054273382651</v>
      </c>
      <c r="D31" s="2">
        <f t="shared" si="4"/>
        <v>5686</v>
      </c>
      <c r="E31" s="2">
        <f>ROUND('[1]TB65-74_COST'!$K24,0)</f>
        <v>4703</v>
      </c>
      <c r="H31" s="2">
        <v>3000</v>
      </c>
    </row>
    <row r="32" spans="1:8" x14ac:dyDescent="0.35">
      <c r="A32" t="str">
        <f>'D65-74'!A32</f>
        <v>GB + mod. full ins.</v>
      </c>
      <c r="B32" s="1">
        <f>'[1]TB65-74'!$C$2</f>
        <v>116.6</v>
      </c>
      <c r="C32" s="1">
        <f t="shared" si="5"/>
        <v>56.904097135000136</v>
      </c>
      <c r="D32" s="2">
        <f t="shared" si="4"/>
        <v>19702</v>
      </c>
      <c r="E32" s="2">
        <f>ROUND('[1]TB65-74_COST'!$K25,0)</f>
        <v>14708</v>
      </c>
      <c r="H32" s="2">
        <v>3000</v>
      </c>
    </row>
    <row r="33" spans="1:8" x14ac:dyDescent="0.35">
      <c r="A33" t="str">
        <f>'D65-74'!A33</f>
        <v>GB + mod. walls &amp; floor ins.</v>
      </c>
      <c r="B33" s="1">
        <f>'[1]TB65-74'!$C$2</f>
        <v>116.6</v>
      </c>
      <c r="C33" s="1">
        <f t="shared" si="5"/>
        <v>104.04174985314206</v>
      </c>
      <c r="D33" s="2">
        <f t="shared" si="4"/>
        <v>5371</v>
      </c>
      <c r="E33" s="2">
        <f>ROUND('[1]TB65-74_COST'!$K26,0)</f>
        <v>3520</v>
      </c>
      <c r="H33" s="2">
        <v>3000</v>
      </c>
    </row>
    <row r="34" spans="1:8" x14ac:dyDescent="0.35">
      <c r="A34" t="str">
        <f>'D65-74'!A34</f>
        <v>GB + mod. walls &amp; double glazing</v>
      </c>
      <c r="B34" s="1">
        <f>'[1]TB65-74'!$C$2</f>
        <v>116.6</v>
      </c>
      <c r="C34" s="1">
        <f t="shared" si="5"/>
        <v>103.81720224191177</v>
      </c>
      <c r="D34" s="2">
        <f t="shared" si="4"/>
        <v>11560</v>
      </c>
      <c r="E34" s="2">
        <f>ROUND('[1]TB65-74_COST'!$K27,0)</f>
        <v>8843</v>
      </c>
      <c r="H34" s="2">
        <v>3000</v>
      </c>
    </row>
    <row r="35" spans="1:8" x14ac:dyDescent="0.35">
      <c r="A35" t="str">
        <f>'D65-74'!A35</f>
        <v>GB + mod. walls &amp; roof ins.</v>
      </c>
      <c r="B35" s="1">
        <f>'[1]TB65-74'!$C$2</f>
        <v>116.6</v>
      </c>
      <c r="C35" s="1">
        <f t="shared" si="5"/>
        <v>110.37745627086454</v>
      </c>
      <c r="D35" s="2">
        <f t="shared" si="4"/>
        <v>5123</v>
      </c>
      <c r="E35" s="2">
        <f>ROUND('[1]TB65-74_COST'!$K28,0)</f>
        <v>1619</v>
      </c>
      <c r="H35" s="2">
        <v>3000</v>
      </c>
    </row>
    <row r="36" spans="1:8" x14ac:dyDescent="0.35">
      <c r="A36" t="str">
        <f>'D65-74'!A36</f>
        <v>GB + mod. floor &amp; roof ins.</v>
      </c>
      <c r="B36" s="1">
        <f>'[1]TB65-74'!$C$2</f>
        <v>116.6</v>
      </c>
      <c r="C36" s="1">
        <f t="shared" si="5"/>
        <v>101.80861177986964</v>
      </c>
      <c r="D36" s="2">
        <f t="shared" si="4"/>
        <v>8142</v>
      </c>
      <c r="E36" s="2">
        <f>ROUND('[1]TB65-74_COST'!$K29,0)</f>
        <v>5865</v>
      </c>
      <c r="H36" s="2">
        <v>3000</v>
      </c>
    </row>
    <row r="37" spans="1:8" x14ac:dyDescent="0.35">
      <c r="A37" t="str">
        <f>'D65-74'!A37</f>
        <v>GB + mod. floor &amp; double glazing</v>
      </c>
      <c r="B37" s="1">
        <f>'[1]TB65-74'!$C$2</f>
        <v>116.6</v>
      </c>
      <c r="C37" s="1">
        <f t="shared" si="5"/>
        <v>95.164888754684966</v>
      </c>
      <c r="D37" s="2">
        <f t="shared" si="4"/>
        <v>14579</v>
      </c>
      <c r="E37" s="2">
        <f>ROUND('[1]TB65-74_COST'!$K30,0)</f>
        <v>13089</v>
      </c>
      <c r="H37" s="2">
        <v>3000</v>
      </c>
    </row>
    <row r="38" spans="1:8" x14ac:dyDescent="0.35">
      <c r="A38" t="str">
        <f>'D65-74'!A38</f>
        <v>GB + mod. roof &amp; double glazing</v>
      </c>
      <c r="B38" s="1">
        <f>'[1]TB65-74'!$C$2</f>
        <v>116.6</v>
      </c>
      <c r="C38" s="1">
        <f t="shared" si="5"/>
        <v>101.58332643753685</v>
      </c>
      <c r="D38" s="2">
        <f t="shared" si="4"/>
        <v>14331</v>
      </c>
      <c r="E38" s="2">
        <f>ROUND('[1]TB65-74_COST'!$K31,0)</f>
        <v>11188</v>
      </c>
      <c r="H38" s="2">
        <v>3000</v>
      </c>
    </row>
    <row r="39" spans="1:8" x14ac:dyDescent="0.35">
      <c r="A39" t="str">
        <f>'D65-74'!A39</f>
        <v>GB + double glazing</v>
      </c>
      <c r="B39" s="1">
        <f>'[1]TB65-74'!$C$2</f>
        <v>116.6</v>
      </c>
      <c r="C39" s="1">
        <f t="shared" si="5"/>
        <v>120.09993487691547</v>
      </c>
      <c r="D39" s="2">
        <f t="shared" si="4"/>
        <v>10383</v>
      </c>
      <c r="E39" s="2">
        <f>ROUND('[1]TB65-74_COST'!$K32,0)</f>
        <v>9795</v>
      </c>
      <c r="H39" s="2">
        <v>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46D4-E8AA-4E25-9C0A-D5A3359AFCB4}">
  <dimension ref="A1:M40"/>
  <sheetViews>
    <sheetView topLeftCell="A7" workbookViewId="0">
      <selection activeCell="E17" sqref="E17"/>
    </sheetView>
  </sheetViews>
  <sheetFormatPr defaultRowHeight="14.5" x14ac:dyDescent="0.35"/>
  <cols>
    <col min="1" max="1" width="29.453125" customWidth="1"/>
    <col min="2" max="2" width="13.54296875" customWidth="1"/>
    <col min="3" max="3" width="35" bestFit="1" customWidth="1"/>
    <col min="4" max="4" width="17.81640625" bestFit="1" customWidth="1"/>
    <col min="5" max="5" width="17.81640625" customWidth="1"/>
    <col min="6" max="7" width="22.7265625" bestFit="1" customWidth="1"/>
    <col min="8" max="9" width="26.1796875" customWidth="1"/>
    <col min="10" max="10" width="16.26953125" customWidth="1"/>
    <col min="11" max="11" width="25" customWidth="1"/>
    <col min="12" max="12" width="18.7265625" customWidth="1"/>
  </cols>
  <sheetData>
    <row r="1" spans="1:13" ht="43.5" x14ac:dyDescent="0.35">
      <c r="A1" t="s">
        <v>0</v>
      </c>
      <c r="B1" t="s">
        <v>3</v>
      </c>
      <c r="C1" t="s">
        <v>1</v>
      </c>
      <c r="D1" t="s">
        <v>2</v>
      </c>
      <c r="E1" s="4" t="s">
        <v>43</v>
      </c>
      <c r="F1" t="s">
        <v>4</v>
      </c>
      <c r="G1" t="s">
        <v>5</v>
      </c>
      <c r="H1" t="s">
        <v>6</v>
      </c>
    </row>
    <row r="2" spans="1:13" x14ac:dyDescent="0.35">
      <c r="A2" t="str">
        <f>'D65-74'!A2</f>
        <v>heat pump (HP) + none</v>
      </c>
      <c r="B2" s="1">
        <f>'[1]TB75-91'!$C$2</f>
        <v>116.6</v>
      </c>
      <c r="C2" s="1">
        <f>'[1]TB75-91_COST'!$L14</f>
        <v>106.39689090490648</v>
      </c>
      <c r="D2" s="2">
        <v>0</v>
      </c>
      <c r="E2" s="2">
        <v>0</v>
      </c>
      <c r="F2" s="1">
        <f>B2*C2/1640</f>
        <v>7.5645594387268877</v>
      </c>
      <c r="G2" s="1">
        <f>ROUNDUP(F2,0)</f>
        <v>8</v>
      </c>
      <c r="H2" s="2">
        <f t="shared" ref="H2:H20" si="0">7000+567*(G2-4)</f>
        <v>9268</v>
      </c>
      <c r="I2" s="2"/>
      <c r="J2" s="2"/>
      <c r="K2" s="2"/>
      <c r="L2" s="2"/>
      <c r="M2" s="2"/>
    </row>
    <row r="3" spans="1:13" x14ac:dyDescent="0.35">
      <c r="A3" t="str">
        <f>'D65-74'!A3</f>
        <v>HP + deep full ins.</v>
      </c>
      <c r="B3" s="1">
        <f>'[1]TB75-91'!$C$2</f>
        <v>116.6</v>
      </c>
      <c r="C3" s="1">
        <f>'[1]TB75-91_COST'!$L15</f>
        <v>39.639589618388996</v>
      </c>
      <c r="D3" s="2">
        <f>ROUND('[1]TB75-91_COST'!$I15,0)</f>
        <v>19959</v>
      </c>
      <c r="E3" s="2">
        <f>ROUND('[1]TB75-91_COST'!$J15,0)</f>
        <v>15164</v>
      </c>
      <c r="F3" s="1">
        <f t="shared" ref="F3:F20" si="1">B3*C3/1640</f>
        <v>2.8182781399415591</v>
      </c>
      <c r="G3" s="1">
        <f t="shared" ref="G3:G20" si="2">ROUNDUP(F3,0)</f>
        <v>3</v>
      </c>
      <c r="H3" s="2">
        <f t="shared" si="0"/>
        <v>6433</v>
      </c>
      <c r="I3" s="2"/>
      <c r="J3" s="2"/>
      <c r="K3" s="2"/>
      <c r="L3" s="2"/>
      <c r="M3" s="2"/>
    </row>
    <row r="4" spans="1:13" x14ac:dyDescent="0.35">
      <c r="A4" t="str">
        <f>'D65-74'!A4</f>
        <v>HP + deep walls &amp; floor ins.</v>
      </c>
      <c r="B4" s="1">
        <f>'[1]TB75-91'!$C$2</f>
        <v>116.6</v>
      </c>
      <c r="C4" s="1">
        <f>'[1]TB75-91_COST'!$L16</f>
        <v>76.561904813763263</v>
      </c>
      <c r="D4" s="2">
        <f>ROUND('[1]TB75-91_COST'!$I16,0)</f>
        <v>6462</v>
      </c>
      <c r="E4" s="2">
        <f>ROUND('[1]TB75-91_COST'!$J16,0)</f>
        <v>4613</v>
      </c>
      <c r="F4" s="1">
        <f t="shared" si="1"/>
        <v>5.4433646959053634</v>
      </c>
      <c r="G4" s="1">
        <f t="shared" si="2"/>
        <v>6</v>
      </c>
      <c r="H4" s="2">
        <f t="shared" si="0"/>
        <v>8134</v>
      </c>
      <c r="I4" s="2"/>
      <c r="J4" s="2"/>
      <c r="K4" s="2"/>
      <c r="L4" s="2"/>
      <c r="M4" s="2"/>
    </row>
    <row r="5" spans="1:13" x14ac:dyDescent="0.35">
      <c r="A5" t="str">
        <f>'D65-74'!A5</f>
        <v>HP + deep walls &amp; double glazing</v>
      </c>
      <c r="B5" s="1">
        <f>'[1]TB75-91'!$C$2</f>
        <v>116.6</v>
      </c>
      <c r="C5" s="1">
        <f>'[1]TB75-91_COST'!$L17</f>
        <v>69.84492083921559</v>
      </c>
      <c r="D5" s="2">
        <f>ROUND('[1]TB75-91_COST'!$I17,0)</f>
        <v>10205</v>
      </c>
      <c r="E5" s="2">
        <f>ROUND('[1]TB75-91_COST'!$J17,0)</f>
        <v>7775</v>
      </c>
      <c r="F5" s="1">
        <f t="shared" si="1"/>
        <v>4.9658035182027662</v>
      </c>
      <c r="G5" s="1">
        <f t="shared" si="2"/>
        <v>5</v>
      </c>
      <c r="H5" s="2">
        <f t="shared" si="0"/>
        <v>7567</v>
      </c>
      <c r="I5" s="2"/>
      <c r="J5" s="2"/>
      <c r="K5" s="2"/>
      <c r="L5" s="2"/>
      <c r="M5" s="2"/>
    </row>
    <row r="6" spans="1:13" x14ac:dyDescent="0.35">
      <c r="A6" t="str">
        <f>'D65-74'!A6</f>
        <v>HP + deep walls &amp; roof ins.</v>
      </c>
      <c r="B6" s="1">
        <f>'[1]TB75-91'!$C$2</f>
        <v>116.6</v>
      </c>
      <c r="C6" s="1">
        <f>'[1]TB75-91_COST'!$L18</f>
        <v>73.012037284325132</v>
      </c>
      <c r="D6" s="2">
        <f>ROUND('[1]TB75-91_COST'!$I18,0)</f>
        <v>8046</v>
      </c>
      <c r="E6" s="2">
        <f>ROUND('[1]TB75-91_COST'!$J18,0)</f>
        <v>4445</v>
      </c>
      <c r="F6" s="1">
        <f t="shared" si="1"/>
        <v>5.1909777727757991</v>
      </c>
      <c r="G6" s="1">
        <f t="shared" si="2"/>
        <v>6</v>
      </c>
      <c r="H6" s="2">
        <f t="shared" si="0"/>
        <v>8134</v>
      </c>
      <c r="I6" s="2"/>
      <c r="J6" s="2"/>
      <c r="K6" s="2"/>
      <c r="L6" s="2"/>
      <c r="M6" s="2"/>
    </row>
    <row r="7" spans="1:13" x14ac:dyDescent="0.35">
      <c r="A7" t="str">
        <f>'D65-74'!A7</f>
        <v>HP + deep floor &amp; double glazing</v>
      </c>
      <c r="B7" s="1">
        <f>'[1]TB75-91'!$C$2</f>
        <v>116.6</v>
      </c>
      <c r="C7" s="1">
        <f>'[1]TB75-91_COST'!$L19</f>
        <v>69.84492083921559</v>
      </c>
      <c r="D7" s="2">
        <f>ROUND('[1]TB75-91_COST'!$I19,0)</f>
        <v>11913</v>
      </c>
      <c r="E7" s="2">
        <f>ROUND('[1]TB75-91_COST'!$J19,0)</f>
        <v>10719</v>
      </c>
      <c r="F7" s="1">
        <f t="shared" si="1"/>
        <v>4.9658035182027662</v>
      </c>
      <c r="G7" s="1">
        <f t="shared" si="2"/>
        <v>5</v>
      </c>
      <c r="H7" s="2">
        <f t="shared" si="0"/>
        <v>7567</v>
      </c>
      <c r="I7" s="2"/>
      <c r="J7" s="2"/>
      <c r="K7" s="2"/>
      <c r="L7" s="2"/>
    </row>
    <row r="8" spans="1:13" x14ac:dyDescent="0.35">
      <c r="A8" t="str">
        <f>'D65-74'!A8</f>
        <v>HP + deep floor &amp; roof ins.</v>
      </c>
      <c r="B8" s="1">
        <f>'[1]TB75-91'!$C$2</f>
        <v>116.6</v>
      </c>
      <c r="C8" s="1">
        <f>'[1]TB75-91_COST'!$L20</f>
        <v>69.356211724746558</v>
      </c>
      <c r="D8" s="2">
        <f>ROUND('[1]TB75-91_COST'!$I20,0)</f>
        <v>9753</v>
      </c>
      <c r="E8" s="2">
        <f>ROUND('[1]TB75-91_COST'!$J20,0)</f>
        <v>7389</v>
      </c>
      <c r="F8" s="1">
        <f t="shared" si="1"/>
        <v>4.9310574921374686</v>
      </c>
      <c r="G8" s="1">
        <f t="shared" si="2"/>
        <v>5</v>
      </c>
      <c r="H8" s="2">
        <f t="shared" si="0"/>
        <v>7567</v>
      </c>
      <c r="I8" s="2"/>
      <c r="J8" s="2"/>
      <c r="K8" s="2"/>
      <c r="L8" s="2"/>
    </row>
    <row r="9" spans="1:13" ht="15.75" customHeight="1" x14ac:dyDescent="0.35">
      <c r="A9" t="str">
        <f>'D65-74'!A9</f>
        <v>HP + deep roof &amp; double glazing</v>
      </c>
      <c r="B9" s="1">
        <f>'[1]TB75-91'!$C$2</f>
        <v>116.6</v>
      </c>
      <c r="C9" s="1">
        <f>'[1]TB75-91_COST'!$L21</f>
        <v>64.073792082719805</v>
      </c>
      <c r="D9" s="2">
        <f>ROUND('[1]TB75-91_COST'!$I21,0)</f>
        <v>11676</v>
      </c>
      <c r="E9" s="2">
        <f>ROUND('[1]TB75-91_COST'!$J21,0)</f>
        <v>8730</v>
      </c>
      <c r="F9" s="1">
        <f t="shared" si="1"/>
        <v>4.5554903395397126</v>
      </c>
      <c r="G9" s="1">
        <f t="shared" si="2"/>
        <v>5</v>
      </c>
      <c r="H9" s="2">
        <f t="shared" si="0"/>
        <v>7567</v>
      </c>
      <c r="I9" s="2"/>
      <c r="J9" s="2"/>
      <c r="K9" s="2"/>
      <c r="L9" s="2"/>
    </row>
    <row r="10" spans="1:13" x14ac:dyDescent="0.35">
      <c r="A10" t="str">
        <f>'D65-74'!A10</f>
        <v>HP + deep walls ins.</v>
      </c>
      <c r="B10" s="1">
        <f>'[1]TB75-91'!$C$2</f>
        <v>116.6</v>
      </c>
      <c r="C10" s="1">
        <f>'[1]TB75-91_COST'!$L22</f>
        <v>94.308244079934582</v>
      </c>
      <c r="D10" s="2">
        <f>ROUND('[1]TB75-91_COST'!$I22,0)</f>
        <v>2377</v>
      </c>
      <c r="E10" s="2">
        <f>ROUND('[1]TB75-91_COST'!$J22,0)</f>
        <v>834</v>
      </c>
      <c r="F10" s="1">
        <f t="shared" si="1"/>
        <v>6.7050861339758363</v>
      </c>
      <c r="G10" s="1">
        <f t="shared" si="2"/>
        <v>7</v>
      </c>
      <c r="H10" s="2">
        <f t="shared" si="0"/>
        <v>8701</v>
      </c>
      <c r="I10" s="2"/>
      <c r="J10" s="2"/>
      <c r="K10" s="2"/>
      <c r="L10" s="2"/>
    </row>
    <row r="11" spans="1:13" x14ac:dyDescent="0.35">
      <c r="A11" t="str">
        <f>'D65-74'!A11</f>
        <v>HP + deep floor ins.</v>
      </c>
      <c r="B11" s="1">
        <f>'[1]TB75-91'!$C$2</f>
        <v>116.6</v>
      </c>
      <c r="C11" s="1">
        <f>'[1]TB75-91_COST'!$L23</f>
        <v>90.289070603978061</v>
      </c>
      <c r="D11" s="2">
        <f>ROUND('[1]TB75-91_COST'!$I23,0)</f>
        <v>4084</v>
      </c>
      <c r="E11" s="2">
        <f>ROUND('[1]TB75-91_COST'!$J23,0)</f>
        <v>3778</v>
      </c>
      <c r="F11" s="1">
        <f t="shared" si="1"/>
        <v>6.4193327026974645</v>
      </c>
      <c r="G11" s="1">
        <f t="shared" si="2"/>
        <v>7</v>
      </c>
      <c r="H11" s="2">
        <f t="shared" si="0"/>
        <v>8701</v>
      </c>
      <c r="I11" s="2"/>
      <c r="J11" s="2"/>
      <c r="K11" s="2"/>
      <c r="L11" s="2"/>
    </row>
    <row r="12" spans="1:13" x14ac:dyDescent="0.35">
      <c r="A12" t="str">
        <f>'D65-74'!A12</f>
        <v>HP + deep roof ins.</v>
      </c>
      <c r="B12" s="1">
        <f>'[1]TB75-91'!$C$2</f>
        <v>116.6</v>
      </c>
      <c r="C12" s="1">
        <f>'[1]TB75-91_COST'!$L24</f>
        <v>86.791754803995545</v>
      </c>
      <c r="D12" s="2">
        <f>ROUND('[1]TB75-91_COST'!$I24,0)</f>
        <v>5669</v>
      </c>
      <c r="E12" s="2">
        <f>ROUND('[1]TB75-91_COST'!$J24,0)</f>
        <v>3611</v>
      </c>
      <c r="F12" s="1">
        <f t="shared" si="1"/>
        <v>6.1706820793572437</v>
      </c>
      <c r="G12" s="1">
        <f t="shared" si="2"/>
        <v>7</v>
      </c>
      <c r="H12" s="2">
        <f t="shared" si="0"/>
        <v>8701</v>
      </c>
      <c r="I12" s="2"/>
      <c r="J12" s="2"/>
      <c r="K12" s="2"/>
      <c r="L12" s="2"/>
    </row>
    <row r="13" spans="1:13" x14ac:dyDescent="0.35">
      <c r="A13" t="str">
        <f>'D65-74'!A13</f>
        <v>HP + mod. full ins.</v>
      </c>
      <c r="B13" s="1">
        <f>'[1]TB75-91'!$C$2</f>
        <v>116.6</v>
      </c>
      <c r="C13" s="1">
        <f>'[1]TB75-91_COST'!$L25</f>
        <v>56.581104707885686</v>
      </c>
      <c r="D13" s="2">
        <f>ROUND('[1]TB75-91_COST'!$I25,0)</f>
        <v>16658</v>
      </c>
      <c r="E13" s="2">
        <f>ROUND('[1]TB75-91_COST'!$J25,0)</f>
        <v>11863</v>
      </c>
      <c r="F13" s="1">
        <f t="shared" si="1"/>
        <v>4.0227785420362627</v>
      </c>
      <c r="G13" s="1">
        <f t="shared" si="2"/>
        <v>5</v>
      </c>
      <c r="H13" s="2">
        <f t="shared" si="0"/>
        <v>7567</v>
      </c>
      <c r="I13" s="2"/>
      <c r="J13" s="2"/>
      <c r="K13" s="2"/>
      <c r="L13" s="2"/>
    </row>
    <row r="14" spans="1:13" x14ac:dyDescent="0.35">
      <c r="A14" t="str">
        <f>'D65-74'!A14</f>
        <v>HP + mod. walls &amp; floor ins.</v>
      </c>
      <c r="B14" s="1">
        <f>'[1]TB75-91'!$C$2</f>
        <v>116.6</v>
      </c>
      <c r="C14" s="1">
        <f>'[1]TB75-91_COST'!$L26</f>
        <v>89.531489582756009</v>
      </c>
      <c r="D14" s="2">
        <f>ROUND('[1]TB75-91_COST'!$I26,0)</f>
        <v>4982</v>
      </c>
      <c r="E14" s="2">
        <f>ROUND('[1]TB75-91_COST'!$J26,0)</f>
        <v>3133</v>
      </c>
      <c r="F14" s="1">
        <f t="shared" si="1"/>
        <v>6.3654705398471645</v>
      </c>
      <c r="G14" s="1">
        <f t="shared" si="2"/>
        <v>7</v>
      </c>
      <c r="H14" s="2">
        <f t="shared" si="0"/>
        <v>8701</v>
      </c>
    </row>
    <row r="15" spans="1:13" x14ac:dyDescent="0.35">
      <c r="A15" t="str">
        <f>'D65-74'!A15</f>
        <v>HP + mod. walls &amp; double glazing</v>
      </c>
      <c r="B15" s="1">
        <f>'[1]TB75-91'!$C$2</f>
        <v>116.6</v>
      </c>
      <c r="C15" s="1">
        <f>'[1]TB75-91_COST'!$L27</f>
        <v>82.383490132984576</v>
      </c>
      <c r="D15" s="2">
        <f>ROUND('[1]TB75-91_COST'!$I27,0)</f>
        <v>8807</v>
      </c>
      <c r="E15" s="2">
        <f>ROUND('[1]TB75-91_COST'!$J27,0)</f>
        <v>6376</v>
      </c>
      <c r="F15" s="1">
        <f t="shared" si="1"/>
        <v>5.8572652131134149</v>
      </c>
      <c r="G15" s="1">
        <f t="shared" si="2"/>
        <v>6</v>
      </c>
      <c r="H15" s="2">
        <f t="shared" si="0"/>
        <v>8134</v>
      </c>
    </row>
    <row r="16" spans="1:13" x14ac:dyDescent="0.35">
      <c r="A16" t="str">
        <f>'D65-74'!A16</f>
        <v>HP + mod. walls &amp; roof ins.</v>
      </c>
      <c r="B16" s="1">
        <f>'[1]TB75-91'!$C$2</f>
        <v>116.6</v>
      </c>
      <c r="C16" s="1">
        <f>'[1]TB75-91_COST'!$L28</f>
        <v>90.122536032532906</v>
      </c>
      <c r="D16" s="2">
        <f>ROUND('[1]TB75-91_COST'!$I28,0)</f>
        <v>4826</v>
      </c>
      <c r="E16" s="2">
        <f>ROUND('[1]TB75-91_COST'!$J28,0)</f>
        <v>1225</v>
      </c>
      <c r="F16" s="1">
        <f t="shared" si="1"/>
        <v>6.4074925008495951</v>
      </c>
      <c r="G16" s="1">
        <f t="shared" si="2"/>
        <v>7</v>
      </c>
      <c r="H16" s="2">
        <f t="shared" si="0"/>
        <v>8701</v>
      </c>
    </row>
    <row r="17" spans="1:8" x14ac:dyDescent="0.35">
      <c r="A17" t="str">
        <f>'D65-74'!A17</f>
        <v>HP + mod. floor &amp; roof ins.</v>
      </c>
      <c r="B17" s="1">
        <f>'[1]TB75-91'!$C$2</f>
        <v>116.6</v>
      </c>
      <c r="C17" s="1">
        <f>'[1]TB75-91_COST'!$L29</f>
        <v>78.762355367591823</v>
      </c>
      <c r="D17" s="2">
        <f>ROUND('[1]TB75-91_COST'!$I29,0)</f>
        <v>7851</v>
      </c>
      <c r="E17" s="2">
        <f>ROUND('[1]TB75-91_COST'!$J29,0)</f>
        <v>5487</v>
      </c>
      <c r="F17" s="1">
        <f t="shared" si="1"/>
        <v>5.5998113633300042</v>
      </c>
      <c r="G17" s="1">
        <f t="shared" si="2"/>
        <v>6</v>
      </c>
      <c r="H17" s="2">
        <f t="shared" si="0"/>
        <v>8134</v>
      </c>
    </row>
    <row r="18" spans="1:8" x14ac:dyDescent="0.35">
      <c r="A18" t="str">
        <f>'D65-74'!A18</f>
        <v>HP + mod. floor &amp; double glazing</v>
      </c>
      <c r="B18" s="1">
        <f>'[1]TB75-91'!$C$2</f>
        <v>116.6</v>
      </c>
      <c r="C18" s="1">
        <f>'[1]TB75-91_COST'!$L30</f>
        <v>72.302996586157136</v>
      </c>
      <c r="D18" s="2">
        <f>ROUND('[1]TB75-91_COST'!$I30,0)</f>
        <v>11832</v>
      </c>
      <c r="E18" s="2">
        <f>ROUND('[1]TB75-91_COST'!$J30,0)</f>
        <v>10638</v>
      </c>
      <c r="F18" s="1">
        <f t="shared" si="1"/>
        <v>5.1405667085036111</v>
      </c>
      <c r="G18" s="1">
        <f t="shared" si="2"/>
        <v>6</v>
      </c>
      <c r="H18" s="2">
        <f t="shared" si="0"/>
        <v>8134</v>
      </c>
    </row>
    <row r="19" spans="1:8" x14ac:dyDescent="0.35">
      <c r="A19" t="str">
        <f>'D65-74'!A19</f>
        <v>HP + mod. roof &amp; double glazing</v>
      </c>
      <c r="B19" s="1">
        <f>'[1]TB75-91'!$C$2</f>
        <v>116.6</v>
      </c>
      <c r="C19" s="1">
        <f>'[1]TB75-91_COST'!$L31</f>
        <v>72.742943780266273</v>
      </c>
      <c r="D19" s="2">
        <f>ROUND('[1]TB75-91_COST'!$I31,0)</f>
        <v>11676</v>
      </c>
      <c r="E19" s="2">
        <f>ROUND('[1]TB75-91_COST'!$J31,0)</f>
        <v>8730</v>
      </c>
      <c r="F19" s="1">
        <f t="shared" si="1"/>
        <v>5.1718458809628336</v>
      </c>
      <c r="G19" s="1">
        <f t="shared" si="2"/>
        <v>6</v>
      </c>
      <c r="H19" s="2">
        <f t="shared" si="0"/>
        <v>8134</v>
      </c>
    </row>
    <row r="20" spans="1:8" x14ac:dyDescent="0.35">
      <c r="A20" t="str">
        <f>'D65-74'!A20</f>
        <v>HP + double glazing</v>
      </c>
      <c r="B20" s="1">
        <f>'[1]TB75-91'!$C$2</f>
        <v>116.6</v>
      </c>
      <c r="C20" s="1">
        <f>'[1]TB75-91_COST'!$L32</f>
        <v>83.398474834552687</v>
      </c>
      <c r="D20" s="2">
        <f>ROUND('[1]TB75-91_COST'!$I32,0)</f>
        <v>7828</v>
      </c>
      <c r="E20" s="2">
        <f>ROUND('[1]TB75-91_COST'!$J32,0)</f>
        <v>6940</v>
      </c>
      <c r="F20" s="1">
        <f t="shared" si="1"/>
        <v>5.9294281498224644</v>
      </c>
      <c r="G20" s="1">
        <f t="shared" si="2"/>
        <v>6</v>
      </c>
      <c r="H20" s="2">
        <f t="shared" si="0"/>
        <v>8134</v>
      </c>
    </row>
    <row r="21" spans="1:8" x14ac:dyDescent="0.35">
      <c r="A21" t="str">
        <f>'D65-74'!A21</f>
        <v>gas boiler (GB) + none</v>
      </c>
      <c r="B21" s="1">
        <f>'[1]TB75-91'!$C$2</f>
        <v>116.6</v>
      </c>
      <c r="C21" s="1">
        <f>C2</f>
        <v>106.39689090490648</v>
      </c>
      <c r="D21" s="2">
        <v>0</v>
      </c>
      <c r="E21" s="2">
        <v>0</v>
      </c>
      <c r="F21" s="1"/>
      <c r="G21" s="1"/>
      <c r="H21" s="2">
        <v>3000</v>
      </c>
    </row>
    <row r="22" spans="1:8" x14ac:dyDescent="0.35">
      <c r="A22" t="str">
        <f>'D65-74'!A22</f>
        <v>GB + deep full ins.</v>
      </c>
      <c r="B22" s="1">
        <f>'[1]TB75-91'!$C$2</f>
        <v>116.6</v>
      </c>
      <c r="C22" s="1">
        <f>C3</f>
        <v>39.639589618388996</v>
      </c>
      <c r="D22" s="2">
        <f>D3</f>
        <v>19959</v>
      </c>
      <c r="E22" s="2">
        <f>ROUND('[1]TB75-91_COST'!$K15,0)</f>
        <v>15164</v>
      </c>
      <c r="F22" s="1"/>
      <c r="G22" s="1"/>
      <c r="H22" s="2">
        <v>3000</v>
      </c>
    </row>
    <row r="23" spans="1:8" x14ac:dyDescent="0.35">
      <c r="A23" t="str">
        <f>'D65-74'!A23</f>
        <v>GB + deep walls &amp; floor ins.</v>
      </c>
      <c r="B23" s="1">
        <f>'[1]TB75-91'!$C$2</f>
        <v>116.6</v>
      </c>
      <c r="C23" s="1">
        <f>C4</f>
        <v>76.561904813763263</v>
      </c>
      <c r="D23" s="2">
        <f>D4</f>
        <v>6462</v>
      </c>
      <c r="E23" s="2">
        <f>ROUND('[1]TB75-91_COST'!$K16,0)</f>
        <v>4613</v>
      </c>
      <c r="F23" s="1"/>
      <c r="G23" s="1"/>
      <c r="H23" s="2">
        <v>3000</v>
      </c>
    </row>
    <row r="24" spans="1:8" x14ac:dyDescent="0.35">
      <c r="A24" t="str">
        <f>'D65-74'!A24</f>
        <v>GB + deep walls &amp; double glazing</v>
      </c>
      <c r="B24" s="1">
        <f>'[1]TB75-91'!$C$2</f>
        <v>116.6</v>
      </c>
      <c r="C24" s="1">
        <f>C5</f>
        <v>69.84492083921559</v>
      </c>
      <c r="D24" s="2">
        <f t="shared" ref="D24:D39" si="3">D5</f>
        <v>10205</v>
      </c>
      <c r="E24" s="2">
        <f>ROUND('[1]TB75-91_COST'!$K17,0)</f>
        <v>7775</v>
      </c>
      <c r="H24" s="2">
        <v>3000</v>
      </c>
    </row>
    <row r="25" spans="1:8" x14ac:dyDescent="0.35">
      <c r="A25" t="str">
        <f>'D65-74'!A25</f>
        <v>GB + deep walls &amp; roof ins.</v>
      </c>
      <c r="B25" s="1">
        <f>'[1]TB75-91'!$C$2</f>
        <v>116.6</v>
      </c>
      <c r="C25" s="1">
        <f t="shared" ref="C25:C39" si="4">C6</f>
        <v>73.012037284325132</v>
      </c>
      <c r="D25" s="2">
        <f t="shared" si="3"/>
        <v>8046</v>
      </c>
      <c r="E25" s="2">
        <f>ROUND('[1]TB75-91_COST'!$K18,0)</f>
        <v>4445</v>
      </c>
      <c r="H25" s="2">
        <v>3000</v>
      </c>
    </row>
    <row r="26" spans="1:8" x14ac:dyDescent="0.35">
      <c r="A26" t="str">
        <f>'D65-74'!A26</f>
        <v>GB + deep floor &amp; double glazing</v>
      </c>
      <c r="B26" s="1">
        <f>'[1]TB75-91'!$C$2</f>
        <v>116.6</v>
      </c>
      <c r="C26" s="1">
        <f t="shared" si="4"/>
        <v>69.84492083921559</v>
      </c>
      <c r="D26" s="2">
        <f t="shared" si="3"/>
        <v>11913</v>
      </c>
      <c r="E26" s="2">
        <f>ROUND('[1]TB75-91_COST'!$K19,0)</f>
        <v>10719</v>
      </c>
      <c r="H26" s="2">
        <v>3000</v>
      </c>
    </row>
    <row r="27" spans="1:8" x14ac:dyDescent="0.35">
      <c r="A27" t="str">
        <f>'D65-74'!A27</f>
        <v>GB + deep floor &amp; roof ins.</v>
      </c>
      <c r="B27" s="1">
        <f>'[1]TB75-91'!$C$2</f>
        <v>116.6</v>
      </c>
      <c r="C27" s="1">
        <f t="shared" si="4"/>
        <v>69.356211724746558</v>
      </c>
      <c r="D27" s="2">
        <f t="shared" si="3"/>
        <v>9753</v>
      </c>
      <c r="E27" s="2">
        <f>ROUND('[1]TB75-91_COST'!$K20,0)</f>
        <v>7389</v>
      </c>
      <c r="H27" s="2">
        <v>3000</v>
      </c>
    </row>
    <row r="28" spans="1:8" x14ac:dyDescent="0.35">
      <c r="A28" t="str">
        <f>'D65-74'!A28</f>
        <v>GB + deep roof &amp; double glazing</v>
      </c>
      <c r="B28" s="1">
        <f>'[1]TB75-91'!$C$2</f>
        <v>116.6</v>
      </c>
      <c r="C28" s="1">
        <f t="shared" si="4"/>
        <v>64.073792082719805</v>
      </c>
      <c r="D28" s="2">
        <f t="shared" si="3"/>
        <v>11676</v>
      </c>
      <c r="E28" s="2">
        <f>ROUND('[1]TB75-91_COST'!$K21,0)</f>
        <v>8730</v>
      </c>
      <c r="H28" s="2">
        <v>3000</v>
      </c>
    </row>
    <row r="29" spans="1:8" x14ac:dyDescent="0.35">
      <c r="A29" t="str">
        <f>'D65-74'!A29</f>
        <v>GB + deep walls ins.</v>
      </c>
      <c r="B29" s="1">
        <f>'[1]TB75-91'!$C$2</f>
        <v>116.6</v>
      </c>
      <c r="C29" s="1">
        <f t="shared" si="4"/>
        <v>94.308244079934582</v>
      </c>
      <c r="D29" s="2">
        <f t="shared" si="3"/>
        <v>2377</v>
      </c>
      <c r="E29" s="2">
        <f>ROUND('[1]TB75-91_COST'!$K22,0)</f>
        <v>1606</v>
      </c>
      <c r="H29" s="2">
        <v>3000</v>
      </c>
    </row>
    <row r="30" spans="1:8" x14ac:dyDescent="0.35">
      <c r="A30" t="str">
        <f>'D65-74'!A30</f>
        <v>GB + deep floor ins.</v>
      </c>
      <c r="B30" s="1">
        <f>'[1]TB75-91'!$C$2</f>
        <v>116.6</v>
      </c>
      <c r="C30" s="1">
        <f t="shared" si="4"/>
        <v>90.289070603978061</v>
      </c>
      <c r="D30" s="2">
        <f t="shared" si="3"/>
        <v>4084</v>
      </c>
      <c r="E30" s="2">
        <f>ROUND('[1]TB75-91_COST'!$K23,0)</f>
        <v>3931</v>
      </c>
      <c r="H30" s="2">
        <v>3000</v>
      </c>
    </row>
    <row r="31" spans="1:8" x14ac:dyDescent="0.35">
      <c r="A31" t="str">
        <f>'D65-74'!A31</f>
        <v>GB + deep roof ins.</v>
      </c>
      <c r="B31" s="1">
        <f>'[1]TB75-91'!$C$2</f>
        <v>116.6</v>
      </c>
      <c r="C31" s="1">
        <f t="shared" si="4"/>
        <v>86.791754803995545</v>
      </c>
      <c r="D31" s="2">
        <f t="shared" si="3"/>
        <v>5669</v>
      </c>
      <c r="E31" s="2">
        <f>ROUND('[1]TB75-91_COST'!$K24,0)</f>
        <v>4640</v>
      </c>
      <c r="H31" s="2">
        <v>3000</v>
      </c>
    </row>
    <row r="32" spans="1:8" x14ac:dyDescent="0.35">
      <c r="A32" t="str">
        <f>'D65-74'!A32</f>
        <v>GB + mod. full ins.</v>
      </c>
      <c r="B32" s="1">
        <f>'[1]TB75-91'!$C$2</f>
        <v>116.6</v>
      </c>
      <c r="C32" s="1">
        <f t="shared" si="4"/>
        <v>56.581104707885686</v>
      </c>
      <c r="D32" s="2">
        <f t="shared" si="3"/>
        <v>16658</v>
      </c>
      <c r="E32" s="2">
        <f>ROUND('[1]TB75-91_COST'!$K25,0)</f>
        <v>11863</v>
      </c>
      <c r="H32" s="2">
        <v>3000</v>
      </c>
    </row>
    <row r="33" spans="1:8" x14ac:dyDescent="0.35">
      <c r="A33" t="str">
        <f>'D65-74'!A33</f>
        <v>GB + mod. walls &amp; floor ins.</v>
      </c>
      <c r="B33" s="1">
        <f>'[1]TB75-91'!$C$2</f>
        <v>116.6</v>
      </c>
      <c r="C33" s="1">
        <f t="shared" si="4"/>
        <v>89.531489582756009</v>
      </c>
      <c r="D33" s="2">
        <f t="shared" si="3"/>
        <v>4982</v>
      </c>
      <c r="E33" s="2">
        <f>ROUND('[1]TB75-91_COST'!$K26,0)</f>
        <v>3133</v>
      </c>
      <c r="H33" s="2">
        <v>3000</v>
      </c>
    </row>
    <row r="34" spans="1:8" x14ac:dyDescent="0.35">
      <c r="A34" t="str">
        <f>'D65-74'!A34</f>
        <v>GB + mod. walls &amp; double glazing</v>
      </c>
      <c r="B34" s="1">
        <f>'[1]TB75-91'!$C$2</f>
        <v>116.6</v>
      </c>
      <c r="C34" s="1">
        <f t="shared" si="4"/>
        <v>82.383490132984576</v>
      </c>
      <c r="D34" s="2">
        <f t="shared" si="3"/>
        <v>8807</v>
      </c>
      <c r="E34" s="2">
        <f>ROUND('[1]TB75-91_COST'!$K27,0)</f>
        <v>6376</v>
      </c>
      <c r="H34" s="2">
        <v>3000</v>
      </c>
    </row>
    <row r="35" spans="1:8" x14ac:dyDescent="0.35">
      <c r="A35" t="str">
        <f>'D65-74'!A35</f>
        <v>GB + mod. walls &amp; roof ins.</v>
      </c>
      <c r="B35" s="1">
        <f>'[1]TB75-91'!$C$2</f>
        <v>116.6</v>
      </c>
      <c r="C35" s="1">
        <f t="shared" si="4"/>
        <v>90.122536032532906</v>
      </c>
      <c r="D35" s="2">
        <f t="shared" si="3"/>
        <v>4826</v>
      </c>
      <c r="E35" s="2">
        <f>ROUND('[1]TB75-91_COST'!$K28,0)</f>
        <v>1225</v>
      </c>
      <c r="H35" s="2">
        <v>3000</v>
      </c>
    </row>
    <row r="36" spans="1:8" x14ac:dyDescent="0.35">
      <c r="A36" t="str">
        <f>'D65-74'!A36</f>
        <v>GB + mod. floor &amp; roof ins.</v>
      </c>
      <c r="B36" s="1">
        <f>'[1]TB75-91'!$C$2</f>
        <v>116.6</v>
      </c>
      <c r="C36" s="1">
        <f t="shared" si="4"/>
        <v>78.762355367591823</v>
      </c>
      <c r="D36" s="2">
        <f t="shared" si="3"/>
        <v>7851</v>
      </c>
      <c r="E36" s="2">
        <f>ROUND('[1]TB75-91_COST'!$K29,0)</f>
        <v>5487</v>
      </c>
      <c r="H36" s="2">
        <v>3000</v>
      </c>
    </row>
    <row r="37" spans="1:8" x14ac:dyDescent="0.35">
      <c r="A37" t="str">
        <f>'D65-74'!A37</f>
        <v>GB + mod. floor &amp; double glazing</v>
      </c>
      <c r="B37" s="1">
        <f>'[1]TB75-91'!$C$2</f>
        <v>116.6</v>
      </c>
      <c r="C37" s="1">
        <f t="shared" si="4"/>
        <v>72.302996586157136</v>
      </c>
      <c r="D37" s="2">
        <f t="shared" si="3"/>
        <v>11832</v>
      </c>
      <c r="E37" s="2">
        <f>ROUND('[1]TB75-91_COST'!$K30,0)</f>
        <v>10638</v>
      </c>
      <c r="H37" s="2">
        <v>3000</v>
      </c>
    </row>
    <row r="38" spans="1:8" x14ac:dyDescent="0.35">
      <c r="A38" t="str">
        <f>'D65-74'!A38</f>
        <v>GB + mod. roof &amp; double glazing</v>
      </c>
      <c r="B38" s="1">
        <f>'[1]TB75-91'!$C$2</f>
        <v>116.6</v>
      </c>
      <c r="C38" s="1">
        <f t="shared" si="4"/>
        <v>72.742943780266273</v>
      </c>
      <c r="D38" s="2">
        <f t="shared" si="3"/>
        <v>11676</v>
      </c>
      <c r="E38" s="2">
        <f>ROUND('[1]TB75-91_COST'!$K31,0)</f>
        <v>8730</v>
      </c>
      <c r="H38" s="2">
        <v>3000</v>
      </c>
    </row>
    <row r="39" spans="1:8" x14ac:dyDescent="0.35">
      <c r="A39" t="str">
        <f>'D65-74'!A39</f>
        <v>GB + double glazing</v>
      </c>
      <c r="B39" s="1">
        <f>'[1]TB75-91'!$C$2</f>
        <v>116.6</v>
      </c>
      <c r="C39" s="1">
        <f t="shared" si="4"/>
        <v>83.398474834552687</v>
      </c>
      <c r="D39" s="2">
        <f t="shared" si="3"/>
        <v>7828</v>
      </c>
      <c r="E39" s="2">
        <f>ROUND('[1]TB75-91_COST'!$K32,0)</f>
        <v>7384</v>
      </c>
      <c r="H39" s="2">
        <v>3000</v>
      </c>
    </row>
    <row r="40" spans="1:8" x14ac:dyDescent="0.35">
      <c r="C40" s="1"/>
      <c r="D40" s="2"/>
      <c r="H4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8863-F0BF-4F69-930E-51EDC2D5E29E}">
  <dimension ref="A1:L40"/>
  <sheetViews>
    <sheetView topLeftCell="A13" workbookViewId="0">
      <selection activeCell="E26" sqref="E26"/>
    </sheetView>
  </sheetViews>
  <sheetFormatPr defaultRowHeight="14.5" x14ac:dyDescent="0.35"/>
  <cols>
    <col min="1" max="1" width="29.453125" customWidth="1"/>
    <col min="2" max="2" width="13.54296875" customWidth="1"/>
    <col min="3" max="3" width="34.26953125" customWidth="1"/>
    <col min="4" max="4" width="17.81640625" bestFit="1" customWidth="1"/>
    <col min="5" max="5" width="17.81640625" customWidth="1"/>
    <col min="6" max="7" width="22.7265625" bestFit="1" customWidth="1"/>
    <col min="8" max="9" width="26.1796875" customWidth="1"/>
    <col min="10" max="10" width="16.26953125" customWidth="1"/>
    <col min="11" max="11" width="25" customWidth="1"/>
    <col min="12" max="12" width="13.453125" customWidth="1"/>
  </cols>
  <sheetData>
    <row r="1" spans="1:12" ht="43.5" x14ac:dyDescent="0.35">
      <c r="A1" t="s">
        <v>0</v>
      </c>
      <c r="B1" t="s">
        <v>3</v>
      </c>
      <c r="C1" t="s">
        <v>1</v>
      </c>
      <c r="D1" t="s">
        <v>2</v>
      </c>
      <c r="E1" s="4" t="s">
        <v>43</v>
      </c>
      <c r="F1" t="s">
        <v>4</v>
      </c>
      <c r="G1" t="s">
        <v>5</v>
      </c>
      <c r="H1" t="s">
        <v>6</v>
      </c>
    </row>
    <row r="2" spans="1:12" x14ac:dyDescent="0.35">
      <c r="A2" t="str">
        <f>'D65-74'!A2</f>
        <v>heat pump (HP) + none</v>
      </c>
      <c r="B2" s="1">
        <f>'[1]TC65-74'!$C$2</f>
        <v>116.6</v>
      </c>
      <c r="C2" s="1">
        <f>'[1]TC65-74_COST'!$L14</f>
        <v>184.98538135449564</v>
      </c>
      <c r="D2" s="2">
        <v>0</v>
      </c>
      <c r="E2" s="2">
        <v>0</v>
      </c>
      <c r="F2" s="1">
        <f>B2*C2/1640</f>
        <v>13.152009430447679</v>
      </c>
      <c r="G2" s="1">
        <f>ROUNDUP(F2,0)</f>
        <v>14</v>
      </c>
      <c r="H2" s="2">
        <f t="shared" ref="H2:H20" si="0">7000+567*(G2-4)</f>
        <v>12670</v>
      </c>
      <c r="I2" s="2"/>
      <c r="J2" s="2"/>
      <c r="K2" s="2"/>
      <c r="L2" s="2"/>
    </row>
    <row r="3" spans="1:12" x14ac:dyDescent="0.35">
      <c r="A3" t="str">
        <f>'D65-74'!A3</f>
        <v>HP + deep full ins.</v>
      </c>
      <c r="B3" s="1">
        <f>'[1]TC65-74'!$C$2</f>
        <v>116.6</v>
      </c>
      <c r="C3" s="1">
        <f>'[1]TC65-74_COST'!$L15</f>
        <v>46.484839283297255</v>
      </c>
      <c r="D3" s="2">
        <f>ROUND('[1]TC65-74_COST'!$I15,0)</f>
        <v>27351</v>
      </c>
      <c r="E3" s="2">
        <f>ROUND('[1]TC65-74_COST'!$J15,0)</f>
        <v>20059</v>
      </c>
      <c r="F3" s="1">
        <f t="shared" ref="F3:F20" si="1">B3*C3/1640</f>
        <v>3.304958695385646</v>
      </c>
      <c r="G3" s="1">
        <f t="shared" ref="G3:G20" si="2">ROUNDUP(F3,0)</f>
        <v>4</v>
      </c>
      <c r="H3" s="2">
        <f t="shared" si="0"/>
        <v>7000</v>
      </c>
      <c r="I3" s="2"/>
      <c r="J3" s="2"/>
      <c r="K3" s="2"/>
      <c r="L3" s="2"/>
    </row>
    <row r="4" spans="1:12" x14ac:dyDescent="0.35">
      <c r="A4" t="str">
        <f>'D65-74'!A4</f>
        <v>HP + deep walls &amp; floor ins.</v>
      </c>
      <c r="B4" s="1">
        <f>'[1]TC65-74'!$C$2</f>
        <v>116.6</v>
      </c>
      <c r="C4" s="1">
        <f>'[1]TC65-74_COST'!$L16</f>
        <v>99.038883977337903</v>
      </c>
      <c r="D4" s="2">
        <f>ROUND('[1]TC65-74_COST'!$I16,0)</f>
        <v>10551</v>
      </c>
      <c r="E4" s="2">
        <f>ROUND('[1]TC65-74_COST'!$J16,0)</f>
        <v>6485</v>
      </c>
      <c r="F4" s="1">
        <f t="shared" si="1"/>
        <v>7.0414230925351218</v>
      </c>
      <c r="G4" s="1">
        <f t="shared" si="2"/>
        <v>8</v>
      </c>
      <c r="H4" s="2">
        <f t="shared" si="0"/>
        <v>9268</v>
      </c>
      <c r="I4" s="2"/>
      <c r="J4" s="2"/>
      <c r="K4" s="2"/>
      <c r="L4" s="2"/>
    </row>
    <row r="5" spans="1:12" x14ac:dyDescent="0.35">
      <c r="A5" t="str">
        <f>'D65-74'!A5</f>
        <v>HP + deep walls &amp; double glazing</v>
      </c>
      <c r="B5" s="1">
        <f>'[1]TC65-74'!$C$2</f>
        <v>116.6</v>
      </c>
      <c r="C5" s="1">
        <f>'[1]TC65-74_COST'!$L17</f>
        <v>97.606992585133227</v>
      </c>
      <c r="D5" s="2">
        <f>ROUND('[1]TC65-74_COST'!$I17,0)</f>
        <v>17387</v>
      </c>
      <c r="E5" s="2">
        <f>ROUND('[1]TC65-74_COST'!$J17,0)</f>
        <v>12373</v>
      </c>
      <c r="F5" s="1">
        <f t="shared" si="1"/>
        <v>6.9396191069673989</v>
      </c>
      <c r="G5" s="1">
        <f t="shared" si="2"/>
        <v>7</v>
      </c>
      <c r="H5" s="2">
        <f t="shared" si="0"/>
        <v>8701</v>
      </c>
      <c r="I5" s="2"/>
      <c r="J5" s="2"/>
      <c r="K5" s="2"/>
      <c r="L5" s="2"/>
    </row>
    <row r="6" spans="1:12" x14ac:dyDescent="0.35">
      <c r="A6" t="str">
        <f>'D65-74'!A6</f>
        <v>HP + deep walls &amp; roof ins.</v>
      </c>
      <c r="B6" s="1">
        <f>'[1]TC65-74'!$C$2</f>
        <v>116.6</v>
      </c>
      <c r="C6" s="1">
        <f>'[1]TC65-74_COST'!$L18</f>
        <v>101.61788954428334</v>
      </c>
      <c r="D6" s="2">
        <f>ROUND('[1]TC65-74_COST'!$I18,0)</f>
        <v>11960</v>
      </c>
      <c r="E6" s="2">
        <f>ROUND('[1]TC65-74_COST'!$J18,0)</f>
        <v>6240</v>
      </c>
      <c r="F6" s="1">
        <f t="shared" si="1"/>
        <v>7.2247840980874614</v>
      </c>
      <c r="G6" s="1">
        <f t="shared" si="2"/>
        <v>8</v>
      </c>
      <c r="H6" s="2">
        <f t="shared" si="0"/>
        <v>9268</v>
      </c>
      <c r="I6" s="2"/>
      <c r="J6" s="2"/>
      <c r="K6" s="2"/>
      <c r="L6" s="2"/>
    </row>
    <row r="7" spans="1:12" x14ac:dyDescent="0.35">
      <c r="A7" t="str">
        <f>'D65-74'!A7</f>
        <v>HP + deep floor &amp; double glazing</v>
      </c>
      <c r="B7" s="1">
        <f>'[1]TC65-74'!$C$2</f>
        <v>116.6</v>
      </c>
      <c r="C7" s="1">
        <f>'[1]TC65-74_COST'!$L19</f>
        <v>97.606992585133227</v>
      </c>
      <c r="D7" s="2">
        <f>ROUND('[1]TC65-74_COST'!$I19,0)</f>
        <v>15391</v>
      </c>
      <c r="E7" s="2">
        <f>ROUND('[1]TC65-74_COST'!$J19,0)</f>
        <v>13818</v>
      </c>
      <c r="F7" s="1">
        <f t="shared" si="1"/>
        <v>6.9396191069673989</v>
      </c>
      <c r="G7" s="1">
        <f t="shared" si="2"/>
        <v>7</v>
      </c>
      <c r="H7" s="2">
        <f t="shared" si="0"/>
        <v>8701</v>
      </c>
      <c r="I7" s="2"/>
      <c r="J7" s="2"/>
      <c r="K7" s="2"/>
      <c r="L7" s="2"/>
    </row>
    <row r="8" spans="1:12" x14ac:dyDescent="0.35">
      <c r="A8" t="str">
        <f>'D65-74'!A8</f>
        <v>HP + deep floor &amp; roof ins.</v>
      </c>
      <c r="B8" s="1">
        <f>'[1]TC65-74'!$C$2</f>
        <v>116.6</v>
      </c>
      <c r="C8" s="1">
        <f>'[1]TC65-74_COST'!$L20</f>
        <v>133.43283333905177</v>
      </c>
      <c r="D8" s="2">
        <f>ROUND('[1]TC65-74_COST'!$I20,0)</f>
        <v>9963</v>
      </c>
      <c r="E8" s="2">
        <f>ROUND('[1]TC65-74_COST'!$J20,0)</f>
        <v>7686</v>
      </c>
      <c r="F8" s="1">
        <f t="shared" si="1"/>
        <v>9.4867490044716067</v>
      </c>
      <c r="G8" s="1">
        <f t="shared" si="2"/>
        <v>10</v>
      </c>
      <c r="H8" s="2">
        <f t="shared" si="0"/>
        <v>10402</v>
      </c>
      <c r="I8" s="2"/>
      <c r="J8" s="2"/>
      <c r="K8" s="2"/>
      <c r="L8" s="2"/>
    </row>
    <row r="9" spans="1:12" x14ac:dyDescent="0.35">
      <c r="A9" t="str">
        <f>'D65-74'!A9</f>
        <v>HP + deep roof &amp; double glazing</v>
      </c>
      <c r="B9" s="1">
        <f>'[1]TC65-74'!$C$2</f>
        <v>116.6</v>
      </c>
      <c r="C9" s="1">
        <f>'[1]TC65-74_COST'!$L21</f>
        <v>132.0753035971733</v>
      </c>
      <c r="D9" s="2">
        <f>ROUND('[1]TC65-74_COST'!$I21,0)</f>
        <v>15061</v>
      </c>
      <c r="E9" s="2">
        <f>ROUND('[1]TC65-74_COST'!$J21,0)</f>
        <v>11835</v>
      </c>
      <c r="F9" s="1">
        <f t="shared" si="1"/>
        <v>9.3902319508721988</v>
      </c>
      <c r="G9" s="1">
        <f t="shared" si="2"/>
        <v>10</v>
      </c>
      <c r="H9" s="2">
        <f t="shared" si="0"/>
        <v>10402</v>
      </c>
      <c r="I9" s="2"/>
      <c r="J9" s="2"/>
      <c r="K9" s="2"/>
      <c r="L9" s="2"/>
    </row>
    <row r="10" spans="1:12" x14ac:dyDescent="0.35">
      <c r="A10" t="str">
        <f>'D65-74'!A10</f>
        <v>HP + deep walls ins.</v>
      </c>
      <c r="B10" s="1">
        <f>'[1]TC65-74'!$C$2</f>
        <v>116.6</v>
      </c>
      <c r="C10" s="1">
        <f>'[1]TC65-74_COST'!$L22</f>
        <v>128.94345208253378</v>
      </c>
      <c r="D10" s="2">
        <f>ROUND('[1]TC65-74_COST'!$I22,0)</f>
        <v>6274</v>
      </c>
      <c r="E10" s="2">
        <f>ROUND('[1]TC65-74_COST'!$J22,0)</f>
        <v>2519</v>
      </c>
      <c r="F10" s="1">
        <f t="shared" si="1"/>
        <v>9.1675649468435587</v>
      </c>
      <c r="G10" s="1">
        <f t="shared" si="2"/>
        <v>10</v>
      </c>
      <c r="H10" s="2">
        <f t="shared" si="0"/>
        <v>10402</v>
      </c>
      <c r="I10" s="2"/>
      <c r="J10" s="2"/>
      <c r="K10" s="2"/>
      <c r="L10" s="2"/>
    </row>
    <row r="11" spans="1:12" x14ac:dyDescent="0.35">
      <c r="A11" t="str">
        <f>'D65-74'!A11</f>
        <v>HP + deep floor ins.</v>
      </c>
      <c r="B11" s="1">
        <f>'[1]TC65-74'!$C$2</f>
        <v>116.6</v>
      </c>
      <c r="C11" s="1">
        <f>'[1]TC65-74_COST'!$L23</f>
        <v>159.54290146481497</v>
      </c>
      <c r="D11" s="2">
        <f>ROUND('[1]TC65-74_COST'!$I23,0)</f>
        <v>4277</v>
      </c>
      <c r="E11" s="2">
        <f>ROUND('[1]TC65-74_COST'!$J23,0)</f>
        <v>3965</v>
      </c>
      <c r="F11" s="1">
        <f t="shared" si="1"/>
        <v>11.34311116512038</v>
      </c>
      <c r="G11" s="1">
        <f t="shared" si="2"/>
        <v>12</v>
      </c>
      <c r="H11" s="2">
        <f t="shared" si="0"/>
        <v>11536</v>
      </c>
      <c r="I11" s="2"/>
      <c r="J11" s="2"/>
      <c r="K11" s="2"/>
      <c r="L11" s="2"/>
    </row>
    <row r="12" spans="1:12" x14ac:dyDescent="0.35">
      <c r="A12" t="str">
        <f>'D65-74'!A12</f>
        <v>HP + deep roof ins.</v>
      </c>
      <c r="B12" s="1">
        <f>'[1]TC65-74'!$C$2</f>
        <v>116.6</v>
      </c>
      <c r="C12" s="1">
        <f>'[1]TC65-74_COST'!$L24</f>
        <v>161.89124873668766</v>
      </c>
      <c r="D12" s="2">
        <f>ROUND('[1]TC65-74_COST'!$I24,0)</f>
        <v>5686</v>
      </c>
      <c r="E12" s="2">
        <f>ROUND('[1]TC65-74_COST'!$J24,0)</f>
        <v>3721</v>
      </c>
      <c r="F12" s="1">
        <f t="shared" si="1"/>
        <v>11.510072928474255</v>
      </c>
      <c r="G12" s="1">
        <f t="shared" si="2"/>
        <v>12</v>
      </c>
      <c r="H12" s="2">
        <f t="shared" si="0"/>
        <v>11536</v>
      </c>
      <c r="I12" s="2"/>
      <c r="J12" s="2"/>
      <c r="K12" s="2"/>
      <c r="L12" s="2"/>
    </row>
    <row r="13" spans="1:12" x14ac:dyDescent="0.35">
      <c r="A13" t="str">
        <f>'D65-74'!A13</f>
        <v>HP + mod. full ins.</v>
      </c>
      <c r="B13" s="1">
        <f>'[1]TC65-74'!$C$2</f>
        <v>116.6</v>
      </c>
      <c r="C13" s="1">
        <f>'[1]TC65-74_COST'!$L25</f>
        <v>71.015836498871479</v>
      </c>
      <c r="D13" s="2">
        <f>ROUND('[1]TC65-74_COST'!$I25,0)</f>
        <v>22125</v>
      </c>
      <c r="E13" s="2">
        <f>ROUND('[1]TC65-74_COST'!$J25,0)</f>
        <v>14833</v>
      </c>
      <c r="F13" s="1">
        <f t="shared" si="1"/>
        <v>5.0490527657124478</v>
      </c>
      <c r="G13" s="1">
        <f t="shared" si="2"/>
        <v>6</v>
      </c>
      <c r="H13" s="2">
        <f t="shared" si="0"/>
        <v>8134</v>
      </c>
      <c r="I13" s="2"/>
      <c r="J13" s="2"/>
      <c r="K13" s="2"/>
      <c r="L13" s="2"/>
    </row>
    <row r="14" spans="1:12" x14ac:dyDescent="0.35">
      <c r="A14" t="str">
        <f>'D65-74'!A14</f>
        <v>HP + mod. walls &amp; floor ins.</v>
      </c>
      <c r="B14" s="1">
        <f>'[1]TC65-74'!$C$2</f>
        <v>116.6</v>
      </c>
      <c r="C14" s="1">
        <f>'[1]TC65-74_COST'!$L26</f>
        <v>121.89682897206976</v>
      </c>
      <c r="D14" s="2">
        <f>ROUND('[1]TC65-74_COST'!$I26,0)</f>
        <v>7065</v>
      </c>
      <c r="E14" s="2">
        <f>ROUND('[1]TC65-74_COST'!$J26,0)</f>
        <v>2998</v>
      </c>
      <c r="F14" s="1">
        <f t="shared" si="1"/>
        <v>8.6665672305752022</v>
      </c>
      <c r="G14" s="1">
        <f t="shared" si="2"/>
        <v>9</v>
      </c>
      <c r="H14" s="2">
        <f t="shared" si="0"/>
        <v>9835</v>
      </c>
    </row>
    <row r="15" spans="1:12" x14ac:dyDescent="0.35">
      <c r="A15" t="str">
        <f>'D65-74'!A15</f>
        <v>HP + mod. walls &amp; double glazing</v>
      </c>
      <c r="B15" s="1">
        <f>'[1]TC65-74'!$C$2</f>
        <v>116.6</v>
      </c>
      <c r="C15" s="1">
        <f>'[1]TC65-74_COST'!$L27</f>
        <v>120.26779619434025</v>
      </c>
      <c r="D15" s="2">
        <f>ROUND('[1]TC65-74_COST'!$I27,0)</f>
        <v>13983</v>
      </c>
      <c r="E15" s="2">
        <f>ROUND('[1]TC65-74_COST'!$J27,0)</f>
        <v>8968</v>
      </c>
      <c r="F15" s="1">
        <f t="shared" si="1"/>
        <v>8.5507469733293124</v>
      </c>
      <c r="G15" s="1">
        <f t="shared" si="2"/>
        <v>9</v>
      </c>
      <c r="H15" s="2">
        <f t="shared" si="0"/>
        <v>9835</v>
      </c>
    </row>
    <row r="16" spans="1:12" x14ac:dyDescent="0.35">
      <c r="A16" t="str">
        <f>'D65-74'!A16</f>
        <v>HP + mod. walls &amp; roof ins.</v>
      </c>
      <c r="B16" s="1">
        <f>'[1]TC65-74'!$C$2</f>
        <v>116.6</v>
      </c>
      <c r="C16" s="1">
        <f>'[1]TC65-74_COST'!$L28</f>
        <v>128.05394566804753</v>
      </c>
      <c r="D16" s="2">
        <f>ROUND('[1]TC65-74_COST'!$I28,0)</f>
        <v>6817</v>
      </c>
      <c r="E16" s="2">
        <f>ROUND('[1]TC65-74_COST'!$J28,0)</f>
        <v>1097</v>
      </c>
      <c r="F16" s="1">
        <f t="shared" si="1"/>
        <v>9.1043232103014269</v>
      </c>
      <c r="G16" s="1">
        <f t="shared" si="2"/>
        <v>10</v>
      </c>
      <c r="H16" s="2">
        <f t="shared" si="0"/>
        <v>10402</v>
      </c>
    </row>
    <row r="17" spans="1:8" x14ac:dyDescent="0.35">
      <c r="A17" t="str">
        <f>'D65-74'!A17</f>
        <v>HP + mod. floor &amp; roof ins.</v>
      </c>
      <c r="B17" s="1">
        <f>'[1]TC65-74'!$C$2</f>
        <v>116.6</v>
      </c>
      <c r="C17" s="1">
        <f>'[1]TC65-74_COST'!$L29</f>
        <v>142.44225799123308</v>
      </c>
      <c r="D17" s="2">
        <f>ROUND('[1]TC65-74_COST'!$I29,0)</f>
        <v>8142</v>
      </c>
      <c r="E17" s="2">
        <f>ROUND('[1]TC65-74_COST'!$J29,0)</f>
        <v>5865</v>
      </c>
      <c r="F17" s="1">
        <f t="shared" si="1"/>
        <v>10.127297123035229</v>
      </c>
      <c r="G17" s="1">
        <f t="shared" si="2"/>
        <v>11</v>
      </c>
      <c r="H17" s="2">
        <f t="shared" si="0"/>
        <v>10969</v>
      </c>
    </row>
    <row r="18" spans="1:8" x14ac:dyDescent="0.35">
      <c r="A18" t="str">
        <f>'D65-74'!A18</f>
        <v>HP + mod. floor &amp; double glazing</v>
      </c>
      <c r="B18" s="1">
        <f>'[1]TC65-74'!$C$2</f>
        <v>116.6</v>
      </c>
      <c r="C18" s="1">
        <f>'[1]TC65-74_COST'!$L30</f>
        <v>134.83675711136371</v>
      </c>
      <c r="D18" s="2">
        <f>ROUND('[1]TC65-74_COST'!$I30,0)</f>
        <v>15309</v>
      </c>
      <c r="E18" s="2">
        <f>ROUND('[1]TC65-74_COST'!$J30,0)</f>
        <v>13736</v>
      </c>
      <c r="F18" s="1">
        <f t="shared" si="1"/>
        <v>9.5865645604786636</v>
      </c>
      <c r="G18" s="1">
        <f t="shared" si="2"/>
        <v>10</v>
      </c>
      <c r="H18" s="2">
        <f t="shared" si="0"/>
        <v>10402</v>
      </c>
    </row>
    <row r="19" spans="1:8" x14ac:dyDescent="0.35">
      <c r="A19" t="str">
        <f>'D65-74'!A19</f>
        <v>HP + mod. roof &amp; double glazing</v>
      </c>
      <c r="B19" s="1">
        <f>'[1]TC65-74'!$C$2</f>
        <v>116.6</v>
      </c>
      <c r="C19" s="1">
        <f>'[1]TC65-74_COST'!$L31</f>
        <v>140.86666375351916</v>
      </c>
      <c r="D19" s="2">
        <f>ROUND('[1]TC65-74_COST'!$I31,0)</f>
        <v>15061</v>
      </c>
      <c r="E19" s="2">
        <f>ROUND('[1]TC65-74_COST'!$J31,0)</f>
        <v>11835</v>
      </c>
      <c r="F19" s="1">
        <f t="shared" si="1"/>
        <v>10.015276215646546</v>
      </c>
      <c r="G19" s="1">
        <f t="shared" si="2"/>
        <v>11</v>
      </c>
      <c r="H19" s="2">
        <f t="shared" si="0"/>
        <v>10969</v>
      </c>
    </row>
    <row r="20" spans="1:8" x14ac:dyDescent="0.35">
      <c r="A20" t="str">
        <f>'D65-74'!A20</f>
        <v>HP + double glazing</v>
      </c>
      <c r="B20" s="1">
        <f>'[1]TC65-74'!$C$2</f>
        <v>116.6</v>
      </c>
      <c r="C20" s="1">
        <f>'[1]TC65-74_COST'!$L32</f>
        <v>158.23863097389733</v>
      </c>
      <c r="D20" s="2">
        <f>ROUND('[1]TC65-74_COST'!$I32,0)</f>
        <v>11114</v>
      </c>
      <c r="E20" s="2">
        <f>ROUND('[1]TC65-74_COST'!$J32,0)</f>
        <v>9853</v>
      </c>
      <c r="F20" s="1">
        <f t="shared" si="1"/>
        <v>11.250380714363676</v>
      </c>
      <c r="G20" s="1">
        <f t="shared" si="2"/>
        <v>12</v>
      </c>
      <c r="H20" s="2">
        <f t="shared" si="0"/>
        <v>11536</v>
      </c>
    </row>
    <row r="21" spans="1:8" x14ac:dyDescent="0.35">
      <c r="A21" t="str">
        <f>'D65-74'!A21</f>
        <v>gas boiler (GB) + none</v>
      </c>
      <c r="B21" s="1">
        <f>'[1]TC65-74'!$C$2</f>
        <v>116.6</v>
      </c>
      <c r="C21" s="1">
        <f>C2</f>
        <v>184.98538135449564</v>
      </c>
      <c r="D21" s="2">
        <v>0</v>
      </c>
      <c r="E21" s="2">
        <v>0</v>
      </c>
      <c r="F21" s="1"/>
      <c r="G21" s="1"/>
      <c r="H21" s="2">
        <v>3000</v>
      </c>
    </row>
    <row r="22" spans="1:8" x14ac:dyDescent="0.35">
      <c r="A22" t="str">
        <f>'D65-74'!A22</f>
        <v>GB + deep full ins.</v>
      </c>
      <c r="B22" s="1">
        <f>'[1]TC65-74'!$C$2</f>
        <v>116.6</v>
      </c>
      <c r="C22" s="1">
        <f>C3</f>
        <v>46.484839283297255</v>
      </c>
      <c r="D22" s="2">
        <f>D3</f>
        <v>27351</v>
      </c>
      <c r="E22" s="2">
        <f>ROUND('[1]TC65-74_COST'!$K15,0)</f>
        <v>20059</v>
      </c>
      <c r="F22" s="1"/>
      <c r="G22" s="1"/>
      <c r="H22" s="2">
        <v>3000</v>
      </c>
    </row>
    <row r="23" spans="1:8" x14ac:dyDescent="0.35">
      <c r="A23" t="str">
        <f>'D65-74'!A23</f>
        <v>GB + deep walls &amp; floor ins.</v>
      </c>
      <c r="B23" s="1">
        <f>'[1]TC65-74'!$C$2</f>
        <v>116.6</v>
      </c>
      <c r="C23" s="1">
        <f>C4</f>
        <v>99.038883977337903</v>
      </c>
      <c r="D23" s="2">
        <f t="shared" ref="D23:D39" si="3">D4</f>
        <v>10551</v>
      </c>
      <c r="E23" s="2">
        <f>ROUND('[1]TC65-74_COST'!$K16,0)</f>
        <v>6485</v>
      </c>
      <c r="H23" s="2">
        <v>3000</v>
      </c>
    </row>
    <row r="24" spans="1:8" x14ac:dyDescent="0.35">
      <c r="A24" t="str">
        <f>'D65-74'!A24</f>
        <v>GB + deep walls &amp; double glazing</v>
      </c>
      <c r="B24" s="1">
        <f>'[1]TC65-74'!$C$2</f>
        <v>116.6</v>
      </c>
      <c r="C24" s="1">
        <f t="shared" ref="C24:C39" si="4">C5</f>
        <v>97.606992585133227</v>
      </c>
      <c r="D24" s="2">
        <f t="shared" si="3"/>
        <v>17387</v>
      </c>
      <c r="E24" s="2">
        <f>ROUND('[1]TC65-74_COST'!$K17,0)</f>
        <v>12373</v>
      </c>
      <c r="H24" s="2">
        <v>3000</v>
      </c>
    </row>
    <row r="25" spans="1:8" x14ac:dyDescent="0.35">
      <c r="A25" t="str">
        <f>'D65-74'!A25</f>
        <v>GB + deep walls &amp; roof ins.</v>
      </c>
      <c r="B25" s="1">
        <f>'[1]TC65-74'!$C$2</f>
        <v>116.6</v>
      </c>
      <c r="C25" s="1">
        <f t="shared" si="4"/>
        <v>101.61788954428334</v>
      </c>
      <c r="D25" s="2">
        <f t="shared" si="3"/>
        <v>11960</v>
      </c>
      <c r="E25" s="2">
        <f>ROUND('[1]TC65-74_COST'!$K18,0)</f>
        <v>6240</v>
      </c>
      <c r="H25" s="2">
        <v>3000</v>
      </c>
    </row>
    <row r="26" spans="1:8" x14ac:dyDescent="0.35">
      <c r="A26" t="str">
        <f>'D65-74'!A26</f>
        <v>GB + deep floor &amp; double glazing</v>
      </c>
      <c r="B26" s="1">
        <f>'[1]TC65-74'!$C$2</f>
        <v>116.6</v>
      </c>
      <c r="C26" s="1">
        <f t="shared" si="4"/>
        <v>97.606992585133227</v>
      </c>
      <c r="D26" s="2">
        <f t="shared" si="3"/>
        <v>15391</v>
      </c>
      <c r="E26" s="2">
        <f>ROUND('[1]TC65-74_COST'!$K19,0)</f>
        <v>13818</v>
      </c>
      <c r="H26" s="2">
        <v>3000</v>
      </c>
    </row>
    <row r="27" spans="1:8" x14ac:dyDescent="0.35">
      <c r="A27" t="str">
        <f>'D65-74'!A27</f>
        <v>GB + deep floor &amp; roof ins.</v>
      </c>
      <c r="B27" s="1">
        <f>'[1]TC65-74'!$C$2</f>
        <v>116.6</v>
      </c>
      <c r="C27" s="1">
        <f t="shared" si="4"/>
        <v>133.43283333905177</v>
      </c>
      <c r="D27" s="2">
        <f t="shared" si="3"/>
        <v>9963</v>
      </c>
      <c r="E27" s="2">
        <f>ROUND('[1]TC65-74_COST'!$K20,0)</f>
        <v>7686</v>
      </c>
      <c r="H27" s="2">
        <v>3000</v>
      </c>
    </row>
    <row r="28" spans="1:8" x14ac:dyDescent="0.35">
      <c r="A28" t="str">
        <f>'D65-74'!A28</f>
        <v>GB + deep roof &amp; double glazing</v>
      </c>
      <c r="B28" s="1">
        <f>'[1]TC65-74'!$C$2</f>
        <v>116.6</v>
      </c>
      <c r="C28" s="1">
        <f t="shared" si="4"/>
        <v>132.0753035971733</v>
      </c>
      <c r="D28" s="2">
        <f t="shared" si="3"/>
        <v>15061</v>
      </c>
      <c r="E28" s="2">
        <f>ROUND('[1]TC65-74_COST'!$K21,0)</f>
        <v>11835</v>
      </c>
      <c r="H28" s="2">
        <v>3000</v>
      </c>
    </row>
    <row r="29" spans="1:8" x14ac:dyDescent="0.35">
      <c r="A29" t="str">
        <f>'D65-74'!A29</f>
        <v>GB + deep walls ins.</v>
      </c>
      <c r="B29" s="1">
        <f>'[1]TC65-74'!$C$2</f>
        <v>116.6</v>
      </c>
      <c r="C29" s="1">
        <f t="shared" si="4"/>
        <v>128.94345208253378</v>
      </c>
      <c r="D29" s="2">
        <f t="shared" si="3"/>
        <v>6274</v>
      </c>
      <c r="E29" s="2">
        <f>ROUND('[1]TC65-74_COST'!$K22,0)</f>
        <v>4397</v>
      </c>
      <c r="H29" s="2">
        <v>3000</v>
      </c>
    </row>
    <row r="30" spans="1:8" x14ac:dyDescent="0.35">
      <c r="A30" t="str">
        <f>'D65-74'!A30</f>
        <v>GB + deep floor ins.</v>
      </c>
      <c r="B30" s="1">
        <f>'[1]TC65-74'!$C$2</f>
        <v>116.6</v>
      </c>
      <c r="C30" s="1">
        <f t="shared" si="4"/>
        <v>159.54290146481497</v>
      </c>
      <c r="D30" s="2">
        <f t="shared" si="3"/>
        <v>4277</v>
      </c>
      <c r="E30" s="2">
        <f>ROUND('[1]TC65-74_COST'!$K23,0)</f>
        <v>4121</v>
      </c>
      <c r="H30" s="2">
        <v>3000</v>
      </c>
    </row>
    <row r="31" spans="1:8" x14ac:dyDescent="0.35">
      <c r="A31" t="str">
        <f>'D65-74'!A31</f>
        <v>GB + deep roof ins.</v>
      </c>
      <c r="B31" s="1">
        <f>'[1]TC65-74'!$C$2</f>
        <v>116.6</v>
      </c>
      <c r="C31" s="1">
        <f t="shared" si="4"/>
        <v>161.89124873668766</v>
      </c>
      <c r="D31" s="2">
        <f t="shared" si="3"/>
        <v>5686</v>
      </c>
      <c r="E31" s="2">
        <f>ROUND('[1]TC65-74_COST'!$K24,0)</f>
        <v>4703</v>
      </c>
      <c r="H31" s="2">
        <v>3000</v>
      </c>
    </row>
    <row r="32" spans="1:8" x14ac:dyDescent="0.35">
      <c r="A32" t="str">
        <f>'D65-74'!A32</f>
        <v>GB + mod. full ins.</v>
      </c>
      <c r="B32" s="1">
        <f>'[1]TC65-74'!$C$2</f>
        <v>116.6</v>
      </c>
      <c r="C32" s="1">
        <f t="shared" si="4"/>
        <v>71.015836498871479</v>
      </c>
      <c r="D32" s="2">
        <f t="shared" si="3"/>
        <v>22125</v>
      </c>
      <c r="E32" s="2">
        <f>ROUND('[1]TC65-74_COST'!$K25,0)</f>
        <v>14833</v>
      </c>
      <c r="H32" s="2">
        <v>3000</v>
      </c>
    </row>
    <row r="33" spans="1:8" x14ac:dyDescent="0.35">
      <c r="A33" t="str">
        <f>'D65-74'!A33</f>
        <v>GB + mod. walls &amp; floor ins.</v>
      </c>
      <c r="B33" s="1">
        <f>'[1]TC65-74'!$C$2</f>
        <v>116.6</v>
      </c>
      <c r="C33" s="1">
        <f t="shared" si="4"/>
        <v>121.89682897206976</v>
      </c>
      <c r="D33" s="2">
        <f t="shared" si="3"/>
        <v>7065</v>
      </c>
      <c r="E33" s="2">
        <f>ROUND('[1]TC65-74_COST'!$K26,0)</f>
        <v>2998</v>
      </c>
      <c r="H33" s="2">
        <v>3000</v>
      </c>
    </row>
    <row r="34" spans="1:8" x14ac:dyDescent="0.35">
      <c r="A34" t="str">
        <f>'D65-74'!A34</f>
        <v>GB + mod. walls &amp; double glazing</v>
      </c>
      <c r="B34" s="1">
        <f>'[1]TC65-74'!$C$2</f>
        <v>116.6</v>
      </c>
      <c r="C34" s="1">
        <f t="shared" si="4"/>
        <v>120.26779619434025</v>
      </c>
      <c r="D34" s="2">
        <f t="shared" si="3"/>
        <v>13983</v>
      </c>
      <c r="E34" s="2">
        <f>ROUND('[1]TC65-74_COST'!$K27,0)</f>
        <v>8968</v>
      </c>
      <c r="H34" s="2">
        <v>3000</v>
      </c>
    </row>
    <row r="35" spans="1:8" x14ac:dyDescent="0.35">
      <c r="A35" t="str">
        <f>'D65-74'!A35</f>
        <v>GB + mod. walls &amp; roof ins.</v>
      </c>
      <c r="B35" s="1">
        <f>'[1]TC65-74'!$C$2</f>
        <v>116.6</v>
      </c>
      <c r="C35" s="1">
        <f t="shared" si="4"/>
        <v>128.05394566804753</v>
      </c>
      <c r="D35" s="2">
        <f t="shared" si="3"/>
        <v>6817</v>
      </c>
      <c r="E35" s="2">
        <f>ROUND('[1]TC65-74_COST'!$K28,0)</f>
        <v>1097</v>
      </c>
      <c r="H35" s="2">
        <v>3000</v>
      </c>
    </row>
    <row r="36" spans="1:8" x14ac:dyDescent="0.35">
      <c r="A36" t="str">
        <f>'D65-74'!A36</f>
        <v>GB + mod. floor &amp; roof ins.</v>
      </c>
      <c r="B36" s="1">
        <f>'[1]TC65-74'!$C$2</f>
        <v>116.6</v>
      </c>
      <c r="C36" s="1">
        <f t="shared" si="4"/>
        <v>142.44225799123308</v>
      </c>
      <c r="D36" s="2">
        <f t="shared" si="3"/>
        <v>8142</v>
      </c>
      <c r="E36" s="2">
        <f>ROUND('[1]TC65-74_COST'!$K29,0)</f>
        <v>5865</v>
      </c>
      <c r="H36" s="2">
        <v>3000</v>
      </c>
    </row>
    <row r="37" spans="1:8" x14ac:dyDescent="0.35">
      <c r="A37" t="str">
        <f>'D65-74'!A37</f>
        <v>GB + mod. floor &amp; double glazing</v>
      </c>
      <c r="B37" s="1">
        <f>'[1]TC65-74'!$C$2</f>
        <v>116.6</v>
      </c>
      <c r="C37" s="1">
        <f t="shared" si="4"/>
        <v>134.83675711136371</v>
      </c>
      <c r="D37" s="2">
        <f t="shared" si="3"/>
        <v>15309</v>
      </c>
      <c r="E37" s="2">
        <f>ROUND('[1]TC65-74_COST'!$K30,0)</f>
        <v>13736</v>
      </c>
      <c r="H37" s="2">
        <v>3000</v>
      </c>
    </row>
    <row r="38" spans="1:8" x14ac:dyDescent="0.35">
      <c r="A38" t="str">
        <f>'D65-74'!A38</f>
        <v>GB + mod. roof &amp; double glazing</v>
      </c>
      <c r="B38" s="1">
        <f>'[1]TC65-74'!$C$2</f>
        <v>116.6</v>
      </c>
      <c r="C38" s="1">
        <f t="shared" si="4"/>
        <v>140.86666375351916</v>
      </c>
      <c r="D38" s="2">
        <f t="shared" si="3"/>
        <v>15061</v>
      </c>
      <c r="E38" s="2">
        <f>ROUND('[1]TC65-74_COST'!$K31,0)</f>
        <v>11835</v>
      </c>
      <c r="H38" s="2">
        <v>3000</v>
      </c>
    </row>
    <row r="39" spans="1:8" x14ac:dyDescent="0.35">
      <c r="A39" t="str">
        <f>'D65-74'!A39</f>
        <v>GB + double glazing</v>
      </c>
      <c r="B39" s="1">
        <f>'[1]TC65-74'!$C$2</f>
        <v>116.6</v>
      </c>
      <c r="C39" s="1">
        <f t="shared" si="4"/>
        <v>158.23863097389733</v>
      </c>
      <c r="D39" s="2">
        <f t="shared" si="3"/>
        <v>11114</v>
      </c>
      <c r="E39" s="2">
        <f>ROUND('[1]TC65-74_COST'!$K32,0)</f>
        <v>10483</v>
      </c>
      <c r="H39" s="2">
        <v>3000</v>
      </c>
    </row>
    <row r="40" spans="1:8" x14ac:dyDescent="0.35">
      <c r="C40" s="1"/>
      <c r="D40" s="2"/>
      <c r="H4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93CA-1FDF-453F-AC11-666692980B9B}">
  <dimension ref="A1:M39"/>
  <sheetViews>
    <sheetView workbookViewId="0">
      <selection activeCell="A2" sqref="A2"/>
    </sheetView>
  </sheetViews>
  <sheetFormatPr defaultRowHeight="14.5" x14ac:dyDescent="0.35"/>
  <cols>
    <col min="1" max="1" width="29.453125" customWidth="1"/>
    <col min="2" max="2" width="17.453125" customWidth="1"/>
    <col min="3" max="3" width="35.54296875" customWidth="1"/>
    <col min="4" max="4" width="19.81640625" customWidth="1"/>
    <col min="5" max="5" width="17.81640625" customWidth="1"/>
    <col min="6" max="7" width="22.7265625" bestFit="1" customWidth="1"/>
    <col min="8" max="8" width="26.1796875" customWidth="1"/>
    <col min="9" max="9" width="31.7265625" customWidth="1"/>
    <col min="10" max="10" width="22.81640625" customWidth="1"/>
    <col min="11" max="11" width="25" customWidth="1"/>
    <col min="12" max="12" width="14.1796875" customWidth="1"/>
    <col min="13" max="13" width="16.54296875" customWidth="1"/>
  </cols>
  <sheetData>
    <row r="1" spans="1:13" ht="43.5" x14ac:dyDescent="0.35">
      <c r="A1" t="s">
        <v>0</v>
      </c>
      <c r="B1" t="s">
        <v>3</v>
      </c>
      <c r="C1" t="s">
        <v>1</v>
      </c>
      <c r="D1" t="s">
        <v>2</v>
      </c>
      <c r="E1" s="4" t="s">
        <v>43</v>
      </c>
      <c r="F1" t="s">
        <v>4</v>
      </c>
      <c r="G1" t="s">
        <v>5</v>
      </c>
      <c r="H1" t="s">
        <v>6</v>
      </c>
    </row>
    <row r="2" spans="1:13" x14ac:dyDescent="0.35">
      <c r="A2" t="str">
        <f>'D65-74'!A2</f>
        <v>heat pump (HP) + none</v>
      </c>
      <c r="B2" s="1">
        <f>'[1]TC75-91'!$C$2</f>
        <v>116.6</v>
      </c>
      <c r="C2" s="1">
        <f>'[1]TC75-91_COST'!$L14</f>
        <v>125.68406655348244</v>
      </c>
      <c r="D2" s="2">
        <v>0</v>
      </c>
      <c r="E2" s="2">
        <v>0</v>
      </c>
      <c r="F2" s="1">
        <f>B2*C2/1640</f>
        <v>8.9358305854488123</v>
      </c>
      <c r="G2" s="1">
        <f>ROUNDUP(F2,0)</f>
        <v>9</v>
      </c>
      <c r="H2" s="2">
        <f t="shared" ref="H2:H20" si="0">7000+567*(G2-4)</f>
        <v>9835</v>
      </c>
      <c r="I2" s="2"/>
      <c r="J2" s="2"/>
      <c r="K2" s="2"/>
      <c r="L2" s="2"/>
      <c r="M2" s="2"/>
    </row>
    <row r="3" spans="1:13" x14ac:dyDescent="0.35">
      <c r="A3" t="str">
        <f>'D65-74'!A3</f>
        <v>HP + deep full ins.</v>
      </c>
      <c r="B3" s="1">
        <f>'[1]TC75-91'!$C$2</f>
        <v>116.6</v>
      </c>
      <c r="C3" s="1">
        <f>'[1]TC75-91_COST'!$L15</f>
        <v>45.7518870541141</v>
      </c>
      <c r="D3" s="2">
        <f>ROUND('[1]TC75-91_COST'!$I15,0)</f>
        <v>24108</v>
      </c>
      <c r="E3" s="2">
        <f>ROUND('[1]TC75-91_COST'!$J15,0)</f>
        <v>17012</v>
      </c>
      <c r="F3" s="1">
        <f t="shared" ref="F3:F20" si="1">B3*C3/1640</f>
        <v>3.2528475795790879</v>
      </c>
      <c r="G3" s="1">
        <f t="shared" ref="G3:G20" si="2">ROUNDUP(F3,0)</f>
        <v>4</v>
      </c>
      <c r="H3" s="2">
        <f t="shared" si="0"/>
        <v>7000</v>
      </c>
      <c r="I3" s="2"/>
      <c r="J3" s="2"/>
      <c r="K3" s="2"/>
      <c r="L3" s="2"/>
      <c r="M3" s="2"/>
    </row>
    <row r="4" spans="1:13" x14ac:dyDescent="0.35">
      <c r="A4" t="str">
        <f>'D65-74'!A4</f>
        <v>HP + deep walls &amp; floor ins.</v>
      </c>
      <c r="B4" s="1">
        <f>'[1]TC75-91'!$C$2</f>
        <v>116.6</v>
      </c>
      <c r="C4" s="1">
        <f>'[1]TC75-91_COST'!$L16</f>
        <v>84.468906826205043</v>
      </c>
      <c r="D4" s="2">
        <f>ROUND('[1]TC75-91_COST'!$I16,0)</f>
        <v>9881</v>
      </c>
      <c r="E4" s="2">
        <f>ROUND('[1]TC75-91_COST'!$J16,0)</f>
        <v>5813</v>
      </c>
      <c r="F4" s="1">
        <f t="shared" si="1"/>
        <v>6.0055332536192116</v>
      </c>
      <c r="G4" s="1">
        <f t="shared" si="2"/>
        <v>7</v>
      </c>
      <c r="H4" s="2">
        <f t="shared" si="0"/>
        <v>8701</v>
      </c>
      <c r="I4" s="2"/>
      <c r="J4" s="2"/>
      <c r="K4" s="2"/>
      <c r="L4" s="2"/>
      <c r="M4" s="2"/>
    </row>
    <row r="5" spans="1:13" x14ac:dyDescent="0.35">
      <c r="A5" t="str">
        <f>'D65-74'!A5</f>
        <v>HP + deep walls &amp; double glazing</v>
      </c>
      <c r="B5" s="1">
        <f>'[1]TC75-91'!$C$2</f>
        <v>116.6</v>
      </c>
      <c r="C5" s="1">
        <f>'[1]TC75-91_COST'!$L17</f>
        <v>76.053565777541039</v>
      </c>
      <c r="D5" s="2">
        <f>ROUND('[1]TC75-91_COST'!$I17,0)</f>
        <v>14355</v>
      </c>
      <c r="E5" s="2">
        <f>ROUND('[1]TC75-91_COST'!$J17,0)</f>
        <v>9622</v>
      </c>
      <c r="F5" s="1">
        <f t="shared" si="1"/>
        <v>5.4072230302812709</v>
      </c>
      <c r="G5" s="1">
        <f t="shared" si="2"/>
        <v>6</v>
      </c>
      <c r="H5" s="2">
        <f t="shared" si="0"/>
        <v>8134</v>
      </c>
      <c r="I5" s="2"/>
      <c r="J5" s="2"/>
      <c r="K5" s="2"/>
      <c r="L5" s="2"/>
      <c r="M5" s="2"/>
    </row>
    <row r="6" spans="1:13" x14ac:dyDescent="0.35">
      <c r="A6" t="str">
        <f>'D65-74'!A6</f>
        <v>HP + deep walls &amp; roof ins.</v>
      </c>
      <c r="B6" s="1">
        <f>'[1]TC75-91'!$C$2</f>
        <v>116.6</v>
      </c>
      <c r="C6" s="1">
        <f>'[1]TC75-91_COST'!$L18</f>
        <v>80.961280446003627</v>
      </c>
      <c r="D6" s="2">
        <f>ROUND('[1]TC75-91_COST'!$I18,0)</f>
        <v>11466</v>
      </c>
      <c r="E6" s="2">
        <f>ROUND('[1]TC75-91_COST'!$J18,0)</f>
        <v>5646</v>
      </c>
      <c r="F6" s="1">
        <f t="shared" si="1"/>
        <v>5.7561495731731842</v>
      </c>
      <c r="G6" s="1">
        <f t="shared" si="2"/>
        <v>6</v>
      </c>
      <c r="H6" s="2">
        <f t="shared" si="0"/>
        <v>8134</v>
      </c>
      <c r="I6" s="2"/>
      <c r="J6" s="2"/>
      <c r="K6" s="2"/>
      <c r="L6" s="2"/>
      <c r="M6" s="2"/>
    </row>
    <row r="7" spans="1:13" x14ac:dyDescent="0.35">
      <c r="A7" t="str">
        <f>'D65-74'!A7</f>
        <v>HP + deep floor &amp; double glazing</v>
      </c>
      <c r="B7" s="1">
        <f>'[1]TC75-91'!$C$2</f>
        <v>116.6</v>
      </c>
      <c r="C7" s="1">
        <f>'[1]TC75-91_COST'!$L19</f>
        <v>76.053565777541039</v>
      </c>
      <c r="D7" s="2">
        <f>ROUND('[1]TC75-91_COST'!$I19,0)</f>
        <v>12643</v>
      </c>
      <c r="E7" s="2">
        <f>ROUND('[1]TC75-91_COST'!$J19,0)</f>
        <v>11366</v>
      </c>
      <c r="F7" s="1">
        <f t="shared" si="1"/>
        <v>5.4072230302812709</v>
      </c>
      <c r="G7" s="1">
        <f t="shared" si="2"/>
        <v>6</v>
      </c>
      <c r="H7" s="2">
        <f t="shared" si="0"/>
        <v>8134</v>
      </c>
      <c r="I7" s="2"/>
      <c r="J7" s="2"/>
      <c r="K7" s="2"/>
      <c r="L7" s="2"/>
    </row>
    <row r="8" spans="1:13" x14ac:dyDescent="0.35">
      <c r="A8" t="str">
        <f>'D65-74'!A8</f>
        <v>HP + deep floor &amp; roof ins.</v>
      </c>
      <c r="B8" s="1">
        <f>'[1]TC75-91'!$C$2</f>
        <v>116.6</v>
      </c>
      <c r="C8" s="1">
        <f>'[1]TC75-91_COST'!$L20</f>
        <v>89.160442434357662</v>
      </c>
      <c r="D8" s="2">
        <f>ROUND('[1]TC75-91_COST'!$I20,0)</f>
        <v>9753</v>
      </c>
      <c r="E8" s="2">
        <f>ROUND('[1]TC75-91_COST'!$J20,0)</f>
        <v>7389</v>
      </c>
      <c r="F8" s="1">
        <f t="shared" si="1"/>
        <v>6.3390899925890878</v>
      </c>
      <c r="G8" s="1">
        <f t="shared" si="2"/>
        <v>7</v>
      </c>
      <c r="H8" s="2">
        <f t="shared" si="0"/>
        <v>8701</v>
      </c>
      <c r="I8" s="2"/>
      <c r="J8" s="2"/>
      <c r="K8" s="2"/>
      <c r="L8" s="2"/>
    </row>
    <row r="9" spans="1:13" x14ac:dyDescent="0.35">
      <c r="A9" t="str">
        <f>'D65-74'!A9</f>
        <v>HP + deep roof &amp; double glazing</v>
      </c>
      <c r="B9" s="1">
        <f>'[1]TC75-91'!$C$2</f>
        <v>116.6</v>
      </c>
      <c r="C9" s="1">
        <f>'[1]TC75-91_COST'!$L21</f>
        <v>80.799409992120104</v>
      </c>
      <c r="D9" s="2">
        <f>ROUND('[1]TC75-91_COST'!$I21,0)</f>
        <v>12406</v>
      </c>
      <c r="E9" s="2">
        <f>ROUND('[1]TC75-91_COST'!$J21,0)</f>
        <v>9377</v>
      </c>
      <c r="F9" s="1">
        <f t="shared" si="1"/>
        <v>5.7446409787080501</v>
      </c>
      <c r="G9" s="1">
        <f t="shared" si="2"/>
        <v>6</v>
      </c>
      <c r="H9" s="2">
        <f t="shared" si="0"/>
        <v>8134</v>
      </c>
      <c r="I9" s="2"/>
      <c r="J9" s="2"/>
      <c r="K9" s="2"/>
      <c r="L9" s="2"/>
    </row>
    <row r="10" spans="1:13" x14ac:dyDescent="0.35">
      <c r="A10" t="str">
        <f>'D65-74'!A10</f>
        <v>HP + deep walls ins.</v>
      </c>
      <c r="B10" s="1">
        <f>'[1]TC75-91'!$C$2</f>
        <v>116.6</v>
      </c>
      <c r="C10" s="1">
        <f>'[1]TC75-91_COST'!$L22</f>
        <v>102.03249457650135</v>
      </c>
      <c r="D10" s="2">
        <f>ROUND('[1]TC75-91_COST'!$I22,0)</f>
        <v>5797</v>
      </c>
      <c r="E10" s="2">
        <f>ROUND('[1]TC75-91_COST'!$J22,0)</f>
        <v>2035</v>
      </c>
      <c r="F10" s="1">
        <f t="shared" si="1"/>
        <v>7.2542615046463759</v>
      </c>
      <c r="G10" s="1">
        <f t="shared" si="2"/>
        <v>8</v>
      </c>
      <c r="H10" s="2">
        <f t="shared" si="0"/>
        <v>9268</v>
      </c>
      <c r="I10" s="2"/>
      <c r="J10" s="2"/>
      <c r="K10" s="2"/>
      <c r="L10" s="2"/>
    </row>
    <row r="11" spans="1:13" x14ac:dyDescent="0.35">
      <c r="A11" t="str">
        <f>'D65-74'!A11</f>
        <v>HP + deep floor ins.</v>
      </c>
      <c r="B11" s="1">
        <f>'[1]TC75-91'!$C$2</f>
        <v>116.6</v>
      </c>
      <c r="C11" s="1">
        <f>'[1]TC75-91_COST'!$L23</f>
        <v>110.02015229347425</v>
      </c>
      <c r="D11" s="2">
        <f>ROUND('[1]TC75-91_COST'!$I23,0)</f>
        <v>4084</v>
      </c>
      <c r="E11" s="2">
        <f>ROUND('[1]TC75-91_COST'!$J23,0)</f>
        <v>3778</v>
      </c>
      <c r="F11" s="1">
        <f t="shared" si="1"/>
        <v>7.8221644862311566</v>
      </c>
      <c r="G11" s="1">
        <f t="shared" si="2"/>
        <v>8</v>
      </c>
      <c r="H11" s="2">
        <f t="shared" si="0"/>
        <v>9268</v>
      </c>
      <c r="I11" s="2"/>
      <c r="J11" s="2"/>
      <c r="K11" s="2"/>
      <c r="L11" s="2"/>
    </row>
    <row r="12" spans="1:13" x14ac:dyDescent="0.35">
      <c r="A12" t="str">
        <f>'D65-74'!A12</f>
        <v>HP + deep roof ins.</v>
      </c>
      <c r="B12" s="1">
        <f>'[1]TC75-91'!$C$2</f>
        <v>116.6</v>
      </c>
      <c r="C12" s="1">
        <f>'[1]TC75-91_COST'!$L24</f>
        <v>106.6257064639213</v>
      </c>
      <c r="D12" s="2">
        <f>ROUND('[1]TC75-91_COST'!$I24,0)</f>
        <v>5669</v>
      </c>
      <c r="E12" s="2">
        <f>ROUND('[1]TC75-91_COST'!$J24,0)</f>
        <v>3611</v>
      </c>
      <c r="F12" s="1">
        <f t="shared" si="1"/>
        <v>7.5808276668861119</v>
      </c>
      <c r="G12" s="1">
        <f t="shared" si="2"/>
        <v>8</v>
      </c>
      <c r="H12" s="2">
        <f t="shared" si="0"/>
        <v>9268</v>
      </c>
      <c r="I12" s="2"/>
      <c r="J12" s="2"/>
      <c r="K12" s="2"/>
      <c r="L12" s="2"/>
    </row>
    <row r="13" spans="1:13" x14ac:dyDescent="0.35">
      <c r="A13" t="str">
        <f>'D65-74'!A13</f>
        <v>HP + mod. full ins.</v>
      </c>
      <c r="B13" s="1">
        <f>'[1]TC75-91'!$C$2</f>
        <v>116.6</v>
      </c>
      <c r="C13" s="1">
        <f>'[1]TC75-91_COST'!$L25</f>
        <v>70.245535697642822</v>
      </c>
      <c r="D13" s="2">
        <f>ROUND('[1]TC75-91_COST'!$I25,0)</f>
        <v>18795</v>
      </c>
      <c r="E13" s="2">
        <f>ROUND('[1]TC75-91_COST'!$J25,0)</f>
        <v>11699</v>
      </c>
      <c r="F13" s="1">
        <f t="shared" si="1"/>
        <v>4.9942862575275315</v>
      </c>
      <c r="G13" s="1">
        <f t="shared" si="2"/>
        <v>5</v>
      </c>
      <c r="H13" s="2">
        <f t="shared" si="0"/>
        <v>7567</v>
      </c>
      <c r="I13" s="2"/>
      <c r="J13" s="2"/>
      <c r="K13" s="2"/>
      <c r="L13" s="2"/>
    </row>
    <row r="14" spans="1:13" x14ac:dyDescent="0.35">
      <c r="A14" t="str">
        <f>'D65-74'!A14</f>
        <v>HP + mod. walls &amp; floor ins.</v>
      </c>
      <c r="B14" s="1">
        <f>'[1]TC75-91'!$C$2</f>
        <v>116.6</v>
      </c>
      <c r="C14" s="1">
        <f>'[1]TC75-91_COST'!$L26</f>
        <v>107.8794474226156</v>
      </c>
      <c r="D14" s="2">
        <f>ROUND('[1]TC75-91_COST'!$I26,0)</f>
        <v>6389</v>
      </c>
      <c r="E14" s="2">
        <f>ROUND('[1]TC75-91_COST'!$J26,0)</f>
        <v>2321</v>
      </c>
      <c r="F14" s="1">
        <f t="shared" si="1"/>
        <v>7.6699655911444982</v>
      </c>
      <c r="G14" s="1">
        <f t="shared" si="2"/>
        <v>8</v>
      </c>
      <c r="H14" s="2">
        <f t="shared" si="0"/>
        <v>9268</v>
      </c>
    </row>
    <row r="15" spans="1:13" x14ac:dyDescent="0.35">
      <c r="A15" t="str">
        <f>'D65-74'!A15</f>
        <v>HP + mod. walls &amp; double glazing</v>
      </c>
      <c r="B15" s="1">
        <f>'[1]TC75-91'!$C$2</f>
        <v>116.6</v>
      </c>
      <c r="C15" s="1">
        <f>'[1]TC75-91_COST'!$L27</f>
        <v>99.464170158198229</v>
      </c>
      <c r="D15" s="2">
        <f>ROUND('[1]TC75-91_COST'!$I27,0)</f>
        <v>10944</v>
      </c>
      <c r="E15" s="2">
        <f>ROUND('[1]TC75-91_COST'!$J27,0)</f>
        <v>6211</v>
      </c>
      <c r="F15" s="1">
        <f t="shared" si="1"/>
        <v>7.0716599027109224</v>
      </c>
      <c r="G15" s="1">
        <f t="shared" si="2"/>
        <v>8</v>
      </c>
      <c r="H15" s="2">
        <f t="shared" si="0"/>
        <v>9268</v>
      </c>
    </row>
    <row r="16" spans="1:13" x14ac:dyDescent="0.35">
      <c r="A16" t="str">
        <f>'D65-74'!A16</f>
        <v>HP + mod. walls &amp; roof ins.</v>
      </c>
      <c r="B16" s="1">
        <f>'[1]TC75-91'!$C$2</f>
        <v>116.6</v>
      </c>
      <c r="C16" s="1">
        <f>'[1]TC75-91_COST'!$L28</f>
        <v>108.4542781381282</v>
      </c>
      <c r="D16" s="2">
        <f>ROUND('[1]TC75-91_COST'!$I28,0)</f>
        <v>6233</v>
      </c>
      <c r="E16" s="2">
        <f>ROUND('[1]TC75-91_COST'!$J28,0)</f>
        <v>413</v>
      </c>
      <c r="F16" s="1">
        <f t="shared" si="1"/>
        <v>7.7108346529913101</v>
      </c>
      <c r="G16" s="1">
        <f t="shared" si="2"/>
        <v>8</v>
      </c>
      <c r="H16" s="2">
        <f t="shared" si="0"/>
        <v>9268</v>
      </c>
    </row>
    <row r="17" spans="1:8" x14ac:dyDescent="0.35">
      <c r="A17" t="str">
        <f>'D65-74'!A17</f>
        <v>HP + mod. floor &amp; roof ins.</v>
      </c>
      <c r="B17" s="1">
        <f>'[1]TC75-91'!$C$2</f>
        <v>116.6</v>
      </c>
      <c r="C17" s="1">
        <f>'[1]TC75-91_COST'!$L29</f>
        <v>98.829872639163966</v>
      </c>
      <c r="D17" s="2">
        <f>ROUND('[1]TC75-91_COST'!$I29,0)</f>
        <v>7851</v>
      </c>
      <c r="E17" s="2">
        <f>ROUND('[1]TC75-91_COST'!$J29,0)</f>
        <v>5487</v>
      </c>
      <c r="F17" s="1">
        <f t="shared" si="1"/>
        <v>7.0265628961747062</v>
      </c>
      <c r="G17" s="1">
        <f t="shared" si="2"/>
        <v>8</v>
      </c>
      <c r="H17" s="2">
        <f t="shared" si="0"/>
        <v>9268</v>
      </c>
    </row>
    <row r="18" spans="1:8" x14ac:dyDescent="0.35">
      <c r="A18" t="str">
        <f>'D65-74'!A18</f>
        <v>HP + mod. floor &amp; double glazing</v>
      </c>
      <c r="B18" s="1">
        <f>'[1]TC75-91'!$C$2</f>
        <v>116.6</v>
      </c>
      <c r="C18" s="1">
        <f>'[1]TC75-91_COST'!$L30</f>
        <v>89.712498848545721</v>
      </c>
      <c r="D18" s="2">
        <f>ROUND('[1]TC75-91_COST'!$I30,0)</f>
        <v>12562</v>
      </c>
      <c r="E18" s="2">
        <f>ROUND('[1]TC75-91_COST'!$J30,0)</f>
        <v>11285</v>
      </c>
      <c r="F18" s="1">
        <f t="shared" si="1"/>
        <v>6.3783398571587995</v>
      </c>
      <c r="G18" s="1">
        <f t="shared" si="2"/>
        <v>7</v>
      </c>
      <c r="H18" s="2">
        <f t="shared" si="0"/>
        <v>8701</v>
      </c>
    </row>
    <row r="19" spans="1:8" x14ac:dyDescent="0.35">
      <c r="A19" t="str">
        <f>'D65-74'!A19</f>
        <v>HP + mod. roof &amp; double glazing</v>
      </c>
      <c r="B19" s="1">
        <f>'[1]TC75-91'!$C$2</f>
        <v>116.6</v>
      </c>
      <c r="C19" s="1">
        <f>'[1]TC75-91_COST'!$L31</f>
        <v>90.302673879156728</v>
      </c>
      <c r="D19" s="2">
        <f>ROUND('[1]TC75-91_COST'!$I31,0)</f>
        <v>12406</v>
      </c>
      <c r="E19" s="2">
        <f>ROUND('[1]TC75-91_COST'!$J31,0)</f>
        <v>9377</v>
      </c>
      <c r="F19" s="1">
        <f t="shared" si="1"/>
        <v>6.4202998623839473</v>
      </c>
      <c r="G19" s="1">
        <f t="shared" si="2"/>
        <v>7</v>
      </c>
      <c r="H19" s="2">
        <f t="shared" si="0"/>
        <v>8701</v>
      </c>
    </row>
    <row r="20" spans="1:8" x14ac:dyDescent="0.35">
      <c r="A20" t="str">
        <f>'D65-74'!A20</f>
        <v>HP + double glazing</v>
      </c>
      <c r="B20" s="1">
        <f>'[1]TC75-91'!$C$2</f>
        <v>116.6</v>
      </c>
      <c r="C20" s="1">
        <f>'[1]TC75-91_COST'!$L32</f>
        <v>101.87475853336886</v>
      </c>
      <c r="D20" s="2">
        <f>ROUND('[1]TC75-91_COST'!$I32,0)</f>
        <v>8558</v>
      </c>
      <c r="E20" s="2">
        <f>ROUND('[1]TC75-91_COST'!$J32,0)</f>
        <v>7588</v>
      </c>
      <c r="F20" s="1">
        <f t="shared" si="1"/>
        <v>7.2430468567017128</v>
      </c>
      <c r="G20" s="1">
        <f t="shared" si="2"/>
        <v>8</v>
      </c>
      <c r="H20" s="2">
        <f t="shared" si="0"/>
        <v>9268</v>
      </c>
    </row>
    <row r="21" spans="1:8" x14ac:dyDescent="0.35">
      <c r="A21" t="str">
        <f>'D65-74'!A21</f>
        <v>gas boiler (GB) + none</v>
      </c>
      <c r="B21" s="1">
        <f>'[1]TC75-91'!$C$2</f>
        <v>116.6</v>
      </c>
      <c r="C21" s="1">
        <f>C2</f>
        <v>125.68406655348244</v>
      </c>
      <c r="D21" s="2">
        <f>D2</f>
        <v>0</v>
      </c>
      <c r="E21" s="2">
        <v>0</v>
      </c>
      <c r="F21" s="1"/>
      <c r="G21" s="1"/>
      <c r="H21" s="2">
        <v>3000</v>
      </c>
    </row>
    <row r="22" spans="1:8" x14ac:dyDescent="0.35">
      <c r="A22" t="str">
        <f>'D65-74'!A22</f>
        <v>GB + deep full ins.</v>
      </c>
      <c r="B22" s="1">
        <f>'[1]TC75-91'!$C$2</f>
        <v>116.6</v>
      </c>
      <c r="C22" s="1">
        <f>C3</f>
        <v>45.7518870541141</v>
      </c>
      <c r="D22" s="2">
        <f t="shared" ref="D22:D39" si="3">D3</f>
        <v>24108</v>
      </c>
      <c r="E22" s="2">
        <f>ROUND('[1]TC75-91_COST'!$K15,0)</f>
        <v>17012</v>
      </c>
      <c r="H22" s="2">
        <v>3000</v>
      </c>
    </row>
    <row r="23" spans="1:8" x14ac:dyDescent="0.35">
      <c r="A23" t="str">
        <f>'D65-74'!A23</f>
        <v>GB + deep walls &amp; floor ins.</v>
      </c>
      <c r="B23" s="1">
        <f>'[1]TC75-91'!$C$2</f>
        <v>116.6</v>
      </c>
      <c r="C23" s="1">
        <f t="shared" ref="C23:C39" si="4">C4</f>
        <v>84.468906826205043</v>
      </c>
      <c r="D23" s="2">
        <f t="shared" si="3"/>
        <v>9881</v>
      </c>
      <c r="E23" s="2">
        <f>ROUND('[1]TC75-91_COST'!$K16,0)</f>
        <v>5813</v>
      </c>
      <c r="H23" s="2">
        <v>3000</v>
      </c>
    </row>
    <row r="24" spans="1:8" x14ac:dyDescent="0.35">
      <c r="A24" t="str">
        <f>'D65-74'!A24</f>
        <v>GB + deep walls &amp; double glazing</v>
      </c>
      <c r="B24" s="1">
        <f>'[1]TC75-91'!$C$2</f>
        <v>116.6</v>
      </c>
      <c r="C24" s="1">
        <f t="shared" si="4"/>
        <v>76.053565777541039</v>
      </c>
      <c r="D24" s="2">
        <f t="shared" si="3"/>
        <v>14355</v>
      </c>
      <c r="E24" s="2">
        <f>ROUND('[1]TC75-91_COST'!$K17,0)</f>
        <v>9622</v>
      </c>
      <c r="H24" s="2">
        <v>3000</v>
      </c>
    </row>
    <row r="25" spans="1:8" x14ac:dyDescent="0.35">
      <c r="A25" t="str">
        <f>'D65-74'!A25</f>
        <v>GB + deep walls &amp; roof ins.</v>
      </c>
      <c r="B25" s="1">
        <f>'[1]TC75-91'!$C$2</f>
        <v>116.6</v>
      </c>
      <c r="C25" s="1">
        <f t="shared" si="4"/>
        <v>80.961280446003627</v>
      </c>
      <c r="D25" s="2">
        <f t="shared" si="3"/>
        <v>11466</v>
      </c>
      <c r="E25" s="2">
        <f>ROUND('[1]TC75-91_COST'!$K18,0)</f>
        <v>5646</v>
      </c>
      <c r="H25" s="2">
        <v>3000</v>
      </c>
    </row>
    <row r="26" spans="1:8" x14ac:dyDescent="0.35">
      <c r="A26" t="str">
        <f>'D65-74'!A26</f>
        <v>GB + deep floor &amp; double glazing</v>
      </c>
      <c r="B26" s="1">
        <f>'[1]TC75-91'!$C$2</f>
        <v>116.6</v>
      </c>
      <c r="C26" s="1">
        <f t="shared" si="4"/>
        <v>76.053565777541039</v>
      </c>
      <c r="D26" s="2">
        <f t="shared" si="3"/>
        <v>12643</v>
      </c>
      <c r="E26" s="2">
        <f>ROUND('[1]TC75-91_COST'!$K19,0)</f>
        <v>11366</v>
      </c>
      <c r="H26" s="2">
        <v>3000</v>
      </c>
    </row>
    <row r="27" spans="1:8" x14ac:dyDescent="0.35">
      <c r="A27" t="str">
        <f>'D65-74'!A27</f>
        <v>GB + deep floor &amp; roof ins.</v>
      </c>
      <c r="B27" s="1">
        <f>'[1]TC75-91'!$C$2</f>
        <v>116.6</v>
      </c>
      <c r="C27" s="1">
        <f t="shared" si="4"/>
        <v>89.160442434357662</v>
      </c>
      <c r="D27" s="2">
        <f t="shared" si="3"/>
        <v>9753</v>
      </c>
      <c r="E27" s="2">
        <f>ROUND('[1]TC75-91_COST'!$K20,0)</f>
        <v>7389</v>
      </c>
      <c r="H27" s="2">
        <v>3000</v>
      </c>
    </row>
    <row r="28" spans="1:8" x14ac:dyDescent="0.35">
      <c r="A28" t="str">
        <f>'D65-74'!A28</f>
        <v>GB + deep roof &amp; double glazing</v>
      </c>
      <c r="B28" s="1">
        <f>'[1]TC75-91'!$C$2</f>
        <v>116.6</v>
      </c>
      <c r="C28" s="1">
        <f t="shared" si="4"/>
        <v>80.799409992120104</v>
      </c>
      <c r="D28" s="2">
        <f t="shared" si="3"/>
        <v>12406</v>
      </c>
      <c r="E28" s="2">
        <f>ROUND('[1]TC75-91_COST'!$K21,0)</f>
        <v>9377</v>
      </c>
      <c r="H28" s="2">
        <v>3000</v>
      </c>
    </row>
    <row r="29" spans="1:8" x14ac:dyDescent="0.35">
      <c r="A29" t="str">
        <f>'D65-74'!A29</f>
        <v>GB + deep walls ins.</v>
      </c>
      <c r="B29" s="1">
        <f>'[1]TC75-91'!$C$2</f>
        <v>116.6</v>
      </c>
      <c r="C29" s="1">
        <f t="shared" si="4"/>
        <v>102.03249457650135</v>
      </c>
      <c r="D29" s="2">
        <f t="shared" si="3"/>
        <v>5797</v>
      </c>
      <c r="E29" s="2">
        <f>ROUND('[1]TC75-91_COST'!$K22,0)</f>
        <v>3916</v>
      </c>
      <c r="H29" s="2">
        <v>3000</v>
      </c>
    </row>
    <row r="30" spans="1:8" x14ac:dyDescent="0.35">
      <c r="A30" t="str">
        <f>'D65-74'!A30</f>
        <v>GB + deep floor ins.</v>
      </c>
      <c r="B30" s="1">
        <f>'[1]TC75-91'!$C$2</f>
        <v>116.6</v>
      </c>
      <c r="C30" s="1">
        <f t="shared" si="4"/>
        <v>110.02015229347425</v>
      </c>
      <c r="D30" s="2">
        <f t="shared" si="3"/>
        <v>4084</v>
      </c>
      <c r="E30" s="2">
        <f>ROUND('[1]TC75-91_COST'!$K23,0)</f>
        <v>3931</v>
      </c>
      <c r="H30" s="2">
        <v>3000</v>
      </c>
    </row>
    <row r="31" spans="1:8" x14ac:dyDescent="0.35">
      <c r="A31" t="str">
        <f>'D65-74'!A31</f>
        <v>GB + deep roof ins.</v>
      </c>
      <c r="B31" s="1">
        <f>'[1]TC75-91'!$C$2</f>
        <v>116.6</v>
      </c>
      <c r="C31" s="1">
        <f t="shared" si="4"/>
        <v>106.6257064639213</v>
      </c>
      <c r="D31" s="2">
        <f t="shared" si="3"/>
        <v>5669</v>
      </c>
      <c r="E31" s="2">
        <f>ROUND('[1]TC75-91_COST'!$K24,0)</f>
        <v>4640</v>
      </c>
      <c r="H31" s="2">
        <v>3000</v>
      </c>
    </row>
    <row r="32" spans="1:8" x14ac:dyDescent="0.35">
      <c r="A32" t="str">
        <f>'D65-74'!A32</f>
        <v>GB + mod. full ins.</v>
      </c>
      <c r="B32" s="1">
        <f>'[1]TC75-91'!$C$2</f>
        <v>116.6</v>
      </c>
      <c r="C32" s="1">
        <f t="shared" si="4"/>
        <v>70.245535697642822</v>
      </c>
      <c r="D32" s="2">
        <f t="shared" si="3"/>
        <v>18795</v>
      </c>
      <c r="E32" s="2">
        <f>ROUND('[1]TC75-91_COST'!$K25,0)</f>
        <v>11699</v>
      </c>
      <c r="H32" s="2">
        <v>3000</v>
      </c>
    </row>
    <row r="33" spans="1:8" x14ac:dyDescent="0.35">
      <c r="A33" t="str">
        <f>'D65-74'!A33</f>
        <v>GB + mod. walls &amp; floor ins.</v>
      </c>
      <c r="B33" s="1">
        <f>'[1]TC75-91'!$C$2</f>
        <v>116.6</v>
      </c>
      <c r="C33" s="1">
        <f t="shared" si="4"/>
        <v>107.8794474226156</v>
      </c>
      <c r="D33" s="2">
        <f t="shared" si="3"/>
        <v>6389</v>
      </c>
      <c r="E33" s="2">
        <f>ROUND('[1]TC75-91_COST'!$K26,0)</f>
        <v>2321</v>
      </c>
      <c r="H33" s="2">
        <v>3000</v>
      </c>
    </row>
    <row r="34" spans="1:8" x14ac:dyDescent="0.35">
      <c r="A34" t="str">
        <f>'D65-74'!A34</f>
        <v>GB + mod. walls &amp; double glazing</v>
      </c>
      <c r="B34" s="1">
        <f>'[1]TC75-91'!$C$2</f>
        <v>116.6</v>
      </c>
      <c r="C34" s="1">
        <f t="shared" si="4"/>
        <v>99.464170158198229</v>
      </c>
      <c r="D34" s="2">
        <f t="shared" si="3"/>
        <v>10944</v>
      </c>
      <c r="E34" s="2">
        <f>ROUND('[1]TC75-91_COST'!$K27,0)</f>
        <v>6211</v>
      </c>
      <c r="H34" s="2">
        <v>3000</v>
      </c>
    </row>
    <row r="35" spans="1:8" x14ac:dyDescent="0.35">
      <c r="A35" t="str">
        <f>'D65-74'!A35</f>
        <v>GB + mod. walls &amp; roof ins.</v>
      </c>
      <c r="B35" s="1">
        <f>'[1]TC75-91'!$C$2</f>
        <v>116.6</v>
      </c>
      <c r="C35" s="1">
        <f t="shared" si="4"/>
        <v>108.4542781381282</v>
      </c>
      <c r="D35" s="2">
        <f t="shared" si="3"/>
        <v>6233</v>
      </c>
      <c r="E35" s="2">
        <f>ROUND('[1]TC75-91_COST'!$K28,0)</f>
        <v>413</v>
      </c>
      <c r="H35" s="2">
        <v>3000</v>
      </c>
    </row>
    <row r="36" spans="1:8" x14ac:dyDescent="0.35">
      <c r="A36" t="str">
        <f>'D65-74'!A36</f>
        <v>GB + mod. floor &amp; roof ins.</v>
      </c>
      <c r="B36" s="1">
        <f>'[1]TC75-91'!$C$2</f>
        <v>116.6</v>
      </c>
      <c r="C36" s="1">
        <f t="shared" si="4"/>
        <v>98.829872639163966</v>
      </c>
      <c r="D36" s="2">
        <f t="shared" si="3"/>
        <v>7851</v>
      </c>
      <c r="E36" s="2">
        <f>ROUND('[1]TC75-91_COST'!$K29,0)</f>
        <v>5487</v>
      </c>
      <c r="H36" s="2">
        <v>3000</v>
      </c>
    </row>
    <row r="37" spans="1:8" x14ac:dyDescent="0.35">
      <c r="A37" t="str">
        <f>'D65-74'!A37</f>
        <v>GB + mod. floor &amp; double glazing</v>
      </c>
      <c r="B37" s="1">
        <f>'[1]TC75-91'!$C$2</f>
        <v>116.6</v>
      </c>
      <c r="C37" s="1">
        <f t="shared" si="4"/>
        <v>89.712498848545721</v>
      </c>
      <c r="D37" s="2">
        <f t="shared" si="3"/>
        <v>12562</v>
      </c>
      <c r="E37" s="2">
        <f>ROUND('[1]TC75-91_COST'!$K30,0)</f>
        <v>11285</v>
      </c>
      <c r="H37" s="2">
        <v>3000</v>
      </c>
    </row>
    <row r="38" spans="1:8" x14ac:dyDescent="0.35">
      <c r="A38" t="str">
        <f>'D65-74'!A38</f>
        <v>GB + mod. roof &amp; double glazing</v>
      </c>
      <c r="B38" s="1">
        <f>'[1]TC75-91'!$C$2</f>
        <v>116.6</v>
      </c>
      <c r="C38" s="1">
        <f t="shared" si="4"/>
        <v>90.302673879156728</v>
      </c>
      <c r="D38" s="2">
        <f t="shared" si="3"/>
        <v>12406</v>
      </c>
      <c r="E38" s="2">
        <f>ROUND('[1]TC75-91_COST'!$K31,0)</f>
        <v>9377</v>
      </c>
      <c r="H38" s="2">
        <v>3000</v>
      </c>
    </row>
    <row r="39" spans="1:8" x14ac:dyDescent="0.35">
      <c r="A39" t="str">
        <f>'D65-74'!A39</f>
        <v>GB + double glazing</v>
      </c>
      <c r="B39" s="1">
        <f>'[1]TC75-91'!$C$2</f>
        <v>116.6</v>
      </c>
      <c r="C39" s="1">
        <f t="shared" si="4"/>
        <v>101.87475853336886</v>
      </c>
      <c r="D39" s="2">
        <f t="shared" si="3"/>
        <v>8558</v>
      </c>
      <c r="E39" s="2">
        <f>ROUND('[1]TC75-91_COST'!$K32,0)</f>
        <v>8073</v>
      </c>
      <c r="H39" s="2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D65-74</vt:lpstr>
      <vt:lpstr>D75-91</vt:lpstr>
      <vt:lpstr>SD65-74</vt:lpstr>
      <vt:lpstr>SD75-91</vt:lpstr>
      <vt:lpstr>TB65-74</vt:lpstr>
      <vt:lpstr>TB75-91</vt:lpstr>
      <vt:lpstr>TC65-74</vt:lpstr>
      <vt:lpstr>TC75-91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Ardak Akhatova</dc:creator>
  <cp:lastModifiedBy>Akhatova, Ardak</cp:lastModifiedBy>
  <dcterms:created xsi:type="dcterms:W3CDTF">2015-06-05T18:19:34Z</dcterms:created>
  <dcterms:modified xsi:type="dcterms:W3CDTF">2024-03-04T12:35:28Z</dcterms:modified>
</cp:coreProperties>
</file>