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712" yWindow="468" windowWidth="43200" windowHeight="27012"/>
  </bookViews>
  <sheets>
    <sheet name="DATA" sheetId="1" r:id="rId1"/>
    <sheet name="Feuil2" sheetId="2" r:id="rId2"/>
  </sheets>
  <definedNames>
    <definedName name="_xlnm._FilterDatabase" localSheetId="0" hidden="1">DATA!$A$1:$BI$735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M511" i="1" l="1"/>
  <c r="M229" i="1"/>
  <c r="M247" i="1"/>
  <c r="M506" i="1"/>
  <c r="M505" i="1"/>
  <c r="M528" i="1" l="1"/>
  <c r="M529" i="1"/>
  <c r="M530" i="1"/>
  <c r="M251" i="1"/>
  <c r="M252" i="1"/>
  <c r="M253" i="1"/>
  <c r="M519" i="1"/>
  <c r="M520" i="1"/>
  <c r="M521" i="1"/>
  <c r="M242" i="1"/>
  <c r="M243" i="1"/>
  <c r="M244" i="1"/>
  <c r="M501" i="1"/>
  <c r="M502" i="1"/>
  <c r="M503" i="1"/>
  <c r="M224" i="1"/>
  <c r="M225" i="1"/>
  <c r="M226" i="1"/>
  <c r="M525" i="1"/>
  <c r="M526" i="1"/>
  <c r="M527" i="1"/>
  <c r="M248" i="1"/>
  <c r="M249" i="1"/>
  <c r="M250" i="1"/>
  <c r="M540" i="1"/>
  <c r="M541" i="1"/>
  <c r="M542" i="1"/>
  <c r="M263" i="1"/>
  <c r="M264" i="1"/>
  <c r="M265" i="1"/>
  <c r="M510" i="1"/>
  <c r="M512" i="1"/>
  <c r="M233" i="1"/>
  <c r="M234" i="1"/>
  <c r="M235" i="1"/>
  <c r="M507" i="1"/>
  <c r="M508" i="1"/>
  <c r="M509" i="1"/>
  <c r="M230" i="1"/>
  <c r="M231" i="1"/>
  <c r="M232" i="1"/>
  <c r="M537" i="1"/>
  <c r="M538" i="1"/>
  <c r="M539" i="1"/>
  <c r="M260" i="1"/>
  <c r="M261" i="1"/>
  <c r="M262" i="1"/>
  <c r="M522" i="1"/>
  <c r="M523" i="1"/>
  <c r="M524" i="1"/>
  <c r="M245" i="1"/>
  <c r="M246" i="1"/>
  <c r="M504" i="1"/>
  <c r="M227" i="1"/>
  <c r="M228" i="1"/>
  <c r="M259" i="1"/>
  <c r="M258" i="1"/>
  <c r="M257" i="1"/>
  <c r="M536" i="1"/>
  <c r="M535" i="1"/>
  <c r="M534" i="1"/>
  <c r="M513" i="1"/>
  <c r="M514" i="1"/>
  <c r="M515" i="1"/>
  <c r="M236" i="1"/>
  <c r="M237" i="1"/>
  <c r="M238" i="1"/>
  <c r="M256" i="1"/>
  <c r="M255" i="1"/>
  <c r="M254" i="1"/>
  <c r="M533" i="1"/>
  <c r="M532" i="1"/>
  <c r="M531" i="1"/>
  <c r="M517" i="1"/>
  <c r="M516" i="1"/>
  <c r="M241" i="1"/>
  <c r="M240" i="1"/>
  <c r="M239" i="1"/>
  <c r="M518" i="1"/>
  <c r="M402" i="1" l="1"/>
  <c r="M403" i="1"/>
  <c r="M404" i="1"/>
  <c r="M137" i="1"/>
  <c r="M138" i="1"/>
  <c r="M139" i="1"/>
  <c r="M399" i="1"/>
  <c r="M385" i="1"/>
  <c r="M386" i="1"/>
  <c r="M119" i="1"/>
  <c r="M120" i="1"/>
  <c r="M121" i="1"/>
  <c r="M400" i="1"/>
  <c r="M401" i="1"/>
  <c r="M136" i="1"/>
  <c r="M382" i="1"/>
  <c r="M383" i="1"/>
  <c r="M116" i="1"/>
  <c r="M117" i="1"/>
  <c r="M118" i="1"/>
  <c r="M396" i="1"/>
  <c r="M384" i="1"/>
  <c r="M208" i="1" l="1"/>
  <c r="M207" i="1"/>
  <c r="M206" i="1"/>
  <c r="M374" i="1"/>
  <c r="M373" i="1"/>
  <c r="M372" i="1"/>
  <c r="M405" i="1"/>
  <c r="M406" i="1"/>
  <c r="M407" i="1"/>
  <c r="M187" i="1" l="1"/>
  <c r="M186" i="1"/>
  <c r="M185" i="1"/>
  <c r="M452" i="1"/>
  <c r="M451" i="1"/>
  <c r="M450" i="1"/>
  <c r="M495" i="1"/>
  <c r="M205" i="1"/>
  <c r="M204" i="1"/>
  <c r="M203" i="1"/>
  <c r="M478" i="1"/>
  <c r="M477" i="1"/>
  <c r="M476" i="1"/>
  <c r="M220" i="1"/>
  <c r="M219" i="1"/>
  <c r="M218" i="1"/>
  <c r="M497" i="1"/>
  <c r="M496" i="1"/>
  <c r="M190" i="1"/>
  <c r="M189" i="1"/>
  <c r="M188" i="1"/>
  <c r="M455" i="1"/>
  <c r="M454" i="1"/>
  <c r="M453" i="1"/>
  <c r="M193" i="1"/>
  <c r="M191" i="1"/>
  <c r="M459" i="1"/>
  <c r="M458" i="1"/>
  <c r="M457" i="1"/>
  <c r="M456" i="1"/>
  <c r="M192" i="1"/>
  <c r="M462" i="1"/>
  <c r="M461" i="1"/>
  <c r="M460" i="1"/>
  <c r="M223" i="1"/>
  <c r="M222" i="1"/>
  <c r="M221" i="1"/>
  <c r="M500" i="1"/>
  <c r="M499" i="1"/>
  <c r="M498" i="1"/>
  <c r="M447" i="1"/>
  <c r="M448" i="1"/>
  <c r="M449" i="1"/>
  <c r="M182" i="1"/>
  <c r="M183" i="1"/>
  <c r="M184" i="1"/>
  <c r="M485" i="1"/>
  <c r="M484" i="1"/>
  <c r="M483" i="1"/>
  <c r="M482" i="1"/>
  <c r="M481" i="1"/>
  <c r="M480" i="1"/>
  <c r="M479" i="1"/>
  <c r="M475" i="1"/>
  <c r="M474" i="1"/>
  <c r="M473" i="1"/>
  <c r="M472" i="1"/>
  <c r="M202" i="1"/>
  <c r="M201" i="1"/>
  <c r="M200" i="1"/>
  <c r="M471" i="1"/>
  <c r="M470" i="1"/>
  <c r="M469" i="1"/>
  <c r="M211" i="1"/>
  <c r="M210" i="1"/>
  <c r="M209" i="1"/>
  <c r="M488" i="1"/>
  <c r="M487" i="1"/>
  <c r="M486" i="1"/>
  <c r="M217" i="1"/>
  <c r="M216" i="1"/>
  <c r="M215" i="1"/>
  <c r="M494" i="1"/>
  <c r="M493" i="1"/>
  <c r="M492" i="1"/>
  <c r="M196" i="1"/>
  <c r="M195" i="1"/>
  <c r="M194" i="1"/>
  <c r="M465" i="1"/>
  <c r="M464" i="1"/>
  <c r="M463" i="1"/>
  <c r="M214" i="1"/>
  <c r="M213" i="1"/>
  <c r="M212" i="1"/>
  <c r="M491" i="1"/>
  <c r="M490" i="1"/>
  <c r="M199" i="1"/>
  <c r="M197" i="1"/>
  <c r="M468" i="1"/>
  <c r="M467" i="1"/>
  <c r="M466" i="1"/>
  <c r="M198" i="1"/>
  <c r="M173" i="1" l="1"/>
  <c r="M157" i="1"/>
  <c r="M153" i="1"/>
  <c r="M149" i="1"/>
  <c r="M421" i="1"/>
  <c r="M417" i="1"/>
  <c r="M413" i="1"/>
  <c r="M181" i="1"/>
  <c r="M177" i="1"/>
  <c r="M446" i="1"/>
  <c r="M442" i="1"/>
  <c r="M438" i="1"/>
  <c r="M169" i="1"/>
  <c r="M165" i="1"/>
  <c r="M161" i="1"/>
  <c r="M434" i="1"/>
  <c r="M430" i="1"/>
  <c r="M425" i="1"/>
  <c r="M156" i="1"/>
  <c r="M152" i="1"/>
  <c r="M148" i="1"/>
  <c r="M420" i="1"/>
  <c r="M416" i="1"/>
  <c r="M411" i="1"/>
  <c r="M180" i="1"/>
  <c r="M176" i="1"/>
  <c r="M172" i="1"/>
  <c r="M445" i="1"/>
  <c r="M441" i="1"/>
  <c r="M437" i="1"/>
  <c r="M168" i="1"/>
  <c r="M164" i="1"/>
  <c r="M160" i="1"/>
  <c r="M433" i="1"/>
  <c r="M429" i="1"/>
  <c r="M426" i="1"/>
  <c r="M178" i="1"/>
  <c r="M174" i="1"/>
  <c r="M170" i="1"/>
  <c r="M443" i="1"/>
  <c r="M439" i="1"/>
  <c r="M435" i="1"/>
  <c r="M379" i="1"/>
  <c r="M378" i="1"/>
  <c r="M130" i="1"/>
  <c r="M129" i="1"/>
  <c r="M128" i="1"/>
  <c r="M395" i="1"/>
  <c r="M394" i="1"/>
  <c r="M393" i="1"/>
  <c r="M106" i="1"/>
  <c r="M105" i="1"/>
  <c r="M104" i="1"/>
  <c r="M370" i="1"/>
  <c r="M369" i="1"/>
  <c r="M389" i="1"/>
  <c r="M388" i="1"/>
  <c r="M387" i="1"/>
  <c r="M155" i="1"/>
  <c r="M151" i="1"/>
  <c r="M147" i="1"/>
  <c r="M422" i="1"/>
  <c r="M418" i="1"/>
  <c r="M414" i="1"/>
  <c r="M179" i="1"/>
  <c r="M175" i="1"/>
  <c r="M171" i="1"/>
  <c r="M444" i="1"/>
  <c r="M440" i="1"/>
  <c r="M436" i="1"/>
  <c r="M167" i="1"/>
  <c r="M163" i="1"/>
  <c r="M159" i="1"/>
  <c r="M432" i="1"/>
  <c r="M428" i="1"/>
  <c r="M424" i="1"/>
  <c r="M154" i="1"/>
  <c r="M150" i="1"/>
  <c r="M146" i="1"/>
  <c r="M419" i="1"/>
  <c r="M415" i="1"/>
  <c r="M412" i="1"/>
  <c r="M166" i="1"/>
  <c r="M162" i="1"/>
  <c r="M158" i="1"/>
  <c r="M431" i="1"/>
  <c r="M427" i="1"/>
  <c r="M423" i="1"/>
  <c r="M109" i="1"/>
  <c r="M108" i="1"/>
  <c r="M107" i="1"/>
  <c r="M127" i="1"/>
  <c r="M126" i="1"/>
  <c r="M125" i="1"/>
  <c r="M392" i="1"/>
  <c r="M391" i="1"/>
  <c r="M390" i="1"/>
  <c r="M142" i="1"/>
  <c r="M141" i="1"/>
  <c r="M140" i="1"/>
  <c r="M112" i="1"/>
  <c r="M111" i="1"/>
  <c r="M110" i="1"/>
  <c r="M377" i="1"/>
  <c r="M376" i="1"/>
  <c r="M375" i="1"/>
  <c r="M115" i="1"/>
  <c r="M114" i="1"/>
  <c r="M113" i="1"/>
  <c r="M380" i="1"/>
  <c r="M145" i="1"/>
  <c r="M144" i="1"/>
  <c r="M143" i="1"/>
  <c r="M410" i="1"/>
  <c r="M409" i="1"/>
  <c r="M408" i="1"/>
  <c r="M371" i="1"/>
  <c r="M124" i="1"/>
  <c r="M123" i="1"/>
  <c r="M122" i="1"/>
  <c r="M132" i="1"/>
  <c r="M133" i="1"/>
  <c r="M131" i="1"/>
  <c r="M397" i="1"/>
  <c r="M398" i="1"/>
  <c r="BE291" i="1" l="1"/>
  <c r="BE292" i="1"/>
  <c r="BE293" i="1"/>
  <c r="AP322" i="1"/>
  <c r="AU287" i="1"/>
  <c r="AS287" i="1"/>
  <c r="AP287" i="1"/>
  <c r="BB309" i="1"/>
  <c r="BB310" i="1"/>
  <c r="AS309" i="1"/>
  <c r="AJ290" i="1"/>
  <c r="AL290" i="1" s="1"/>
  <c r="AJ312" i="1"/>
  <c r="AL312" i="1" s="1"/>
  <c r="AK288" i="1"/>
  <c r="AJ318" i="1"/>
  <c r="AL318" i="1" s="1"/>
  <c r="AJ291" i="1"/>
  <c r="AL291" i="1" s="1"/>
  <c r="AJ266" i="1"/>
  <c r="AL266" i="1" s="1"/>
  <c r="AJ267" i="1"/>
  <c r="AL267" i="1" s="1"/>
  <c r="AJ268" i="1"/>
  <c r="AL268" i="1" s="1"/>
  <c r="AJ309" i="1"/>
  <c r="AL309" i="1" s="1"/>
  <c r="AJ310" i="1"/>
  <c r="AL310" i="1" s="1"/>
  <c r="AJ311" i="1"/>
  <c r="AL311" i="1" s="1"/>
  <c r="AJ324" i="1"/>
  <c r="AL324" i="1" s="1"/>
  <c r="AJ325" i="1"/>
  <c r="AL325" i="1" s="1"/>
  <c r="AJ326" i="1"/>
  <c r="AL326" i="1" s="1"/>
  <c r="AJ275" i="1"/>
  <c r="AL275" i="1" s="1"/>
  <c r="AJ276" i="1"/>
  <c r="AL276" i="1" s="1"/>
  <c r="AJ277" i="1"/>
  <c r="AL277" i="1" s="1"/>
  <c r="AJ278" i="1"/>
  <c r="AL278" i="1" s="1"/>
  <c r="AJ279" i="1"/>
  <c r="AL279" i="1" s="1"/>
  <c r="AJ280" i="1"/>
  <c r="AL280" i="1" s="1"/>
  <c r="AJ281" i="1"/>
  <c r="AL281" i="1" s="1"/>
  <c r="AJ282" i="1"/>
  <c r="AL282" i="1" s="1"/>
  <c r="AJ283" i="1"/>
  <c r="AL283" i="1" s="1"/>
  <c r="AI284" i="1"/>
  <c r="AJ284" i="1" s="1"/>
  <c r="AL284" i="1" s="1"/>
  <c r="AJ287" i="1"/>
  <c r="AL287" i="1" s="1"/>
  <c r="AJ285" i="1"/>
  <c r="AL285" i="1" s="1"/>
  <c r="AJ286" i="1"/>
  <c r="AL286" i="1" s="1"/>
  <c r="AJ272" i="1"/>
  <c r="AL272" i="1" s="1"/>
  <c r="AJ273" i="1"/>
  <c r="AL273" i="1" s="1"/>
  <c r="AJ274" i="1"/>
  <c r="AL274" i="1" s="1"/>
  <c r="AJ321" i="1"/>
  <c r="AL321" i="1" s="1"/>
  <c r="AJ322" i="1"/>
  <c r="AL322" i="1" s="1"/>
  <c r="AJ323" i="1"/>
  <c r="AL323" i="1" s="1"/>
  <c r="AJ306" i="1"/>
  <c r="AJ307" i="1"/>
  <c r="AL307" i="1" s="1"/>
  <c r="AJ308" i="1"/>
  <c r="AL308" i="1" s="1"/>
  <c r="AJ269" i="1"/>
  <c r="AL269" i="1" s="1"/>
  <c r="AJ270" i="1"/>
  <c r="AL270" i="1" s="1"/>
  <c r="AJ271" i="1"/>
  <c r="AL271" i="1" s="1"/>
  <c r="AJ292" i="1"/>
  <c r="AL292" i="1" s="1"/>
  <c r="AJ315" i="1"/>
  <c r="AL315" i="1" s="1"/>
  <c r="AJ316" i="1"/>
  <c r="AL316" i="1" s="1"/>
  <c r="AJ317" i="1"/>
  <c r="AL317" i="1" s="1"/>
  <c r="AJ288" i="1"/>
  <c r="AJ289" i="1"/>
  <c r="AL289" i="1" s="1"/>
  <c r="AJ319" i="1"/>
  <c r="AL319" i="1" s="1"/>
  <c r="AJ320" i="1"/>
  <c r="AL320" i="1" s="1"/>
  <c r="AJ313" i="1"/>
  <c r="AL313" i="1" s="1"/>
  <c r="AJ314" i="1"/>
  <c r="AL314" i="1" s="1"/>
  <c r="AJ294" i="1"/>
  <c r="AL294" i="1" s="1"/>
  <c r="AJ295" i="1"/>
  <c r="AL295" i="1" s="1"/>
  <c r="AJ296" i="1"/>
  <c r="AL296" i="1" s="1"/>
  <c r="AJ297" i="1"/>
  <c r="AL297" i="1" s="1"/>
  <c r="AJ298" i="1"/>
  <c r="AL298" i="1" s="1"/>
  <c r="AJ299" i="1"/>
  <c r="AL299" i="1" s="1"/>
  <c r="AJ300" i="1"/>
  <c r="AL300" i="1" s="1"/>
  <c r="AJ301" i="1"/>
  <c r="AL301" i="1" s="1"/>
  <c r="AJ302" i="1"/>
  <c r="AL302" i="1" s="1"/>
  <c r="AJ303" i="1"/>
  <c r="AJ304" i="1"/>
  <c r="AL304" i="1" s="1"/>
  <c r="AJ305" i="1"/>
  <c r="AL305" i="1" s="1"/>
  <c r="AS316" i="1"/>
  <c r="AS291" i="1"/>
  <c r="AP67" i="1"/>
  <c r="AP66" i="1"/>
  <c r="AP65" i="1"/>
  <c r="AP332" i="1"/>
  <c r="AP331" i="1"/>
  <c r="AP330" i="1"/>
  <c r="AP85" i="1"/>
  <c r="AP84" i="1"/>
  <c r="AP83" i="1"/>
  <c r="AP350" i="1"/>
  <c r="AP349" i="1"/>
  <c r="AP348" i="1"/>
  <c r="AP100" i="1"/>
  <c r="AP99" i="1"/>
  <c r="AP98" i="1"/>
  <c r="AP365" i="1"/>
  <c r="AP364" i="1"/>
  <c r="AP363" i="1"/>
  <c r="AP70" i="1"/>
  <c r="AP69" i="1"/>
  <c r="AP68" i="1"/>
  <c r="AP335" i="1"/>
  <c r="AP334" i="1"/>
  <c r="AP333" i="1"/>
  <c r="AP73" i="1"/>
  <c r="AP72" i="1"/>
  <c r="AP71" i="1"/>
  <c r="AP338" i="1"/>
  <c r="AP337" i="1"/>
  <c r="AP336" i="1"/>
  <c r="AP103" i="1"/>
  <c r="AP102" i="1"/>
  <c r="AP101" i="1"/>
  <c r="AP368" i="1"/>
  <c r="AP367" i="1"/>
  <c r="AP366" i="1"/>
  <c r="AP88" i="1"/>
  <c r="AP87" i="1"/>
  <c r="AP86" i="1"/>
  <c r="AP353" i="1"/>
  <c r="AP352" i="1"/>
  <c r="AP351" i="1"/>
  <c r="AP64" i="1"/>
  <c r="AP63" i="1"/>
  <c r="AP62" i="1"/>
  <c r="AP329" i="1"/>
  <c r="AP328" i="1"/>
  <c r="AP327" i="1"/>
  <c r="AP82" i="1"/>
  <c r="AP81" i="1"/>
  <c r="AP80" i="1"/>
  <c r="AP347" i="1"/>
  <c r="AP346" i="1"/>
  <c r="AP345" i="1"/>
  <c r="AP91" i="1"/>
  <c r="AP90" i="1"/>
  <c r="AP89" i="1"/>
  <c r="AP356" i="1"/>
  <c r="AP355" i="1"/>
  <c r="AP354" i="1"/>
  <c r="AP97" i="1"/>
  <c r="AP96" i="1"/>
  <c r="AP95" i="1"/>
  <c r="AP362" i="1"/>
  <c r="AP361" i="1"/>
  <c r="AP360" i="1"/>
  <c r="AP76" i="1"/>
  <c r="AP75" i="1"/>
  <c r="AP74" i="1"/>
  <c r="AP341" i="1"/>
  <c r="AP340" i="1"/>
  <c r="AP339" i="1"/>
  <c r="AP94" i="1"/>
  <c r="AP93" i="1"/>
  <c r="AP92" i="1"/>
  <c r="AP359" i="1"/>
  <c r="AP358" i="1"/>
  <c r="AP357" i="1"/>
  <c r="AP79" i="1"/>
  <c r="AP78" i="1"/>
  <c r="AP77" i="1"/>
  <c r="AP344" i="1"/>
  <c r="AP343" i="1"/>
  <c r="AP342" i="1"/>
  <c r="AP681" i="1"/>
  <c r="AP680" i="1"/>
  <c r="AP679" i="1"/>
  <c r="AP7" i="1"/>
  <c r="AP6" i="1"/>
  <c r="AP5" i="1"/>
  <c r="AP271" i="1"/>
  <c r="AP270" i="1"/>
  <c r="AP269" i="1"/>
  <c r="AP702" i="1"/>
  <c r="AP701" i="1"/>
  <c r="AP700" i="1"/>
  <c r="AP566" i="1"/>
  <c r="AP565" i="1"/>
  <c r="AP564" i="1"/>
  <c r="AP605" i="1"/>
  <c r="AP604" i="1"/>
  <c r="AP603" i="1"/>
  <c r="AP43" i="1"/>
  <c r="AP42" i="1"/>
  <c r="AP41" i="1"/>
  <c r="AP308" i="1"/>
  <c r="AP307" i="1"/>
  <c r="AP306" i="1"/>
  <c r="AP714" i="1"/>
  <c r="AP713" i="1"/>
  <c r="AP712" i="1"/>
  <c r="AP578" i="1"/>
  <c r="AP577" i="1"/>
  <c r="AP576" i="1"/>
  <c r="AP617" i="1"/>
  <c r="AP616" i="1"/>
  <c r="AP615" i="1"/>
  <c r="AP58" i="1"/>
  <c r="AP57" i="1"/>
  <c r="AP56" i="1"/>
  <c r="AP323" i="1"/>
  <c r="AP321" i="1"/>
  <c r="AP684" i="1"/>
  <c r="AP683" i="1"/>
  <c r="AP682" i="1"/>
  <c r="AP545" i="1"/>
  <c r="AP544" i="1"/>
  <c r="AP543" i="1"/>
  <c r="AP584" i="1"/>
  <c r="AP583" i="1"/>
  <c r="AP582" i="1"/>
  <c r="AP10" i="1"/>
  <c r="AP9" i="1"/>
  <c r="AP8" i="1"/>
  <c r="AP274" i="1"/>
  <c r="AP273" i="1"/>
  <c r="AP272" i="1"/>
  <c r="AP690" i="1"/>
  <c r="AP689" i="1"/>
  <c r="AP688" i="1"/>
  <c r="AP551" i="1"/>
  <c r="AP550" i="1"/>
  <c r="AP549" i="1"/>
  <c r="AP590" i="1"/>
  <c r="AP589" i="1"/>
  <c r="AP588" i="1"/>
  <c r="AP22" i="1"/>
  <c r="AP21" i="1"/>
  <c r="AP20" i="1"/>
  <c r="AP286" i="1"/>
  <c r="AP285" i="1"/>
  <c r="AP19" i="1"/>
  <c r="AP18" i="1"/>
  <c r="AP17" i="1"/>
  <c r="AP284" i="1"/>
  <c r="AP283" i="1"/>
  <c r="AP282" i="1"/>
  <c r="AP281" i="1"/>
  <c r="AP16" i="1"/>
  <c r="AP15" i="1"/>
  <c r="AP14" i="1"/>
  <c r="AP280" i="1"/>
  <c r="AP279" i="1"/>
  <c r="AP278" i="1"/>
  <c r="AP687" i="1"/>
  <c r="AP686" i="1"/>
  <c r="AP685" i="1"/>
  <c r="AP548" i="1"/>
  <c r="AP547" i="1"/>
  <c r="AP546" i="1"/>
  <c r="AP587" i="1"/>
  <c r="AP586" i="1"/>
  <c r="AP585" i="1"/>
  <c r="AP13" i="1"/>
  <c r="AP12" i="1"/>
  <c r="AP11" i="1"/>
  <c r="AP277" i="1"/>
  <c r="AP276" i="1"/>
  <c r="AP275" i="1"/>
  <c r="AP717" i="1"/>
  <c r="AP716" i="1"/>
  <c r="AP715" i="1"/>
  <c r="AP581" i="1"/>
  <c r="AP580" i="1"/>
  <c r="AP579" i="1"/>
  <c r="AP620" i="1"/>
  <c r="AP619" i="1"/>
  <c r="AP618" i="1"/>
  <c r="AP61" i="1"/>
  <c r="AP60" i="1"/>
  <c r="AP59" i="1"/>
  <c r="AP326" i="1"/>
  <c r="AP325" i="1"/>
  <c r="AP324" i="1"/>
  <c r="AP46" i="1"/>
  <c r="AP45" i="1"/>
  <c r="AP44" i="1"/>
  <c r="AP311" i="1"/>
  <c r="AP310" i="1"/>
  <c r="AP309" i="1"/>
  <c r="AP4" i="1"/>
  <c r="AP3" i="1"/>
  <c r="AP2" i="1"/>
  <c r="AP268" i="1"/>
  <c r="AP267" i="1"/>
  <c r="AP266" i="1"/>
  <c r="AP563" i="1"/>
  <c r="AP562" i="1"/>
  <c r="AP561" i="1"/>
  <c r="AP602" i="1"/>
  <c r="AP601" i="1"/>
  <c r="AP600" i="1"/>
  <c r="AP40" i="1"/>
  <c r="AP39" i="1"/>
  <c r="AP38" i="1"/>
  <c r="AP305" i="1"/>
  <c r="AP304" i="1"/>
  <c r="AP303" i="1"/>
  <c r="AP37" i="1"/>
  <c r="AP36" i="1"/>
  <c r="AP35" i="1"/>
  <c r="AP302" i="1"/>
  <c r="AP301" i="1"/>
  <c r="AP300" i="1"/>
  <c r="AP34" i="1"/>
  <c r="AP33" i="1"/>
  <c r="AP32" i="1"/>
  <c r="AP299" i="1"/>
  <c r="AP298" i="1"/>
  <c r="AP297" i="1"/>
  <c r="AP296" i="1"/>
  <c r="AP295" i="1"/>
  <c r="AP294" i="1"/>
  <c r="AP314" i="1"/>
  <c r="AP313" i="1"/>
  <c r="AP312" i="1"/>
  <c r="AP320" i="1"/>
  <c r="AP319" i="1"/>
  <c r="AP318" i="1"/>
  <c r="AP290" i="1"/>
  <c r="AP289" i="1"/>
  <c r="AP288" i="1"/>
  <c r="AP317" i="1"/>
  <c r="AP316" i="1"/>
  <c r="AP315" i="1"/>
  <c r="AP594" i="1"/>
  <c r="AP28" i="1"/>
  <c r="AP292" i="1"/>
  <c r="AP291" i="1"/>
  <c r="BB291" i="1"/>
  <c r="BH291" i="1"/>
  <c r="AU292" i="1"/>
  <c r="AU293" i="1"/>
  <c r="AU315" i="1"/>
  <c r="AU316" i="1"/>
  <c r="AU317" i="1"/>
  <c r="AU288" i="1"/>
  <c r="AU289" i="1"/>
  <c r="AU290" i="1"/>
  <c r="AU318" i="1"/>
  <c r="AU319" i="1"/>
  <c r="AU320" i="1"/>
  <c r="AU312" i="1"/>
  <c r="AU313" i="1"/>
  <c r="AU314" i="1"/>
  <c r="AU266" i="1"/>
  <c r="AU267" i="1"/>
  <c r="AU268" i="1"/>
  <c r="AU309" i="1"/>
  <c r="AU310" i="1"/>
  <c r="AU311" i="1"/>
  <c r="AU324" i="1"/>
  <c r="AU272" i="1"/>
  <c r="AU273" i="1"/>
  <c r="AU274" i="1"/>
  <c r="AU321" i="1"/>
  <c r="AU322" i="1"/>
  <c r="AU323" i="1"/>
  <c r="AU306" i="1"/>
  <c r="AU307" i="1"/>
  <c r="AU308" i="1"/>
  <c r="AU270" i="1"/>
  <c r="AU271" i="1"/>
  <c r="AU342" i="1"/>
  <c r="AU343" i="1"/>
  <c r="AU344" i="1"/>
  <c r="AU77" i="1"/>
  <c r="AU78" i="1"/>
  <c r="AU79" i="1"/>
  <c r="AU357" i="1"/>
  <c r="AU358" i="1"/>
  <c r="AU359" i="1"/>
  <c r="AU92" i="1"/>
  <c r="AU93" i="1"/>
  <c r="AU94" i="1"/>
  <c r="AU339" i="1"/>
  <c r="AU340" i="1"/>
  <c r="AU341" i="1"/>
  <c r="AU74" i="1"/>
  <c r="AU75" i="1"/>
  <c r="AU76" i="1"/>
  <c r="AU360" i="1"/>
  <c r="AU361" i="1"/>
  <c r="AU362" i="1"/>
  <c r="AU95" i="1"/>
  <c r="AU96" i="1"/>
  <c r="AU97" i="1"/>
  <c r="AU354" i="1"/>
  <c r="AU355" i="1"/>
  <c r="AU356" i="1"/>
  <c r="AU89" i="1"/>
  <c r="AU90" i="1"/>
  <c r="AU91" i="1"/>
  <c r="AU652" i="1"/>
  <c r="AU653" i="1"/>
  <c r="AU654" i="1"/>
  <c r="AU345" i="1"/>
  <c r="AU346" i="1"/>
  <c r="AU347" i="1"/>
  <c r="AU80" i="1"/>
  <c r="AU81" i="1"/>
  <c r="AU82" i="1"/>
  <c r="AU649" i="1"/>
  <c r="AU650" i="1"/>
  <c r="AU651" i="1"/>
  <c r="AU327" i="1"/>
  <c r="AU328" i="1"/>
  <c r="AU329" i="1"/>
  <c r="AU62" i="1"/>
  <c r="AU63" i="1"/>
  <c r="AU64" i="1"/>
  <c r="AU351" i="1"/>
  <c r="AU352" i="1"/>
  <c r="AU353" i="1"/>
  <c r="AU86" i="1"/>
  <c r="AU87" i="1"/>
  <c r="AU88" i="1"/>
  <c r="AU366" i="1"/>
  <c r="AU367" i="1"/>
  <c r="AU368" i="1"/>
  <c r="AU101" i="1"/>
  <c r="AU102" i="1"/>
  <c r="AU103" i="1"/>
  <c r="AU658" i="1"/>
  <c r="AU659" i="1"/>
  <c r="AU660" i="1"/>
  <c r="AU336" i="1"/>
  <c r="AU337" i="1"/>
  <c r="AU338" i="1"/>
  <c r="AU71" i="1"/>
  <c r="AU72" i="1"/>
  <c r="AU73" i="1"/>
  <c r="AU642" i="1"/>
  <c r="AU645" i="1"/>
  <c r="AU647" i="1"/>
  <c r="AU643" i="1"/>
  <c r="AU644" i="1"/>
  <c r="AU646" i="1"/>
  <c r="AU648" i="1"/>
  <c r="AU333" i="1"/>
  <c r="AU334" i="1"/>
  <c r="AU335" i="1"/>
  <c r="AU68" i="1"/>
  <c r="AU69" i="1"/>
  <c r="AU70" i="1"/>
  <c r="AU363" i="1"/>
  <c r="AU364" i="1"/>
  <c r="AU365" i="1"/>
  <c r="AU98" i="1"/>
  <c r="AU99" i="1"/>
  <c r="AU100" i="1"/>
  <c r="AU655" i="1"/>
  <c r="AU656" i="1"/>
  <c r="AU657" i="1"/>
  <c r="AU348" i="1"/>
  <c r="AU349" i="1"/>
  <c r="AU350" i="1"/>
  <c r="AU83" i="1"/>
  <c r="AU84" i="1"/>
  <c r="AU85" i="1"/>
  <c r="AU330" i="1"/>
  <c r="AU331" i="1"/>
  <c r="AU332" i="1"/>
  <c r="AU65" i="1"/>
  <c r="AU66" i="1"/>
  <c r="AU67" i="1"/>
  <c r="AU291" i="1"/>
  <c r="AS315" i="1"/>
  <c r="AS317" i="1"/>
  <c r="AS288" i="1"/>
  <c r="AS289" i="1"/>
  <c r="AS290" i="1"/>
  <c r="AS318" i="1"/>
  <c r="AS319" i="1"/>
  <c r="AS320" i="1"/>
  <c r="AS312" i="1"/>
  <c r="AS313" i="1"/>
  <c r="AS314" i="1"/>
  <c r="AS266" i="1"/>
  <c r="AS268" i="1"/>
  <c r="AS310" i="1"/>
  <c r="AS311" i="1"/>
  <c r="AS324" i="1"/>
  <c r="AS272" i="1"/>
  <c r="AS273" i="1"/>
  <c r="AS274" i="1"/>
  <c r="AS321" i="1"/>
  <c r="AS322" i="1"/>
  <c r="AS323" i="1"/>
  <c r="AS306" i="1"/>
  <c r="AS307" i="1"/>
  <c r="AS308" i="1"/>
  <c r="AS269" i="1"/>
  <c r="AS270" i="1"/>
  <c r="AS271" i="1"/>
  <c r="AS342" i="1"/>
  <c r="AS343" i="1"/>
  <c r="AS344" i="1"/>
  <c r="AS77" i="1"/>
  <c r="AS78" i="1"/>
  <c r="AS79" i="1"/>
  <c r="AS357" i="1"/>
  <c r="AS358" i="1"/>
  <c r="AS359" i="1"/>
  <c r="AS92" i="1"/>
  <c r="AS93" i="1"/>
  <c r="AS94" i="1"/>
  <c r="AS339" i="1"/>
  <c r="AS340" i="1"/>
  <c r="AS341" i="1"/>
  <c r="AS74" i="1"/>
  <c r="AS75" i="1"/>
  <c r="AS76" i="1"/>
  <c r="AS360" i="1"/>
  <c r="AS361" i="1"/>
  <c r="AS362" i="1"/>
  <c r="AS95" i="1"/>
  <c r="AS96" i="1"/>
  <c r="AS97" i="1"/>
  <c r="AS354" i="1"/>
  <c r="AS355" i="1"/>
  <c r="AS356" i="1"/>
  <c r="AS89" i="1"/>
  <c r="AS90" i="1"/>
  <c r="AS91" i="1"/>
  <c r="AS652" i="1"/>
  <c r="AS653" i="1"/>
  <c r="AS654" i="1"/>
  <c r="AS345" i="1"/>
  <c r="AS346" i="1"/>
  <c r="AS347" i="1"/>
  <c r="AS80" i="1"/>
  <c r="AS81" i="1"/>
  <c r="AS82" i="1"/>
  <c r="AS649" i="1"/>
  <c r="AS650" i="1"/>
  <c r="AS651" i="1"/>
  <c r="AS327" i="1"/>
  <c r="AS328" i="1"/>
  <c r="AS329" i="1"/>
  <c r="AS62" i="1"/>
  <c r="AS63" i="1"/>
  <c r="AS64" i="1"/>
  <c r="AS351" i="1"/>
  <c r="AS352" i="1"/>
  <c r="AS353" i="1"/>
  <c r="AS86" i="1"/>
  <c r="AS87" i="1"/>
  <c r="AS88" i="1"/>
  <c r="AS366" i="1"/>
  <c r="AS367" i="1"/>
  <c r="AS368" i="1"/>
  <c r="AS101" i="1"/>
  <c r="AS102" i="1"/>
  <c r="AS103" i="1"/>
  <c r="AS658" i="1"/>
  <c r="AS659" i="1"/>
  <c r="AS660" i="1"/>
  <c r="AS336" i="1"/>
  <c r="AS337" i="1"/>
  <c r="AS338" i="1"/>
  <c r="AS71" i="1"/>
  <c r="AS72" i="1"/>
  <c r="AS73" i="1"/>
  <c r="AS642" i="1"/>
  <c r="AS645" i="1"/>
  <c r="AS647" i="1"/>
  <c r="AS643" i="1"/>
  <c r="AS644" i="1"/>
  <c r="AS646" i="1"/>
  <c r="AS648" i="1"/>
  <c r="AS333" i="1"/>
  <c r="AS334" i="1"/>
  <c r="AS335" i="1"/>
  <c r="AS68" i="1"/>
  <c r="AS69" i="1"/>
  <c r="AS70" i="1"/>
  <c r="AS363" i="1"/>
  <c r="AS364" i="1"/>
  <c r="AS365" i="1"/>
  <c r="AS98" i="1"/>
  <c r="AS99" i="1"/>
  <c r="AS100" i="1"/>
  <c r="AS655" i="1"/>
  <c r="AS656" i="1"/>
  <c r="AS657" i="1"/>
  <c r="AS348" i="1"/>
  <c r="AS349" i="1"/>
  <c r="AS350" i="1"/>
  <c r="AS83" i="1"/>
  <c r="AS84" i="1"/>
  <c r="AS85" i="1"/>
  <c r="AS330" i="1"/>
  <c r="AS331" i="1"/>
  <c r="AS332" i="1"/>
  <c r="AS65" i="1"/>
  <c r="AS66" i="1"/>
  <c r="AS67" i="1"/>
  <c r="AS292" i="1"/>
  <c r="AS293" i="1"/>
  <c r="BE322" i="1"/>
  <c r="BB32" i="1"/>
  <c r="BB33" i="1"/>
  <c r="BB699" i="1"/>
  <c r="BB292" i="1"/>
  <c r="BB293" i="1"/>
  <c r="BB26" i="1"/>
  <c r="BB27" i="1"/>
  <c r="BB28" i="1"/>
  <c r="BB594" i="1"/>
  <c r="BB595" i="1"/>
  <c r="BB596" i="1"/>
  <c r="BB555" i="1"/>
  <c r="BB556" i="1"/>
  <c r="BB557" i="1"/>
  <c r="BB694" i="1"/>
  <c r="BB695" i="1"/>
  <c r="BB696" i="1"/>
  <c r="BB315" i="1"/>
  <c r="BB316" i="1"/>
  <c r="BB317" i="1"/>
  <c r="BB50" i="1"/>
  <c r="BB51" i="1"/>
  <c r="BB52" i="1"/>
  <c r="BB609" i="1"/>
  <c r="BB610" i="1"/>
  <c r="BB611" i="1"/>
  <c r="BB570" i="1"/>
  <c r="BB571" i="1"/>
  <c r="BB572" i="1"/>
  <c r="BB706" i="1"/>
  <c r="BB707" i="1"/>
  <c r="BB708" i="1"/>
  <c r="BB288" i="1"/>
  <c r="BB289" i="1"/>
  <c r="BB290" i="1"/>
  <c r="BB23" i="1"/>
  <c r="BB24" i="1"/>
  <c r="BB25" i="1"/>
  <c r="BB591" i="1"/>
  <c r="BB592" i="1"/>
  <c r="BB593" i="1"/>
  <c r="BB552" i="1"/>
  <c r="BB553" i="1"/>
  <c r="BB554" i="1"/>
  <c r="BB691" i="1"/>
  <c r="BB692" i="1"/>
  <c r="BB693" i="1"/>
  <c r="BB318" i="1"/>
  <c r="BB319" i="1"/>
  <c r="BB320" i="1"/>
  <c r="BB53" i="1"/>
  <c r="BB54" i="1"/>
  <c r="BB55" i="1"/>
  <c r="BB612" i="1"/>
  <c r="BB613" i="1"/>
  <c r="BB614" i="1"/>
  <c r="BB573" i="1"/>
  <c r="BB574" i="1"/>
  <c r="BB575" i="1"/>
  <c r="BB709" i="1"/>
  <c r="BB710" i="1"/>
  <c r="BB711" i="1"/>
  <c r="BB312" i="1"/>
  <c r="BB313" i="1"/>
  <c r="BB314" i="1"/>
  <c r="BB47" i="1"/>
  <c r="BB48" i="1"/>
  <c r="BB49" i="1"/>
  <c r="BB606" i="1"/>
  <c r="BB607" i="1"/>
  <c r="BB608" i="1"/>
  <c r="BB567" i="1"/>
  <c r="BB568" i="1"/>
  <c r="BB569" i="1"/>
  <c r="BB703" i="1"/>
  <c r="BB704" i="1"/>
  <c r="BB705" i="1"/>
  <c r="BB294" i="1"/>
  <c r="BB295" i="1"/>
  <c r="BB296" i="1"/>
  <c r="BB29" i="1"/>
  <c r="BB30" i="1"/>
  <c r="BB31" i="1"/>
  <c r="BB597" i="1"/>
  <c r="BB598" i="1"/>
  <c r="BB599" i="1"/>
  <c r="BB558" i="1"/>
  <c r="BB559" i="1"/>
  <c r="BB560" i="1"/>
  <c r="BB697" i="1"/>
  <c r="BB698" i="1"/>
  <c r="BB34" i="1"/>
  <c r="BB300" i="1"/>
  <c r="BB301" i="1"/>
  <c r="BB302" i="1"/>
  <c r="BB35" i="1"/>
  <c r="BB36" i="1"/>
  <c r="BB37" i="1"/>
  <c r="BB303" i="1"/>
  <c r="BB304" i="1"/>
  <c r="BB305" i="1"/>
  <c r="BB38" i="1"/>
  <c r="BB39" i="1"/>
  <c r="BB40" i="1"/>
  <c r="BB600" i="1"/>
  <c r="BB601" i="1"/>
  <c r="BB602" i="1"/>
  <c r="BB561" i="1"/>
  <c r="BB562" i="1"/>
  <c r="BB563" i="1"/>
  <c r="BB266" i="1"/>
  <c r="BB267" i="1"/>
  <c r="BB268" i="1"/>
  <c r="BB2" i="1"/>
  <c r="BB3" i="1"/>
  <c r="BB4" i="1"/>
  <c r="BB311" i="1"/>
  <c r="BB44" i="1"/>
  <c r="BB45" i="1"/>
  <c r="BB46" i="1"/>
  <c r="BB325" i="1"/>
  <c r="BB326" i="1"/>
  <c r="BB59" i="1"/>
  <c r="BB60" i="1"/>
  <c r="BB61" i="1"/>
  <c r="BB618" i="1"/>
  <c r="BB619" i="1"/>
  <c r="BB620" i="1"/>
  <c r="BB579" i="1"/>
  <c r="BB580" i="1"/>
  <c r="BB581" i="1"/>
  <c r="BB715" i="1"/>
  <c r="BB716" i="1"/>
  <c r="BB717" i="1"/>
  <c r="BB275" i="1"/>
  <c r="BB276" i="1"/>
  <c r="BB277" i="1"/>
  <c r="BB11" i="1"/>
  <c r="BB12" i="1"/>
  <c r="BB13" i="1"/>
  <c r="BB585" i="1"/>
  <c r="BB586" i="1"/>
  <c r="BB587" i="1"/>
  <c r="BB546" i="1"/>
  <c r="BB547" i="1"/>
  <c r="BB548" i="1"/>
  <c r="BB685" i="1"/>
  <c r="BB686" i="1"/>
  <c r="BB687" i="1"/>
  <c r="BB278" i="1"/>
  <c r="BB279" i="1"/>
  <c r="BB280" i="1"/>
  <c r="BB14" i="1"/>
  <c r="BB15" i="1"/>
  <c r="BB16" i="1"/>
  <c r="BB281" i="1"/>
  <c r="BB18" i="1"/>
  <c r="BB19" i="1"/>
  <c r="BB20" i="1"/>
  <c r="BB21" i="1"/>
  <c r="BB22" i="1"/>
  <c r="BB588" i="1"/>
  <c r="BB589" i="1"/>
  <c r="BB590" i="1"/>
  <c r="BB549" i="1"/>
  <c r="BB550" i="1"/>
  <c r="BB551" i="1"/>
  <c r="BB688" i="1"/>
  <c r="BB689" i="1"/>
  <c r="BB690" i="1"/>
  <c r="BB272" i="1"/>
  <c r="BB273" i="1"/>
  <c r="BB274" i="1"/>
  <c r="BB8" i="1"/>
  <c r="BB9" i="1"/>
  <c r="BB10" i="1"/>
  <c r="BB582" i="1"/>
  <c r="BB583" i="1"/>
  <c r="BB584" i="1"/>
  <c r="BB543" i="1"/>
  <c r="BB544" i="1"/>
  <c r="BB545" i="1"/>
  <c r="BB682" i="1"/>
  <c r="BB683" i="1"/>
  <c r="BB684" i="1"/>
  <c r="BB321" i="1"/>
  <c r="BB322" i="1"/>
  <c r="BB323" i="1"/>
  <c r="BB56" i="1"/>
  <c r="BB57" i="1"/>
  <c r="BB58" i="1"/>
  <c r="BB615" i="1"/>
  <c r="BB616" i="1"/>
  <c r="BB617" i="1"/>
  <c r="BB576" i="1"/>
  <c r="BB577" i="1"/>
  <c r="BB578" i="1"/>
  <c r="BB712" i="1"/>
  <c r="BB713" i="1"/>
  <c r="BB714" i="1"/>
  <c r="BB306" i="1"/>
  <c r="BB307" i="1"/>
  <c r="BB308" i="1"/>
  <c r="BB41" i="1"/>
  <c r="BB42" i="1"/>
  <c r="BB43" i="1"/>
  <c r="BB603" i="1"/>
  <c r="BB604" i="1"/>
  <c r="BB605" i="1"/>
  <c r="BB564" i="1"/>
  <c r="BB565" i="1"/>
  <c r="BB566" i="1"/>
  <c r="BB700" i="1"/>
  <c r="BB701" i="1"/>
  <c r="BB702" i="1"/>
  <c r="BB269" i="1"/>
  <c r="BB270" i="1"/>
  <c r="BB271" i="1"/>
  <c r="BB5" i="1"/>
  <c r="BB6" i="1"/>
  <c r="BB7" i="1"/>
  <c r="BB679" i="1"/>
  <c r="BB680" i="1"/>
  <c r="BB681" i="1"/>
  <c r="BB342" i="1"/>
  <c r="BB343" i="1"/>
  <c r="BB344" i="1"/>
  <c r="BB77" i="1"/>
  <c r="BB78" i="1"/>
  <c r="BB79" i="1"/>
  <c r="BB357" i="1"/>
  <c r="BB358" i="1"/>
  <c r="BB359" i="1"/>
  <c r="BB92" i="1"/>
  <c r="BB93" i="1"/>
  <c r="BB94" i="1"/>
  <c r="BB339" i="1"/>
  <c r="BB340" i="1"/>
  <c r="BB341" i="1"/>
  <c r="BB74" i="1"/>
  <c r="BB75" i="1"/>
  <c r="BB76" i="1"/>
  <c r="BB360" i="1"/>
  <c r="BB361" i="1"/>
  <c r="BB362" i="1"/>
  <c r="BB95" i="1"/>
  <c r="BB96" i="1"/>
  <c r="BB97" i="1"/>
  <c r="BB354" i="1"/>
  <c r="BB355" i="1"/>
  <c r="BB356" i="1"/>
  <c r="BB89" i="1"/>
  <c r="BB90" i="1"/>
  <c r="BB91" i="1"/>
  <c r="BB345" i="1"/>
  <c r="BB346" i="1"/>
  <c r="BB347" i="1"/>
  <c r="BB80" i="1"/>
  <c r="BB81" i="1"/>
  <c r="BB82" i="1"/>
  <c r="BB327" i="1"/>
  <c r="BB328" i="1"/>
  <c r="BB329" i="1"/>
  <c r="BB62" i="1"/>
  <c r="BB63" i="1"/>
  <c r="BB64" i="1"/>
  <c r="BB351" i="1"/>
  <c r="BB352" i="1"/>
  <c r="BB353" i="1"/>
  <c r="BB86" i="1"/>
  <c r="BB87" i="1"/>
  <c r="BB88" i="1"/>
  <c r="BB366" i="1"/>
  <c r="BB367" i="1"/>
  <c r="BB368" i="1"/>
  <c r="BB101" i="1"/>
  <c r="BB102" i="1"/>
  <c r="BB103" i="1"/>
  <c r="BB336" i="1"/>
  <c r="BB337" i="1"/>
  <c r="BB338" i="1"/>
  <c r="BB71" i="1"/>
  <c r="BB72" i="1"/>
  <c r="BB73" i="1"/>
  <c r="BB333" i="1"/>
  <c r="BB334" i="1"/>
  <c r="BB335" i="1"/>
  <c r="BB68" i="1"/>
  <c r="BB69" i="1"/>
  <c r="BB70" i="1"/>
  <c r="BB363" i="1"/>
  <c r="BB364" i="1"/>
  <c r="BB365" i="1"/>
  <c r="BB98" i="1"/>
  <c r="BB99" i="1"/>
  <c r="BB100" i="1"/>
  <c r="BB348" i="1"/>
  <c r="BB349" i="1"/>
  <c r="BB350" i="1"/>
  <c r="BB83" i="1"/>
  <c r="BB84" i="1"/>
  <c r="BB85" i="1"/>
  <c r="BB330" i="1"/>
  <c r="BB331" i="1"/>
  <c r="BB332" i="1"/>
  <c r="BB65" i="1"/>
  <c r="BB66" i="1"/>
  <c r="BB67" i="1"/>
  <c r="BH292" i="1"/>
  <c r="BH293" i="1"/>
  <c r="BH26" i="1"/>
  <c r="BH27" i="1"/>
  <c r="BH28" i="1"/>
  <c r="BH594" i="1"/>
  <c r="BH595" i="1"/>
  <c r="BH596" i="1"/>
  <c r="BH555" i="1"/>
  <c r="BH556" i="1"/>
  <c r="BH557" i="1"/>
  <c r="BH694" i="1"/>
  <c r="BH695" i="1"/>
  <c r="BH696" i="1"/>
  <c r="BH315" i="1"/>
  <c r="BH316" i="1"/>
  <c r="BH317" i="1"/>
  <c r="BH50" i="1"/>
  <c r="BH51" i="1"/>
  <c r="BH52" i="1"/>
  <c r="BH609" i="1"/>
  <c r="BH610" i="1"/>
  <c r="BH611" i="1"/>
  <c r="BH570" i="1"/>
  <c r="BH571" i="1"/>
  <c r="BH572" i="1"/>
  <c r="BH706" i="1"/>
  <c r="BH707" i="1"/>
  <c r="BH708" i="1"/>
  <c r="BH288" i="1"/>
  <c r="BH289" i="1"/>
  <c r="BH290" i="1"/>
  <c r="BH23" i="1"/>
  <c r="BH24" i="1"/>
  <c r="BH25" i="1"/>
  <c r="BH591" i="1"/>
  <c r="BH592" i="1"/>
  <c r="BH593" i="1"/>
  <c r="BH552" i="1"/>
  <c r="BH553" i="1"/>
  <c r="BH554" i="1"/>
  <c r="BH691" i="1"/>
  <c r="BH692" i="1"/>
  <c r="BH693" i="1"/>
  <c r="BH318" i="1"/>
  <c r="BH319" i="1"/>
  <c r="BH320" i="1"/>
  <c r="BH53" i="1"/>
  <c r="BH54" i="1"/>
  <c r="BH55" i="1"/>
  <c r="BH612" i="1"/>
  <c r="BH613" i="1"/>
  <c r="BH614" i="1"/>
  <c r="BH573" i="1"/>
  <c r="BH574" i="1"/>
  <c r="BH575" i="1"/>
  <c r="BH709" i="1"/>
  <c r="BH710" i="1"/>
  <c r="BH711" i="1"/>
  <c r="BH312" i="1"/>
  <c r="BH313" i="1"/>
  <c r="BH314" i="1"/>
  <c r="BH47" i="1"/>
  <c r="BH48" i="1"/>
  <c r="BH49" i="1"/>
  <c r="BH606" i="1"/>
  <c r="BH607" i="1"/>
  <c r="BH608" i="1"/>
  <c r="BH567" i="1"/>
  <c r="BH568" i="1"/>
  <c r="BH569" i="1"/>
  <c r="BH703" i="1"/>
  <c r="BH704" i="1"/>
  <c r="BH705" i="1"/>
  <c r="BH294" i="1"/>
  <c r="BH295" i="1"/>
  <c r="BH296" i="1"/>
  <c r="BH29" i="1"/>
  <c r="BH30" i="1"/>
  <c r="BH31" i="1"/>
  <c r="BH597" i="1"/>
  <c r="BH598" i="1"/>
  <c r="BH599" i="1"/>
  <c r="BH558" i="1"/>
  <c r="BH559" i="1"/>
  <c r="BH560" i="1"/>
  <c r="BH697" i="1"/>
  <c r="BH698" i="1"/>
  <c r="BH699" i="1"/>
  <c r="BH297" i="1"/>
  <c r="BH298" i="1"/>
  <c r="BH299" i="1"/>
  <c r="BH32" i="1"/>
  <c r="BH33" i="1"/>
  <c r="BH34" i="1"/>
  <c r="BH300" i="1"/>
  <c r="BH301" i="1"/>
  <c r="BH302" i="1"/>
  <c r="BH35" i="1"/>
  <c r="BH36" i="1"/>
  <c r="BH37" i="1"/>
  <c r="BH303" i="1"/>
  <c r="BH304" i="1"/>
  <c r="BH305" i="1"/>
  <c r="BH38" i="1"/>
  <c r="BH39" i="1"/>
  <c r="BH40" i="1"/>
  <c r="BH600" i="1"/>
  <c r="BH601" i="1"/>
  <c r="BH602" i="1"/>
  <c r="BH561" i="1"/>
  <c r="BH562" i="1"/>
  <c r="BH563" i="1"/>
  <c r="BH266" i="1"/>
  <c r="BH267" i="1"/>
  <c r="BH268" i="1"/>
  <c r="BH2" i="1"/>
  <c r="BH3" i="1"/>
  <c r="BH4" i="1"/>
  <c r="BH310" i="1"/>
  <c r="BH311" i="1"/>
  <c r="BH44" i="1"/>
  <c r="BH45" i="1"/>
  <c r="BH46" i="1"/>
  <c r="BH324" i="1"/>
  <c r="BH325" i="1"/>
  <c r="BH326" i="1"/>
  <c r="BH59" i="1"/>
  <c r="BH60" i="1"/>
  <c r="BH61" i="1"/>
  <c r="BH618" i="1"/>
  <c r="BH619" i="1"/>
  <c r="BH620" i="1"/>
  <c r="BH579" i="1"/>
  <c r="BH580" i="1"/>
  <c r="BH581" i="1"/>
  <c r="BH715" i="1"/>
  <c r="BH716" i="1"/>
  <c r="BH717" i="1"/>
  <c r="BH275" i="1"/>
  <c r="BH276" i="1"/>
  <c r="BH277" i="1"/>
  <c r="BH11" i="1"/>
  <c r="BH12" i="1"/>
  <c r="BH13" i="1"/>
  <c r="BH585" i="1"/>
  <c r="BH586" i="1"/>
  <c r="BH587" i="1"/>
  <c r="BH546" i="1"/>
  <c r="BH547" i="1"/>
  <c r="BH548" i="1"/>
  <c r="BH685" i="1"/>
  <c r="BH686" i="1"/>
  <c r="BH687" i="1"/>
  <c r="BH278" i="1"/>
  <c r="BH279" i="1"/>
  <c r="BH280" i="1"/>
  <c r="BH14" i="1"/>
  <c r="BH15" i="1"/>
  <c r="BH16" i="1"/>
  <c r="BH281" i="1"/>
  <c r="BH282" i="1"/>
  <c r="BH283" i="1"/>
  <c r="BH284" i="1"/>
  <c r="BH17" i="1"/>
  <c r="BH18" i="1"/>
  <c r="BH19" i="1"/>
  <c r="BH287" i="1"/>
  <c r="BH285" i="1"/>
  <c r="BH286" i="1"/>
  <c r="BH20" i="1"/>
  <c r="BH21" i="1"/>
  <c r="BH22" i="1"/>
  <c r="BH588" i="1"/>
  <c r="BH589" i="1"/>
  <c r="BH590" i="1"/>
  <c r="BH549" i="1"/>
  <c r="BH550" i="1"/>
  <c r="BH551" i="1"/>
  <c r="BH688" i="1"/>
  <c r="BH689" i="1"/>
  <c r="BH690" i="1"/>
  <c r="BH272" i="1"/>
  <c r="BH273" i="1"/>
  <c r="BH274" i="1"/>
  <c r="BH8" i="1"/>
  <c r="BH9" i="1"/>
  <c r="BH10" i="1"/>
  <c r="BH582" i="1"/>
  <c r="BH583" i="1"/>
  <c r="BH584" i="1"/>
  <c r="BH543" i="1"/>
  <c r="BH544" i="1"/>
  <c r="BH545" i="1"/>
  <c r="BH682" i="1"/>
  <c r="BH683" i="1"/>
  <c r="BH684" i="1"/>
  <c r="BH321" i="1"/>
  <c r="BH322" i="1"/>
  <c r="BH323" i="1"/>
  <c r="BH56" i="1"/>
  <c r="BH57" i="1"/>
  <c r="BH58" i="1"/>
  <c r="BH615" i="1"/>
  <c r="BH616" i="1"/>
  <c r="BH617" i="1"/>
  <c r="BH576" i="1"/>
  <c r="BH577" i="1"/>
  <c r="BH578" i="1"/>
  <c r="BH712" i="1"/>
  <c r="BH713" i="1"/>
  <c r="BH714" i="1"/>
  <c r="BH306" i="1"/>
  <c r="BH307" i="1"/>
  <c r="BH308" i="1"/>
  <c r="BH41" i="1"/>
  <c r="BH42" i="1"/>
  <c r="BH43" i="1"/>
  <c r="BH603" i="1"/>
  <c r="BH604" i="1"/>
  <c r="BH605" i="1"/>
  <c r="BH564" i="1"/>
  <c r="BH565" i="1"/>
  <c r="BH566" i="1"/>
  <c r="BH700" i="1"/>
  <c r="BH701" i="1"/>
  <c r="BH702" i="1"/>
  <c r="BH269" i="1"/>
  <c r="BH270" i="1"/>
  <c r="BH271" i="1"/>
  <c r="BH5" i="1"/>
  <c r="BH6" i="1"/>
  <c r="BH7" i="1"/>
  <c r="BH679" i="1"/>
  <c r="BH680" i="1"/>
  <c r="BH681" i="1"/>
  <c r="BH342" i="1"/>
  <c r="BH343" i="1"/>
  <c r="BH344" i="1"/>
  <c r="BH77" i="1"/>
  <c r="BH78" i="1"/>
  <c r="BH79" i="1"/>
  <c r="BH357" i="1"/>
  <c r="BH358" i="1"/>
  <c r="BH359" i="1"/>
  <c r="BH92" i="1"/>
  <c r="BH93" i="1"/>
  <c r="BH94" i="1"/>
  <c r="BH339" i="1"/>
  <c r="BH340" i="1"/>
  <c r="BH341" i="1"/>
  <c r="BH74" i="1"/>
  <c r="BH75" i="1"/>
  <c r="BH76" i="1"/>
  <c r="BH360" i="1"/>
  <c r="BH361" i="1"/>
  <c r="BH362" i="1"/>
  <c r="BH95" i="1"/>
  <c r="BH96" i="1"/>
  <c r="BH97" i="1"/>
  <c r="BH354" i="1"/>
  <c r="BH355" i="1"/>
  <c r="BH356" i="1"/>
  <c r="BH89" i="1"/>
  <c r="BH90" i="1"/>
  <c r="BH91" i="1"/>
  <c r="BH345" i="1"/>
  <c r="BH346" i="1"/>
  <c r="BH347" i="1"/>
  <c r="BH80" i="1"/>
  <c r="BH81" i="1"/>
  <c r="BH82" i="1"/>
  <c r="BH327" i="1"/>
  <c r="BH328" i="1"/>
  <c r="BH329" i="1"/>
  <c r="BH62" i="1"/>
  <c r="BH63" i="1"/>
  <c r="BH64" i="1"/>
  <c r="BH351" i="1"/>
  <c r="BH352" i="1"/>
  <c r="BH353" i="1"/>
  <c r="BH86" i="1"/>
  <c r="BH87" i="1"/>
  <c r="BH88" i="1"/>
  <c r="BH366" i="1"/>
  <c r="BH367" i="1"/>
  <c r="BH368" i="1"/>
  <c r="BH101" i="1"/>
  <c r="BH102" i="1"/>
  <c r="BH103" i="1"/>
  <c r="BH336" i="1"/>
  <c r="BH337" i="1"/>
  <c r="BH338" i="1"/>
  <c r="BH71" i="1"/>
  <c r="BH72" i="1"/>
  <c r="BH73" i="1"/>
  <c r="BH333" i="1"/>
  <c r="BH334" i="1"/>
  <c r="BH335" i="1"/>
  <c r="BH68" i="1"/>
  <c r="BH69" i="1"/>
  <c r="BH70" i="1"/>
  <c r="BH363" i="1"/>
  <c r="BH364" i="1"/>
  <c r="BH365" i="1"/>
  <c r="BH98" i="1"/>
  <c r="BH99" i="1"/>
  <c r="BH100" i="1"/>
  <c r="BH348" i="1"/>
  <c r="BH349" i="1"/>
  <c r="BH350" i="1"/>
  <c r="BH83" i="1"/>
  <c r="BH84" i="1"/>
  <c r="BH85" i="1"/>
  <c r="BH330" i="1"/>
  <c r="BH331" i="1"/>
  <c r="BH332" i="1"/>
  <c r="BH65" i="1"/>
  <c r="BH66" i="1"/>
  <c r="BH67" i="1"/>
  <c r="BE26" i="1"/>
  <c r="BE27" i="1"/>
  <c r="BE28" i="1"/>
  <c r="BE594" i="1"/>
  <c r="BE595" i="1"/>
  <c r="BE596" i="1"/>
  <c r="BE555" i="1"/>
  <c r="BE556" i="1"/>
  <c r="BE557" i="1"/>
  <c r="BE694" i="1"/>
  <c r="BE695" i="1"/>
  <c r="BE696" i="1"/>
  <c r="BE315" i="1"/>
  <c r="BE316" i="1"/>
  <c r="BE317" i="1"/>
  <c r="BE50" i="1"/>
  <c r="BE51" i="1"/>
  <c r="BE52" i="1"/>
  <c r="BE609" i="1"/>
  <c r="BE610" i="1"/>
  <c r="BE611" i="1"/>
  <c r="BE570" i="1"/>
  <c r="BE571" i="1"/>
  <c r="BE572" i="1"/>
  <c r="BE706" i="1"/>
  <c r="BE707" i="1"/>
  <c r="BE708" i="1"/>
  <c r="BE288" i="1"/>
  <c r="BE289" i="1"/>
  <c r="BE290" i="1"/>
  <c r="BE23" i="1"/>
  <c r="BE24" i="1"/>
  <c r="BE25" i="1"/>
  <c r="BE591" i="1"/>
  <c r="BE592" i="1"/>
  <c r="BE593" i="1"/>
  <c r="BE552" i="1"/>
  <c r="BE553" i="1"/>
  <c r="BE554" i="1"/>
  <c r="BE691" i="1"/>
  <c r="BE692" i="1"/>
  <c r="BE693" i="1"/>
  <c r="BE318" i="1"/>
  <c r="BE319" i="1"/>
  <c r="BE320" i="1"/>
  <c r="BE53" i="1"/>
  <c r="BE54" i="1"/>
  <c r="BE55" i="1"/>
  <c r="BE612" i="1"/>
  <c r="BE613" i="1"/>
  <c r="BE614" i="1"/>
  <c r="BE573" i="1"/>
  <c r="BE574" i="1"/>
  <c r="BE575" i="1"/>
  <c r="BE709" i="1"/>
  <c r="BE710" i="1"/>
  <c r="BE711" i="1"/>
  <c r="BE312" i="1"/>
  <c r="BE313" i="1"/>
  <c r="BE314" i="1"/>
  <c r="BE47" i="1"/>
  <c r="BE48" i="1"/>
  <c r="BE49" i="1"/>
  <c r="BE606" i="1"/>
  <c r="BE607" i="1"/>
  <c r="BE608" i="1"/>
  <c r="BE567" i="1"/>
  <c r="BE568" i="1"/>
  <c r="BE569" i="1"/>
  <c r="BE703" i="1"/>
  <c r="BE704" i="1"/>
  <c r="BE705" i="1"/>
  <c r="BE294" i="1"/>
  <c r="BE295" i="1"/>
  <c r="BE296" i="1"/>
  <c r="BE29" i="1"/>
  <c r="BE30" i="1"/>
  <c r="BE31" i="1"/>
  <c r="BE597" i="1"/>
  <c r="BE598" i="1"/>
  <c r="BE599" i="1"/>
  <c r="BE558" i="1"/>
  <c r="BE559" i="1"/>
  <c r="BE560" i="1"/>
  <c r="BE697" i="1"/>
  <c r="BE698" i="1"/>
  <c r="BE699" i="1"/>
  <c r="BE297" i="1"/>
  <c r="BE298" i="1"/>
  <c r="BE299" i="1"/>
  <c r="BE32" i="1"/>
  <c r="BE33" i="1"/>
  <c r="BE34" i="1"/>
  <c r="BE300" i="1"/>
  <c r="BE301" i="1"/>
  <c r="BE302" i="1"/>
  <c r="BE35" i="1"/>
  <c r="BE36" i="1"/>
  <c r="BE37" i="1"/>
  <c r="BE303" i="1"/>
  <c r="BE304" i="1"/>
  <c r="BE305" i="1"/>
  <c r="BE38" i="1"/>
  <c r="BE39" i="1"/>
  <c r="BE40" i="1"/>
  <c r="BE600" i="1"/>
  <c r="BE601" i="1"/>
  <c r="BE602" i="1"/>
  <c r="BE561" i="1"/>
  <c r="BE562" i="1"/>
  <c r="BE563" i="1"/>
  <c r="BE266" i="1"/>
  <c r="BE267" i="1"/>
  <c r="BE268" i="1"/>
  <c r="BE2" i="1"/>
  <c r="BE3" i="1"/>
  <c r="BE4" i="1"/>
  <c r="BE309" i="1"/>
  <c r="BE310" i="1"/>
  <c r="BE311" i="1"/>
  <c r="BE44" i="1"/>
  <c r="BE45" i="1"/>
  <c r="BE46" i="1"/>
  <c r="BE324" i="1"/>
  <c r="BE325" i="1"/>
  <c r="BE326" i="1"/>
  <c r="BE59" i="1"/>
  <c r="BE60" i="1"/>
  <c r="BE61" i="1"/>
  <c r="BE618" i="1"/>
  <c r="BE619" i="1"/>
  <c r="BE620" i="1"/>
  <c r="BE579" i="1"/>
  <c r="BE580" i="1"/>
  <c r="BE581" i="1"/>
  <c r="BE715" i="1"/>
  <c r="BE716" i="1"/>
  <c r="BE717" i="1"/>
  <c r="BE275" i="1"/>
  <c r="BE276" i="1"/>
  <c r="BE277" i="1"/>
  <c r="BE11" i="1"/>
  <c r="BE12" i="1"/>
  <c r="BE13" i="1"/>
  <c r="BE585" i="1"/>
  <c r="BE586" i="1"/>
  <c r="BE587" i="1"/>
  <c r="BE546" i="1"/>
  <c r="BE547" i="1"/>
  <c r="BE548" i="1"/>
  <c r="BE685" i="1"/>
  <c r="BE686" i="1"/>
  <c r="BE687" i="1"/>
  <c r="BE278" i="1"/>
  <c r="BE279" i="1"/>
  <c r="BE280" i="1"/>
  <c r="BE14" i="1"/>
  <c r="BE15" i="1"/>
  <c r="BE16" i="1"/>
  <c r="BE281" i="1"/>
  <c r="BE282" i="1"/>
  <c r="BE283" i="1"/>
  <c r="BE284" i="1"/>
  <c r="BE17" i="1"/>
  <c r="BE18" i="1"/>
  <c r="BE19" i="1"/>
  <c r="BE287" i="1"/>
  <c r="BE285" i="1"/>
  <c r="BE286" i="1"/>
  <c r="BE20" i="1"/>
  <c r="BE21" i="1"/>
  <c r="BE22" i="1"/>
  <c r="BE588" i="1"/>
  <c r="BE589" i="1"/>
  <c r="BE590" i="1"/>
  <c r="BE549" i="1"/>
  <c r="BE550" i="1"/>
  <c r="BE551" i="1"/>
  <c r="BE688" i="1"/>
  <c r="BE689" i="1"/>
  <c r="BE690" i="1"/>
  <c r="BE272" i="1"/>
  <c r="BE273" i="1"/>
  <c r="BE274" i="1"/>
  <c r="BE8" i="1"/>
  <c r="BE9" i="1"/>
  <c r="BE10" i="1"/>
  <c r="BE582" i="1"/>
  <c r="BE583" i="1"/>
  <c r="BE584" i="1"/>
  <c r="BE543" i="1"/>
  <c r="BE544" i="1"/>
  <c r="BE545" i="1"/>
  <c r="BE682" i="1"/>
  <c r="BE683" i="1"/>
  <c r="BE684" i="1"/>
  <c r="BE321" i="1"/>
  <c r="BE323" i="1"/>
  <c r="BE56" i="1"/>
  <c r="BE57" i="1"/>
  <c r="BE58" i="1"/>
  <c r="BE615" i="1"/>
  <c r="BE616" i="1"/>
  <c r="BE617" i="1"/>
  <c r="BE576" i="1"/>
  <c r="BE577" i="1"/>
  <c r="BE578" i="1"/>
  <c r="BE712" i="1"/>
  <c r="BE713" i="1"/>
  <c r="BE714" i="1"/>
  <c r="BE306" i="1"/>
  <c r="BE307" i="1"/>
  <c r="BE308" i="1"/>
  <c r="BE41" i="1"/>
  <c r="BE42" i="1"/>
  <c r="BE43" i="1"/>
  <c r="BE603" i="1"/>
  <c r="BE604" i="1"/>
  <c r="BE605" i="1"/>
  <c r="BE564" i="1"/>
  <c r="BE565" i="1"/>
  <c r="BE566" i="1"/>
  <c r="BE700" i="1"/>
  <c r="BE701" i="1"/>
  <c r="BE702" i="1"/>
  <c r="BE269" i="1"/>
  <c r="BE270" i="1"/>
  <c r="BE271" i="1"/>
  <c r="BE5" i="1"/>
  <c r="BE6" i="1"/>
  <c r="BE7" i="1"/>
  <c r="BE679" i="1"/>
  <c r="BE680" i="1"/>
  <c r="BE681" i="1"/>
  <c r="BE342" i="1"/>
  <c r="BE343" i="1"/>
  <c r="BE344" i="1"/>
  <c r="BE77" i="1"/>
  <c r="BE78" i="1"/>
  <c r="BE79" i="1"/>
  <c r="BE357" i="1"/>
  <c r="BE358" i="1"/>
  <c r="BE359" i="1"/>
  <c r="BE92" i="1"/>
  <c r="BE93" i="1"/>
  <c r="BE94" i="1"/>
  <c r="BE339" i="1"/>
  <c r="BE340" i="1"/>
  <c r="BE341" i="1"/>
  <c r="BE74" i="1"/>
  <c r="BE75" i="1"/>
  <c r="BE76" i="1"/>
  <c r="BE360" i="1"/>
  <c r="BE361" i="1"/>
  <c r="BE362" i="1"/>
  <c r="BE95" i="1"/>
  <c r="BE96" i="1"/>
  <c r="BE97" i="1"/>
  <c r="BE354" i="1"/>
  <c r="BE355" i="1"/>
  <c r="BE356" i="1"/>
  <c r="BE89" i="1"/>
  <c r="BE90" i="1"/>
  <c r="BE91" i="1"/>
  <c r="BE345" i="1"/>
  <c r="BE346" i="1"/>
  <c r="BE347" i="1"/>
  <c r="BE80" i="1"/>
  <c r="BE81" i="1"/>
  <c r="BE82" i="1"/>
  <c r="BE327" i="1"/>
  <c r="BE328" i="1"/>
  <c r="BE329" i="1"/>
  <c r="BE62" i="1"/>
  <c r="BE63" i="1"/>
  <c r="BE64" i="1"/>
  <c r="BE351" i="1"/>
  <c r="BE352" i="1"/>
  <c r="BE353" i="1"/>
  <c r="BE86" i="1"/>
  <c r="BE87" i="1"/>
  <c r="BE88" i="1"/>
  <c r="BE366" i="1"/>
  <c r="BE367" i="1"/>
  <c r="BE368" i="1"/>
  <c r="BE101" i="1"/>
  <c r="BE102" i="1"/>
  <c r="BE103" i="1"/>
  <c r="BE336" i="1"/>
  <c r="BE337" i="1"/>
  <c r="BE338" i="1"/>
  <c r="BE71" i="1"/>
  <c r="BE72" i="1"/>
  <c r="BE73" i="1"/>
  <c r="BE333" i="1"/>
  <c r="BE334" i="1"/>
  <c r="BE335" i="1"/>
  <c r="BE68" i="1"/>
  <c r="BE69" i="1"/>
  <c r="BE70" i="1"/>
  <c r="BE363" i="1"/>
  <c r="BE364" i="1"/>
  <c r="BE365" i="1"/>
  <c r="BE98" i="1"/>
  <c r="BE99" i="1"/>
  <c r="BE100" i="1"/>
  <c r="BE348" i="1"/>
  <c r="BE349" i="1"/>
  <c r="BE350" i="1"/>
  <c r="BE83" i="1"/>
  <c r="BE84" i="1"/>
  <c r="BE85" i="1"/>
  <c r="BE330" i="1"/>
  <c r="BE331" i="1"/>
  <c r="BE332" i="1"/>
  <c r="BE65" i="1"/>
  <c r="BE66" i="1"/>
  <c r="BE67" i="1"/>
  <c r="BI571" i="1" l="1"/>
  <c r="BI14" i="1"/>
  <c r="BI547" i="1"/>
  <c r="BI277" i="1"/>
  <c r="BI579" i="1"/>
  <c r="BI325" i="1"/>
  <c r="BI683" i="1"/>
  <c r="BI10" i="1"/>
  <c r="BI688" i="1"/>
  <c r="BI21" i="1"/>
  <c r="BI17" i="1"/>
  <c r="BI570" i="1"/>
  <c r="BI596" i="1"/>
  <c r="BI349" i="1"/>
  <c r="BI64" i="1"/>
  <c r="BI269" i="1"/>
  <c r="BI65" i="1"/>
  <c r="BI355" i="1"/>
  <c r="BI615" i="1"/>
  <c r="BI70" i="1"/>
  <c r="BI80" i="1"/>
  <c r="BI559" i="1"/>
  <c r="BI296" i="1"/>
  <c r="BI567" i="1"/>
  <c r="BI313" i="1"/>
  <c r="BI614" i="1"/>
  <c r="BI318" i="1"/>
  <c r="BI592" i="1"/>
  <c r="BI708" i="1"/>
  <c r="BI609" i="1"/>
  <c r="BI695" i="1"/>
  <c r="BI28" i="1"/>
  <c r="BI367" i="1"/>
  <c r="BI92" i="1"/>
  <c r="BI604" i="1"/>
  <c r="BI71" i="1"/>
  <c r="BI76" i="1"/>
  <c r="BI343" i="1"/>
  <c r="BI714" i="1"/>
  <c r="BI15" i="1"/>
  <c r="BI548" i="1"/>
  <c r="BI11" i="1"/>
  <c r="BI580" i="1"/>
  <c r="BI326" i="1"/>
  <c r="AL288" i="1"/>
  <c r="BI310" i="1"/>
  <c r="BI560" i="1"/>
  <c r="BI29" i="1"/>
  <c r="BI568" i="1"/>
  <c r="BI314" i="1"/>
  <c r="BI573" i="1"/>
  <c r="BI319" i="1"/>
  <c r="BI593" i="1"/>
  <c r="BI288" i="1"/>
  <c r="BI610" i="1"/>
  <c r="BI696" i="1"/>
  <c r="BI594" i="1"/>
  <c r="BI32" i="1"/>
  <c r="BI58" i="1"/>
  <c r="BI299" i="1"/>
  <c r="BI342" i="1"/>
  <c r="BI558" i="1"/>
  <c r="BI291" i="1"/>
  <c r="BI98" i="1"/>
  <c r="BI334" i="1"/>
  <c r="BI91" i="1"/>
  <c r="BI6" i="1"/>
  <c r="BI308" i="1"/>
  <c r="BI597" i="1"/>
  <c r="BI704" i="1"/>
  <c r="BI49" i="1"/>
  <c r="BI709" i="1"/>
  <c r="BI54" i="1"/>
  <c r="BI554" i="1"/>
  <c r="BI23" i="1"/>
  <c r="BI317" i="1"/>
  <c r="BI555" i="1"/>
  <c r="BI287" i="1"/>
  <c r="BI687" i="1"/>
  <c r="BI61" i="1"/>
  <c r="BI322" i="1"/>
  <c r="BI716" i="1"/>
  <c r="BI281" i="1"/>
  <c r="BI585" i="1"/>
  <c r="BI362" i="1"/>
  <c r="BI85" i="1"/>
  <c r="BI328" i="1"/>
  <c r="BI95" i="1"/>
  <c r="BI79" i="1"/>
  <c r="BI566" i="1"/>
  <c r="BI577" i="1"/>
  <c r="BI267" i="1"/>
  <c r="BI293" i="1"/>
  <c r="BI544" i="1"/>
  <c r="BI285" i="1"/>
  <c r="BI282" i="1"/>
  <c r="BI278" i="1"/>
  <c r="BI586" i="1"/>
  <c r="BI717" i="1"/>
  <c r="BI618" i="1"/>
  <c r="BI599" i="1"/>
  <c r="BI25" i="1"/>
  <c r="BI543" i="1"/>
  <c r="BI45" i="1"/>
  <c r="BI297" i="1"/>
  <c r="BI598" i="1"/>
  <c r="BI705" i="1"/>
  <c r="BI606" i="1"/>
  <c r="BI710" i="1"/>
  <c r="BI55" i="1"/>
  <c r="BI691" i="1"/>
  <c r="BI24" i="1"/>
  <c r="BI572" i="1"/>
  <c r="BI50" i="1"/>
  <c r="BI556" i="1"/>
  <c r="BI72" i="1"/>
  <c r="BI700" i="1"/>
  <c r="BI56" i="1"/>
  <c r="BI590" i="1"/>
  <c r="BI103" i="1"/>
  <c r="BI86" i="1"/>
  <c r="BI340" i="1"/>
  <c r="BI679" i="1"/>
  <c r="BI41" i="1"/>
  <c r="BI323" i="1"/>
  <c r="BI273" i="1"/>
  <c r="BI18" i="1"/>
  <c r="BI306" i="1"/>
  <c r="BI16" i="1"/>
  <c r="BI685" i="1"/>
  <c r="BI12" i="1"/>
  <c r="BI581" i="1"/>
  <c r="BI59" i="1"/>
  <c r="BI40" i="1"/>
  <c r="BI36" i="1"/>
  <c r="BI552" i="1"/>
  <c r="BI83" i="1"/>
  <c r="BI77" i="1"/>
  <c r="BI684" i="1"/>
  <c r="BI582" i="1"/>
  <c r="BI689" i="1"/>
  <c r="BI22" i="1"/>
  <c r="BI266" i="1"/>
  <c r="BI601" i="1"/>
  <c r="BI34" i="1"/>
  <c r="BI697" i="1"/>
  <c r="BI30" i="1"/>
  <c r="BI569" i="1"/>
  <c r="BI47" i="1"/>
  <c r="BI574" i="1"/>
  <c r="BI320" i="1"/>
  <c r="BI289" i="1"/>
  <c r="BI611" i="1"/>
  <c r="BI315" i="1"/>
  <c r="BI595" i="1"/>
  <c r="BI338" i="1"/>
  <c r="BI366" i="1"/>
  <c r="BI347" i="1"/>
  <c r="BI354" i="1"/>
  <c r="BI75" i="1"/>
  <c r="BI359" i="1"/>
  <c r="BI702" i="1"/>
  <c r="BI603" i="1"/>
  <c r="BI713" i="1"/>
  <c r="BI9" i="1"/>
  <c r="BI4" i="1"/>
  <c r="BI39" i="1"/>
  <c r="BI35" i="1"/>
  <c r="BI620" i="1"/>
  <c r="BI2" i="1"/>
  <c r="BI305" i="1"/>
  <c r="BI295" i="1"/>
  <c r="BI608" i="1"/>
  <c r="BI312" i="1"/>
  <c r="BI613" i="1"/>
  <c r="BI693" i="1"/>
  <c r="BI591" i="1"/>
  <c r="BI707" i="1"/>
  <c r="BI52" i="1"/>
  <c r="BI694" i="1"/>
  <c r="BI27" i="1"/>
  <c r="BI350" i="1"/>
  <c r="BI363" i="1"/>
  <c r="BI368" i="1"/>
  <c r="BI351" i="1"/>
  <c r="BI81" i="1"/>
  <c r="BI356" i="1"/>
  <c r="BI360" i="1"/>
  <c r="BI93" i="1"/>
  <c r="BI344" i="1"/>
  <c r="BI270" i="1"/>
  <c r="BI605" i="1"/>
  <c r="BI616" i="1"/>
  <c r="BI309" i="1"/>
  <c r="BI33" i="1"/>
  <c r="BI364" i="1"/>
  <c r="BI89" i="1"/>
  <c r="BI66" i="1"/>
  <c r="BI682" i="1"/>
  <c r="BI551" i="1"/>
  <c r="BI20" i="1"/>
  <c r="BI284" i="1"/>
  <c r="BI280" i="1"/>
  <c r="BI546" i="1"/>
  <c r="BI276" i="1"/>
  <c r="BI324" i="1"/>
  <c r="BI332" i="1"/>
  <c r="BI348" i="1"/>
  <c r="BI69" i="1"/>
  <c r="BI63" i="1"/>
  <c r="BI358" i="1"/>
  <c r="BI681" i="1"/>
  <c r="BI102" i="1"/>
  <c r="BI90" i="1"/>
  <c r="BI5" i="1"/>
  <c r="BI576" i="1"/>
  <c r="BI584" i="1"/>
  <c r="BI589" i="1"/>
  <c r="BI686" i="1"/>
  <c r="BI13" i="1"/>
  <c r="BI44" i="1"/>
  <c r="BI602" i="1"/>
  <c r="BI303" i="1"/>
  <c r="BI316" i="1"/>
  <c r="BI67" i="1"/>
  <c r="BI73" i="1"/>
  <c r="BI101" i="1"/>
  <c r="BI352" i="1"/>
  <c r="BI82" i="1"/>
  <c r="BI361" i="1"/>
  <c r="BI94" i="1"/>
  <c r="BI271" i="1"/>
  <c r="BI564" i="1"/>
  <c r="BI307" i="1"/>
  <c r="BI617" i="1"/>
  <c r="BI690" i="1"/>
  <c r="BI588" i="1"/>
  <c r="BI311" i="1"/>
  <c r="BI698" i="1"/>
  <c r="BI703" i="1"/>
  <c r="BI48" i="1"/>
  <c r="BI53" i="1"/>
  <c r="BI553" i="1"/>
  <c r="BI290" i="1"/>
  <c r="BI699" i="1"/>
  <c r="BI562" i="1"/>
  <c r="BI301" i="1"/>
  <c r="BI353" i="1"/>
  <c r="BI327" i="1"/>
  <c r="BI339" i="1"/>
  <c r="BI565" i="1"/>
  <c r="BI321" i="1"/>
  <c r="BI583" i="1"/>
  <c r="BI31" i="1"/>
  <c r="BI575" i="1"/>
  <c r="BI600" i="1"/>
  <c r="BI37" i="1"/>
  <c r="BI545" i="1"/>
  <c r="BI8" i="1"/>
  <c r="BI550" i="1"/>
  <c r="BI286" i="1"/>
  <c r="BI283" i="1"/>
  <c r="BI272" i="1"/>
  <c r="BI715" i="1"/>
  <c r="BI60" i="1"/>
  <c r="BI84" i="1"/>
  <c r="BI365" i="1"/>
  <c r="BI78" i="1"/>
  <c r="BI333" i="1"/>
  <c r="BI331" i="1"/>
  <c r="BI100" i="1"/>
  <c r="BI68" i="1"/>
  <c r="BI337" i="1"/>
  <c r="BI88" i="1"/>
  <c r="BI62" i="1"/>
  <c r="BI346" i="1"/>
  <c r="BI97" i="1"/>
  <c r="BI74" i="1"/>
  <c r="BI701" i="1"/>
  <c r="BI43" i="1"/>
  <c r="BI712" i="1"/>
  <c r="BI57" i="1"/>
  <c r="BI3" i="1"/>
  <c r="BI563" i="1"/>
  <c r="BI38" i="1"/>
  <c r="BI302" i="1"/>
  <c r="BI298" i="1"/>
  <c r="BI330" i="1"/>
  <c r="BI99" i="1"/>
  <c r="BI335" i="1"/>
  <c r="BI336" i="1"/>
  <c r="BI87" i="1"/>
  <c r="BI329" i="1"/>
  <c r="BI345" i="1"/>
  <c r="BI96" i="1"/>
  <c r="BI341" i="1"/>
  <c r="BI357" i="1"/>
  <c r="BI680" i="1"/>
  <c r="BI7" i="1"/>
  <c r="BI42" i="1"/>
  <c r="BI578" i="1"/>
  <c r="BI274" i="1"/>
  <c r="BI549" i="1"/>
  <c r="BI19" i="1"/>
  <c r="BI279" i="1"/>
  <c r="BI587" i="1"/>
  <c r="BI275" i="1"/>
  <c r="BI619" i="1"/>
  <c r="BI46" i="1"/>
  <c r="BI268" i="1"/>
  <c r="BI561" i="1"/>
  <c r="BI304" i="1"/>
  <c r="BI300" i="1"/>
  <c r="BI294" i="1"/>
  <c r="BI607" i="1"/>
  <c r="BI711" i="1"/>
  <c r="BI612" i="1"/>
  <c r="BI692" i="1"/>
  <c r="BI706" i="1"/>
  <c r="BI51" i="1"/>
  <c r="BI557" i="1"/>
  <c r="BI26" i="1"/>
  <c r="BI292" i="1"/>
</calcChain>
</file>

<file path=xl/comments1.xml><?xml version="1.0" encoding="utf-8"?>
<comments xmlns="http://schemas.openxmlformats.org/spreadsheetml/2006/main">
  <authors>
    <author>Auteur</author>
  </authors>
  <commentList>
    <comment ref="AE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en g </t>
        </r>
      </text>
    </comment>
  </commentList>
</comments>
</file>

<file path=xl/sharedStrings.xml><?xml version="1.0" encoding="utf-8"?>
<sst xmlns="http://schemas.openxmlformats.org/spreadsheetml/2006/main" count="9171" uniqueCount="938">
  <si>
    <t>Code_station</t>
  </si>
  <si>
    <t>Station_name</t>
  </si>
  <si>
    <t>Date</t>
  </si>
  <si>
    <t>Time</t>
  </si>
  <si>
    <t>ID_Sample</t>
  </si>
  <si>
    <t>Sampling_gear</t>
  </si>
  <si>
    <t>Mesh_size</t>
  </si>
  <si>
    <t>Replicate</t>
  </si>
  <si>
    <t>Season</t>
  </si>
  <si>
    <t>Lap_start</t>
  </si>
  <si>
    <t>Lap_End</t>
  </si>
  <si>
    <t>Duration_min</t>
  </si>
  <si>
    <t>Flow_Lmin</t>
  </si>
  <si>
    <t>Observations</t>
  </si>
  <si>
    <t>Debit (m3/s)</t>
  </si>
  <si>
    <t>Temperature</t>
  </si>
  <si>
    <t>O2_mgmL</t>
  </si>
  <si>
    <t>O2_%</t>
  </si>
  <si>
    <t>Conductivity</t>
  </si>
  <si>
    <t xml:space="preserve">pH </t>
  </si>
  <si>
    <t>ORP</t>
  </si>
  <si>
    <t>NTU</t>
  </si>
  <si>
    <t>dry_mass_organic_matter</t>
  </si>
  <si>
    <t>mass I</t>
  </si>
  <si>
    <t>mass II</t>
  </si>
  <si>
    <t>mass III</t>
  </si>
  <si>
    <t>Total_Mass</t>
  </si>
  <si>
    <t>Mass_notpolymer</t>
  </si>
  <si>
    <t>Mass_withoutNP</t>
  </si>
  <si>
    <t>nb_plastic_I</t>
  </si>
  <si>
    <t>nb_plastic_II</t>
  </si>
  <si>
    <t>nb_plastic_III</t>
  </si>
  <si>
    <t>Total_nb</t>
  </si>
  <si>
    <t>TAB</t>
  </si>
  <si>
    <t>OM1</t>
  </si>
  <si>
    <t>WOM1</t>
  </si>
  <si>
    <t>OM2</t>
  </si>
  <si>
    <t>WOM2</t>
  </si>
  <si>
    <t>WOM3/Tamis</t>
  </si>
  <si>
    <t>WOM3/BP</t>
  </si>
  <si>
    <t>WOM2/BP</t>
  </si>
  <si>
    <t>WOM1/BP</t>
  </si>
  <si>
    <t>weighting_paper_III</t>
  </si>
  <si>
    <t>weight_plastics_III</t>
  </si>
  <si>
    <t>Mass_plastics_III</t>
  </si>
  <si>
    <t>weighting_paper_II</t>
  </si>
  <si>
    <t>weight_plastics_II</t>
  </si>
  <si>
    <t>Mass_plastics_II</t>
  </si>
  <si>
    <t>weighting_paper_I</t>
  </si>
  <si>
    <t>weight_plastics_I</t>
  </si>
  <si>
    <t>Mass_plastics_I</t>
  </si>
  <si>
    <t>TotalMass_Before pictures</t>
  </si>
  <si>
    <t>Garonne (Loures)</t>
  </si>
  <si>
    <t>8h15</t>
  </si>
  <si>
    <t>PG-18- 1  -FIG-1-A</t>
  </si>
  <si>
    <t>FILET</t>
  </si>
  <si>
    <t>A</t>
  </si>
  <si>
    <t>NA</t>
  </si>
  <si>
    <t>ND</t>
  </si>
  <si>
    <t>PG-18- 1  -FIG-2-A</t>
  </si>
  <si>
    <t>PG-18- 1  -FIG-3-A</t>
  </si>
  <si>
    <t>PG-18- 1  -FIP-1-A</t>
  </si>
  <si>
    <t>PG-18- 1  -FIP-2-A</t>
  </si>
  <si>
    <t>PG-18- 1  -FIP-3-A</t>
  </si>
  <si>
    <t>PG-18- 1  -SUG-1-A</t>
  </si>
  <si>
    <t>SUBER</t>
  </si>
  <si>
    <t>PG-18- 1  -SUG-2-A</t>
  </si>
  <si>
    <t>PG-18- 1  -SUG-3-A</t>
  </si>
  <si>
    <t>PG-18- 1  -SUP-1-A</t>
  </si>
  <si>
    <t>PG-18- 1  -SUP-2-A</t>
  </si>
  <si>
    <t>PG-18- 1  -SUP-3-A</t>
  </si>
  <si>
    <t>PG-18- 1  -TA-1-A</t>
  </si>
  <si>
    <t>TARROT</t>
  </si>
  <si>
    <t>PG-18- 1  -TA-2-A</t>
  </si>
  <si>
    <t>PG-18- 1  -TA-3-A</t>
  </si>
  <si>
    <t>Neste (St Laurent de Neste)</t>
  </si>
  <si>
    <t>10h40</t>
  </si>
  <si>
    <t>PG-18- 2  -FIG-1-A</t>
  </si>
  <si>
    <t>10 cm out of water; area=0,17 m2</t>
  </si>
  <si>
    <t>PG-18- 2  -FIG-2-A</t>
  </si>
  <si>
    <t>PG-18- 2  -FIG-3-A</t>
  </si>
  <si>
    <t>PG-18- 2  -FIP-1-A</t>
  </si>
  <si>
    <t>PG-18- 2  -FIP-2-A</t>
  </si>
  <si>
    <t>PG-18- 2  -FIP-3-A</t>
  </si>
  <si>
    <t>PG-18- 2  -SUG-1-A</t>
  </si>
  <si>
    <t>PG-18- 2  -SUG-2-A</t>
  </si>
  <si>
    <t>PG-18- 2  -SUG-3-A</t>
  </si>
  <si>
    <t>PG-18- 2  -SUP-1-A</t>
  </si>
  <si>
    <t>PG-18- 2  -SUP-2-A</t>
  </si>
  <si>
    <t>PG-18- 2  -SUP-3-A</t>
  </si>
  <si>
    <t>PG-18- 2  -TA-1-A</t>
  </si>
  <si>
    <t>PG-18- 2  -TA-2-A</t>
  </si>
  <si>
    <t>PG-18- 2  -TA-3-A</t>
  </si>
  <si>
    <t>Garonne (Labarthe Inard)</t>
  </si>
  <si>
    <t>15h00</t>
  </si>
  <si>
    <t>PG-18- 3  -FIG-1-A</t>
  </si>
  <si>
    <t>PG-18- 3  -FIG-2-A</t>
  </si>
  <si>
    <t>PG-18- 3  -FIG-3-A</t>
  </si>
  <si>
    <t>PG-18- 3  -FIP-1-A</t>
  </si>
  <si>
    <t>PG-18- 3  -FIP-2-A</t>
  </si>
  <si>
    <t>PG-18- 3  -FIP-3-A</t>
  </si>
  <si>
    <t>PG-18- 3  -SUG-1-A</t>
  </si>
  <si>
    <t>PG-18- 3  -SUG-2-A</t>
  </si>
  <si>
    <t>PG-18- 3  -SUG-3-A</t>
  </si>
  <si>
    <t>PG-18- 3  -SUP-1-A</t>
  </si>
  <si>
    <t>PG-18- 3  -SUP-2-A</t>
  </si>
  <si>
    <t>PG-18- 3  -SUP-3-A</t>
  </si>
  <si>
    <t>PG-18- 3  -TA-1-A</t>
  </si>
  <si>
    <t>PG-18- 3  -TA-2-A</t>
  </si>
  <si>
    <t>PG-18- 3  -TA-3-A</t>
  </si>
  <si>
    <t>12H00</t>
  </si>
  <si>
    <t>PG-18- 4  -FIG-1-A</t>
  </si>
  <si>
    <t>PG-18- 4  -FIG-2-A</t>
  </si>
  <si>
    <t>PG-18- 4  -FIG-3-A</t>
  </si>
  <si>
    <t>PG-18- 4  -FIP-1-A</t>
  </si>
  <si>
    <t>PG-18- 4  -FIP-2-A</t>
  </si>
  <si>
    <t>PG-18- 4  -FIP-3-A</t>
  </si>
  <si>
    <t>PG-18- 4  -SUG-1-A</t>
  </si>
  <si>
    <t>PG-18- 4  -SUG-2-A</t>
  </si>
  <si>
    <t>PG-18- 4  -SUG-3-A</t>
  </si>
  <si>
    <t>PG-18- 4  -SUP-1-A</t>
  </si>
  <si>
    <t>PG-18- 4  -SUP-2-A</t>
  </si>
  <si>
    <t>PG-18- 4  -SUP-3-A</t>
  </si>
  <si>
    <t>PG-18- 4  -TA-1-A</t>
  </si>
  <si>
    <t>PG-18- 4  -TA-2-A</t>
  </si>
  <si>
    <t>PG-18- 4  -TA-3-A</t>
  </si>
  <si>
    <t>Louge (Muret)</t>
  </si>
  <si>
    <t>9H00</t>
  </si>
  <si>
    <t>PG-18- 5  -FIG-1-A</t>
  </si>
  <si>
    <t>PG-18- 5  -FIG-2-A</t>
  </si>
  <si>
    <t>PG-18- 5  -FIG-3-A</t>
  </si>
  <si>
    <t>PG-18- 5  -FIP-1-A</t>
  </si>
  <si>
    <t>PG-18- 5  -FIP-2-A</t>
  </si>
  <si>
    <t>PG-18- 5  -FIP-3-A</t>
  </si>
  <si>
    <t>PG-18- 5  -SUG-1-A</t>
  </si>
  <si>
    <t>PG-18- 5  -SUG-2-A</t>
  </si>
  <si>
    <t>PG-18- 5  -SUG-3-A</t>
  </si>
  <si>
    <t>PG-18- 5  -SUP-1-A</t>
  </si>
  <si>
    <t>PG-18- 5  -SUP-2-A</t>
  </si>
  <si>
    <t>PG-18- 5  -SUP-3-A</t>
  </si>
  <si>
    <t>PG-18- 5  -TA-1-A</t>
  </si>
  <si>
    <t>PG-18- 5  -TA-2-A</t>
  </si>
  <si>
    <t>PG-18- 5  -TA-3-A</t>
  </si>
  <si>
    <t>Garonne (Muret)</t>
  </si>
  <si>
    <t>12H40</t>
  </si>
  <si>
    <t>PG-18- 6  -FIG-1-A</t>
  </si>
  <si>
    <t>12H41</t>
  </si>
  <si>
    <t>PG-18- 6  -FIG-2-A</t>
  </si>
  <si>
    <t>12H42</t>
  </si>
  <si>
    <t>PG-18- 6  -FIG-3-A</t>
  </si>
  <si>
    <t>12H43</t>
  </si>
  <si>
    <t>PG-18- 6  -FIP-1-A</t>
  </si>
  <si>
    <t>12H44</t>
  </si>
  <si>
    <t>PG-18- 6  -FIP-2-A</t>
  </si>
  <si>
    <t>12H45</t>
  </si>
  <si>
    <t>PG-18- 6  -FIP-3-A</t>
  </si>
  <si>
    <t>12H46</t>
  </si>
  <si>
    <t>PG-18- 6  -SUG-1-A</t>
  </si>
  <si>
    <t>12H47</t>
  </si>
  <si>
    <t>PG-18- 6  -SUG-2-A</t>
  </si>
  <si>
    <t>12H48</t>
  </si>
  <si>
    <t>PG-18- 6  -SUG-3-A</t>
  </si>
  <si>
    <t>12H49</t>
  </si>
  <si>
    <t>PG-18- 6  -SUP-1-A</t>
  </si>
  <si>
    <t>12H50</t>
  </si>
  <si>
    <t>PG-18- 6  -SUP-2-A</t>
  </si>
  <si>
    <t>12H51</t>
  </si>
  <si>
    <t>PG-18- 6  -SUP-3-A</t>
  </si>
  <si>
    <t>12H52</t>
  </si>
  <si>
    <t>PG-18- 6  -TA-1-A</t>
  </si>
  <si>
    <t>12H53</t>
  </si>
  <si>
    <t>PG-18- 6  -TA-2-A</t>
  </si>
  <si>
    <t>12H54</t>
  </si>
  <si>
    <t>PG-18- 6  -TA-3-A</t>
  </si>
  <si>
    <t>9H38</t>
  </si>
  <si>
    <t>PG-18- 6  -FIG-4-A</t>
  </si>
  <si>
    <t>12 cm of net out of water; area 0,16 m2</t>
  </si>
  <si>
    <t>PG-18- 6  -FIG-5-A</t>
  </si>
  <si>
    <t>PG-18- 6  -FIG-6-A</t>
  </si>
  <si>
    <t>PG-18- 6  -FIP-4-A</t>
  </si>
  <si>
    <t>PG-18- 6  -FIP-5-A</t>
  </si>
  <si>
    <t>PG-18- 6  -FIP-6-A</t>
  </si>
  <si>
    <t>PG-18- 6  -FIG-7-A</t>
  </si>
  <si>
    <t>PG-18- 6  -FIG-8-A</t>
  </si>
  <si>
    <t>PG-18- 6  -FIG-9-A</t>
  </si>
  <si>
    <t>PG-18- 6  -FIP-7-A</t>
  </si>
  <si>
    <t>PG-18- 6  -FIP-8-A</t>
  </si>
  <si>
    <t>PG-18- 6  -FIP-9-A</t>
  </si>
  <si>
    <t>8H00</t>
  </si>
  <si>
    <t>PG-18- 6  -FIG-10-A</t>
  </si>
  <si>
    <t>PG-18- 6  -FIG-11-A</t>
  </si>
  <si>
    <t>PG-18- 6  -FIG-12-A</t>
  </si>
  <si>
    <t>PG-18- 6  -FIP-10-A</t>
  </si>
  <si>
    <t>PG-18- 6  -FIP-11-A</t>
  </si>
  <si>
    <t>PG-18- 6  -FIP-12-A</t>
  </si>
  <si>
    <t>PG-18- 6  -SUG-10-A</t>
  </si>
  <si>
    <t>PG-18- 6  -SUG-11-A</t>
  </si>
  <si>
    <t>PG-18- 6  -SUG-12-A</t>
  </si>
  <si>
    <t>PG-18- 6  -SUP-10-A</t>
  </si>
  <si>
    <t>PG-18- 6  -SUP-11-A</t>
  </si>
  <si>
    <t>PG-18- 6  -SUP-12-A</t>
  </si>
  <si>
    <t>Ariège (Grepiac)</t>
  </si>
  <si>
    <t>10H00</t>
  </si>
  <si>
    <t>PG-18- 7  -FIG-1-A</t>
  </si>
  <si>
    <t>Problem with flowmeter?</t>
  </si>
  <si>
    <t>PG-18- 7  -FIG-2-A</t>
  </si>
  <si>
    <t>PG-18- 7  -FIG-3-A</t>
  </si>
  <si>
    <t>PG-18- 7  -FIP-1-A</t>
  </si>
  <si>
    <t>PG-18- 7  -FIP-2-A</t>
  </si>
  <si>
    <t>PG-18- 7  -FIP-3-A</t>
  </si>
  <si>
    <t>Hers (Launaguet)</t>
  </si>
  <si>
    <t>17H00</t>
  </si>
  <si>
    <t>PG-18- 8  -FIG-1-A</t>
  </si>
  <si>
    <t>PG-18- 8  -FIG-2-A</t>
  </si>
  <si>
    <t>PG-18- 8  -FIG-3-A</t>
  </si>
  <si>
    <t>PG-18- 8  -FIP-1-A</t>
  </si>
  <si>
    <t>PG-18- 8  -FIP-2-A</t>
  </si>
  <si>
    <t>PG-18- 8  -FIP-3-A</t>
  </si>
  <si>
    <t>Touch (Tournefeuille)</t>
  </si>
  <si>
    <t>15H00</t>
  </si>
  <si>
    <t>PG-18- 10  -FIG-1-A</t>
  </si>
  <si>
    <t>PG-18- 10  -FIG-2-A</t>
  </si>
  <si>
    <t>PG-18- 10  -FIG-3-A</t>
  </si>
  <si>
    <t>PG-18- 10  -FIP-1-A</t>
  </si>
  <si>
    <t>PG-18- 10  -FIP-2-A</t>
  </si>
  <si>
    <t>PG-18- 10  -FIP-3-A</t>
  </si>
  <si>
    <t>PG-18- 10  -SUG-1-A</t>
  </si>
  <si>
    <t>PG-18- 10  -SUG-2-A</t>
  </si>
  <si>
    <t>PG-18- 10  -SUG-3-A</t>
  </si>
  <si>
    <t>PG-18- 10  -SUP-1-A</t>
  </si>
  <si>
    <t>PG-18- 10  -SUP-2-A</t>
  </si>
  <si>
    <t>PG-18- 10  -SUP-3-A</t>
  </si>
  <si>
    <t>PG-18- 10  -TA-1-A</t>
  </si>
  <si>
    <t>PG-18- 10  -TA-2-A</t>
  </si>
  <si>
    <t>PG-18- 10  -TA-3-A</t>
  </si>
  <si>
    <t>Garonne (Gagnac)</t>
  </si>
  <si>
    <t>15H22</t>
  </si>
  <si>
    <t>PG-18- 11  -FIG-1-A</t>
  </si>
  <si>
    <t>PG-18- 11  -FIG-2-A</t>
  </si>
  <si>
    <t>PG-18- 11  -FIG-3-A</t>
  </si>
  <si>
    <t>PG-18- 11  -FIP-1-A</t>
  </si>
  <si>
    <t>PG-18- 11  -FIP-2-A</t>
  </si>
  <si>
    <t>PG-18- 11  -FIP-3-A</t>
  </si>
  <si>
    <t>PG-18- 11  -SUG-1-A</t>
  </si>
  <si>
    <t>PG-18- 11  -SUG-2-A</t>
  </si>
  <si>
    <t>PG-18- 11  -SUG-3-A</t>
  </si>
  <si>
    <t>PG-18- 11  -SUP-1-A</t>
  </si>
  <si>
    <t>PG-18- 11  -SUP-2-A</t>
  </si>
  <si>
    <t>PG-18- 11  -SUP-3-A</t>
  </si>
  <si>
    <t>PG-18- 11  -TA-1-A</t>
  </si>
  <si>
    <t>PG-18- 11  -TA-2-A</t>
  </si>
  <si>
    <t>PG-18- 11  -TA-3-A</t>
  </si>
  <si>
    <t>14H00</t>
  </si>
  <si>
    <t>PG-18- 11  -FIG-4-A</t>
  </si>
  <si>
    <t>10-12 cm out of water; area 1,6 m2</t>
  </si>
  <si>
    <t>PG-18- 11  -FIG-5-A</t>
  </si>
  <si>
    <t>15 cm out of water; area 1,3 m2</t>
  </si>
  <si>
    <t>PG-18- 11  -FIG-6-A</t>
  </si>
  <si>
    <t>PG-18- 11  -FIP-4-A</t>
  </si>
  <si>
    <t>PG-18- 11  -FIP-5-A</t>
  </si>
  <si>
    <t>PG-18- 11  -FIP-6-A</t>
  </si>
  <si>
    <t>14H50</t>
  </si>
  <si>
    <t>PG-18- 11  -FIG-7-A</t>
  </si>
  <si>
    <t>7 cm out of water; area 1,97 m2</t>
  </si>
  <si>
    <t>PG-18- 11  -FIG-8-A</t>
  </si>
  <si>
    <t>PG-18- 11 -FIG-9-A</t>
  </si>
  <si>
    <t>PG-18- 11  -FIG-10-A</t>
  </si>
  <si>
    <t>PG-18- 11  -FIP-7-A</t>
  </si>
  <si>
    <t>PG-18- 11  -FIP-8-A</t>
  </si>
  <si>
    <t>PG-18- 11  -FIP-9-A</t>
  </si>
  <si>
    <t>12H20</t>
  </si>
  <si>
    <t>PG-18- 11  -FIG-13-A</t>
  </si>
  <si>
    <t>PG-18- 11  -FIG-11-A</t>
  </si>
  <si>
    <t>PG-18- 11 -FIG-12-A</t>
  </si>
  <si>
    <t>PG-18- 11  -FIP-10-A</t>
  </si>
  <si>
    <t>PG-18- 11  -FIP-11-A</t>
  </si>
  <si>
    <t>PG-18- 11  -FIP-12-A</t>
  </si>
  <si>
    <t>PG-18- 11  -SUG-10-A</t>
  </si>
  <si>
    <t>PG-18- 11  -SUG-11-A</t>
  </si>
  <si>
    <t>PG-18- 11  -SUG-12-A</t>
  </si>
  <si>
    <t>PG-18- 11  -SUP-10-A</t>
  </si>
  <si>
    <t>PG-18- 11  -SUP-11-A</t>
  </si>
  <si>
    <t>PG-18- 11  -SUP-12-A</t>
  </si>
  <si>
    <t>PG-18- 11  -TA-10-A</t>
  </si>
  <si>
    <t>PG-18- 11  -TA-11-A</t>
  </si>
  <si>
    <t>PG-18- 11  -TA-12-A</t>
  </si>
  <si>
    <t>Garonne (Bourret)</t>
  </si>
  <si>
    <t>15H20</t>
  </si>
  <si>
    <t>PG-18- 12  -FIG-1-A</t>
  </si>
  <si>
    <t>PG-18- 12  -FIG-2-A</t>
  </si>
  <si>
    <t>PG-18- 12  -FIG-3-A</t>
  </si>
  <si>
    <t>PG-18- 12  -FIP-1-A</t>
  </si>
  <si>
    <t>PG-18- 12  -FIP-2-A</t>
  </si>
  <si>
    <t>PG-18- 12  -FIP-3-A</t>
  </si>
  <si>
    <t>PG-18- 12  -SUG-1-A</t>
  </si>
  <si>
    <t>PG-18- 12  -SUG-2-A</t>
  </si>
  <si>
    <t>PG-18- 12  -SUG-3-A</t>
  </si>
  <si>
    <t>PG-18- 12  -SUP-1-A</t>
  </si>
  <si>
    <t>PG-18- 12  -SUP-2-A</t>
  </si>
  <si>
    <t>PG-18- 12  -SUP-3-A</t>
  </si>
  <si>
    <t>PG-18- 12  -TA-1-A</t>
  </si>
  <si>
    <t>PG-18- 12  -TA-2-A</t>
  </si>
  <si>
    <t>PG-18- 12  -TA-3-A</t>
  </si>
  <si>
    <t>Save (Grenade)</t>
  </si>
  <si>
    <t>PG-18- 13  -FIG-1-A</t>
  </si>
  <si>
    <t>1st: Flowmeter blocked</t>
  </si>
  <si>
    <t>PG-18- 13  -FIG-2-A</t>
  </si>
  <si>
    <t>PG-18- 13  -FIG-3-A</t>
  </si>
  <si>
    <t>PG-18- 13  -FIP-1-A</t>
  </si>
  <si>
    <t>PG-18- 13  -FIP-2-A</t>
  </si>
  <si>
    <t>PG-18- 13  -FIP-3-A</t>
  </si>
  <si>
    <t>PG-18- 13  -SUG-1-A</t>
  </si>
  <si>
    <t>PG-18- 13  -SUG-2-A</t>
  </si>
  <si>
    <t>PG-18- 13  -SUG-3-A</t>
  </si>
  <si>
    <t>PG-18- 13  -SUP-1-A</t>
  </si>
  <si>
    <t>PG-18- 13  -SUP-2-A</t>
  </si>
  <si>
    <t>PG-18- 13  -SUP-3-A</t>
  </si>
  <si>
    <t>PG-18- 13  -TA-1-A</t>
  </si>
  <si>
    <t>PG-18- 13  -TA-2-A</t>
  </si>
  <si>
    <t>PG-18- 13  -TA-3-A</t>
  </si>
  <si>
    <t>Gers (Layrac)</t>
  </si>
  <si>
    <t>9H10</t>
  </si>
  <si>
    <t>PG-18- 15  -FIG-1-A</t>
  </si>
  <si>
    <t>PG-18- 15  -FIG-2-A</t>
  </si>
  <si>
    <t>PG-18- 15  -FIG-3-A</t>
  </si>
  <si>
    <t>PG-18- 15  -FIP-1-A</t>
  </si>
  <si>
    <t>PG-18- 15  -FIP-2-A</t>
  </si>
  <si>
    <t>PG-18- 15  -FIP-3-A</t>
  </si>
  <si>
    <t>PG-18- 15  -SUG-1-A</t>
  </si>
  <si>
    <t>PG-18- 15  -SUG-2-A</t>
  </si>
  <si>
    <t>PG-18- 15  -SUG-3-A</t>
  </si>
  <si>
    <t>PG-18- 15  -SUP-1-A</t>
  </si>
  <si>
    <t>PG-18- 15  -SUP-2-A</t>
  </si>
  <si>
    <t>PG-18- 15  -SUP-3-A</t>
  </si>
  <si>
    <t>PG-18- 15  -TA-1-A</t>
  </si>
  <si>
    <t>PG-18- 15  -TA-2-A</t>
  </si>
  <si>
    <t>PG-18- 15  -TA-3-A</t>
  </si>
  <si>
    <t>Garonne (Agen)</t>
  </si>
  <si>
    <t>11H00</t>
  </si>
  <si>
    <t>PG-18- 16  -FIG-1-A</t>
  </si>
  <si>
    <t>10-15 cm out of water; area 0,13 m2</t>
  </si>
  <si>
    <t>PG-18- 16  -FIG-2-A</t>
  </si>
  <si>
    <t>-</t>
  </si>
  <si>
    <t>PG-18- 16  -FIG-3-A</t>
  </si>
  <si>
    <t>PG-18- 16  -FIP-1-A</t>
  </si>
  <si>
    <t>PG-18- 16  -FIP-2-A</t>
  </si>
  <si>
    <t>PG-18- 16  -FIP-3-A</t>
  </si>
  <si>
    <t>PG-18- 16  -TA-1-A</t>
  </si>
  <si>
    <t>40 cm of water; on the limit of dry/wet; sediments are deep (20 cm), almost all tarrot inside the sediments</t>
  </si>
  <si>
    <t>PG-18- 16  -TA-2-A</t>
  </si>
  <si>
    <t>PG-18- 16  -TA-3-A</t>
  </si>
  <si>
    <t>9H11</t>
  </si>
  <si>
    <t>PG-19- 1  -FIG-1-B</t>
  </si>
  <si>
    <t>B</t>
  </si>
  <si>
    <t>Water at mousqueton, 2/3 of net under water</t>
  </si>
  <si>
    <t>PG-19- 1  -FIG-2-B</t>
  </si>
  <si>
    <t>PG-19- 1  -FIG-3-B</t>
  </si>
  <si>
    <t>PG-19- 1  -FIP-1-B</t>
  </si>
  <si>
    <t>PG-19- 1  -FIP-2-B</t>
  </si>
  <si>
    <t>PG-19- 1  -FIP-3-B</t>
  </si>
  <si>
    <t>10H41</t>
  </si>
  <si>
    <t>PG-19- 2  -FIG-1-B</t>
  </si>
  <si>
    <t>With 'poids'</t>
  </si>
  <si>
    <t>PG-19-  2 -FIG-2-B</t>
  </si>
  <si>
    <t>PG-19-  2 -FIG-3-B</t>
  </si>
  <si>
    <t>PG-19- 2  -FIP-1-B</t>
  </si>
  <si>
    <t>Without 'poids'</t>
  </si>
  <si>
    <t>PG-19- 2  -FIP-2-B</t>
  </si>
  <si>
    <t>PG-19- 2  -FIP-3-B</t>
  </si>
  <si>
    <t>12H30</t>
  </si>
  <si>
    <t>PG-19- 3  -FIG-1-B</t>
  </si>
  <si>
    <t>Water at mousqueton, with poids</t>
  </si>
  <si>
    <t>PG-19- 3  -FIG-2-B</t>
  </si>
  <si>
    <t>PG-19- 3  -FIG-3-B</t>
  </si>
  <si>
    <t>PG-19- 3  -FIP-1-B</t>
  </si>
  <si>
    <t>Au dessus de la surface</t>
  </si>
  <si>
    <t>PG-19- 3  -FIP-2-B</t>
  </si>
  <si>
    <t>PG-19- 3  -FIP-3-B</t>
  </si>
  <si>
    <t>Salat (Roquefort sur Garonne)</t>
  </si>
  <si>
    <t>14H40</t>
  </si>
  <si>
    <t>PG-19- 4  -FIG-1-B</t>
  </si>
  <si>
    <t>Aval pont (7/8m), 2 poids</t>
  </si>
  <si>
    <t>PG-19- 4  -FIG-2-B</t>
  </si>
  <si>
    <t>Flow as media; moved to the center of the river (3-4m)</t>
  </si>
  <si>
    <t>PG-19- 4  -FIG-3-B</t>
  </si>
  <si>
    <t>PG-19- 4  -FIP-1-B</t>
  </si>
  <si>
    <t>PG-19- 4  -FIP-2-B</t>
  </si>
  <si>
    <t>PG-19- 4  -FIP-3-B</t>
  </si>
  <si>
    <t>17H50</t>
  </si>
  <si>
    <t>PG-19- 5  -FIG-1-B</t>
  </si>
  <si>
    <t>Without 'poids', &gt;1,2m depth</t>
  </si>
  <si>
    <t>PG-19- 5  -FIG-2-B</t>
  </si>
  <si>
    <t>PG-19- 5  -FIG-3-B</t>
  </si>
  <si>
    <t>PG-19- 5  -FIP-1-B</t>
  </si>
  <si>
    <t>PG-19- 5  -FIP-2-B</t>
  </si>
  <si>
    <t>PG-19- 5  -FIP-3-B</t>
  </si>
  <si>
    <t>PG-19-5-SUG-1-B-TEST</t>
  </si>
  <si>
    <t>SURBER</t>
  </si>
  <si>
    <t>PG-19-5-SUG-2-B-TEST</t>
  </si>
  <si>
    <t>PG-19-5-SUG-3-B-TEST</t>
  </si>
  <si>
    <t>16H50</t>
  </si>
  <si>
    <t>PG-19- 6  -FIG-1-B</t>
  </si>
  <si>
    <t>PG-19- 6  -FIG-2-B</t>
  </si>
  <si>
    <t>PG-19- 6  -FIG-3-B</t>
  </si>
  <si>
    <t>PG-19- 6 -FIP-1-B</t>
  </si>
  <si>
    <t>PG-19- 6  -FIP-2-B</t>
  </si>
  <si>
    <t>PG-19- 6 -FIP-3-B</t>
  </si>
  <si>
    <t>14H15</t>
  </si>
  <si>
    <t>PG-19-6-SUG-1-B-TEST</t>
  </si>
  <si>
    <t>PG-19-6-SUG-2-B-TEST</t>
  </si>
  <si>
    <t>PG-19-6-SUG-3-B-TEST</t>
  </si>
  <si>
    <t>15H46</t>
  </si>
  <si>
    <t>PG-19- 7  -FIG-1-B</t>
  </si>
  <si>
    <t>Water under the carabiner</t>
  </si>
  <si>
    <t>PG-19- 7  -FIG-2-B</t>
  </si>
  <si>
    <t>PG-19- 7  -FIG-3-B</t>
  </si>
  <si>
    <t>PG-19- 7  -FIP-1-B</t>
  </si>
  <si>
    <t>PG-19- 7  -FIP-2-B</t>
  </si>
  <si>
    <t>PG-19- 7  -FIP-3-B</t>
  </si>
  <si>
    <t>11H40</t>
  </si>
  <si>
    <t>PG-19- 8  -FIG-1-B</t>
  </si>
  <si>
    <t>PG-19- 8  -FIG-2-B</t>
  </si>
  <si>
    <t>PG-19- 8  -FIG-3-B</t>
  </si>
  <si>
    <t>PG-19- 8  -FIP-1-B</t>
  </si>
  <si>
    <t>PG-19- 8  -FIP-2-B</t>
  </si>
  <si>
    <t>PG-19-8   -FIP-3-B</t>
  </si>
  <si>
    <t>10H50</t>
  </si>
  <si>
    <t>PG-19- 10  -FIG-1-B</t>
  </si>
  <si>
    <t>PG-19- 10  -FIG-2-B</t>
  </si>
  <si>
    <t>PG-19- 10  -FIG-3-B</t>
  </si>
  <si>
    <t>PG-19- 10  -FIP-1-B</t>
  </si>
  <si>
    <t>PG-19- 10  -FIP-2-B</t>
  </si>
  <si>
    <t>PG-19- 10  -FIP-3-B</t>
  </si>
  <si>
    <t>13H00</t>
  </si>
  <si>
    <t>PG-19-10-SUG-1-B-TEST</t>
  </si>
  <si>
    <t>PG-19-10-SUG-2-B-TEST</t>
  </si>
  <si>
    <t>PG-19-10-SUG-3-B-TEST</t>
  </si>
  <si>
    <t>9H45</t>
  </si>
  <si>
    <t>PG-19- 11  -FIG-1-B</t>
  </si>
  <si>
    <t>PG-19- 11  -FIG-2-B</t>
  </si>
  <si>
    <t>PG-19- 11  -FIG-3-B</t>
  </si>
  <si>
    <t>(repeated)</t>
  </si>
  <si>
    <t>PG-19- 11  -FIP-1-B</t>
  </si>
  <si>
    <t>PG-19- 11  -FIP-2-B</t>
  </si>
  <si>
    <t>PG-19- 11  -FIP-3-B</t>
  </si>
  <si>
    <t>PG-18- 11  -FIP-3-B</t>
  </si>
  <si>
    <t>PG-19-11-SUG-1-B-TEST</t>
  </si>
  <si>
    <t>Prélèvement dans bloc/bryophyte</t>
  </si>
  <si>
    <t>PG-19-11-SUG-2-B-TEST</t>
  </si>
  <si>
    <t>Zone un peu profonde</t>
  </si>
  <si>
    <t>1 loche</t>
  </si>
  <si>
    <t>PG-19- 12  -FIG-1-B</t>
  </si>
  <si>
    <t>Angle odd</t>
  </si>
  <si>
    <t>PG-19- 12  -FIG-2-B</t>
  </si>
  <si>
    <t>1 poids</t>
  </si>
  <si>
    <t>PG-19- 12  -FIG-3-B</t>
  </si>
  <si>
    <t>PG-19- 12  -FIP-1-B</t>
  </si>
  <si>
    <t>PG-19- 12  -FIP-2-B</t>
  </si>
  <si>
    <t>PG-19- 12  -FIP-3-B</t>
  </si>
  <si>
    <t>8H10</t>
  </si>
  <si>
    <t>PG-19- 13  -FIG-1-B</t>
  </si>
  <si>
    <t>PG-19- 13  -FIG-2-B</t>
  </si>
  <si>
    <t>PG-19- 13  -FIG-3-B</t>
  </si>
  <si>
    <t>PG-19- 13  -FIP-1-B</t>
  </si>
  <si>
    <t>PG-19- 13  -FIP-2-B</t>
  </si>
  <si>
    <t>PG-19- 13  -FIP-3-B</t>
  </si>
  <si>
    <t>10H45</t>
  </si>
  <si>
    <t>11H10</t>
  </si>
  <si>
    <t>PG-19- 15  -FIG-1-B</t>
  </si>
  <si>
    <t>PG-19- 15  -FIG-2-B</t>
  </si>
  <si>
    <t>PG-19- 15  -FIG-3-B</t>
  </si>
  <si>
    <t>PG-19- 15  -FIP-1-B</t>
  </si>
  <si>
    <t>PG-19- 15  -FIP-2-B</t>
  </si>
  <si>
    <t>PG-19- 15  -FIP-3-B</t>
  </si>
  <si>
    <t>9h00</t>
  </si>
  <si>
    <t>PG-19- 16  -FIG-1-B</t>
  </si>
  <si>
    <t>PG-19- 16  -FIG-2-B</t>
  </si>
  <si>
    <t>PG-19- 16  -FIG-3-B</t>
  </si>
  <si>
    <t>PG-19- 16  -FIP-1-B</t>
  </si>
  <si>
    <t>Really hard to 'remonter'</t>
  </si>
  <si>
    <t>PG-19- 16  -FIP-2-B</t>
  </si>
  <si>
    <t>Pas de rinçage</t>
  </si>
  <si>
    <t>PG-19- 16  -FIP-3-B</t>
  </si>
  <si>
    <t>PG-19-1 -FIG-1-C</t>
  </si>
  <si>
    <t>C</t>
  </si>
  <si>
    <t>PG-19-1 -FIG-2-C</t>
  </si>
  <si>
    <t>PG-19-1 -FIG-3-C</t>
  </si>
  <si>
    <t>PG-19-1 -FIP-1-C</t>
  </si>
  <si>
    <t>PG-19-1 -FIP-2-C</t>
  </si>
  <si>
    <t>PG-19-1 -FIP-3-C</t>
  </si>
  <si>
    <t>PG-19-2 -FIG-1-C</t>
  </si>
  <si>
    <t>PG-19-2 -FIG-2-C</t>
  </si>
  <si>
    <t>PG-19-2 -FIG-3-C</t>
  </si>
  <si>
    <t>PG-19-2 -FIP-1-C</t>
  </si>
  <si>
    <t>PG-19-2 -FIP-2-C</t>
  </si>
  <si>
    <t>PG-19-2 -FIP-3-C</t>
  </si>
  <si>
    <t>PG-19-3 -FIG-1-C</t>
  </si>
  <si>
    <t>PG-19-3 -FIG-2-C</t>
  </si>
  <si>
    <t>PG-19-3 -FIG-3-C</t>
  </si>
  <si>
    <t>PG-19-3 -FIP-1-C</t>
  </si>
  <si>
    <t>PG-19-3 -FIP-2-C</t>
  </si>
  <si>
    <t>PG-19-3 -FIP-3-C</t>
  </si>
  <si>
    <t>PG-19-4 -FIG-1-C</t>
  </si>
  <si>
    <t>PG-19-4 -FIP-1-C</t>
  </si>
  <si>
    <t>PG-19-4 -FIP-2-C</t>
  </si>
  <si>
    <t>13hH45</t>
  </si>
  <si>
    <t>PG-19-5 -FIG-1-C</t>
  </si>
  <si>
    <t>Filet un peu profond</t>
  </si>
  <si>
    <t>PG-19-5 -FIG-2-C</t>
  </si>
  <si>
    <t>PG-19-5 -FIP-1-C</t>
  </si>
  <si>
    <t>PG-19-5 -FIP-2-C</t>
  </si>
  <si>
    <t>PG-19-5 -FIP-3-C</t>
  </si>
  <si>
    <t>13H15</t>
  </si>
  <si>
    <t>PG-19-5-SUP-1-C-TEST</t>
  </si>
  <si>
    <t>PG-19-5-SUP-2-C-TEST</t>
  </si>
  <si>
    <t>PG-19-5-SUP-3-C-TEST</t>
  </si>
  <si>
    <t>11H30</t>
  </si>
  <si>
    <t>PG-19- 6  -FIG-1-C</t>
  </si>
  <si>
    <t>Beaucoup de courant</t>
  </si>
  <si>
    <t>PG-19- 6  -FIG-2-C</t>
  </si>
  <si>
    <t>PG-19- 6  -FIG-3-C</t>
  </si>
  <si>
    <t>PG-19- 6 -FIP-1-C</t>
  </si>
  <si>
    <t>PG-19- 6  -FIP-2-C</t>
  </si>
  <si>
    <t>PG-19- 6 -FIP-3-C</t>
  </si>
  <si>
    <t>9H30</t>
  </si>
  <si>
    <t>PG-19- 7  -FIG-1-C</t>
  </si>
  <si>
    <t>Milieu du pont pour la corde</t>
  </si>
  <si>
    <t>PG-19- 7  -FIG-2-C</t>
  </si>
  <si>
    <t>PG-19- 7  -FIG-3-C</t>
  </si>
  <si>
    <t>PG-19- 7  -FIP-1-C</t>
  </si>
  <si>
    <t>Bcp de courant : filet près de la berge</t>
  </si>
  <si>
    <t>PG-19- 7  -FIP-2-C</t>
  </si>
  <si>
    <t>PG-19- 7  -FIP-3-C</t>
  </si>
  <si>
    <t>PG-19- 8  -FIG-1-C</t>
  </si>
  <si>
    <t>Bcp débris : coup d'eau</t>
  </si>
  <si>
    <t>PG-19- 8  -FIG-2-C</t>
  </si>
  <si>
    <t>PG-19- 8  -FIG-3-C</t>
  </si>
  <si>
    <t>PG-19- 8  -FIP-1-C</t>
  </si>
  <si>
    <t>PG-19- 8  -FIP-2-C</t>
  </si>
  <si>
    <t>PG-19-8   -FIP-3-C</t>
  </si>
  <si>
    <t>PG-19- 10  -FIG-1-C</t>
  </si>
  <si>
    <t>PG-19- 10  -FIG-2-C</t>
  </si>
  <si>
    <t>PG-19- 10  -FIG-3-C</t>
  </si>
  <si>
    <t>PG-19- 10  -FIP-1-C</t>
  </si>
  <si>
    <t>PG-19- 10  -FIP-2-C</t>
  </si>
  <si>
    <t>PG-19- 10  -FIP-3-C</t>
  </si>
  <si>
    <t>9H55</t>
  </si>
  <si>
    <t>PG-19- 11  -FIG-1-C</t>
  </si>
  <si>
    <t>Eau au niveau du mousqueton</t>
  </si>
  <si>
    <t>PG-19- 11  -FIG-2-C</t>
  </si>
  <si>
    <t>PG-19- 11  -FIG-3-C</t>
  </si>
  <si>
    <t>PG-19- 11  -FIP-1-C</t>
  </si>
  <si>
    <t>PG-19- 11  -FIP-2-C</t>
  </si>
  <si>
    <t>PG-19- 11  -FIP-3-C</t>
  </si>
  <si>
    <t>PG-19- 12  -FIG-1-C</t>
  </si>
  <si>
    <t>PG-19- 12  -FIG-2-C</t>
  </si>
  <si>
    <t>PG-19- 12  -FIG-3-C</t>
  </si>
  <si>
    <t>PG-19- 12  -FIP-1-C</t>
  </si>
  <si>
    <t>PG-19- 12  -FIP-2-C</t>
  </si>
  <si>
    <t>PG-19- 12  -FIP-3-C</t>
  </si>
  <si>
    <t>11H55</t>
  </si>
  <si>
    <t>PG-19- 13  -FIG-1-C</t>
  </si>
  <si>
    <t>Water at the mosqueton level</t>
  </si>
  <si>
    <t>PG-19- 13  -FIG-2-C</t>
  </si>
  <si>
    <t>PG-19- 13  -FIG-3-C</t>
  </si>
  <si>
    <t>PG-19- 13  -FIP-1-C</t>
  </si>
  <si>
    <t>as always, water until the top</t>
  </si>
  <si>
    <t>PG-19- 13  -FIP-2-C</t>
  </si>
  <si>
    <t>higher than the grand filet</t>
  </si>
  <si>
    <t>PG-19- 13  -FIP-3-C</t>
  </si>
  <si>
    <t>8H40</t>
  </si>
  <si>
    <t>PG-19- 15  -FIG-1-C</t>
  </si>
  <si>
    <t>Tonte de l'herbe en amont</t>
  </si>
  <si>
    <t>PG-19- 15  -FIG-2-C</t>
  </si>
  <si>
    <t>PG-19- 15  -FIG-3-C</t>
  </si>
  <si>
    <t>PG-19- 15  -FIP-1-C</t>
  </si>
  <si>
    <t>PG-19- 15  -FIP-2-C</t>
  </si>
  <si>
    <t>PG-19- 15  -FIP-3-C</t>
  </si>
  <si>
    <t>10H10</t>
  </si>
  <si>
    <t>PG-19- 16  -FIG-1-C</t>
  </si>
  <si>
    <t>PG-19- 16  -FIG-2-C</t>
  </si>
  <si>
    <t>Macrophyte dans l'hélice</t>
  </si>
  <si>
    <t>PG-19- 16  -FIG-3-C</t>
  </si>
  <si>
    <t>PG-19- 16  -FIP-1-C</t>
  </si>
  <si>
    <t>PG-19- 16  -FIP-2-C</t>
  </si>
  <si>
    <t>PG-19- 16  -FIP-3-C</t>
  </si>
  <si>
    <t>15H10</t>
  </si>
  <si>
    <t>PG-19- 6 - FIG-1-6mai</t>
  </si>
  <si>
    <t>PG-19- 6 - FIG-2-6mai</t>
  </si>
  <si>
    <t>PG-19- 6 - FIG-3-6mai</t>
  </si>
  <si>
    <t>PG-19- 6 - FIP-1-6mai</t>
  </si>
  <si>
    <t>PG-19- 6 - FIP-2-6mai</t>
  </si>
  <si>
    <t>PG-19- 6 - FIP-3-6mai</t>
  </si>
  <si>
    <t>PG-19- 8 -FIG-1-6mai</t>
  </si>
  <si>
    <t>PG-19- 8 -FIG-2-6mai</t>
  </si>
  <si>
    <t>PG-19- 8 -FIG-3-6mai</t>
  </si>
  <si>
    <t>PG-19- 8 -FIP-1-6mai</t>
  </si>
  <si>
    <t>PG-19- 8 -FIP-2-6mai</t>
  </si>
  <si>
    <t>PG-19- 8 -FIP-3-6mai</t>
  </si>
  <si>
    <t>10H30</t>
  </si>
  <si>
    <t>PG-19- 11 - FIG-1-6mai</t>
  </si>
  <si>
    <t>Hauteur du mousqueton</t>
  </si>
  <si>
    <t>PG-19- 11 - FIG-2-6mai</t>
  </si>
  <si>
    <t>PG-19- 11 - FIG-3-6mai</t>
  </si>
  <si>
    <t>PG-19- 11 -FIP-1-6mai</t>
  </si>
  <si>
    <t>PG-19- 11 -FIP-2-6mai</t>
  </si>
  <si>
    <t>PG-19- 11 -FIP-3-6mai</t>
  </si>
  <si>
    <t>PG-19-6 -FIG-1-22mai</t>
  </si>
  <si>
    <t>PG-19-6 -FIG-2-22mai</t>
  </si>
  <si>
    <t>PG-19-6 -FIP-1-22mai</t>
  </si>
  <si>
    <t>PG-19-6 -FIP-2-22mai</t>
  </si>
  <si>
    <t>PG-19-6 -FIP-3-22mai</t>
  </si>
  <si>
    <t>12H25</t>
  </si>
  <si>
    <t>PG-19-8 -FIG-1-22mai</t>
  </si>
  <si>
    <t>PG-19-8 -FIG-2-22mai</t>
  </si>
  <si>
    <t>PG-19-8 -FIP-1-22mai</t>
  </si>
  <si>
    <t>PG-19-8 -FIP-2-22mai</t>
  </si>
  <si>
    <t>PG-19-8 -FIP-3-22mai</t>
  </si>
  <si>
    <t>10H20</t>
  </si>
  <si>
    <t>PG-19-11 -FIG-1-22mai</t>
  </si>
  <si>
    <t>water just below the mousqueton - très peu de courant</t>
  </si>
  <si>
    <t>PG-19-11 -FIG-2-22mai</t>
  </si>
  <si>
    <t>PG-19-11 -FIP-1-22mai</t>
  </si>
  <si>
    <t>PG-19-11 -FIP-2-22mai</t>
  </si>
  <si>
    <t>PG-19-11 -FIP-3-22mai</t>
  </si>
  <si>
    <t>PG-19-4 -FIG-2-C</t>
  </si>
  <si>
    <t>PG-19-4 -FIG-3-C</t>
  </si>
  <si>
    <t>PG-19-13-SUG-2-B-TEST</t>
  </si>
  <si>
    <t>PG-19-13-SUG-1-B-TEST</t>
  </si>
  <si>
    <t>PG-19-13-SUG-3-B-TEST</t>
  </si>
  <si>
    <t>NH4+_µgl</t>
  </si>
  <si>
    <t>PO43_µgl</t>
  </si>
  <si>
    <t>NT_mgl_N</t>
  </si>
  <si>
    <t>COT_mgl_C</t>
  </si>
  <si>
    <t>Ptot_µgl</t>
  </si>
  <si>
    <t>PG-19-11-SU1-TEST</t>
  </si>
  <si>
    <t>PG-19-11-SU2-TEST</t>
  </si>
  <si>
    <t>PG-19-11-SU3-TEST</t>
  </si>
  <si>
    <t>PG-19-11-SU4-TEST</t>
  </si>
  <si>
    <t>14H45</t>
  </si>
  <si>
    <t>PG-19- 6 - FIG-1-5juin</t>
  </si>
  <si>
    <t>PG-19- 6 - FIG-2-5juin</t>
  </si>
  <si>
    <t>PG-19- 6 - FIG-3-5juin</t>
  </si>
  <si>
    <t>PG-19- 6 - FIP-1-5juin</t>
  </si>
  <si>
    <t>PG-19- 6 - FIP-2-5juin</t>
  </si>
  <si>
    <t>PG-19- 6 - FIP-3-5juin</t>
  </si>
  <si>
    <t>water just below the mousqueton</t>
  </si>
  <si>
    <t>PG-19- 8 - FIG-1-5juin</t>
  </si>
  <si>
    <t>PG-19- 8 - FIG-2-5juin</t>
  </si>
  <si>
    <t>PG-19- 8 - FIG-3-5juin</t>
  </si>
  <si>
    <t>PG-19- 8 - FIP-1-5juin</t>
  </si>
  <si>
    <t>PG-19- 8 - FIP-2-5juin</t>
  </si>
  <si>
    <t>PG-19- 8 - FIP-3-5juin</t>
  </si>
  <si>
    <t>PG-19- 11 - FIP-3-5juin</t>
  </si>
  <si>
    <t>bcp de courant - filet trop haut</t>
  </si>
  <si>
    <t>PG-19- 6 - FIG-1-18juin</t>
  </si>
  <si>
    <t>PG-19- 6 - FIG-2-18juin</t>
  </si>
  <si>
    <t>PG-19- 6 - FIG-3-18juin</t>
  </si>
  <si>
    <t>PG-19- 6 - FIP-1-18juin</t>
  </si>
  <si>
    <t>PG-19- 6 - FIP-2-18juin</t>
  </si>
  <si>
    <t>PG-19- 6 - FIP-3-18juin</t>
  </si>
  <si>
    <t>PG-19- 8 - FIG-1-18juin</t>
  </si>
  <si>
    <t>PG-19- 8 - FIG-2-18juin</t>
  </si>
  <si>
    <t>PG-19- 8 - FIG-3-18juin</t>
  </si>
  <si>
    <t>PG-19- 8 - FIP-1-18juin</t>
  </si>
  <si>
    <t>PG-19- 8 - FIP-2-18juin</t>
  </si>
  <si>
    <t>PG-19- 8 - FIP-3-18juin</t>
  </si>
  <si>
    <t>PG-19- 11 - FIG-1-18juin</t>
  </si>
  <si>
    <t>PG-19- 11 - FIG-2-18juin</t>
  </si>
  <si>
    <t>PG-19- 11 - FIG-3-18juin</t>
  </si>
  <si>
    <t>PG-19- 11 - FIP-1-18juin</t>
  </si>
  <si>
    <t>PG-19- 11 - FIP-2-18juin</t>
  </si>
  <si>
    <t>PG-19- 11 - FIP-3-18juin</t>
  </si>
  <si>
    <t>9h15</t>
  </si>
  <si>
    <t>PG-19-1 -FIG-1-D</t>
  </si>
  <si>
    <t>PG-19- 1  -FIG-2-D</t>
  </si>
  <si>
    <t>PG-19- 1  -FIG-3-D</t>
  </si>
  <si>
    <t>PG-19- 1  -FIP-1-D</t>
  </si>
  <si>
    <t>PG-19- 1  -FIP-2-D</t>
  </si>
  <si>
    <t>PG-19- 1  -FIP-3-D</t>
  </si>
  <si>
    <t>PG-19- 2  -FIG-1-D</t>
  </si>
  <si>
    <t>PG-19-  2 -FIG-2-D</t>
  </si>
  <si>
    <t>PG-19-  2 -FIG-3-D</t>
  </si>
  <si>
    <t>PG-19- 2  -FIP-1-D</t>
  </si>
  <si>
    <t>PG-19- 2  -FIP-2-D</t>
  </si>
  <si>
    <t>PG-19- 2  -FIP-3-D</t>
  </si>
  <si>
    <t>14h00</t>
  </si>
  <si>
    <t>PG-19- 3  -FIG-1-D</t>
  </si>
  <si>
    <t>PG-19- 3  -FIG-2-D</t>
  </si>
  <si>
    <t>PG-19- 3  -FIG-3-D</t>
  </si>
  <si>
    <t>PG-19- 3  -FIP-1-D</t>
  </si>
  <si>
    <t>PG-19- 3  -FIP-2-D</t>
  </si>
  <si>
    <t>PG-19- 3  -FIP-3-D</t>
  </si>
  <si>
    <t>PG-19-3-SUG-1-D</t>
  </si>
  <si>
    <t>PG-19-3-SUG-2-D</t>
  </si>
  <si>
    <t>PG-19-3-SUG-3-D</t>
  </si>
  <si>
    <t>PG-19-3-SUP-1-D</t>
  </si>
  <si>
    <t>PG-19-3-SUP-2-D</t>
  </si>
  <si>
    <t>PG-19-3-SUP-3-D</t>
  </si>
  <si>
    <t>16h00</t>
  </si>
  <si>
    <t>PG-19-4 FIG-1-D</t>
  </si>
  <si>
    <t>PG-19-4 FIG-2-D</t>
  </si>
  <si>
    <t>PG-19-4 FIG-3-D</t>
  </si>
  <si>
    <t>PG-19-4 FIP-1-D</t>
  </si>
  <si>
    <t>PG-19-4 FIP-2-D</t>
  </si>
  <si>
    <t>11h30</t>
  </si>
  <si>
    <t>PG-19-5 FIG-1-D</t>
  </si>
  <si>
    <t>PG-19-5 FIG-2-D</t>
  </si>
  <si>
    <t>PG-19-5 FIG-3-D</t>
  </si>
  <si>
    <t>PG-19-5 FIP-1-D</t>
  </si>
  <si>
    <t>PG-19-5 FIP-2-D</t>
  </si>
  <si>
    <t>PG-19-5 FIP-3-B</t>
  </si>
  <si>
    <t>PG-19-6 FIG-1-D</t>
  </si>
  <si>
    <t>PG-19-6 FIG-2-D</t>
  </si>
  <si>
    <t>PG-19 6 FIG-3-D</t>
  </si>
  <si>
    <t>PG-19-6 FIP-1-D</t>
  </si>
  <si>
    <t>PG-19-6 FIP-2-D</t>
  </si>
  <si>
    <t>PG-19-6 FIP-3-D</t>
  </si>
  <si>
    <t>PG-19-6-SUG-1-D</t>
  </si>
  <si>
    <t>PG-19-6-SUG-2-D</t>
  </si>
  <si>
    <t>PG-19-6-SUG-3-D</t>
  </si>
  <si>
    <t>PG-19-6-SUP-1-D</t>
  </si>
  <si>
    <t>PG-19-6-SUP-2-D</t>
  </si>
  <si>
    <t>PG-19-6-SUP-3-D</t>
  </si>
  <si>
    <t>9h30</t>
  </si>
  <si>
    <t>PG-19-7 FIG-1-D</t>
  </si>
  <si>
    <t>PG-19-7 FIG-2-D</t>
  </si>
  <si>
    <t>PG-19-7 FIG-3-D</t>
  </si>
  <si>
    <t>PG-19-7 FIP-1-D</t>
  </si>
  <si>
    <t>PG-19-7 FIP-2-D</t>
  </si>
  <si>
    <t>PG-19-7 FIP-3-D</t>
  </si>
  <si>
    <t>13h30</t>
  </si>
  <si>
    <t>PG-19-8 FIG-1-D</t>
  </si>
  <si>
    <t>PG-19-8 FIG-2-D</t>
  </si>
  <si>
    <t>PG-19-8 FIG-3-D</t>
  </si>
  <si>
    <t>PG-19-8  FIP-1-D</t>
  </si>
  <si>
    <t>PG-19-8 FIP-2-D</t>
  </si>
  <si>
    <t>PG-19-8  FIP-3-D</t>
  </si>
  <si>
    <t>PG-19-8 SUG-1-D</t>
  </si>
  <si>
    <t>PG-19-8 SUG-2-D</t>
  </si>
  <si>
    <t>PG-19-8 SUG-3-D</t>
  </si>
  <si>
    <t>PG-19-8 SUP-1-D</t>
  </si>
  <si>
    <t>PG-19-8 SUP-2-D</t>
  </si>
  <si>
    <t>PG-19-8 SUP-3-D</t>
  </si>
  <si>
    <t>D</t>
  </si>
  <si>
    <t>eau à moitié du cadre</t>
  </si>
  <si>
    <t>PG-19-6-FIG-7-D-EXTRA</t>
  </si>
  <si>
    <t>PG-19-6-FIG-6-D-EXTRA</t>
  </si>
  <si>
    <t>PG-19-6-FIG-5-D-EXTRA</t>
  </si>
  <si>
    <t>PG-19-6-FIG-4-D-EXTRA</t>
  </si>
  <si>
    <t>PG-19-8-FIG-4-D-EXTRA</t>
  </si>
  <si>
    <t>PG-19-8-FIG-5-D-EXTRA</t>
  </si>
  <si>
    <t>PG-19-8-FIG-7-D-EXTRA</t>
  </si>
  <si>
    <t>PG-19-8-FIG-6-D-EXTRA</t>
  </si>
  <si>
    <t>Pas fait</t>
  </si>
  <si>
    <t>PG-19-10 FIG-1-D</t>
  </si>
  <si>
    <t>PG-19-10 FIG-2-D</t>
  </si>
  <si>
    <t>PG-19-10 FIG-3-D</t>
  </si>
  <si>
    <t>PG-19-10 FIP-1-D</t>
  </si>
  <si>
    <t>PG-19-10 FIP-2-D</t>
  </si>
  <si>
    <t>PG-19-10 FIP-3-D</t>
  </si>
  <si>
    <t>PG-19-10 SUG-1-D</t>
  </si>
  <si>
    <t>PG-19-10 SUG-2-D</t>
  </si>
  <si>
    <t>PG-19-10 SUG-3-D</t>
  </si>
  <si>
    <t>PG-19-10 SUP-1-D</t>
  </si>
  <si>
    <t>PG-19-10 SUP-2-D</t>
  </si>
  <si>
    <t>PG-19-10 SUP-3-D</t>
  </si>
  <si>
    <t>10h05</t>
  </si>
  <si>
    <t>PG-19-11 FIG-1-D</t>
  </si>
  <si>
    <t>PG-19-11 FIG-2-D</t>
  </si>
  <si>
    <t>PG-19-11 FIG-3-D</t>
  </si>
  <si>
    <t>PG-19-11 FIG-4-D EXTRA</t>
  </si>
  <si>
    <t>PG-19-11 FIG-5-D EXTRA</t>
  </si>
  <si>
    <t>PG-19-11 FIG-6-D EXTRA</t>
  </si>
  <si>
    <t>PG-19-11 FIG-7-D EXTRA</t>
  </si>
  <si>
    <t>PG-19-11 FIP-1-D</t>
  </si>
  <si>
    <t>PG-19-11 FIP-2-D</t>
  </si>
  <si>
    <t>PG-19-11 FIP-3-D</t>
  </si>
  <si>
    <t>PG-19-11 SUG-1-D</t>
  </si>
  <si>
    <t>PG-19-11 SUG-2-D</t>
  </si>
  <si>
    <t>PG-19-11 SUP-1-D</t>
  </si>
  <si>
    <t>PG-19-11 SUP-2-D</t>
  </si>
  <si>
    <t>PG-19-11 SUP-3-D</t>
  </si>
  <si>
    <t>PG-19-12 FIG-1-D</t>
  </si>
  <si>
    <t>PG-19-12 FIG-2-D</t>
  </si>
  <si>
    <t>PG-19-12 FIG-3-D</t>
  </si>
  <si>
    <t>PG-19-12 FIP-1-D</t>
  </si>
  <si>
    <t>PG-19-12 FIP-2-D</t>
  </si>
  <si>
    <t>PG-19-12 FIP-3-D</t>
  </si>
  <si>
    <t>PG-19-12 SUG-1-D</t>
  </si>
  <si>
    <t>PG-19-12 SUG-2-D</t>
  </si>
  <si>
    <t>PG-19-12 SUG-3-D</t>
  </si>
  <si>
    <t>PG-19-12 SUP-1-D</t>
  </si>
  <si>
    <t>PG-19-12 SUP-2-D</t>
  </si>
  <si>
    <t>PG-19-12 SUP-3-D</t>
  </si>
  <si>
    <t>PG-19-13 FIG-1-D</t>
  </si>
  <si>
    <t>PG-19-13 FIG-2-D</t>
  </si>
  <si>
    <t>PG-19-13 FIG-3-D</t>
  </si>
  <si>
    <t>PG-19-13 FIP-1-D</t>
  </si>
  <si>
    <t>PG-19-13 FIP-2-D</t>
  </si>
  <si>
    <t>PG-19-13 FIP-3-D</t>
  </si>
  <si>
    <t>PG-19-15 FIG-1-D</t>
  </si>
  <si>
    <t>PG-19-15 FIG-2-D</t>
  </si>
  <si>
    <t>PG-19-15 FIG-3-D</t>
  </si>
  <si>
    <t>PG-19-15 FIP-1-D</t>
  </si>
  <si>
    <t>PG-19-15 FIP-2-D</t>
  </si>
  <si>
    <t>PG-19-15 FIP-3-D</t>
  </si>
  <si>
    <t>PG-19-16 FIG-1-D</t>
  </si>
  <si>
    <t>PG-19-16 FIG-2-D</t>
  </si>
  <si>
    <t>PG-19-16 FIG-3-D</t>
  </si>
  <si>
    <t>PG-19-16 FIP-1-D</t>
  </si>
  <si>
    <t>PG-19-16 FIP-2-D</t>
  </si>
  <si>
    <t>PG-19-16 FIP-3-D</t>
  </si>
  <si>
    <t>8H45</t>
  </si>
  <si>
    <t>11H45</t>
  </si>
  <si>
    <t>14H30</t>
  </si>
  <si>
    <t>bcp de vagues et vent</t>
  </si>
  <si>
    <t>16H15</t>
  </si>
  <si>
    <t>water at mousqueton (below it)</t>
  </si>
  <si>
    <t>Étiquettes de lignes</t>
  </si>
  <si>
    <t>Total général</t>
  </si>
  <si>
    <t>Étiquettes de colonnes</t>
  </si>
  <si>
    <t>Moyenne de Debit (m3/s)</t>
  </si>
  <si>
    <t>PG-19- 4  FIP-3-E</t>
  </si>
  <si>
    <t>PG-19-1 -FIG-1-E</t>
  </si>
  <si>
    <t>PG-19- 1  -FIG-2-E</t>
  </si>
  <si>
    <t>PG-19- 1  -FIG-3-E</t>
  </si>
  <si>
    <t>PG-19- 1  -FIP-1-E</t>
  </si>
  <si>
    <t>PG-19- 1  -FIP-2-E</t>
  </si>
  <si>
    <t>PG-19- 1  -FIP-3-E</t>
  </si>
  <si>
    <t>PG-19- 2  -FIG-1-E</t>
  </si>
  <si>
    <t>PG-19-  2 -FIG-2-E</t>
  </si>
  <si>
    <t>PG-19-  2 -FIG-3-E</t>
  </si>
  <si>
    <t>PG-19- 2  -FIP-1-E</t>
  </si>
  <si>
    <t>PG-19- 2  -FIP-2-E</t>
  </si>
  <si>
    <t>PG-19- 2  -FIP-3-E</t>
  </si>
  <si>
    <t>PG-19- 3  -FIG-1-E</t>
  </si>
  <si>
    <t>PG-19- 3  -FIG-2-E</t>
  </si>
  <si>
    <t>PG-19- 3  -FIG-3-E</t>
  </si>
  <si>
    <t>PG-19- 3  -FIP-1-E</t>
  </si>
  <si>
    <t>PG-19- 3  -FIP-2-E</t>
  </si>
  <si>
    <t>PG-19- 3  -FIP-3-E</t>
  </si>
  <si>
    <t>PG-19-4 FIG-1-E</t>
  </si>
  <si>
    <t>PG-19-4 FIG-2-E</t>
  </si>
  <si>
    <t>PG-19-4 FIG-3-E</t>
  </si>
  <si>
    <t>PG-19-4 FIP-1-E</t>
  </si>
  <si>
    <t>PG-19-4 FIP-2-E</t>
  </si>
  <si>
    <t>PG-19-5 FIG-1-E</t>
  </si>
  <si>
    <t>PG-19-5 FIG-2-E</t>
  </si>
  <si>
    <t>PG-19-5 FIG-3-E</t>
  </si>
  <si>
    <t>PG-19-5 FIP-1-E</t>
  </si>
  <si>
    <t>PG-19-5 FIP-2-E</t>
  </si>
  <si>
    <t>PG-19-6 FIG-1-E</t>
  </si>
  <si>
    <t>PG-19-6 FIG-2-E</t>
  </si>
  <si>
    <t>PG-19 6 FIG-3-E</t>
  </si>
  <si>
    <t>PG-19-6 FIP-1-E</t>
  </si>
  <si>
    <t>PG-19-6 FIP-2-E</t>
  </si>
  <si>
    <t>PG-19-6 FIP-3-E</t>
  </si>
  <si>
    <t>PG-19-7 FIG-1-E</t>
  </si>
  <si>
    <t>PG-19-7 FIG-2-E</t>
  </si>
  <si>
    <t>PG-19-7 FIG-3-E</t>
  </si>
  <si>
    <t>PG-19-7 FIP-1-E</t>
  </si>
  <si>
    <t>PG-19-7 FIP-2-E</t>
  </si>
  <si>
    <t>PG-19-7 FIP-3-E</t>
  </si>
  <si>
    <t>PG-19-8 FIG-1-E</t>
  </si>
  <si>
    <t>PG-19-8 FIG-2-E</t>
  </si>
  <si>
    <t>PG-19-8 FIG-3-E</t>
  </si>
  <si>
    <t>PG-19-8  FIP-1-E</t>
  </si>
  <si>
    <t>PG-19-8 FIP-2-E</t>
  </si>
  <si>
    <t>PG-19-8  FIP-3-E</t>
  </si>
  <si>
    <t>PG-19-10 FIG-1-E</t>
  </si>
  <si>
    <t>PG-19-10 FIG-2-E</t>
  </si>
  <si>
    <t>PG-19-10 FIG-3-E</t>
  </si>
  <si>
    <t>PG-19-10 FIP-1-E</t>
  </si>
  <si>
    <t>PG-19-10 FIP-2-E</t>
  </si>
  <si>
    <t>PG-19-10 FIP-3-E</t>
  </si>
  <si>
    <t>PG-19-11 FIG-1-E</t>
  </si>
  <si>
    <t>PG-19-11 FIG-2-E</t>
  </si>
  <si>
    <t>PG-19-11 FIG-3-E</t>
  </si>
  <si>
    <t>PG-19-11 FIP-1-E</t>
  </si>
  <si>
    <t>PG-19-11 FIP-2-E</t>
  </si>
  <si>
    <t>PG-19-11 FIP-3-E</t>
  </si>
  <si>
    <t>PG-19-12 FIG-1-E</t>
  </si>
  <si>
    <t>PG-19-12 FIG-2-E</t>
  </si>
  <si>
    <t>PG-19-12 FIG-3-E</t>
  </si>
  <si>
    <t>PG-19-12 FIP-1-E</t>
  </si>
  <si>
    <t>PG-19-12 FIP-2-E</t>
  </si>
  <si>
    <t>PG-19-12 FIP-3-E</t>
  </si>
  <si>
    <t>PG-19-13 FIG-1-E</t>
  </si>
  <si>
    <t>PG-19-13 FIG-2-E</t>
  </si>
  <si>
    <t>PG-19-13 FIG-3-E</t>
  </si>
  <si>
    <t>PG-19-13 FIP-1-E</t>
  </si>
  <si>
    <t>PG-19-13 FIP-2-E</t>
  </si>
  <si>
    <t>PG-19-13 FIP-3-E</t>
  </si>
  <si>
    <t>PG-19-15 FIG-1-E</t>
  </si>
  <si>
    <t>PG-19-15 FIG-2-E</t>
  </si>
  <si>
    <t>PG-19-15 FIG-3-E</t>
  </si>
  <si>
    <t>PG-19-15 FIP-1-E</t>
  </si>
  <si>
    <t>PG-19-15 FIP-2-E</t>
  </si>
  <si>
    <t>PG-19-15 FIP-3-E</t>
  </si>
  <si>
    <t>PG-19-16 FIG-1-E</t>
  </si>
  <si>
    <t>PG-19-16 FIG-2-E</t>
  </si>
  <si>
    <t>PG-19-16 FIG-3-E</t>
  </si>
  <si>
    <t>PG-19-16 FIP-1-E</t>
  </si>
  <si>
    <t>PG-19-16 FIP-2-E</t>
  </si>
  <si>
    <t>PG-19-16 FIP-3-E</t>
  </si>
  <si>
    <t>E</t>
  </si>
  <si>
    <t>10H25</t>
  </si>
  <si>
    <t>12H</t>
  </si>
  <si>
    <t>13H25</t>
  </si>
  <si>
    <t>15H30</t>
  </si>
  <si>
    <t>15H05</t>
  </si>
  <si>
    <t>7H45</t>
  </si>
  <si>
    <t>eau juste en dessous du mousqueton</t>
  </si>
  <si>
    <t>&lt;5</t>
  </si>
  <si>
    <t>PG-19-6-TA-1-D</t>
  </si>
  <si>
    <t>PG-19-6-TA-2-D</t>
  </si>
  <si>
    <t>PG-19-6-TA-3-D</t>
  </si>
  <si>
    <t>PG-19-8 TA-3-D</t>
  </si>
  <si>
    <t>PG-19-8 TA-2-D</t>
  </si>
  <si>
    <t>PG-19-8 TA-1-D</t>
  </si>
  <si>
    <t>PG-19-10 TA-3-D</t>
  </si>
  <si>
    <t>PG-19-11 TA-3-D</t>
  </si>
  <si>
    <t>PG-19-12 TA-3-D</t>
  </si>
  <si>
    <t>PG-19-11 TA-1-D</t>
  </si>
  <si>
    <t>PG-19-11 TA-2-D</t>
  </si>
  <si>
    <t>PG-19-12 TA-2-D</t>
  </si>
  <si>
    <t>PG-19-12 TA-1-D</t>
  </si>
  <si>
    <t>PG-19-3-TA-1-D</t>
  </si>
  <si>
    <t>PG-19-3-TA-2-D</t>
  </si>
  <si>
    <t>PG-19-3-TA-3-D</t>
  </si>
  <si>
    <t>Volume</t>
  </si>
  <si>
    <t>Depth of net</t>
  </si>
  <si>
    <t>C1</t>
  </si>
  <si>
    <t>C2</t>
  </si>
  <si>
    <t>C3</t>
  </si>
  <si>
    <t>C4</t>
  </si>
  <si>
    <t>Volume_formula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</si>
</sst>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\ _€_-;\-* #,##0.00\ _€_-;_-* &quot;-&quot;??\ _€_-;_-@_-"/>
    <numFmt numFmtId="165" formatCode="0.0"/>
    <numFmt numFmtId="166" formatCode="0.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A5A5A5"/>
      <name val="Calibri"/>
      <family val="2"/>
      <scheme val="minor"/>
    </font>
    <font>
      <b/>
      <sz val="11"/>
      <color rgb="FFA5A5A5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family val="2"/>
      <charset val="13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C3E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0" fontId="8" fillId="0" borderId="0">
      <alignment vertical="center"/>
    </xf>
    <xf numFmtId="164" fontId="9" fillId="0" borderId="0" applyFont="0" applyFill="0" applyBorder="0" applyAlignment="0" applyProtection="0"/>
  </cellStyleXfs>
  <cellXfs count="236">
    <xf numFmtId="0" fontId="0" fillId="0" borderId="0" xfId="0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  <xf numFmtId="165" fontId="1" fillId="2" borderId="0" xfId="0" applyNumberFormat="1" applyFon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3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6" fillId="3" borderId="0" xfId="0" applyNumberFormat="1" applyFont="1" applyFill="1" applyAlignment="1">
      <alignment horizontal="center" vertical="center"/>
    </xf>
    <xf numFmtId="165" fontId="0" fillId="3" borderId="0" xfId="0" applyNumberForma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 wrapText="1"/>
    </xf>
    <xf numFmtId="2" fontId="0" fillId="3" borderId="0" xfId="0" applyNumberFormat="1" applyFill="1" applyBorder="1" applyAlignment="1">
      <alignment horizontal="center" vertical="center"/>
    </xf>
    <xf numFmtId="165" fontId="0" fillId="4" borderId="0" xfId="0" applyNumberForma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 wrapText="1"/>
    </xf>
    <xf numFmtId="166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166" fontId="0" fillId="5" borderId="0" xfId="0" applyNumberFormat="1" applyFill="1" applyAlignment="1">
      <alignment horizontal="center"/>
    </xf>
    <xf numFmtId="165" fontId="0" fillId="6" borderId="0" xfId="0" applyNumberFormat="1" applyFill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6" fontId="0" fillId="4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5" fontId="0" fillId="8" borderId="0" xfId="0" applyNumberFormat="1" applyFill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5" fontId="0" fillId="9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2" fontId="0" fillId="9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 vertical="center"/>
    </xf>
    <xf numFmtId="14" fontId="6" fillId="7" borderId="0" xfId="0" applyNumberFormat="1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1" fontId="6" fillId="7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6" fillId="7" borderId="0" xfId="0" applyFon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9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165" fontId="0" fillId="7" borderId="1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/>
    </xf>
    <xf numFmtId="14" fontId="0" fillId="3" borderId="0" xfId="0" applyNumberFormat="1" applyFill="1" applyBorder="1" applyAlignment="1">
      <alignment horizontal="center" vertical="center"/>
    </xf>
    <xf numFmtId="14" fontId="0" fillId="5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 vertical="center" wrapText="1"/>
    </xf>
    <xf numFmtId="166" fontId="0" fillId="5" borderId="0" xfId="0" applyNumberFormat="1" applyFill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5" fontId="0" fillId="9" borderId="0" xfId="0" applyNumberFormat="1" applyFill="1" applyBorder="1" applyAlignment="1">
      <alignment horizontal="center" vertical="center"/>
    </xf>
    <xf numFmtId="14" fontId="0" fillId="7" borderId="0" xfId="0" applyNumberForma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65" fontId="0" fillId="7" borderId="0" xfId="0" applyNumberFormat="1" applyFill="1" applyBorder="1" applyAlignment="1">
      <alignment horizontal="center"/>
    </xf>
    <xf numFmtId="165" fontId="10" fillId="5" borderId="0" xfId="0" applyNumberFormat="1" applyFont="1" applyFill="1" applyAlignment="1">
      <alignment horizontal="center" vertical="center"/>
    </xf>
    <xf numFmtId="165" fontId="10" fillId="9" borderId="0" xfId="0" applyNumberFormat="1" applyFont="1" applyFill="1" applyAlignment="1">
      <alignment horizontal="center"/>
    </xf>
    <xf numFmtId="165" fontId="10" fillId="4" borderId="0" xfId="0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5" fontId="6" fillId="10" borderId="0" xfId="0" applyNumberFormat="1" applyFont="1" applyFill="1" applyAlignment="1">
      <alignment horizontal="center" vertical="center"/>
    </xf>
    <xf numFmtId="14" fontId="6" fillId="10" borderId="0" xfId="0" applyNumberFormat="1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165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5" fontId="0" fillId="10" borderId="0" xfId="0" applyNumberForma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165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10" borderId="0" xfId="0" applyNumberFormat="1" applyFill="1" applyAlignment="1">
      <alignment horizontal="center"/>
    </xf>
    <xf numFmtId="2" fontId="0" fillId="7" borderId="0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9" borderId="0" xfId="0" applyNumberFormat="1" applyFill="1" applyAlignment="1">
      <alignment horizontal="center"/>
    </xf>
    <xf numFmtId="14" fontId="0" fillId="7" borderId="0" xfId="0" applyNumberFormat="1" applyFill="1" applyAlignment="1">
      <alignment horizontal="center"/>
    </xf>
    <xf numFmtId="14" fontId="0" fillId="7" borderId="0" xfId="0" applyNumberFormat="1" applyFill="1" applyBorder="1" applyAlignment="1">
      <alignment horizontal="center"/>
    </xf>
    <xf numFmtId="14" fontId="0" fillId="1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3" borderId="0" xfId="0" applyNumberFormat="1" applyFill="1" applyBorder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/>
    </xf>
    <xf numFmtId="1" fontId="0" fillId="9" borderId="0" xfId="0" applyNumberFormat="1" applyFill="1" applyAlignment="1">
      <alignment horizontal="center"/>
    </xf>
    <xf numFmtId="1" fontId="6" fillId="7" borderId="0" xfId="3" applyNumberFormat="1" applyFon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" fontId="6" fillId="7" borderId="0" xfId="0" applyNumberFormat="1" applyFon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7" borderId="0" xfId="0" applyNumberFormat="1" applyFill="1" applyBorder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10" fillId="10" borderId="0" xfId="0" applyNumberFormat="1" applyFont="1" applyFill="1" applyAlignment="1">
      <alignment horizontal="center"/>
    </xf>
    <xf numFmtId="2" fontId="7" fillId="10" borderId="0" xfId="1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6" borderId="0" xfId="0" applyFill="1" applyAlignment="1">
      <alignment horizontal="center"/>
    </xf>
    <xf numFmtId="165" fontId="0" fillId="6" borderId="0" xfId="0" applyNumberForma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" fontId="7" fillId="7" borderId="0" xfId="1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10" borderId="0" xfId="0" applyNumberFormat="1" applyFill="1" applyAlignment="1">
      <alignment horizontal="center"/>
    </xf>
    <xf numFmtId="1" fontId="7" fillId="10" borderId="0" xfId="1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7" fillId="0" borderId="0" xfId="1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14" fontId="0" fillId="9" borderId="1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0" fillId="4" borderId="0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65" fontId="0" fillId="4" borderId="0" xfId="0" applyNumberFormat="1" applyFill="1" applyBorder="1" applyAlignment="1">
      <alignment horizontal="center"/>
    </xf>
    <xf numFmtId="165" fontId="0" fillId="9" borderId="1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2" fontId="0" fillId="9" borderId="1" xfId="0" applyNumberFormat="1" applyFill="1" applyBorder="1" applyAlignment="1">
      <alignment horizontal="center"/>
    </xf>
    <xf numFmtId="1" fontId="0" fillId="4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65" fontId="0" fillId="5" borderId="0" xfId="0" applyNumberForma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 vertical="center"/>
    </xf>
    <xf numFmtId="14" fontId="0" fillId="9" borderId="0" xfId="0" applyNumberFormat="1" applyFill="1" applyBorder="1" applyAlignment="1">
      <alignment horizontal="center"/>
    </xf>
    <xf numFmtId="14" fontId="0" fillId="9" borderId="0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" fontId="0" fillId="9" borderId="0" xfId="0" applyNumberFormat="1" applyFill="1" applyBorder="1" applyAlignment="1">
      <alignment horizontal="center"/>
    </xf>
    <xf numFmtId="165" fontId="0" fillId="9" borderId="0" xfId="0" applyNumberForma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165" fontId="6" fillId="7" borderId="0" xfId="0" applyNumberFormat="1" applyFont="1" applyFill="1" applyBorder="1" applyAlignment="1">
      <alignment horizontal="center" vertical="center"/>
    </xf>
    <xf numFmtId="14" fontId="6" fillId="7" borderId="0" xfId="0" applyNumberFormat="1" applyFont="1" applyFill="1" applyBorder="1" applyAlignment="1">
      <alignment horizontal="center" vertical="center"/>
    </xf>
    <xf numFmtId="14" fontId="0" fillId="4" borderId="0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1" fontId="6" fillId="7" borderId="0" xfId="0" applyNumberFormat="1" applyFon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2" fontId="0" fillId="4" borderId="0" xfId="0" applyNumberFormat="1" applyFill="1" applyBorder="1" applyAlignment="1">
      <alignment horizontal="center" vertical="center"/>
    </xf>
    <xf numFmtId="2" fontId="7" fillId="10" borderId="1" xfId="1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 vertical="center"/>
    </xf>
    <xf numFmtId="166" fontId="0" fillId="10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1" fontId="7" fillId="10" borderId="1" xfId="1" applyNumberFormat="1" applyFill="1" applyBorder="1" applyAlignment="1">
      <alignment horizontal="center"/>
    </xf>
    <xf numFmtId="165" fontId="0" fillId="8" borderId="0" xfId="0" applyNumberFormat="1" applyFill="1" applyBorder="1" applyAlignment="1">
      <alignment horizontal="center" vertical="center"/>
    </xf>
    <xf numFmtId="165" fontId="6" fillId="10" borderId="1" xfId="0" applyNumberFormat="1" applyFont="1" applyFill="1" applyBorder="1" applyAlignment="1">
      <alignment horizontal="center" vertical="center"/>
    </xf>
    <xf numFmtId="14" fontId="0" fillId="10" borderId="0" xfId="0" applyNumberForma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" fontId="0" fillId="10" borderId="0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 vertical="center"/>
    </xf>
    <xf numFmtId="165" fontId="0" fillId="10" borderId="0" xfId="0" applyNumberFormat="1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165" fontId="0" fillId="5" borderId="1" xfId="0" applyNumberFormat="1" applyFill="1" applyBorder="1" applyAlignment="1">
      <alignment horizontal="center" vertical="center" wrapText="1"/>
    </xf>
    <xf numFmtId="2" fontId="0" fillId="3" borderId="0" xfId="0" applyNumberFormat="1" applyFill="1" applyBorder="1" applyAlignment="1">
      <alignment horizontal="center" vertical="center" wrapText="1"/>
    </xf>
    <xf numFmtId="166" fontId="0" fillId="10" borderId="0" xfId="0" applyNumberFormat="1" applyFill="1" applyBorder="1" applyAlignment="1">
      <alignment horizontal="center"/>
    </xf>
    <xf numFmtId="2" fontId="0" fillId="10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10" fillId="4" borderId="0" xfId="0" applyNumberFormat="1" applyFont="1" applyFill="1" applyAlignment="1">
      <alignment horizontal="center" vertical="center"/>
    </xf>
    <xf numFmtId="2" fontId="10" fillId="5" borderId="0" xfId="0" applyNumberFormat="1" applyFont="1" applyFill="1" applyAlignment="1">
      <alignment horizontal="center" vertical="center"/>
    </xf>
    <xf numFmtId="1" fontId="10" fillId="7" borderId="0" xfId="0" applyNumberFormat="1" applyFont="1" applyFill="1" applyAlignment="1">
      <alignment horizontal="center" vertical="center"/>
    </xf>
    <xf numFmtId="1" fontId="10" fillId="9" borderId="0" xfId="0" applyNumberFormat="1" applyFont="1" applyFill="1" applyAlignment="1">
      <alignment horizontal="center"/>
    </xf>
  </cellXfs>
  <cellStyles count="4">
    <cellStyle name="Excel Built-in Normal" xfId="2"/>
    <cellStyle name="Milliers" xfId="3" builtinId="3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7C3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[data_PLASTIGAR_25092020.xlsx]Feuil2!Tableau croisé dynamique2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Feuil2!$B$3:$B$4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Feuil2!$A$5:$A$17</c:f>
              <c:strCache>
                <c:ptCount val="12"/>
                <c:pt idx="0">
                  <c:v>Ariège (Grepiac)</c:v>
                </c:pt>
                <c:pt idx="1">
                  <c:v>Garonne (Agen)</c:v>
                </c:pt>
                <c:pt idx="2">
                  <c:v>Garonne (Bourret)</c:v>
                </c:pt>
                <c:pt idx="3">
                  <c:v>Garonne (Gagnac)</c:v>
                </c:pt>
                <c:pt idx="4">
                  <c:v>Garonne (Labarthe Inard)</c:v>
                </c:pt>
                <c:pt idx="5">
                  <c:v>Garonne (Loures)</c:v>
                </c:pt>
                <c:pt idx="6">
                  <c:v>Garonne (Muret)</c:v>
                </c:pt>
                <c:pt idx="7">
                  <c:v>Hers (Launaguet)</c:v>
                </c:pt>
                <c:pt idx="8">
                  <c:v>Louge (Muret)</c:v>
                </c:pt>
                <c:pt idx="9">
                  <c:v>Salat (Roquefort sur Garonne)</c:v>
                </c:pt>
                <c:pt idx="10">
                  <c:v>Save (Grenade)</c:v>
                </c:pt>
                <c:pt idx="11">
                  <c:v>Touch (Tournefeuille)</c:v>
                </c:pt>
              </c:strCache>
            </c:strRef>
          </c:cat>
          <c:val>
            <c:numRef>
              <c:f>Feuil2!$B$5:$B$17</c:f>
              <c:numCache>
                <c:formatCode>General</c:formatCode>
                <c:ptCount val="12"/>
                <c:pt idx="0">
                  <c:v>22.5</c:v>
                </c:pt>
                <c:pt idx="1">
                  <c:v>302</c:v>
                </c:pt>
                <c:pt idx="2">
                  <c:v>87.299999999999969</c:v>
                </c:pt>
                <c:pt idx="3">
                  <c:v>105.08139534883725</c:v>
                </c:pt>
                <c:pt idx="4">
                  <c:v>38.5</c:v>
                </c:pt>
                <c:pt idx="5">
                  <c:v>23.399999999999995</c:v>
                </c:pt>
                <c:pt idx="6">
                  <c:v>108.56923076923081</c:v>
                </c:pt>
                <c:pt idx="7">
                  <c:v>3.23</c:v>
                </c:pt>
                <c:pt idx="8">
                  <c:v>4.63</c:v>
                </c:pt>
                <c:pt idx="9">
                  <c:v>29.100000000000009</c:v>
                </c:pt>
                <c:pt idx="10">
                  <c:v>2.5499999999999998</c:v>
                </c:pt>
                <c:pt idx="11">
                  <c:v>1.0299999999999998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5-4FFD-819F-AD02809BA91A}"/>
            </c:ext>
          </c:extLst>
        </c:ser>
        <c:ser>
          <c:idx val="1"/>
          <c:order val="1"/>
          <c:tx>
            <c:strRef>
              <c:f>Feuil2!$C$3:$C$4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Feuil2!$A$5:$A$17</c:f>
              <c:strCache>
                <c:ptCount val="12"/>
                <c:pt idx="0">
                  <c:v>Ariège (Grepiac)</c:v>
                </c:pt>
                <c:pt idx="1">
                  <c:v>Garonne (Agen)</c:v>
                </c:pt>
                <c:pt idx="2">
                  <c:v>Garonne (Bourret)</c:v>
                </c:pt>
                <c:pt idx="3">
                  <c:v>Garonne (Gagnac)</c:v>
                </c:pt>
                <c:pt idx="4">
                  <c:v>Garonne (Labarthe Inard)</c:v>
                </c:pt>
                <c:pt idx="5">
                  <c:v>Garonne (Loures)</c:v>
                </c:pt>
                <c:pt idx="6">
                  <c:v>Garonne (Muret)</c:v>
                </c:pt>
                <c:pt idx="7">
                  <c:v>Hers (Launaguet)</c:v>
                </c:pt>
                <c:pt idx="8">
                  <c:v>Louge (Muret)</c:v>
                </c:pt>
                <c:pt idx="9">
                  <c:v>Salat (Roquefort sur Garonne)</c:v>
                </c:pt>
                <c:pt idx="10">
                  <c:v>Save (Grenade)</c:v>
                </c:pt>
                <c:pt idx="11">
                  <c:v>Touch (Tournefeuille)</c:v>
                </c:pt>
              </c:strCache>
            </c:strRef>
          </c:cat>
          <c:val>
            <c:numRef>
              <c:f>Feuil2!$C$5:$C$17</c:f>
              <c:numCache>
                <c:formatCode>General</c:formatCode>
                <c:ptCount val="12"/>
                <c:pt idx="0">
                  <c:v>60.699999999999996</c:v>
                </c:pt>
                <c:pt idx="1">
                  <c:v>480</c:v>
                </c:pt>
                <c:pt idx="2">
                  <c:v>224</c:v>
                </c:pt>
                <c:pt idx="3">
                  <c:v>195.61538461538461</c:v>
                </c:pt>
                <c:pt idx="4">
                  <c:v>48.6</c:v>
                </c:pt>
                <c:pt idx="5">
                  <c:v>25.3</c:v>
                </c:pt>
                <c:pt idx="6">
                  <c:v>168.66666666666666</c:v>
                </c:pt>
                <c:pt idx="7">
                  <c:v>4.54</c:v>
                </c:pt>
                <c:pt idx="8">
                  <c:v>6.4303333333333335</c:v>
                </c:pt>
                <c:pt idx="9">
                  <c:v>47.5</c:v>
                </c:pt>
                <c:pt idx="10">
                  <c:v>4.5366666666666662</c:v>
                </c:pt>
                <c:pt idx="11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5-4FFD-819F-AD02809BA91A}"/>
            </c:ext>
          </c:extLst>
        </c:ser>
        <c:ser>
          <c:idx val="2"/>
          <c:order val="2"/>
          <c:tx>
            <c:strRef>
              <c:f>Feuil2!$D$3:$D$4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Feuil2!$A$5:$A$17</c:f>
              <c:strCache>
                <c:ptCount val="12"/>
                <c:pt idx="0">
                  <c:v>Ariège (Grepiac)</c:v>
                </c:pt>
                <c:pt idx="1">
                  <c:v>Garonne (Agen)</c:v>
                </c:pt>
                <c:pt idx="2">
                  <c:v>Garonne (Bourret)</c:v>
                </c:pt>
                <c:pt idx="3">
                  <c:v>Garonne (Gagnac)</c:v>
                </c:pt>
                <c:pt idx="4">
                  <c:v>Garonne (Labarthe Inard)</c:v>
                </c:pt>
                <c:pt idx="5">
                  <c:v>Garonne (Loures)</c:v>
                </c:pt>
                <c:pt idx="6">
                  <c:v>Garonne (Muret)</c:v>
                </c:pt>
                <c:pt idx="7">
                  <c:v>Hers (Launaguet)</c:v>
                </c:pt>
                <c:pt idx="8">
                  <c:v>Louge (Muret)</c:v>
                </c:pt>
                <c:pt idx="9">
                  <c:v>Salat (Roquefort sur Garonne)</c:v>
                </c:pt>
                <c:pt idx="10">
                  <c:v>Save (Grenade)</c:v>
                </c:pt>
                <c:pt idx="11">
                  <c:v>Touch (Tournefeuille)</c:v>
                </c:pt>
              </c:strCache>
            </c:strRef>
          </c:cat>
          <c:val>
            <c:numRef>
              <c:f>Feuil2!$D$5:$D$17</c:f>
              <c:numCache>
                <c:formatCode>General</c:formatCode>
                <c:ptCount val="12"/>
                <c:pt idx="0">
                  <c:v>63.5</c:v>
                </c:pt>
                <c:pt idx="1">
                  <c:v>263</c:v>
                </c:pt>
                <c:pt idx="2">
                  <c:v>162</c:v>
                </c:pt>
                <c:pt idx="3">
                  <c:v>174</c:v>
                </c:pt>
                <c:pt idx="4">
                  <c:v>50.300000000000004</c:v>
                </c:pt>
                <c:pt idx="5">
                  <c:v>34.1</c:v>
                </c:pt>
                <c:pt idx="6">
                  <c:v>198</c:v>
                </c:pt>
                <c:pt idx="7">
                  <c:v>1.9000000000000001</c:v>
                </c:pt>
                <c:pt idx="8">
                  <c:v>3.2899999999999996</c:v>
                </c:pt>
                <c:pt idx="9">
                  <c:v>38.300000000000004</c:v>
                </c:pt>
                <c:pt idx="10">
                  <c:v>2.56</c:v>
                </c:pt>
                <c:pt idx="11">
                  <c:v>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5-4FFD-819F-AD02809BA91A}"/>
            </c:ext>
          </c:extLst>
        </c:ser>
        <c:ser>
          <c:idx val="3"/>
          <c:order val="3"/>
          <c:tx>
            <c:strRef>
              <c:f>Feuil2!$E$3:$E$4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Feuil2!$A$5:$A$17</c:f>
              <c:strCache>
                <c:ptCount val="12"/>
                <c:pt idx="0">
                  <c:v>Ariège (Grepiac)</c:v>
                </c:pt>
                <c:pt idx="1">
                  <c:v>Garonne (Agen)</c:v>
                </c:pt>
                <c:pt idx="2">
                  <c:v>Garonne (Bourret)</c:v>
                </c:pt>
                <c:pt idx="3">
                  <c:v>Garonne (Gagnac)</c:v>
                </c:pt>
                <c:pt idx="4">
                  <c:v>Garonne (Labarthe Inard)</c:v>
                </c:pt>
                <c:pt idx="5">
                  <c:v>Garonne (Loures)</c:v>
                </c:pt>
                <c:pt idx="6">
                  <c:v>Garonne (Muret)</c:v>
                </c:pt>
                <c:pt idx="7">
                  <c:v>Hers (Launaguet)</c:v>
                </c:pt>
                <c:pt idx="8">
                  <c:v>Louge (Muret)</c:v>
                </c:pt>
                <c:pt idx="9">
                  <c:v>Salat (Roquefort sur Garonne)</c:v>
                </c:pt>
                <c:pt idx="10">
                  <c:v>Save (Grenade)</c:v>
                </c:pt>
                <c:pt idx="11">
                  <c:v>Touch (Tournefeuille)</c:v>
                </c:pt>
              </c:strCache>
            </c:strRef>
          </c:cat>
          <c:val>
            <c:numRef>
              <c:f>Feuil2!$E$5:$E$17</c:f>
              <c:numCache>
                <c:formatCode>General</c:formatCode>
                <c:ptCount val="12"/>
                <c:pt idx="0">
                  <c:v>21.5</c:v>
                </c:pt>
                <c:pt idx="1">
                  <c:v>110</c:v>
                </c:pt>
                <c:pt idx="2">
                  <c:v>69.700000000000017</c:v>
                </c:pt>
                <c:pt idx="3">
                  <c:v>80.099999999999994</c:v>
                </c:pt>
                <c:pt idx="4">
                  <c:v>38.699999999999996</c:v>
                </c:pt>
                <c:pt idx="5">
                  <c:v>28.7</c:v>
                </c:pt>
                <c:pt idx="6">
                  <c:v>80.099999999999994</c:v>
                </c:pt>
                <c:pt idx="7">
                  <c:v>0.95299999999999974</c:v>
                </c:pt>
                <c:pt idx="8">
                  <c:v>2.02</c:v>
                </c:pt>
                <c:pt idx="9">
                  <c:v>25.400000000000002</c:v>
                </c:pt>
                <c:pt idx="10">
                  <c:v>1.46</c:v>
                </c:pt>
                <c:pt idx="11">
                  <c:v>0.61299999999999988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5-4FFD-819F-AD02809BA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5643056"/>
        <c:axId val="825646800"/>
      </c:lineChart>
      <c:catAx>
        <c:axId val="8256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5646800"/>
        <c:crosses val="autoZero"/>
        <c:auto val="1"/>
        <c:lblAlgn val="ctr"/>
        <c:lblOffset val="100"/>
        <c:noMultiLvlLbl val="0"/>
      </c:catAx>
      <c:valAx>
        <c:axId val="825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56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</xdr:colOff>
      <xdr:row>3</xdr:row>
      <xdr:rowOff>91440</xdr:rowOff>
    </xdr:from>
    <xdr:to>
      <xdr:col>15</xdr:col>
      <xdr:colOff>716280</xdr:colOff>
      <xdr:row>36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_PLASTIGAR_12092019%20(version%201).xlsb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3739.458276736113" createdVersion="6" refreshedVersion="6" minRefreshableVersion="3" recordCount="634">
  <cacheSource type="worksheet">
    <worksheetSource ref="A1:BF1048576" sheet="Feuil1" r:id="rId2"/>
  </cacheSource>
  <cacheFields count="58">
    <cacheField name="Code_station" numFmtId="0">
      <sharedItems containsString="0" containsBlank="1" containsNumber="1" containsInteger="1" minValue="1" maxValue="16"/>
    </cacheField>
    <cacheField name="Station_name" numFmtId="0">
      <sharedItems containsBlank="1" count="16">
        <s v="Garonne (Loures)"/>
        <s v="Neste (St Laurent de Neste)"/>
        <s v="Garonne (Labarthe Inard)"/>
        <s v="Salat (Roquefort sur Garonne)"/>
        <s v="Louge (Muret)"/>
        <s v="Garonne (Muret)"/>
        <s v="Ariège (Grepiac)"/>
        <s v="Hers (Launaguet)"/>
        <s v="Touch (Tournefeuille)"/>
        <s v="Garonne (Gagnac)"/>
        <s v="Garonne (Bourret)"/>
        <s v="Save (Grenade)"/>
        <s v="Gers (Layrac)"/>
        <s v="Garonne (Agen)"/>
        <m/>
        <s v="Louges (Muret)" u="1"/>
      </sharedItems>
    </cacheField>
    <cacheField name="Date" numFmtId="0">
      <sharedItems containsNonDate="0" containsDate="1" containsString="0" containsBlank="1" minDate="2018-10-15T00:00:00" maxDate="2019-07-05T00:00:00"/>
    </cacheField>
    <cacheField name="Time" numFmtId="0">
      <sharedItems containsBlank="1"/>
    </cacheField>
    <cacheField name="ID_Sample" numFmtId="0">
      <sharedItems containsBlank="1"/>
    </cacheField>
    <cacheField name="Sampling_gear" numFmtId="0">
      <sharedItems containsBlank="1"/>
    </cacheField>
    <cacheField name="Mesh_size" numFmtId="0">
      <sharedItems containsBlank="1" containsMixedTypes="1" containsNumber="1" containsInteger="1" minValue="25" maxValue="500"/>
    </cacheField>
    <cacheField name="Replicate" numFmtId="0">
      <sharedItems containsString="0" containsBlank="1" containsNumber="1" containsInteger="1" minValue="1" maxValue="13"/>
    </cacheField>
    <cacheField name="Season" numFmtId="0">
      <sharedItems containsBlank="1" count="6">
        <s v="A"/>
        <s v="B"/>
        <s v="C"/>
        <s v="Crue"/>
        <s v="D"/>
        <m/>
      </sharedItems>
    </cacheField>
    <cacheField name="Lap_start" numFmtId="0">
      <sharedItems containsBlank="1" containsMixedTypes="1" containsNumber="1" containsInteger="1" minValue="120" maxValue="99325"/>
    </cacheField>
    <cacheField name="Lap_End" numFmtId="0">
      <sharedItems containsBlank="1" containsMixedTypes="1" containsNumber="1" containsInteger="1" minValue="117" maxValue="98952"/>
    </cacheField>
    <cacheField name="Duration_min" numFmtId="0">
      <sharedItems containsBlank="1" containsMixedTypes="1" containsNumber="1" minValue="0.31666666666666665" maxValue="12.083333333333334"/>
    </cacheField>
    <cacheField name="Flow_Lmin" numFmtId="0">
      <sharedItems containsBlank="1" containsMixedTypes="1" containsNumber="1" minValue="-740775" maxValue="24205.882352941175"/>
    </cacheField>
    <cacheField name="Observations" numFmtId="0">
      <sharedItems containsBlank="1"/>
    </cacheField>
    <cacheField name="Debit (m3/s)" numFmtId="0">
      <sharedItems containsBlank="1" containsMixedTypes="1" containsNumber="1" minValue="0.61299999999999999" maxValue="480"/>
    </cacheField>
    <cacheField name="Temperature" numFmtId="0">
      <sharedItems containsBlank="1" containsMixedTypes="1" containsNumber="1" minValue="6.4" maxValue="26.6"/>
    </cacheField>
    <cacheField name="O2_mgmL" numFmtId="0">
      <sharedItems containsBlank="1" containsMixedTypes="1" containsNumber="1" minValue="6.03" maxValue="12.07"/>
    </cacheField>
    <cacheField name="O2_%" numFmtId="0">
      <sharedItems containsBlank="1" containsMixedTypes="1" containsNumber="1" minValue="57.8" maxValue="113.9"/>
    </cacheField>
    <cacheField name="Conductivity" numFmtId="0">
      <sharedItems containsBlank="1" containsMixedTypes="1" containsNumber="1" minValue="110.9" maxValue="581"/>
    </cacheField>
    <cacheField name="pH " numFmtId="0">
      <sharedItems containsBlank="1" containsMixedTypes="1" containsNumber="1" minValue="7.43" maxValue="9.8000000000000007"/>
    </cacheField>
    <cacheField name="ORP" numFmtId="0">
      <sharedItems containsBlank="1" containsMixedTypes="1" containsNumber="1" minValue="100.6" maxValue="329.8"/>
    </cacheField>
    <cacheField name="NTU" numFmtId="0">
      <sharedItems containsBlank="1" containsMixedTypes="1" containsNumber="1" minValue="0.9" maxValue="260"/>
    </cacheField>
    <cacheField name="dry_mass_organic_matter" numFmtId="0">
      <sharedItems containsBlank="1" containsMixedTypes="1" containsNumber="1" minValue="0" maxValue="88.47"/>
    </cacheField>
    <cacheField name="COT_mgl_C" numFmtId="0">
      <sharedItems containsBlank="1" containsMixedTypes="1" containsNumber="1" minValue="0.76700000000000002" maxValue="3.4460000000000002"/>
    </cacheField>
    <cacheField name="NT_mgl_N" numFmtId="0">
      <sharedItems containsBlank="1" containsMixedTypes="1" containsNumber="1" minValue="0.36499999999999999" maxValue="8.8819999999999997"/>
    </cacheField>
    <cacheField name="PO43_µgl" numFmtId="0">
      <sharedItems containsBlank="1" containsMixedTypes="1" containsNumber="1" minValue="0" maxValue="127"/>
    </cacheField>
    <cacheField name="NH4+_µgl" numFmtId="0">
      <sharedItems containsBlank="1" containsMixedTypes="1" containsNumber="1" minValue="16.7" maxValue="387.9"/>
    </cacheField>
    <cacheField name="Ptot_µgl" numFmtId="0">
      <sharedItems containsBlank="1" containsMixedTypes="1" containsNumber="1" containsInteger="1" minValue="20" maxValue="261"/>
    </cacheField>
    <cacheField name="ID_Sample2" numFmtId="0">
      <sharedItems containsBlank="1"/>
    </cacheField>
    <cacheField name="mass I" numFmtId="0">
      <sharedItems containsBlank="1" containsMixedTypes="1" containsNumber="1" minValue="1E-4" maxValue="3.1309999999999998E-2"/>
    </cacheField>
    <cacheField name="mass II" numFmtId="0">
      <sharedItems containsBlank="1" containsMixedTypes="1" containsNumber="1" minValue="6.0000000000000002E-5" maxValue="3.6099999999999999E-3"/>
    </cacheField>
    <cacheField name="mass III" numFmtId="0">
      <sharedItems containsBlank="1" containsMixedTypes="1" containsNumber="1" minValue="0" maxValue="0.13833000000000001"/>
    </cacheField>
    <cacheField name="Total_Mass" numFmtId="0">
      <sharedItems containsBlank="1" containsMixedTypes="1" containsNumber="1" minValue="0" maxValue="0.13833000000000001"/>
    </cacheField>
    <cacheField name="Mass_notpolymer" numFmtId="0">
      <sharedItems containsBlank="1" containsMixedTypes="1" containsNumber="1" minValue="1E-4" maxValue="9.9600000000000001E-3"/>
    </cacheField>
    <cacheField name="Mass_withoutNP" numFmtId="0">
      <sharedItems containsBlank="1" containsMixedTypes="1" containsNumber="1" minValue="0" maxValue="0.13833000000000001"/>
    </cacheField>
    <cacheField name="nb_plastic_I" numFmtId="0">
      <sharedItems containsBlank="1" containsMixedTypes="1" containsNumber="1" containsInteger="1" minValue="1" maxValue="6"/>
    </cacheField>
    <cacheField name="nb_plastic_II" numFmtId="0">
      <sharedItems containsBlank="1" containsMixedTypes="1" containsNumber="1" containsInteger="1" minValue="1" maxValue="4"/>
    </cacheField>
    <cacheField name="nb_plastic_III" numFmtId="0">
      <sharedItems containsBlank="1" containsMixedTypes="1" containsNumber="1" containsInteger="1" minValue="0" maxValue="145"/>
    </cacheField>
    <cacheField name="Total_nb" numFmtId="0">
      <sharedItems containsBlank="1" containsMixedTypes="1" containsNumber="1" containsInteger="1" minValue="0" maxValue="145"/>
    </cacheField>
    <cacheField name="TAB" numFmtId="0">
      <sharedItems containsBlank="1" containsMixedTypes="1" containsNumber="1" minValue="107.49" maxValue="249"/>
    </cacheField>
    <cacheField name="OM1" numFmtId="0">
      <sharedItems containsBlank="1" containsMixedTypes="1" containsNumber="1" minValue="115.53" maxValue="318.62"/>
    </cacheField>
    <cacheField name="WOM1" numFmtId="0">
      <sharedItems containsBlank="1" containsMixedTypes="1" containsNumber="1" minValue="0" maxValue="71.230000000000018"/>
    </cacheField>
    <cacheField name="OM2" numFmtId="0">
      <sharedItems containsBlank="1" containsMixedTypes="1" containsNumber="1" minValue="116.07" maxValue="304.61"/>
    </cacheField>
    <cacheField name="WOM2" numFmtId="0">
      <sharedItems containsBlank="1" containsMixedTypes="1" containsNumber="1" minValue="0" maxValue="57.230000000000018"/>
    </cacheField>
    <cacheField name="WOM3/Tamis" numFmtId="0">
      <sharedItems containsBlank="1" containsMixedTypes="1" containsNumber="1" minValue="0.69" maxValue="41.84"/>
    </cacheField>
    <cacheField name="WOM3/BP" numFmtId="0">
      <sharedItems containsBlank="1" containsMixedTypes="1" containsNumber="1" minValue="2.27" maxValue="22.56"/>
    </cacheField>
    <cacheField name="WOM2/BP" numFmtId="0">
      <sharedItems containsBlank="1" containsMixedTypes="1" containsNumber="1" minValue="3.41" maxValue="36.46"/>
    </cacheField>
    <cacheField name="WOM1/BP" numFmtId="0">
      <sharedItems containsBlank="1" containsMixedTypes="1" containsNumber="1" minValue="54.48" maxValue="54.48"/>
    </cacheField>
    <cacheField name="weighting_paper_III" numFmtId="0">
      <sharedItems containsBlank="1" containsMixedTypes="1" containsNumber="1" minValue="0.22008" maxValue="0.46997"/>
    </cacheField>
    <cacheField name="weight_plastics_III" numFmtId="0">
      <sharedItems containsBlank="1" containsMixedTypes="1" containsNumber="1" minValue="0.21967" maxValue="0.49491000000000002"/>
    </cacheField>
    <cacheField name="Mass_plastics_III" numFmtId="0">
      <sharedItems containsBlank="1" containsMixedTypes="1" containsNumber="1" minValue="-3.4899999999999931E-3" maxValue="0.47022999999999998"/>
    </cacheField>
    <cacheField name="weighting_paper_II" numFmtId="0">
      <sharedItems containsString="0" containsBlank="1" containsNumber="1" minValue="0.22789999999999999" maxValue="0.23585"/>
    </cacheField>
    <cacheField name="weight_plastics_II" numFmtId="0">
      <sharedItems containsString="0" containsBlank="1" containsNumber="1" minValue="0.22572" maxValue="0.32086999999999999"/>
    </cacheField>
    <cacheField name="Mass_plastics_II" numFmtId="0">
      <sharedItems containsString="0" containsBlank="1" containsNumber="1" minValue="-2.1799999999999875E-3" maxValue="0.23422000000000001"/>
    </cacheField>
    <cacheField name="weighting_paper_I" numFmtId="0">
      <sharedItems containsString="0" containsBlank="1" containsNumber="1" minValue="0.22184999999999999" maxValue="0.46100999999999998"/>
    </cacheField>
    <cacheField name="weight_plastics_I" numFmtId="0">
      <sharedItems containsString="0" containsBlank="1" containsNumber="1" minValue="0.22122" maxValue="0.46869"/>
    </cacheField>
    <cacheField name="Mass_plastics_I" numFmtId="0">
      <sharedItems containsString="0" containsBlank="1" containsNumber="1" minValue="-3.5499999999999976E-3" maxValue="0.22519"/>
    </cacheField>
    <cacheField name="TotalMass_Before pictures" numFmtId="0">
      <sharedItems containsBlank="1" containsMixedTypes="1" containsNumber="1" minValue="-4.7700000000000242E-3" maxValue="0.47022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4">
  <r>
    <n v="1"/>
    <x v="0"/>
    <d v="2018-10-17T00:00:00"/>
    <s v="8h15"/>
    <s v="PG-18- 1  -FIG-1-A"/>
    <s v="FILET"/>
    <n v="500"/>
    <n v="1"/>
    <x v="0"/>
    <n v="28857"/>
    <n v="30588"/>
    <n v="6.9666666666666668"/>
    <n v="18635.167464114831"/>
    <s v="NA"/>
    <n v="23.4"/>
    <n v="11.4"/>
    <n v="10.09"/>
    <n v="92.4"/>
    <n v="124"/>
    <n v="7.73"/>
    <n v="140.30000000000001"/>
    <n v="6.4"/>
    <n v="9.0399999999999991"/>
    <s v="NA"/>
    <s v="NA"/>
    <s v="NA"/>
    <s v="NA"/>
    <s v="NA"/>
    <s v="PG-18- 1  -FIG-1-A"/>
    <n v="8.0000000000000004E-4"/>
    <m/>
    <n v="7.6999999999999996E-4"/>
    <n v="1.57E-3"/>
    <n v="1E-4"/>
    <n v="1.47E-3"/>
    <n v="1"/>
    <m/>
    <n v="4"/>
    <n v="5"/>
    <n v="162.63"/>
    <n v="199.38"/>
    <n v="36.75"/>
    <n v="191.15"/>
    <n v="28.52000000000001"/>
    <s v="ND"/>
    <s v="ND"/>
    <s v="ND"/>
    <s v="ND"/>
    <n v="0.46260000000000001"/>
    <n v="0.46178000000000002"/>
    <n v="-8.1999999999998741E-4"/>
    <m/>
    <m/>
    <n v="0"/>
    <m/>
    <m/>
    <n v="0"/>
    <n v="-8.1999999999998741E-4"/>
  </r>
  <r>
    <n v="1"/>
    <x v="0"/>
    <d v="2018-10-17T00:00:00"/>
    <s v="8h15"/>
    <s v="PG-18- 1  -FIG-2-A"/>
    <s v="FILET"/>
    <n v="500"/>
    <n v="2"/>
    <x v="0"/>
    <n v="30616"/>
    <n v="32422"/>
    <n v="7.0166666666666666"/>
    <n v="19304.038004750593"/>
    <s v="NA"/>
    <n v="23.4"/>
    <n v="11.4"/>
    <n v="10.09"/>
    <n v="92.4"/>
    <n v="124"/>
    <n v="7.73"/>
    <n v="140.30000000000001"/>
    <n v="6.4"/>
    <n v="3.66"/>
    <s v="NA"/>
    <s v="NA"/>
    <s v="NA"/>
    <s v="NA"/>
    <s v="NA"/>
    <s v="PG-18- 1  -FIG-2-A"/>
    <n v="9.3999999999999997E-4"/>
    <m/>
    <n v="5.1999999999999995E-4"/>
    <n v="1.4599999999999999E-3"/>
    <m/>
    <n v="1.4599999999999999E-3"/>
    <n v="1"/>
    <m/>
    <n v="4"/>
    <n v="5"/>
    <n v="247.38"/>
    <n v="299.11"/>
    <n v="51.730000000000018"/>
    <n v="304.61"/>
    <n v="57.230000000000018"/>
    <s v="ND"/>
    <s v="ND"/>
    <s v="ND"/>
    <s v="ND"/>
    <n v="0.46997"/>
    <n v="0.46648000000000001"/>
    <n v="-3.4899999999999931E-3"/>
    <m/>
    <m/>
    <n v="0"/>
    <n v="0.46100999999999998"/>
    <n v="0.46723999999999999"/>
    <n v="6.2300000000000133E-3"/>
    <n v="2.7400000000000202E-3"/>
  </r>
  <r>
    <n v="1"/>
    <x v="0"/>
    <d v="2018-10-17T00:00:00"/>
    <s v="8h15"/>
    <s v="PG-18- 1  -FIG-3-A"/>
    <s v="FILET"/>
    <n v="500"/>
    <n v="3"/>
    <x v="0"/>
    <n v="32424"/>
    <n v="34192"/>
    <n v="7.0333333333333332"/>
    <n v="18853.080568720379"/>
    <s v="NA"/>
    <n v="23.4"/>
    <n v="11.4"/>
    <n v="10.09"/>
    <n v="92.4"/>
    <n v="124"/>
    <n v="7.73"/>
    <n v="140.30000000000001"/>
    <n v="6.4"/>
    <n v="5.49"/>
    <s v="NA"/>
    <s v="NA"/>
    <s v="NA"/>
    <s v="NA"/>
    <s v="NA"/>
    <s v="PG-18- 1  -FIG-3-A"/>
    <s v="ND"/>
    <s v="ND"/>
    <s v="ND"/>
    <s v="ND"/>
    <s v="ND"/>
    <s v="ND"/>
    <s v="ND"/>
    <s v="ND"/>
    <s v="ND"/>
    <s v="ND"/>
    <n v="247.39"/>
    <n v="318.62"/>
    <n v="71.230000000000018"/>
    <n v="283.48"/>
    <n v="36.090000000000032"/>
    <n v="41.84"/>
    <s v="ND"/>
    <s v="ND"/>
    <s v="ND"/>
    <m/>
    <n v="0.46326000000000001"/>
    <n v="0.46326000000000001"/>
    <m/>
    <m/>
    <n v="0"/>
    <m/>
    <m/>
    <n v="0"/>
    <n v="0.46326000000000001"/>
  </r>
  <r>
    <n v="1"/>
    <x v="0"/>
    <d v="2018-10-17T00:00:00"/>
    <s v="8h15"/>
    <s v="PG-18- 1  -FIP-1-A"/>
    <s v="FILET"/>
    <n v="25"/>
    <n v="1"/>
    <x v="0"/>
    <n v="805"/>
    <n v="892"/>
    <n v="0.6166666666666667"/>
    <n v="10581.08108108108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FI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FIP-2-A"/>
    <s v="FILET"/>
    <n v="25"/>
    <n v="2"/>
    <x v="0"/>
    <n v="897"/>
    <n v="983"/>
    <n v="0.6"/>
    <n v="10750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FI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FIP-3-A"/>
    <s v="FILET"/>
    <n v="25"/>
    <n v="3"/>
    <x v="0"/>
    <n v="991"/>
    <n v="1070"/>
    <n v="0.56666666666666665"/>
    <n v="10455.882352941177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FIP-3-A"/>
    <m/>
    <m/>
    <m/>
    <m/>
    <m/>
    <m/>
    <n v="1"/>
    <m/>
    <n v="4"/>
    <n v="5"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SUG-1-A"/>
    <s v="SUBER"/>
    <n v="500"/>
    <n v="1"/>
    <x v="0"/>
    <s v="NA"/>
    <s v="NA"/>
    <n v="1.33"/>
    <s v="NA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SUG-1-A"/>
    <m/>
    <m/>
    <m/>
    <m/>
    <m/>
    <m/>
    <m/>
    <m/>
    <n v="3"/>
    <n v="3"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SUG-2-A"/>
    <s v="SUBER"/>
    <n v="500"/>
    <n v="2"/>
    <x v="0"/>
    <s v="NA"/>
    <s v="NA"/>
    <n v="1.5"/>
    <s v="NA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SUG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SUG-3-A"/>
    <s v="SUBER"/>
    <n v="500"/>
    <n v="3"/>
    <x v="0"/>
    <s v="NA"/>
    <s v="NA"/>
    <n v="1.5"/>
    <s v="NA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SUG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SUP-1-A"/>
    <s v="SUBER"/>
    <n v="25"/>
    <n v="1"/>
    <x v="0"/>
    <s v="NA"/>
    <s v="NA"/>
    <n v="0.92"/>
    <s v="NA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SU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SUP-2-A"/>
    <s v="SUBER"/>
    <n v="25"/>
    <n v="2"/>
    <x v="0"/>
    <s v="NA"/>
    <s v="NA"/>
    <n v="1"/>
    <s v="NA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SU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SUP-3-A"/>
    <s v="SUBER"/>
    <n v="25"/>
    <n v="3"/>
    <x v="0"/>
    <s v="NA"/>
    <s v="NA"/>
    <n v="1"/>
    <s v="NA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SU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TA-1-A"/>
    <s v="TARROT"/>
    <s v="NA"/>
    <n v="1"/>
    <x v="0"/>
    <s v="NA"/>
    <s v="NA"/>
    <s v="NA"/>
    <s v="NA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TA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TA-2-A"/>
    <s v="TARROT"/>
    <s v="NA"/>
    <n v="2"/>
    <x v="0"/>
    <s v="NA"/>
    <s v="NA"/>
    <s v="NA"/>
    <s v="NA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TA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1"/>
    <x v="0"/>
    <d v="2018-10-17T00:00:00"/>
    <s v="8h15"/>
    <s v="PG-18- 1  -TA-3-A"/>
    <s v="TARROT"/>
    <s v="NA"/>
    <n v="3"/>
    <x v="0"/>
    <s v="NA"/>
    <s v="NA"/>
    <s v="NA"/>
    <s v="NA"/>
    <s v="NA"/>
    <n v="23.4"/>
    <n v="11.4"/>
    <n v="10.09"/>
    <n v="92.4"/>
    <n v="124"/>
    <n v="7.73"/>
    <n v="140.30000000000001"/>
    <n v="6.4"/>
    <s v="NA"/>
    <s v="NA"/>
    <s v="NA"/>
    <s v="NA"/>
    <s v="NA"/>
    <s v="NA"/>
    <s v="PG-18- 1  -TA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FIG-1-A"/>
    <s v="FILET"/>
    <n v="500"/>
    <n v="1"/>
    <x v="0"/>
    <n v="34321"/>
    <n v="34932"/>
    <n v="6.9666666666666703"/>
    <n v="4472.8708133971286"/>
    <s v="10 cm out of water; area=0,17 m2"/>
    <s v="NA"/>
    <n v="11.5"/>
    <n v="10.44"/>
    <n v="95.9"/>
    <n v="121.4"/>
    <n v="7.86"/>
    <n v="186.7"/>
    <n v="7.3"/>
    <n v="12.51"/>
    <s v="NA"/>
    <s v="NA"/>
    <s v="NA"/>
    <s v="NA"/>
    <s v="NA"/>
    <s v="PG-18- 2  -FIG-1-A"/>
    <m/>
    <m/>
    <n v="0"/>
    <n v="0"/>
    <m/>
    <n v="0"/>
    <m/>
    <m/>
    <n v="2"/>
    <n v="2"/>
    <n v="162.09"/>
    <n v="182.76"/>
    <n v="20.669999999999987"/>
    <n v="172.41"/>
    <n v="10.319999999999993"/>
    <s v="ND"/>
    <s v="ND"/>
    <s v="ND"/>
    <s v="ND"/>
    <n v="0.23738000000000001"/>
    <n v="0.23691000000000001"/>
    <n v="-4.699999999999982E-4"/>
    <m/>
    <m/>
    <n v="0"/>
    <m/>
    <m/>
    <n v="0"/>
    <n v="-4.699999999999982E-4"/>
  </r>
  <r>
    <n v="2"/>
    <x v="1"/>
    <d v="2018-10-17T00:00:00"/>
    <s v="10h40"/>
    <s v="PG-18- 2  -FIG-2-A"/>
    <s v="FILET"/>
    <n v="500"/>
    <n v="2"/>
    <x v="0"/>
    <n v="35105"/>
    <n v="36190"/>
    <n v="7.3833333333333337"/>
    <n v="11021.444695259594"/>
    <s v="NA"/>
    <s v="NA"/>
    <n v="11.5"/>
    <n v="10.44"/>
    <n v="95.9"/>
    <n v="121.4"/>
    <n v="7.86"/>
    <n v="186.7"/>
    <n v="7.3"/>
    <n v="11.2"/>
    <s v="NA"/>
    <s v="NA"/>
    <s v="NA"/>
    <s v="NA"/>
    <s v="NA"/>
    <s v="PG-18- 2  -FIG-2-A"/>
    <m/>
    <m/>
    <n v="4.4999999999999999E-4"/>
    <n v="4.4999999999999999E-4"/>
    <m/>
    <n v="4.4999999999999999E-4"/>
    <m/>
    <m/>
    <n v="2"/>
    <n v="2"/>
    <n v="164.07"/>
    <n v="217.79"/>
    <n v="53.72"/>
    <n v="196.96"/>
    <n v="32.890000000000015"/>
    <s v="ND"/>
    <n v="19.920000000000002"/>
    <s v="ND"/>
    <s v="ND"/>
    <m/>
    <m/>
    <n v="0"/>
    <m/>
    <m/>
    <n v="0"/>
    <m/>
    <m/>
    <n v="0"/>
    <n v="0"/>
  </r>
  <r>
    <n v="2"/>
    <x v="1"/>
    <d v="2018-10-17T00:00:00"/>
    <s v="10h40"/>
    <s v="PG-18- 2  -FIG-3-A"/>
    <s v="FILET"/>
    <n v="500"/>
    <n v="3"/>
    <x v="0"/>
    <n v="36450"/>
    <n v="37418"/>
    <n v="7.5"/>
    <n v="9680"/>
    <s v="NA"/>
    <s v="NA"/>
    <n v="11.5"/>
    <n v="10.44"/>
    <n v="95.9"/>
    <n v="121.4"/>
    <n v="7.86"/>
    <n v="186.7"/>
    <n v="7.3"/>
    <n v="9.39"/>
    <s v="NA"/>
    <s v="NA"/>
    <s v="NA"/>
    <s v="NA"/>
    <s v="NA"/>
    <s v="PG-18- 2  -FIG-3-A"/>
    <m/>
    <m/>
    <n v="1.01E-3"/>
    <n v="1.01E-3"/>
    <m/>
    <n v="1.01E-3"/>
    <m/>
    <m/>
    <n v="4"/>
    <n v="4"/>
    <n v="162.16"/>
    <n v="215.72"/>
    <n v="53.56"/>
    <n v="198.91"/>
    <n v="36.75"/>
    <n v="25.81"/>
    <n v="22.56"/>
    <n v="36.46"/>
    <n v="54.48"/>
    <m/>
    <m/>
    <n v="0"/>
    <m/>
    <m/>
    <n v="0"/>
    <m/>
    <m/>
    <n v="0"/>
    <n v="0"/>
  </r>
  <r>
    <n v="2"/>
    <x v="1"/>
    <d v="2018-10-17T00:00:00"/>
    <s v="10h40"/>
    <s v="PG-18- 2  -FIP-1-A"/>
    <s v="FILET"/>
    <n v="25"/>
    <n v="1"/>
    <x v="0"/>
    <n v="1100"/>
    <n v="1131"/>
    <n v="1.0166666666666666"/>
    <n v="1646.5573770491801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FI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FIP-2-A"/>
    <s v="FILET"/>
    <n v="25"/>
    <n v="2"/>
    <x v="0"/>
    <n v="1131"/>
    <n v="1171"/>
    <n v="1.4"/>
    <n v="1542.8571428571429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FI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FIP-3-A"/>
    <s v="FILET"/>
    <n v="25"/>
    <n v="3"/>
    <x v="0"/>
    <n v="1171"/>
    <n v="1218"/>
    <n v="1.3333333333333333"/>
    <n v="1903.5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FI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SUG-1-A"/>
    <s v="SUBER"/>
    <n v="500"/>
    <n v="1"/>
    <x v="0"/>
    <s v="NA"/>
    <s v="NA"/>
    <n v="1.5"/>
    <s v="NA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SUG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SUG-2-A"/>
    <s v="SUBER"/>
    <n v="500"/>
    <n v="2"/>
    <x v="0"/>
    <s v="NA"/>
    <s v="NA"/>
    <n v="1.5"/>
    <s v="NA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SUG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SUG-3-A"/>
    <s v="SUBER"/>
    <n v="500"/>
    <n v="3"/>
    <x v="0"/>
    <s v="NA"/>
    <s v="NA"/>
    <n v="1.5"/>
    <s v="NA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SUG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SUP-1-A"/>
    <s v="SUBER"/>
    <n v="25"/>
    <n v="1"/>
    <x v="0"/>
    <s v="NA"/>
    <s v="NA"/>
    <n v="1"/>
    <s v="NA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SU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SUP-2-A"/>
    <s v="SUBER"/>
    <n v="25"/>
    <n v="2"/>
    <x v="0"/>
    <s v="NA"/>
    <s v="NA"/>
    <n v="1"/>
    <s v="NA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SU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SUP-3-A"/>
    <s v="SUBER"/>
    <n v="25"/>
    <n v="3"/>
    <x v="0"/>
    <s v="NA"/>
    <s v="NA"/>
    <n v="1"/>
    <s v="NA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SU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TA-1-A"/>
    <s v="TARROT"/>
    <s v="NA"/>
    <n v="1"/>
    <x v="0"/>
    <s v="NA"/>
    <s v="NA"/>
    <s v="NA"/>
    <s v="NA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TA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TA-2-A"/>
    <s v="TARROT"/>
    <s v="NA"/>
    <n v="2"/>
    <x v="0"/>
    <s v="NA"/>
    <s v="NA"/>
    <s v="NA"/>
    <s v="NA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TA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2"/>
    <x v="1"/>
    <d v="2018-10-17T00:00:00"/>
    <s v="10h40"/>
    <s v="PG-18- 2  -TA-3-A"/>
    <s v="TARROT"/>
    <s v="NA"/>
    <n v="3"/>
    <x v="0"/>
    <s v="NA"/>
    <s v="NA"/>
    <s v="NA"/>
    <s v="NA"/>
    <s v="NA"/>
    <s v="NA"/>
    <n v="11.5"/>
    <n v="10.44"/>
    <n v="95.9"/>
    <n v="121.4"/>
    <n v="7.86"/>
    <n v="186.7"/>
    <n v="7.3"/>
    <s v="NA"/>
    <s v="NA"/>
    <s v="NA"/>
    <s v="NA"/>
    <s v="NA"/>
    <s v="NA"/>
    <s v="PG-18- 2  -TA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FIG-1-A"/>
    <s v="FILET"/>
    <n v="500"/>
    <n v="1"/>
    <x v="0"/>
    <n v="41365"/>
    <n v="42818"/>
    <n v="6.916666666666667"/>
    <n v="15755.421686746988"/>
    <s v="NA"/>
    <n v="38.5"/>
    <n v="13.7"/>
    <n v="10.130000000000001"/>
    <n v="97.8"/>
    <n v="200.8"/>
    <n v="7.93"/>
    <n v="172.9"/>
    <n v="8.3000000000000007"/>
    <n v="8.34"/>
    <s v="NA"/>
    <s v="NA"/>
    <s v="NA"/>
    <s v="NA"/>
    <s v="NA"/>
    <s v="PG-18- 3  -FIG-1-A"/>
    <n v="1.49E-3"/>
    <m/>
    <n v="4.0899999999999999E-3"/>
    <n v="5.5799999999999999E-3"/>
    <n v="3.0000000000000001E-3"/>
    <n v="2.5799999999999998E-3"/>
    <n v="2"/>
    <m/>
    <n v="11"/>
    <n v="13"/>
    <n v="161.99"/>
    <n v="193.69"/>
    <n v="31.699999999999989"/>
    <n v="178.04"/>
    <n v="16.049999999999983"/>
    <n v="8.6199999999999992"/>
    <s v="ND"/>
    <s v="ND"/>
    <s v="ND"/>
    <n v="0.45802999999999999"/>
    <n v="0.45574999999999999"/>
    <n v="-2.2800000000000042E-3"/>
    <n v="0.22825999999999999"/>
    <n v="0.22744"/>
    <n v="-8.1999999999998741E-4"/>
    <n v="0.45949000000000001"/>
    <n v="0.46869"/>
    <n v="9.199999999999986E-3"/>
    <n v="6.0999999999999943E-3"/>
  </r>
  <r>
    <n v="3"/>
    <x v="2"/>
    <d v="2018-10-17T00:00:00"/>
    <s v="15h00"/>
    <s v="PG-18- 3  -FIG-2-A"/>
    <s v="FILET"/>
    <n v="500"/>
    <n v="2"/>
    <x v="0"/>
    <n v="42816"/>
    <n v="44295"/>
    <n v="7.166666666666667"/>
    <n v="15477.906976744185"/>
    <s v="NA"/>
    <n v="38.5"/>
    <n v="13.7"/>
    <n v="10.130000000000001"/>
    <n v="97.8"/>
    <n v="200.8"/>
    <n v="7.93"/>
    <n v="172.9"/>
    <n v="8.3000000000000007"/>
    <n v="6.18"/>
    <s v="NA"/>
    <s v="NA"/>
    <s v="NA"/>
    <s v="NA"/>
    <s v="NA"/>
    <s v="PG-18- 3  -FIG-2-A"/>
    <n v="3.1309999999999998E-2"/>
    <m/>
    <n v="3.3700000000000002E-3"/>
    <n v="3.4679999999999996E-2"/>
    <n v="1.1999999999999999E-3"/>
    <n v="3.3479999999999996E-2"/>
    <n v="2"/>
    <m/>
    <n v="17"/>
    <n v="19"/>
    <n v="164.25"/>
    <n v="206.56"/>
    <n v="42.31"/>
    <n v="190.63"/>
    <n v="26.379999999999995"/>
    <n v="31.12"/>
    <s v="ND"/>
    <s v="ND"/>
    <s v="ND"/>
    <n v="0.46317000000000003"/>
    <n v="0.46928999999999998"/>
    <n v="6.1199999999999588E-3"/>
    <m/>
    <m/>
    <n v="0"/>
    <n v="0.23569000000000001"/>
    <n v="0.26968999999999999"/>
    <n v="3.3999999999999975E-2"/>
    <n v="4.0119999999999933E-2"/>
  </r>
  <r>
    <n v="3"/>
    <x v="2"/>
    <d v="2018-10-17T00:00:00"/>
    <s v="15h00"/>
    <s v="PG-18- 3  -FIG-3-A"/>
    <s v="FILET"/>
    <n v="500"/>
    <n v="3"/>
    <x v="0"/>
    <n v="44304"/>
    <n v="45740"/>
    <n v="7.0333333333333332"/>
    <n v="15312.796208530806"/>
    <s v="NA"/>
    <n v="38.5"/>
    <n v="13.7"/>
    <n v="10.130000000000001"/>
    <n v="97.8"/>
    <n v="200.8"/>
    <n v="7.93"/>
    <n v="172.9"/>
    <n v="8.3000000000000007"/>
    <n v="7.71"/>
    <s v="NA"/>
    <s v="NA"/>
    <s v="NA"/>
    <s v="NA"/>
    <s v="NA"/>
    <s v="PG-18- 3  -FIG-3-A"/>
    <n v="1E-4"/>
    <m/>
    <n v="3.1E-4"/>
    <n v="4.0999999999999999E-4"/>
    <n v="4.0999999999999999E-4"/>
    <n v="0"/>
    <n v="4"/>
    <m/>
    <n v="8"/>
    <n v="12"/>
    <n v="115.62"/>
    <n v="134.34"/>
    <n v="18.72"/>
    <n v="127.26"/>
    <n v="11.64"/>
    <s v="ND"/>
    <s v="ND"/>
    <s v="ND"/>
    <s v="ND"/>
    <m/>
    <n v="0.45962999999999998"/>
    <n v="0.45962999999999998"/>
    <m/>
    <m/>
    <n v="0"/>
    <n v="0.23627000000000001"/>
    <n v="0.23752999999999999"/>
    <n v="1.2599999999999834E-3"/>
    <n v="0.46088999999999997"/>
  </r>
  <r>
    <n v="3"/>
    <x v="2"/>
    <d v="2018-10-17T00:00:00"/>
    <s v="15h00"/>
    <s v="PG-18- 3  -FIP-1-A"/>
    <s v="FILET"/>
    <n v="25"/>
    <n v="1"/>
    <x v="0"/>
    <n v="1341"/>
    <n v="1369"/>
    <n v="0.58333333333333337"/>
    <n v="2592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FI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FIP-2-A"/>
    <s v="FILET"/>
    <n v="25"/>
    <n v="2"/>
    <x v="0"/>
    <n v="1369"/>
    <n v="1391"/>
    <n v="0.6"/>
    <n v="1980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FI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FIP-3-A"/>
    <s v="FILET"/>
    <n v="25"/>
    <n v="3"/>
    <x v="0"/>
    <n v="1391"/>
    <n v="1409"/>
    <n v="0.6333333333333333"/>
    <n v="1534.7368421052631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FI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SUG-1-A"/>
    <s v="SUBER"/>
    <n v="500"/>
    <n v="1"/>
    <x v="0"/>
    <s v="NA"/>
    <s v="NA"/>
    <s v="NA"/>
    <s v="NA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SUG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SUG-2-A"/>
    <s v="SUBER"/>
    <n v="500"/>
    <n v="2"/>
    <x v="0"/>
    <s v="NA"/>
    <s v="NA"/>
    <s v="NA"/>
    <s v="NA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SUG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SUG-3-A"/>
    <s v="SUBER"/>
    <n v="500"/>
    <n v="3"/>
    <x v="0"/>
    <s v="NA"/>
    <s v="NA"/>
    <s v="NA"/>
    <s v="NA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SUG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SUP-1-A"/>
    <s v="SUBER"/>
    <n v="25"/>
    <n v="1"/>
    <x v="0"/>
    <s v="NA"/>
    <s v="NA"/>
    <s v="NA"/>
    <s v="NA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SU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SUP-2-A"/>
    <s v="SUBER"/>
    <n v="25"/>
    <n v="2"/>
    <x v="0"/>
    <s v="NA"/>
    <s v="NA"/>
    <s v="NA"/>
    <s v="NA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SU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SUP-3-A"/>
    <s v="SUBER"/>
    <n v="25"/>
    <n v="3"/>
    <x v="0"/>
    <s v="NA"/>
    <s v="NA"/>
    <s v="NA"/>
    <s v="NA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SU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TA-1-A"/>
    <s v="TARROT"/>
    <s v="NA"/>
    <n v="1"/>
    <x v="0"/>
    <s v="NA"/>
    <s v="NA"/>
    <s v="NA"/>
    <s v="NA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TA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TA-2-A"/>
    <s v="TARROT"/>
    <s v="NA"/>
    <n v="2"/>
    <x v="0"/>
    <s v="NA"/>
    <s v="NA"/>
    <s v="NA"/>
    <s v="NA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TA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3"/>
    <x v="2"/>
    <d v="2018-10-17T00:00:00"/>
    <s v="15h00"/>
    <s v="PG-18- 3  -TA-3-A"/>
    <s v="TARROT"/>
    <s v="NA"/>
    <n v="3"/>
    <x v="0"/>
    <s v="NA"/>
    <s v="NA"/>
    <s v="NA"/>
    <s v="NA"/>
    <s v="NA"/>
    <n v="38.5"/>
    <n v="13.7"/>
    <n v="10.130000000000001"/>
    <n v="97.8"/>
    <n v="200.8"/>
    <n v="7.93"/>
    <n v="172.9"/>
    <n v="8.3000000000000007"/>
    <s v="NA"/>
    <s v="NA"/>
    <s v="NA"/>
    <s v="NA"/>
    <s v="NA"/>
    <s v="NA"/>
    <s v="PG-18- 3  -TA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FIG-1-A"/>
    <s v="FILET"/>
    <n v="500"/>
    <n v="1"/>
    <x v="0"/>
    <n v="37462"/>
    <n v="38442"/>
    <n v="6.9666666666666668"/>
    <n v="10550.23923444976"/>
    <s v="NA"/>
    <n v="29.1"/>
    <n v="13.7"/>
    <n v="10.28"/>
    <n v="99"/>
    <n v="157.9"/>
    <n v="7.95"/>
    <n v="186.8"/>
    <n v="6.9"/>
    <n v="1.84"/>
    <s v="NA"/>
    <s v="NA"/>
    <s v="NA"/>
    <s v="NA"/>
    <s v="NA"/>
    <s v="PG-18- 4  -FIG-1-A"/>
    <n v="1.8000000000000001E-4"/>
    <m/>
    <n v="1.7000000000000001E-4"/>
    <n v="3.5000000000000005E-4"/>
    <m/>
    <n v="3.5000000000000005E-4"/>
    <n v="3"/>
    <m/>
    <n v="6"/>
    <n v="9"/>
    <n v="164.22"/>
    <n v="190.3"/>
    <n v="26.080000000000013"/>
    <n v="169.51"/>
    <n v="5.289999999999992"/>
    <n v="0.69"/>
    <s v="ND"/>
    <s v="ND"/>
    <s v="ND"/>
    <n v="0.46327000000000002"/>
    <n v="0.45979999999999999"/>
    <n v="-3.4700000000000286E-3"/>
    <m/>
    <m/>
    <n v="0"/>
    <n v="0.23315"/>
    <n v="0.23185"/>
    <n v="-1.2999999999999956E-3"/>
    <n v="-4.7700000000000242E-3"/>
  </r>
  <r>
    <n v="4"/>
    <x v="3"/>
    <d v="2018-10-17T00:00:00"/>
    <s v="12H00"/>
    <s v="PG-18- 4  -FIG-2-A"/>
    <s v="FILET"/>
    <n v="500"/>
    <n v="2"/>
    <x v="0"/>
    <n v="38446"/>
    <n v="39915"/>
    <n v="7.3666666666666663"/>
    <n v="14955.882352941177"/>
    <s v="NA"/>
    <n v="29.1"/>
    <n v="13.7"/>
    <n v="10.28"/>
    <n v="99"/>
    <n v="157.9"/>
    <n v="7.95"/>
    <n v="186.8"/>
    <n v="6.9"/>
    <n v="2.57"/>
    <s v="NA"/>
    <s v="NA"/>
    <s v="NA"/>
    <s v="NA"/>
    <s v="NA"/>
    <s v="PG-18- 4  -FIG-2-A"/>
    <m/>
    <m/>
    <n v="2.3600000000000001E-3"/>
    <n v="2.3600000000000001E-3"/>
    <m/>
    <n v="2.3600000000000001E-3"/>
    <m/>
    <m/>
    <m/>
    <n v="0"/>
    <n v="161.69"/>
    <n v="206.13"/>
    <n v="44.44"/>
    <n v="191.07"/>
    <n v="29.379999999999995"/>
    <s v="ND"/>
    <s v="ND"/>
    <s v="ND"/>
    <s v="ND"/>
    <m/>
    <n v="0.47022999999999998"/>
    <n v="0.47022999999999998"/>
    <m/>
    <m/>
    <n v="0"/>
    <m/>
    <m/>
    <n v="0"/>
    <n v="0.47022999999999998"/>
  </r>
  <r>
    <n v="4"/>
    <x v="3"/>
    <d v="2018-10-17T00:00:00"/>
    <s v="12H00"/>
    <s v="PG-18- 4  -FIG-3-A"/>
    <s v="FILET"/>
    <n v="500"/>
    <n v="3"/>
    <x v="0"/>
    <n v="39920"/>
    <n v="41292"/>
    <n v="6.9833333333333334"/>
    <n v="14735.083532219569"/>
    <s v="NA"/>
    <n v="29.1"/>
    <n v="13.7"/>
    <n v="10.28"/>
    <n v="99"/>
    <n v="157.9"/>
    <n v="7.95"/>
    <n v="186.8"/>
    <n v="6.9"/>
    <n v="6.65"/>
    <s v="NA"/>
    <s v="NA"/>
    <s v="NA"/>
    <s v="NA"/>
    <s v="NA"/>
    <s v="PG-18- 4  -FIG-3-A"/>
    <n v="3.3E-4"/>
    <m/>
    <n v="1.452E-2"/>
    <n v="1.485E-2"/>
    <m/>
    <n v="1.485E-2"/>
    <n v="1"/>
    <m/>
    <n v="8"/>
    <n v="9"/>
    <n v="117.15"/>
    <n v="149.74"/>
    <n v="32.590000000000003"/>
    <n v="138.56"/>
    <n v="21.409999999999997"/>
    <s v="ND"/>
    <n v="7.02"/>
    <s v="ND"/>
    <s v="ND"/>
    <m/>
    <m/>
    <n v="0"/>
    <m/>
    <m/>
    <n v="0"/>
    <n v="0.22184999999999999"/>
    <n v="0.22122"/>
    <n v="-6.2999999999999168E-4"/>
    <n v="-6.2999999999999168E-4"/>
  </r>
  <r>
    <n v="4"/>
    <x v="3"/>
    <d v="2018-10-17T00:00:00"/>
    <s v="12H00"/>
    <s v="PG-18- 4  -FIP-1-A"/>
    <s v="FILET"/>
    <n v="25"/>
    <n v="1"/>
    <x v="0"/>
    <n v="1257"/>
    <n v="1278"/>
    <n v="0.65"/>
    <n v="1744.6153846153845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FI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FIP-2-A"/>
    <s v="FILET"/>
    <n v="25"/>
    <n v="2"/>
    <x v="0"/>
    <n v="1278"/>
    <n v="1299"/>
    <n v="0.6166666666666667"/>
    <n v="1838.9189189189187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FI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FIP-3-A"/>
    <s v="FILET"/>
    <n v="25"/>
    <n v="3"/>
    <x v="0"/>
    <n v="1300"/>
    <n v="1322"/>
    <n v="0.58333333333333337"/>
    <n v="2036.5714285714284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FI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SUG-1-A"/>
    <s v="SUBER"/>
    <n v="500"/>
    <n v="1"/>
    <x v="0"/>
    <s v="NA"/>
    <s v="NA"/>
    <n v="1.5"/>
    <s v="NA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SUG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SUG-2-A"/>
    <s v="SUBER"/>
    <n v="500"/>
    <n v="2"/>
    <x v="0"/>
    <s v="NA"/>
    <s v="NA"/>
    <n v="1.5"/>
    <s v="NA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SUG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SUG-3-A"/>
    <s v="SUBER"/>
    <n v="500"/>
    <n v="3"/>
    <x v="0"/>
    <s v="NA"/>
    <s v="NA"/>
    <n v="1.5"/>
    <s v="NA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SUG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SUP-1-A"/>
    <s v="SUBER"/>
    <n v="25"/>
    <n v="1"/>
    <x v="0"/>
    <s v="NA"/>
    <s v="NA"/>
    <n v="1"/>
    <s v="NA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SU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SUP-2-A"/>
    <s v="SUBER"/>
    <n v="25"/>
    <n v="2"/>
    <x v="0"/>
    <s v="NA"/>
    <s v="NA"/>
    <n v="1"/>
    <s v="NA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SU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SUP-3-A"/>
    <s v="SUBER"/>
    <n v="25"/>
    <n v="3"/>
    <x v="0"/>
    <s v="NA"/>
    <s v="NA"/>
    <n v="1"/>
    <s v="NA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SU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TA-1-A"/>
    <s v="TARROT"/>
    <s v="NA"/>
    <n v="1"/>
    <x v="0"/>
    <s v="NA"/>
    <s v="NA"/>
    <s v="NA"/>
    <s v="NA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TA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TA-2-A"/>
    <s v="TARROT"/>
    <s v="NA"/>
    <n v="2"/>
    <x v="0"/>
    <s v="NA"/>
    <s v="NA"/>
    <s v="NA"/>
    <s v="NA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TA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4"/>
    <x v="3"/>
    <d v="2018-10-17T00:00:00"/>
    <s v="12H00"/>
    <s v="PG-18- 4  -TA-3-A"/>
    <s v="TARROT"/>
    <s v="NA"/>
    <n v="3"/>
    <x v="0"/>
    <s v="NA"/>
    <s v="NA"/>
    <s v="NA"/>
    <s v="NA"/>
    <s v="NA"/>
    <n v="29.1"/>
    <n v="13.7"/>
    <n v="10.28"/>
    <n v="99"/>
    <n v="157.9"/>
    <n v="7.95"/>
    <n v="186.8"/>
    <n v="6.9"/>
    <s v="NA"/>
    <s v="NA"/>
    <s v="NA"/>
    <s v="NA"/>
    <s v="NA"/>
    <s v="NA"/>
    <s v="PG-18- 4  -TA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FIG-1-A"/>
    <s v="FILET"/>
    <n v="500"/>
    <n v="1"/>
    <x v="0"/>
    <n v="11352"/>
    <n v="12572"/>
    <n v="7.0333333333333332"/>
    <n v="13009.478672985782"/>
    <s v="NA"/>
    <n v="4.63"/>
    <n v="15.8"/>
    <n v="9.34"/>
    <n v="94.3"/>
    <n v="287"/>
    <n v="7.82"/>
    <n v="272.7"/>
    <n v="14.1"/>
    <n v="1.36"/>
    <s v="NA"/>
    <s v="NA"/>
    <s v="NA"/>
    <s v="NA"/>
    <s v="NA"/>
    <s v="PG-18- 5  -FIG-1-A"/>
    <m/>
    <m/>
    <n v="1.5E-3"/>
    <n v="1.5E-3"/>
    <m/>
    <n v="1.5E-3"/>
    <m/>
    <m/>
    <n v="8"/>
    <n v="8"/>
    <n v="163.4"/>
    <n v="180.07"/>
    <n v="16.669999999999987"/>
    <n v="173.19"/>
    <n v="9.789999999999992"/>
    <s v="ND"/>
    <s v="ND"/>
    <s v="ND"/>
    <s v="ND"/>
    <n v="0.45562000000000002"/>
    <n v="0.45984999999999998"/>
    <n v="4.229999999999956E-3"/>
    <m/>
    <m/>
    <n v="0"/>
    <n v="0.45929999999999999"/>
    <n v="0.4612"/>
    <n v="1.9000000000000128E-3"/>
    <n v="6.1299999999999688E-3"/>
  </r>
  <r>
    <n v="5"/>
    <x v="4"/>
    <d v="2018-10-16T00:00:00"/>
    <s v="9H00"/>
    <s v="PG-18- 5  -FIG-2-A"/>
    <s v="FILET"/>
    <n v="500"/>
    <n v="2"/>
    <x v="0"/>
    <n v="12575"/>
    <n v="13815"/>
    <n v="7.1166666666666663"/>
    <n v="13067.915690866512"/>
    <s v="NA"/>
    <n v="4.63"/>
    <n v="15.8"/>
    <n v="9.34"/>
    <n v="94.3"/>
    <n v="287"/>
    <n v="7.82"/>
    <n v="272.7"/>
    <n v="14.1"/>
    <n v="1.23"/>
    <s v="NA"/>
    <s v="NA"/>
    <s v="NA"/>
    <s v="NA"/>
    <s v="NA"/>
    <s v="PG-18- 5  -FIG-2-A"/>
    <m/>
    <n v="6.0000000000000002E-5"/>
    <n v="2.5000000000000001E-3"/>
    <n v="2.5600000000000002E-3"/>
    <n v="2.0000000000000001E-4"/>
    <n v="2.3600000000000001E-3"/>
    <m/>
    <n v="1"/>
    <n v="9"/>
    <n v="10"/>
    <n v="118.71"/>
    <n v="133.72999999999999"/>
    <n v="15.019999999999996"/>
    <n v="124.9"/>
    <n v="6.1900000000000119"/>
    <n v="2.5"/>
    <s v="ND"/>
    <s v="ND"/>
    <s v="ND"/>
    <n v="0.46160000000000001"/>
    <n v="0.45948"/>
    <n v="-2.1200000000000108E-3"/>
    <n v="0.22789999999999999"/>
    <n v="0.22572"/>
    <n v="-2.1799999999999875E-3"/>
    <m/>
    <m/>
    <n v="0"/>
    <n v="-4.2999999999999983E-3"/>
  </r>
  <r>
    <n v="5"/>
    <x v="4"/>
    <d v="2018-10-16T00:00:00"/>
    <s v="9H00"/>
    <s v="PG-18- 5  -FIG-3-A"/>
    <s v="FILET"/>
    <n v="500"/>
    <n v="3"/>
    <x v="0"/>
    <n v="13815"/>
    <n v="15055"/>
    <n v="7.083333333333333"/>
    <n v="13129.411764705883"/>
    <s v="NA"/>
    <n v="4.63"/>
    <n v="15.8"/>
    <n v="9.34"/>
    <n v="94.3"/>
    <n v="287"/>
    <n v="7.82"/>
    <n v="272.7"/>
    <n v="14.1"/>
    <n v="0.96"/>
    <s v="NA"/>
    <s v="NA"/>
    <s v="NA"/>
    <s v="NA"/>
    <s v="NA"/>
    <s v="PG-18- 5  -FIG-3-A"/>
    <m/>
    <m/>
    <n v="2.1199999999999999E-3"/>
    <n v="2.1199999999999999E-3"/>
    <m/>
    <n v="2.1199999999999999E-3"/>
    <m/>
    <m/>
    <n v="7"/>
    <n v="7"/>
    <n v="162.72"/>
    <n v="177.62"/>
    <n v="14.900000000000006"/>
    <n v="166.99"/>
    <n v="4.2700000000000102"/>
    <s v="ND"/>
    <s v="ND"/>
    <s v="ND"/>
    <s v="ND"/>
    <n v="0.46284999999999998"/>
    <n v="0.47005999999999998"/>
    <n v="7.2099999999999942E-3"/>
    <m/>
    <m/>
    <n v="0"/>
    <m/>
    <m/>
    <n v="0"/>
    <n v="7.2099999999999942E-3"/>
  </r>
  <r>
    <n v="5"/>
    <x v="4"/>
    <d v="2018-10-16T00:00:00"/>
    <s v="9H00"/>
    <s v="PG-18- 5  -FIP-1-A"/>
    <s v="FILET"/>
    <n v="25"/>
    <n v="1"/>
    <x v="0"/>
    <n v="340"/>
    <n v="367"/>
    <n v="0.5"/>
    <n v="2916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FI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FIP-2-A"/>
    <s v="FILET"/>
    <n v="25"/>
    <n v="2"/>
    <x v="0"/>
    <n v="367"/>
    <n v="391"/>
    <n v="0.41666666666666669"/>
    <n v="3110.3999999999992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FI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FIP-3-A"/>
    <s v="FILET"/>
    <n v="25"/>
    <n v="3"/>
    <x v="0"/>
    <n v="391"/>
    <n v="418"/>
    <n v="0.45"/>
    <n v="3240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FI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SUG-1-A"/>
    <s v="SUBER"/>
    <n v="500"/>
    <n v="1"/>
    <x v="0"/>
    <s v="NA"/>
    <s v="NA"/>
    <n v="1.2"/>
    <s v="NA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SUG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SUG-2-A"/>
    <s v="SUBER"/>
    <n v="500"/>
    <n v="2"/>
    <x v="0"/>
    <s v="NA"/>
    <s v="NA"/>
    <n v="1.72"/>
    <s v="NA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SUG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SUG-3-A"/>
    <s v="SUBER"/>
    <n v="500"/>
    <n v="3"/>
    <x v="0"/>
    <s v="NA"/>
    <s v="NA"/>
    <n v="1.5"/>
    <s v="NA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SUG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SUP-1-A"/>
    <s v="SUBER"/>
    <n v="25"/>
    <n v="1"/>
    <x v="0"/>
    <s v="NA"/>
    <s v="NA"/>
    <n v="0.87"/>
    <s v="NA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SU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SUP-2-A"/>
    <s v="SUBER"/>
    <n v="25"/>
    <n v="2"/>
    <x v="0"/>
    <s v="NA"/>
    <s v="NA"/>
    <n v="1"/>
    <s v="NA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SU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SUP-3-A"/>
    <s v="SUBER"/>
    <n v="25"/>
    <n v="3"/>
    <x v="0"/>
    <s v="NA"/>
    <s v="NA"/>
    <n v="1"/>
    <s v="NA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SU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TA-1-A"/>
    <s v="TARROT"/>
    <s v="NA"/>
    <n v="1"/>
    <x v="0"/>
    <s v="NA"/>
    <s v="NA"/>
    <s v="NA"/>
    <s v="NA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TA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TA-2-A"/>
    <s v="TARROT"/>
    <s v="NA"/>
    <n v="2"/>
    <x v="0"/>
    <s v="NA"/>
    <s v="NA"/>
    <s v="NA"/>
    <s v="NA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TA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5"/>
    <x v="4"/>
    <d v="2018-10-16T00:00:00"/>
    <s v="9H00"/>
    <s v="PG-18- 5  -TA-3-A"/>
    <s v="TARROT"/>
    <s v="NA"/>
    <n v="3"/>
    <x v="0"/>
    <s v="NA"/>
    <s v="NA"/>
    <s v="NA"/>
    <s v="NA"/>
    <s v="NA"/>
    <n v="4.63"/>
    <n v="15.8"/>
    <n v="9.34"/>
    <n v="94.3"/>
    <n v="287"/>
    <n v="7.82"/>
    <n v="272.7"/>
    <n v="14.1"/>
    <s v="NA"/>
    <s v="NA"/>
    <s v="NA"/>
    <s v="NA"/>
    <s v="NA"/>
    <s v="NA"/>
    <s v="PG-18- 5  -TA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40"/>
    <s v="PG-18- 6  -FIG-1-A"/>
    <s v="FILET"/>
    <n v="500"/>
    <n v="1"/>
    <x v="0"/>
    <n v="54341"/>
    <n v="55954"/>
    <n v="7"/>
    <n v="17282.142857142859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FIG-1-A"/>
    <m/>
    <m/>
    <n v="1.67E-3"/>
    <n v="1.67E-3"/>
    <n v="1E-4"/>
    <n v="1.57E-3"/>
    <m/>
    <m/>
    <n v="5"/>
    <n v="5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6"/>
    <x v="5"/>
    <d v="2018-10-15T00:00:00"/>
    <s v="12H41"/>
    <s v="PG-18- 6  -FIG-2-A"/>
    <s v="FILET"/>
    <n v="500"/>
    <n v="2"/>
    <x v="0"/>
    <n v="55988"/>
    <n v="57153"/>
    <n v="7"/>
    <n v="12482.142857142857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FIG-2-A"/>
    <m/>
    <m/>
    <n v="1.64E-3"/>
    <n v="1.64E-3"/>
    <n v="1.4E-3"/>
    <n v="2.3999999999999998E-4"/>
    <m/>
    <m/>
    <n v="5"/>
    <n v="5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6"/>
    <x v="5"/>
    <d v="2018-10-15T00:00:00"/>
    <s v="12H42"/>
    <s v="PG-18- 6  -FIG-3-A"/>
    <s v="FILET"/>
    <n v="500"/>
    <n v="3"/>
    <x v="0"/>
    <n v="57172"/>
    <n v="58357"/>
    <n v="7"/>
    <n v="12696.428571428571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FIG-3-A"/>
    <m/>
    <m/>
    <m/>
    <n v="0"/>
    <m/>
    <n v="0"/>
    <m/>
    <m/>
    <m/>
    <n v="0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6"/>
    <x v="5"/>
    <d v="2018-10-15T00:00:00"/>
    <s v="12H43"/>
    <s v="PG-18- 6  -FIP-1-A"/>
    <s v="FILET"/>
    <n v="25"/>
    <n v="1"/>
    <x v="0"/>
    <n v="9900"/>
    <n v="117"/>
    <n v="1"/>
    <n v="16200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FI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44"/>
    <s v="PG-18- 6  -FIP-2-A"/>
    <s v="FILET"/>
    <n v="25"/>
    <n v="2"/>
    <x v="0"/>
    <n v="120"/>
    <n v="178"/>
    <n v="1"/>
    <n v="4350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FI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45"/>
    <s v="PG-18- 6  -FIP-3-A"/>
    <s v="FILET"/>
    <n v="25"/>
    <n v="3"/>
    <x v="0"/>
    <n v="179"/>
    <n v="226"/>
    <n v="1"/>
    <n v="3525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FI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46"/>
    <s v="PG-18- 6  -SUG-1-A"/>
    <s v="SUBER"/>
    <n v="500"/>
    <n v="1"/>
    <x v="0"/>
    <s v="NA"/>
    <s v="NA"/>
    <n v="1.1200000000000001"/>
    <s v="NA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SUG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47"/>
    <s v="PG-18- 6  -SUG-2-A"/>
    <s v="SUBER"/>
    <n v="500"/>
    <n v="2"/>
    <x v="0"/>
    <s v="NA"/>
    <s v="NA"/>
    <n v="2.2000000000000002"/>
    <s v="NA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SUG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48"/>
    <s v="PG-18- 6  -SUG-3-A"/>
    <s v="SUBER"/>
    <n v="500"/>
    <n v="3"/>
    <x v="0"/>
    <s v="NA"/>
    <s v="NA"/>
    <n v="2.02"/>
    <s v="NA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SUG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49"/>
    <s v="PG-18- 6  -SUP-1-A"/>
    <s v="SUBER"/>
    <n v="25"/>
    <n v="1"/>
    <x v="0"/>
    <s v="NA"/>
    <s v="NA"/>
    <n v="1"/>
    <s v="NA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SUP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50"/>
    <s v="PG-18- 6  -SUP-2-A"/>
    <s v="SUBER"/>
    <n v="25"/>
    <n v="2"/>
    <x v="0"/>
    <s v="NA"/>
    <s v="NA"/>
    <n v="1"/>
    <s v="NA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SUP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51"/>
    <s v="PG-18- 6  -SUP-3-A"/>
    <s v="SUBER"/>
    <n v="25"/>
    <n v="3"/>
    <x v="0"/>
    <s v="NA"/>
    <s v="NA"/>
    <n v="1"/>
    <s v="NA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SUP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52"/>
    <s v="PG-18- 6  -TA-1-A"/>
    <s v="TARROT"/>
    <s v="NA"/>
    <n v="1"/>
    <x v="0"/>
    <s v="NA"/>
    <s v="NA"/>
    <s v="NA"/>
    <s v="NA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TA-1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53"/>
    <s v="PG-18- 6  -TA-2-A"/>
    <s v="TARROT"/>
    <s v="NA"/>
    <n v="2"/>
    <x v="0"/>
    <s v="NA"/>
    <s v="NA"/>
    <s v="NA"/>
    <s v="NA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TA-2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5T00:00:00"/>
    <s v="12H54"/>
    <s v="PG-18- 6  -TA-3-A"/>
    <s v="TARROT"/>
    <s v="NA"/>
    <n v="3"/>
    <x v="0"/>
    <s v="NA"/>
    <s v="NA"/>
    <s v="NA"/>
    <s v="NA"/>
    <s v="NA"/>
    <n v="139"/>
    <n v="17"/>
    <n v="9.39"/>
    <n v="97.3"/>
    <n v="263.5"/>
    <n v="7.87"/>
    <n v="281"/>
    <n v="4.9000000000000004"/>
    <s v="NA"/>
    <s v="NA"/>
    <s v="NA"/>
    <s v="NA"/>
    <s v="NA"/>
    <s v="NA"/>
    <s v="PG-18- 6  -TA-3-A"/>
    <m/>
    <m/>
    <m/>
    <m/>
    <m/>
    <m/>
    <m/>
    <m/>
    <m/>
    <m/>
    <m/>
    <m/>
    <m/>
    <m/>
    <m/>
    <m/>
    <m/>
    <m/>
    <m/>
    <m/>
    <m/>
    <n v="0"/>
    <m/>
    <m/>
    <n v="0"/>
    <m/>
    <m/>
    <n v="0"/>
    <n v="0"/>
  </r>
  <r>
    <n v="6"/>
    <x v="5"/>
    <d v="2018-10-16T00:00:00"/>
    <s v="9H38"/>
    <s v="PG-18- 6  -FIG-4-A"/>
    <s v="FILET"/>
    <n v="500"/>
    <n v="4"/>
    <x v="0"/>
    <n v="15157"/>
    <n v="16373"/>
    <n v="7"/>
    <n v="8338.2857142857138"/>
    <s v="12 cm of net out of water; area 0,16 m2"/>
    <n v="154"/>
    <s v="NA"/>
    <s v="NA"/>
    <s v="NA"/>
    <s v="NA"/>
    <s v="NA"/>
    <s v="NA"/>
    <s v="NA"/>
    <n v="2.97"/>
    <s v="NA"/>
    <s v="NA"/>
    <s v="NA"/>
    <s v="NA"/>
    <s v="NA"/>
    <s v="PG-18- 6  -FIG-4-A"/>
    <m/>
    <m/>
    <n v="1.1809999999999999E-2"/>
    <n v="1.1809999999999999E-2"/>
    <m/>
    <n v="1.1809999999999999E-2"/>
    <m/>
    <m/>
    <n v="9"/>
    <n v="9"/>
    <s v="ND"/>
    <s v="ND"/>
    <s v="ND"/>
    <s v="ND"/>
    <s v="ND"/>
    <s v="ND"/>
    <s v="ND"/>
    <s v="ND"/>
    <s v="ND"/>
    <m/>
    <m/>
    <n v="6.8580000000000002E-2"/>
    <m/>
    <m/>
    <n v="0"/>
    <m/>
    <m/>
    <n v="0"/>
    <n v="6.8580000000000002E-2"/>
  </r>
  <r>
    <n v="6"/>
    <x v="5"/>
    <d v="2018-10-16T00:00:00"/>
    <s v="9H38"/>
    <s v="PG-18- 6  -FIG-5-A"/>
    <s v="FILET"/>
    <n v="500"/>
    <n v="5"/>
    <x v="0"/>
    <n v="16374"/>
    <n v="17565"/>
    <n v="6.9333333333333336"/>
    <n v="12883.413461538461"/>
    <s v="NA"/>
    <n v="154"/>
    <s v="NA"/>
    <s v="NA"/>
    <s v="NA"/>
    <s v="NA"/>
    <s v="NA"/>
    <s v="NA"/>
    <s v="NA"/>
    <n v="6.67"/>
    <s v="NA"/>
    <s v="NA"/>
    <s v="NA"/>
    <s v="NA"/>
    <s v="NA"/>
    <s v="PG-18- 6  -FIG-5-A"/>
    <m/>
    <m/>
    <n v="1.4749999999999999E-2"/>
    <n v="1.4749999999999999E-2"/>
    <m/>
    <n v="1.4749999999999999E-2"/>
    <m/>
    <m/>
    <n v="7"/>
    <n v="7"/>
    <s v="ND"/>
    <s v="ND"/>
    <s v="ND"/>
    <s v="ND"/>
    <s v="ND"/>
    <s v="ND"/>
    <s v="ND"/>
    <s v="ND"/>
    <s v="ND"/>
    <m/>
    <m/>
    <n v="1.472E-2"/>
    <m/>
    <m/>
    <n v="0"/>
    <m/>
    <m/>
    <n v="0"/>
    <n v="1.472E-2"/>
  </r>
  <r>
    <n v="6"/>
    <x v="5"/>
    <d v="2018-10-16T00:00:00"/>
    <s v="9H38"/>
    <s v="PG-18- 6  -FIG-6-A"/>
    <s v="FILET"/>
    <n v="500"/>
    <n v="6"/>
    <x v="0"/>
    <n v="17565"/>
    <n v="18798"/>
    <n v="7.1166666666666663"/>
    <n v="12994.145199063232"/>
    <s v="NA"/>
    <n v="154"/>
    <s v="NA"/>
    <s v="NA"/>
    <s v="NA"/>
    <s v="NA"/>
    <s v="NA"/>
    <s v="NA"/>
    <s v="NA"/>
    <n v="2.74"/>
    <s v="NA"/>
    <s v="NA"/>
    <s v="NA"/>
    <s v="NA"/>
    <s v="NA"/>
    <s v="PG-18- 6  -FIG-6-A"/>
    <m/>
    <m/>
    <n v="7.6899999999999998E-3"/>
    <n v="7.6899999999999998E-3"/>
    <m/>
    <n v="7.6899999999999998E-3"/>
    <m/>
    <m/>
    <n v="5"/>
    <n v="5"/>
    <s v="ND"/>
    <s v="ND"/>
    <s v="ND"/>
    <s v="ND"/>
    <s v="ND"/>
    <s v="ND"/>
    <s v="ND"/>
    <s v="ND"/>
    <s v="ND"/>
    <m/>
    <m/>
    <n v="3.3300000000000003E-2"/>
    <m/>
    <m/>
    <n v="0"/>
    <m/>
    <m/>
    <n v="0"/>
    <n v="3.3300000000000003E-2"/>
  </r>
  <r>
    <n v="6"/>
    <x v="5"/>
    <d v="2018-10-16T00:00:00"/>
    <s v="9H38"/>
    <s v="PG-18- 6  -FIP-4-A"/>
    <s v="FILET"/>
    <n v="25"/>
    <n v="4"/>
    <x v="0"/>
    <n v="429"/>
    <n v="443"/>
    <n v="0.6333333333333333"/>
    <n v="1193.6842105263158"/>
    <s v="NA"/>
    <n v="154"/>
    <s v="NA"/>
    <s v="NA"/>
    <s v="NA"/>
    <s v="NA"/>
    <s v="NA"/>
    <s v="NA"/>
    <s v="NA"/>
    <s v="NA"/>
    <s v="NA"/>
    <s v="NA"/>
    <s v="NA"/>
    <s v="NA"/>
    <s v="NA"/>
    <s v="PG-18- 6  -FIP-4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16T00:00:00"/>
    <s v="9H38"/>
    <s v="PG-18- 6  -FIP-5-A"/>
    <s v="FILET"/>
    <n v="25"/>
    <n v="5"/>
    <x v="0"/>
    <n v="444"/>
    <n v="460"/>
    <n v="0.58333333333333337"/>
    <n v="1481.1428571428571"/>
    <s v="NA"/>
    <n v="154"/>
    <s v="NA"/>
    <s v="NA"/>
    <s v="NA"/>
    <s v="NA"/>
    <s v="NA"/>
    <s v="NA"/>
    <s v="NA"/>
    <s v="NA"/>
    <s v="NA"/>
    <s v="NA"/>
    <s v="NA"/>
    <s v="NA"/>
    <s v="NA"/>
    <s v="PG-18- 6  -FIP-5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16T00:00:00"/>
    <s v="9H38"/>
    <s v="PG-18- 6  -FIP-6-A"/>
    <s v="FILET"/>
    <n v="25"/>
    <n v="6"/>
    <x v="0"/>
    <n v="461"/>
    <n v="472"/>
    <n v="0.53333333333333333"/>
    <n v="1113.75"/>
    <s v="NA"/>
    <n v="154"/>
    <s v="NA"/>
    <s v="NA"/>
    <s v="NA"/>
    <s v="NA"/>
    <s v="NA"/>
    <s v="NA"/>
    <s v="NA"/>
    <s v="NA"/>
    <s v="NA"/>
    <s v="NA"/>
    <s v="NA"/>
    <s v="NA"/>
    <s v="NA"/>
    <s v="PG-18- 6  -FIP-6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18T00:00:00"/>
    <s v="12H40"/>
    <s v="PG-18- 6  -FIG-7-A"/>
    <s v="FILET"/>
    <n v="500"/>
    <n v="7"/>
    <x v="0"/>
    <n v="45834"/>
    <n v="47217"/>
    <n v="7.2833333333333332"/>
    <n v="14241.41876430206"/>
    <s v="NA"/>
    <n v="83.6"/>
    <n v="14.8"/>
    <n v="9.85"/>
    <n v="97.3"/>
    <n v="184.5"/>
    <n v="7.82"/>
    <n v="176"/>
    <n v="9.1999999999999993"/>
    <s v="NA"/>
    <s v="NA"/>
    <s v="NA"/>
    <s v="NA"/>
    <s v="NA"/>
    <s v="NA"/>
    <s v="PG-18- 6  -FIG-7-A"/>
    <m/>
    <m/>
    <n v="0"/>
    <n v="0"/>
    <m/>
    <n v="0"/>
    <m/>
    <m/>
    <n v="5"/>
    <n v="5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6"/>
    <x v="5"/>
    <d v="2018-10-18T00:00:00"/>
    <s v="12H40"/>
    <s v="PG-18- 6  -FIG-8-A"/>
    <s v="FILET"/>
    <n v="500"/>
    <n v="8"/>
    <x v="0"/>
    <n v="47300"/>
    <n v="48628"/>
    <n v="7.0333333333333332"/>
    <n v="14161.137440758293"/>
    <s v="NA"/>
    <n v="83.6"/>
    <n v="14.8"/>
    <n v="9.85"/>
    <n v="97.3"/>
    <n v="184.5"/>
    <n v="7.82"/>
    <n v="176"/>
    <n v="9.1999999999999993"/>
    <n v="0.32"/>
    <s v="NA"/>
    <s v="NA"/>
    <s v="NA"/>
    <s v="NA"/>
    <s v="NA"/>
    <s v="PG-18- 6  -FIG-8-A"/>
    <m/>
    <m/>
    <n v="3.3E-4"/>
    <n v="3.3E-4"/>
    <m/>
    <n v="3.3E-4"/>
    <m/>
    <m/>
    <n v="3"/>
    <n v="3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6"/>
    <x v="5"/>
    <d v="2018-10-18T00:00:00"/>
    <s v="12H40"/>
    <s v="PG-18- 6  -FIG-9-A"/>
    <s v="FILET"/>
    <n v="500"/>
    <n v="9"/>
    <x v="0"/>
    <n v="48664"/>
    <n v="49999"/>
    <n v="7.0333333333333332"/>
    <n v="14235.781990521327"/>
    <s v="NA"/>
    <n v="83.6"/>
    <n v="14.8"/>
    <n v="9.85"/>
    <n v="97.3"/>
    <n v="184.5"/>
    <n v="7.82"/>
    <n v="176"/>
    <n v="9.1999999999999993"/>
    <s v="NA"/>
    <s v="NA"/>
    <s v="NA"/>
    <s v="NA"/>
    <s v="NA"/>
    <s v="NA"/>
    <s v="PG-18- 6  -FIG-9-A"/>
    <m/>
    <m/>
    <n v="3.0000000000000001E-5"/>
    <n v="3.0000000000000001E-5"/>
    <m/>
    <n v="3.0000000000000001E-5"/>
    <m/>
    <m/>
    <n v="2"/>
    <n v="2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6"/>
    <x v="5"/>
    <d v="2018-10-18T00:00:00"/>
    <s v="12H40"/>
    <s v="PG-18- 6  -FIP-7-A"/>
    <s v="FILET"/>
    <n v="25"/>
    <n v="7"/>
    <x v="0"/>
    <n v="1466"/>
    <n v="1531"/>
    <n v="0.78333333333333333"/>
    <n v="4480.8510638297876"/>
    <s v="NA"/>
    <n v="83.6"/>
    <n v="14.8"/>
    <n v="9.85"/>
    <n v="97.3"/>
    <n v="184.5"/>
    <n v="7.82"/>
    <n v="176"/>
    <n v="9.1999999999999993"/>
    <s v="NA"/>
    <s v="NA"/>
    <s v="NA"/>
    <s v="NA"/>
    <s v="NA"/>
    <s v="NA"/>
    <s v="PG-18- 6  -FIP-7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18T00:00:00"/>
    <s v="12H40"/>
    <s v="PG-18- 6  -FIP-8-A"/>
    <s v="FILET"/>
    <n v="25"/>
    <n v="8"/>
    <x v="0"/>
    <n v="1574"/>
    <n v="1633"/>
    <n v="0.6"/>
    <n v="5310"/>
    <s v="NA"/>
    <n v="83.6"/>
    <n v="14.8"/>
    <n v="9.85"/>
    <n v="97.3"/>
    <n v="184.5"/>
    <n v="7.82"/>
    <n v="176"/>
    <n v="9.1999999999999993"/>
    <s v="NA"/>
    <s v="NA"/>
    <s v="NA"/>
    <s v="NA"/>
    <s v="NA"/>
    <s v="NA"/>
    <s v="PG-18- 6  -FIP-8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18T00:00:00"/>
    <s v="12H40"/>
    <s v="PG-18- 6  -FIP-9-A"/>
    <s v="FILET"/>
    <n v="25"/>
    <n v="9"/>
    <x v="0"/>
    <n v="1637"/>
    <n v="1694"/>
    <n v="0.6333333333333333"/>
    <n v="4859.9999999999991"/>
    <s v="NA"/>
    <n v="83.6"/>
    <n v="14.8"/>
    <n v="9.85"/>
    <n v="97.3"/>
    <n v="184.5"/>
    <n v="7.82"/>
    <n v="176"/>
    <n v="9.1999999999999993"/>
    <s v="NA"/>
    <s v="NA"/>
    <s v="NA"/>
    <s v="NA"/>
    <s v="NA"/>
    <s v="NA"/>
    <s v="PG-18- 6  -FIP-9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22T00:00:00"/>
    <s v="8H00"/>
    <s v="PG-18- 6  -FIG-10-A"/>
    <s v="FILET"/>
    <n v="500"/>
    <n v="10"/>
    <x v="0"/>
    <n v="67484"/>
    <n v="68934"/>
    <n v="7.15"/>
    <n v="15209.79020979021"/>
    <s v="NA"/>
    <n v="60.3"/>
    <n v="14.6"/>
    <n v="9.31"/>
    <n v="91.7"/>
    <n v="212.3"/>
    <n v="7.76"/>
    <n v="123.6"/>
    <n v="3.9"/>
    <n v="0.87"/>
    <s v="NA"/>
    <s v="NA"/>
    <s v="NA"/>
    <s v="NA"/>
    <s v="NA"/>
    <s v="PG-18- 6  -FIG-10-A"/>
    <m/>
    <m/>
    <m/>
    <n v="0"/>
    <m/>
    <m/>
    <m/>
    <m/>
    <m/>
    <n v="0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6"/>
    <x v="5"/>
    <d v="2018-10-22T00:00:00"/>
    <s v="8H00"/>
    <s v="PG-18- 6  -FIG-11-A"/>
    <s v="FILET"/>
    <n v="500"/>
    <n v="11"/>
    <x v="0"/>
    <n v="68934"/>
    <n v="70413"/>
    <n v="7.0166666666666666"/>
    <n v="15808.788598574822"/>
    <s v="NA"/>
    <n v="60.3"/>
    <n v="14.6"/>
    <n v="9.31"/>
    <n v="91.7"/>
    <n v="212.3"/>
    <n v="7.76"/>
    <n v="123.6"/>
    <n v="3.9"/>
    <n v="0.02"/>
    <s v="NA"/>
    <s v="NA"/>
    <s v="NA"/>
    <s v="NA"/>
    <s v="NA"/>
    <s v="PG-18- 6  -FIG-11-A"/>
    <m/>
    <m/>
    <n v="6.9999999999999999E-4"/>
    <n v="6.9999999999999999E-4"/>
    <m/>
    <n v="6.9999999999999999E-4"/>
    <m/>
    <m/>
    <n v="2"/>
    <n v="2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6"/>
    <x v="5"/>
    <d v="2018-10-22T00:00:00"/>
    <s v="8H00"/>
    <s v="PG-18- 6  -FIG-12-A"/>
    <s v="FILET"/>
    <n v="500"/>
    <n v="12"/>
    <x v="0"/>
    <n v="70416"/>
    <n v="71890"/>
    <n v="7.0166666666666666"/>
    <n v="15755.344418052257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FIG-12-A"/>
    <m/>
    <m/>
    <n v="9.6000000000000002E-4"/>
    <n v="9.6000000000000002E-4"/>
    <m/>
    <n v="9.6000000000000002E-4"/>
    <m/>
    <m/>
    <n v="2"/>
    <n v="2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6"/>
    <x v="5"/>
    <d v="2018-10-22T00:00:00"/>
    <s v="8H00"/>
    <s v="PG-18- 6  -FIP-10-A"/>
    <s v="FILET"/>
    <n v="25"/>
    <n v="10"/>
    <x v="0"/>
    <n v="2431"/>
    <n v="2545"/>
    <n v="1"/>
    <n v="6155.9999999999991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FIP-10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22T00:00:00"/>
    <s v="8H00"/>
    <s v="PG-18- 6  -FIP-11-A"/>
    <s v="FILET"/>
    <n v="25"/>
    <n v="11"/>
    <x v="0"/>
    <n v="2545"/>
    <n v="2654"/>
    <n v="1"/>
    <n v="5885.9999999999991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FIP-1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22T00:00:00"/>
    <s v="8H00"/>
    <s v="PG-18- 6  -FIP-12-A"/>
    <s v="FILET"/>
    <n v="25"/>
    <n v="12"/>
    <x v="0"/>
    <n v="2654"/>
    <n v="2760"/>
    <n v="1"/>
    <n v="5723.9999999999991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FIP-1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22T00:00:00"/>
    <s v="8H00"/>
    <s v="PG-18- 6  -SUG-10-A"/>
    <s v="SUBER"/>
    <n v="500"/>
    <n v="10"/>
    <x v="0"/>
    <s v="NA"/>
    <s v="NA"/>
    <n v="1.42"/>
    <s v="NA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SUG-10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22T00:00:00"/>
    <s v="8H00"/>
    <s v="PG-18- 6  -SUG-11-A"/>
    <s v="SUBER"/>
    <n v="500"/>
    <n v="11"/>
    <x v="0"/>
    <s v="NA"/>
    <s v="NA"/>
    <n v="1.08"/>
    <s v="NA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SUG-1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22T00:00:00"/>
    <s v="8H00"/>
    <s v="PG-18- 6  -SUG-12-A"/>
    <s v="SUBER"/>
    <n v="500"/>
    <n v="12"/>
    <x v="0"/>
    <s v="NA"/>
    <s v="NA"/>
    <n v="1.67"/>
    <s v="NA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SUG-1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22T00:00:00"/>
    <s v="8H00"/>
    <s v="PG-18- 6  -SUP-10-A"/>
    <s v="SUBER"/>
    <n v="25"/>
    <n v="10"/>
    <x v="0"/>
    <s v="NA"/>
    <s v="NA"/>
    <n v="1"/>
    <s v="NA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SUP-10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22T00:00:00"/>
    <s v="8H00"/>
    <s v="PG-18- 6  -SUP-11-A"/>
    <s v="SUBER"/>
    <n v="25"/>
    <n v="11"/>
    <x v="0"/>
    <s v="NA"/>
    <s v="NA"/>
    <n v="1"/>
    <s v="NA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SUP-1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6"/>
    <x v="5"/>
    <d v="2018-10-22T00:00:00"/>
    <s v="8H00"/>
    <s v="PG-18- 6  -SUP-12-A"/>
    <s v="SUBER"/>
    <n v="25"/>
    <n v="12"/>
    <x v="0"/>
    <s v="NA"/>
    <s v="NA"/>
    <n v="1"/>
    <s v="NA"/>
    <s v="NA"/>
    <n v="60.3"/>
    <n v="14.6"/>
    <n v="9.31"/>
    <n v="91.7"/>
    <n v="212.3"/>
    <n v="7.76"/>
    <n v="123.6"/>
    <n v="3.9"/>
    <s v="NA"/>
    <s v="NA"/>
    <s v="NA"/>
    <s v="NA"/>
    <s v="NA"/>
    <s v="NA"/>
    <s v="PG-18- 6  -SUP-1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7"/>
    <x v="6"/>
    <d v="2018-10-22T00:00:00"/>
    <s v="10H00"/>
    <s v="PG-18- 7  -FIG-1-A"/>
    <s v="FILET"/>
    <n v="500"/>
    <n v="1"/>
    <x v="0"/>
    <n v="72064"/>
    <n v="72982"/>
    <n v="7"/>
    <n v="9835.7142857142862"/>
    <s v="Problem with flowmeter?"/>
    <n v="22.5"/>
    <n v="14.2"/>
    <n v="9.8699999999999992"/>
    <n v="96.1"/>
    <n v="174.4"/>
    <n v="7.78"/>
    <n v="109.4"/>
    <n v="6.5"/>
    <n v="2.63"/>
    <s v="NA"/>
    <s v="NA"/>
    <s v="NA"/>
    <s v="NA"/>
    <s v="NA"/>
    <s v="PG-18- 7  -FIG-1-A"/>
    <m/>
    <m/>
    <n v="0"/>
    <n v="0"/>
    <m/>
    <n v="0"/>
    <m/>
    <m/>
    <n v="2"/>
    <n v="2"/>
    <n v="162.19999999999999"/>
    <n v="174.96"/>
    <n v="12.760000000000019"/>
    <n v="170.92"/>
    <n v="8.7199999999999989"/>
    <s v="ND"/>
    <s v="ND"/>
    <s v="ND"/>
    <s v="ND"/>
    <n v="0.45680999999999999"/>
    <n v="0.4677"/>
    <n v="1.0890000000000011E-2"/>
    <m/>
    <m/>
    <n v="0"/>
    <n v="0.23719000000000001"/>
    <n v="0.23827999999999999"/>
    <n v="1.0899999999999799E-3"/>
    <n v="1.1979999999999991E-2"/>
  </r>
  <r>
    <n v="7"/>
    <x v="6"/>
    <d v="2018-10-22T00:00:00"/>
    <s v="10H00"/>
    <s v="PG-18- 7  -FIG-2-A"/>
    <s v="FILET"/>
    <n v="500"/>
    <n v="2"/>
    <x v="0"/>
    <n v="72911"/>
    <n v="74389"/>
    <n v="9"/>
    <n v="12316.666666666666"/>
    <s v="NA"/>
    <n v="22.5"/>
    <n v="14.2"/>
    <n v="9.8699999999999992"/>
    <n v="96.1"/>
    <n v="174.4"/>
    <n v="7.78"/>
    <n v="109.4"/>
    <n v="6.5"/>
    <n v="3.13"/>
    <s v="NA"/>
    <s v="NA"/>
    <s v="NA"/>
    <s v="NA"/>
    <s v="NA"/>
    <s v="PG-18- 7  -FIG-2-A"/>
    <m/>
    <m/>
    <n v="2.5999999999999998E-4"/>
    <n v="2.5999999999999998E-4"/>
    <m/>
    <n v="2.5999999999999998E-4"/>
    <m/>
    <m/>
    <n v="2"/>
    <n v="2"/>
    <n v="164.24"/>
    <s v="ND"/>
    <s v="ND"/>
    <n v="179.58"/>
    <n v="15.340000000000003"/>
    <s v="ND"/>
    <s v="ND"/>
    <s v="ND"/>
    <s v="ND"/>
    <n v="0.45772000000000002"/>
    <n v="0.45882000000000001"/>
    <n v="1.0999999999999899E-3"/>
    <m/>
    <m/>
    <n v="0"/>
    <m/>
    <m/>
    <n v="0"/>
    <n v="1.0999999999999899E-3"/>
  </r>
  <r>
    <n v="7"/>
    <x v="6"/>
    <d v="2018-10-22T00:00:00"/>
    <s v="10H00"/>
    <s v="PG-18- 7  -FIG-3-A"/>
    <s v="FILET"/>
    <n v="500"/>
    <n v="3"/>
    <x v="0"/>
    <n v="74393"/>
    <n v="75827"/>
    <n v="9"/>
    <n v="11950"/>
    <s v="NA"/>
    <n v="22.5"/>
    <n v="14.2"/>
    <n v="9.8699999999999992"/>
    <n v="96.1"/>
    <n v="174.4"/>
    <n v="7.78"/>
    <n v="109.4"/>
    <n v="6.5"/>
    <n v="4.83"/>
    <s v="NA"/>
    <s v="NA"/>
    <s v="NA"/>
    <s v="NA"/>
    <s v="NA"/>
    <s v="PG-18- 7  -FIG-3-A"/>
    <m/>
    <m/>
    <m/>
    <n v="0"/>
    <m/>
    <n v="0"/>
    <m/>
    <m/>
    <n v="0"/>
    <n v="0"/>
    <n v="164.57"/>
    <n v="171.89"/>
    <n v="7.3199999999999932"/>
    <n v="168.1"/>
    <n v="3.5300000000000011"/>
    <s v="ND"/>
    <s v="ND"/>
    <s v="ND"/>
    <s v="ND"/>
    <n v="0.22008"/>
    <n v="0.21967"/>
    <n v="-4.099999999999937E-4"/>
    <m/>
    <m/>
    <n v="0"/>
    <m/>
    <m/>
    <n v="0"/>
    <n v="-4.099999999999937E-4"/>
  </r>
  <r>
    <n v="7"/>
    <x v="6"/>
    <d v="2018-10-22T00:00:00"/>
    <s v="10H00"/>
    <s v="PG-18- 7  -FIP-1-A"/>
    <s v="FILET"/>
    <n v="25"/>
    <n v="1"/>
    <x v="0"/>
    <n v="2765"/>
    <n v="2799"/>
    <n v="0.73333333333333328"/>
    <n v="2503.6363636363635"/>
    <s v="NA"/>
    <n v="22.5"/>
    <n v="14.2"/>
    <n v="9.8699999999999992"/>
    <n v="96.1"/>
    <n v="174.4"/>
    <n v="7.78"/>
    <n v="109.4"/>
    <n v="6.5"/>
    <s v="NA"/>
    <s v="NA"/>
    <s v="NA"/>
    <s v="NA"/>
    <s v="NA"/>
    <s v="NA"/>
    <s v="PG-18- 7  -FI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7"/>
    <x v="6"/>
    <d v="2018-10-22T00:00:00"/>
    <s v="10H00"/>
    <s v="PG-18- 7  -FIP-2-A"/>
    <s v="FILET"/>
    <n v="25"/>
    <n v="2"/>
    <x v="0"/>
    <n v="2800"/>
    <n v="2833"/>
    <n v="0.83333333333333337"/>
    <n v="2138.4"/>
    <s v="NA"/>
    <n v="22.5"/>
    <n v="14.2"/>
    <n v="9.8699999999999992"/>
    <n v="96.1"/>
    <n v="174.4"/>
    <n v="7.78"/>
    <n v="109.4"/>
    <n v="6.5"/>
    <s v="NA"/>
    <s v="NA"/>
    <s v="NA"/>
    <s v="NA"/>
    <s v="NA"/>
    <s v="NA"/>
    <s v="PG-18- 7  -FI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7"/>
    <x v="6"/>
    <d v="2018-10-22T00:00:00"/>
    <s v="10H00"/>
    <s v="PG-18- 7  -FIP-3-A"/>
    <s v="FILET"/>
    <n v="25"/>
    <n v="3"/>
    <x v="0"/>
    <n v="2835"/>
    <n v="2872"/>
    <n v="0.8"/>
    <n v="2497.4999999999995"/>
    <s v="NA"/>
    <n v="22.5"/>
    <n v="14.2"/>
    <n v="9.8699999999999992"/>
    <n v="96.1"/>
    <n v="174.4"/>
    <n v="7.78"/>
    <n v="109.4"/>
    <n v="6.5"/>
    <s v="NA"/>
    <s v="NA"/>
    <s v="NA"/>
    <s v="NA"/>
    <s v="NA"/>
    <s v="NA"/>
    <s v="PG-18- 7  -FI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8"/>
    <x v="7"/>
    <d v="2018-10-16T00:00:00"/>
    <s v="17H00"/>
    <s v="PG-18- 8  -FIG-1-A"/>
    <s v="FILET"/>
    <n v="500"/>
    <n v="1"/>
    <x v="0"/>
    <n v="26379"/>
    <n v="27213"/>
    <n v="6.9333333333333336"/>
    <n v="9021.6346153846152"/>
    <s v="NA"/>
    <n v="3.23"/>
    <n v="17.100000000000001"/>
    <n v="8.58"/>
    <n v="89.9"/>
    <n v="442.5"/>
    <n v="7.76"/>
    <n v="223.5"/>
    <n v="260"/>
    <n v="19.73"/>
    <s v="NA"/>
    <s v="NA"/>
    <s v="NA"/>
    <s v="NA"/>
    <s v="NA"/>
    <s v="PG-18- 8  -FIG-1-A"/>
    <n v="3.4000000000000002E-4"/>
    <n v="3.6000000000000002E-4"/>
    <n v="1.2290000000000001E-2"/>
    <n v="1.2990000000000002E-2"/>
    <m/>
    <n v="1.2990000000000002E-2"/>
    <n v="2"/>
    <n v="1"/>
    <n v="38"/>
    <n v="41"/>
    <n v="115.66"/>
    <n v="151.41999999999999"/>
    <n v="35.759999999999991"/>
    <n v="141.63999999999999"/>
    <n v="25.97999999999999"/>
    <n v="13.93"/>
    <n v="10.33"/>
    <s v="ND"/>
    <s v="ND"/>
    <n v="0.45479999999999998"/>
    <n v="0.46000999999999997"/>
    <n v="5.2099999999999924E-3"/>
    <m/>
    <n v="0.23422000000000001"/>
    <n v="0.23422000000000001"/>
    <m/>
    <m/>
    <m/>
    <n v="0.23943"/>
  </r>
  <r>
    <n v="8"/>
    <x v="7"/>
    <d v="2018-10-16T00:00:00"/>
    <s v="17H00"/>
    <s v="PG-18- 8  -FIG-2-A"/>
    <s v="FILET"/>
    <n v="500"/>
    <n v="2"/>
    <x v="0"/>
    <n v="27213"/>
    <n v="27938"/>
    <n v="7.1"/>
    <n v="7658.4507042253526"/>
    <s v="NA"/>
    <n v="3.23"/>
    <n v="17.100000000000001"/>
    <n v="8.58"/>
    <n v="89.9"/>
    <n v="442.5"/>
    <n v="7.76"/>
    <n v="223.5"/>
    <n v="260"/>
    <n v="19.8"/>
    <s v="NA"/>
    <s v="NA"/>
    <s v="NA"/>
    <s v="NA"/>
    <s v="NA"/>
    <s v="PG-18- 8  -FIG-2-A"/>
    <m/>
    <m/>
    <n v="7.2100000000000003E-3"/>
    <n v="7.2100000000000003E-3"/>
    <m/>
    <n v="7.2100000000000003E-3"/>
    <m/>
    <m/>
    <n v="50"/>
    <n v="50"/>
    <n v="111.22"/>
    <n v="159.11000000000001"/>
    <n v="47.890000000000015"/>
    <n v="147.78"/>
    <n v="36.56"/>
    <n v="11.16"/>
    <s v="ND"/>
    <s v="ND"/>
    <s v="ND"/>
    <n v="0.46564"/>
    <n v="0.47040999999999999"/>
    <n v="4.7699999999999965E-3"/>
    <m/>
    <m/>
    <n v="0"/>
    <m/>
    <m/>
    <n v="0"/>
    <n v="4.7699999999999965E-3"/>
  </r>
  <r>
    <n v="8"/>
    <x v="7"/>
    <d v="2018-10-16T00:00:00"/>
    <s v="17H00"/>
    <s v="PG-18- 8  -FIG-3-A"/>
    <s v="FILET"/>
    <n v="500"/>
    <n v="3"/>
    <x v="0"/>
    <n v="27932"/>
    <n v="28663"/>
    <n v="6.8833333333333329"/>
    <n v="7964.8910411622273"/>
    <s v="NA"/>
    <n v="3.23"/>
    <n v="17.100000000000001"/>
    <n v="8.58"/>
    <n v="89.9"/>
    <n v="442.5"/>
    <n v="7.76"/>
    <n v="223.5"/>
    <n v="260"/>
    <n v="12.09"/>
    <s v="NA"/>
    <s v="NA"/>
    <s v="NA"/>
    <s v="NA"/>
    <s v="NA"/>
    <s v="PG-18- 8  -FIG-3-A"/>
    <m/>
    <n v="2.7999999999999998E-4"/>
    <n v="5.8300000000000001E-3"/>
    <n v="6.11E-3"/>
    <m/>
    <n v="6.11E-3"/>
    <m/>
    <m/>
    <n v="11"/>
    <n v="11"/>
    <n v="167.75"/>
    <n v="206.99"/>
    <n v="39.240000000000009"/>
    <n v="193.01"/>
    <n v="25.259999999999991"/>
    <n v="24.53"/>
    <n v="18.45"/>
    <n v="25.07"/>
    <s v="ND"/>
    <m/>
    <m/>
    <n v="0"/>
    <m/>
    <m/>
    <n v="0"/>
    <m/>
    <m/>
    <n v="0"/>
    <n v="0"/>
  </r>
  <r>
    <n v="8"/>
    <x v="7"/>
    <d v="2018-10-16T00:00:00"/>
    <s v="17H00"/>
    <s v="PG-18- 8  -FIP-1-A"/>
    <s v="FILET"/>
    <n v="25"/>
    <n v="1"/>
    <x v="0"/>
    <n v="707"/>
    <n v="720"/>
    <n v="0.33333333333333331"/>
    <n v="2106"/>
    <s v="NA"/>
    <n v="3.23"/>
    <n v="17.100000000000001"/>
    <n v="8.58"/>
    <n v="89.9"/>
    <n v="442.5"/>
    <n v="7.76"/>
    <n v="223.5"/>
    <n v="260"/>
    <s v="NA"/>
    <s v="NA"/>
    <s v="NA"/>
    <s v="NA"/>
    <s v="NA"/>
    <s v="NA"/>
    <s v="PG-18- 8  -FI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8"/>
    <x v="7"/>
    <d v="2018-10-16T00:00:00"/>
    <s v="17H00"/>
    <s v="PG-18- 8  -FIP-2-A"/>
    <s v="FILET"/>
    <n v="25"/>
    <n v="2"/>
    <x v="0"/>
    <n v="720"/>
    <n v="736"/>
    <n v="0.35"/>
    <n v="2468.5714285714289"/>
    <s v="NA"/>
    <n v="3.23"/>
    <n v="17.100000000000001"/>
    <n v="8.58"/>
    <n v="89.9"/>
    <n v="442.5"/>
    <n v="7.76"/>
    <n v="223.5"/>
    <n v="260"/>
    <s v="NA"/>
    <s v="NA"/>
    <s v="NA"/>
    <s v="NA"/>
    <s v="NA"/>
    <s v="NA"/>
    <s v="PG-18- 8  -FI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8"/>
    <x v="7"/>
    <d v="2018-10-16T00:00:00"/>
    <s v="17H00"/>
    <s v="PG-18- 8  -FIP-3-A"/>
    <s v="FILET"/>
    <n v="25"/>
    <n v="3"/>
    <x v="0"/>
    <n v="735"/>
    <n v="749"/>
    <n v="0.38333333333333336"/>
    <n v="1972.173913043478"/>
    <s v="NA"/>
    <n v="3.23"/>
    <n v="17.100000000000001"/>
    <n v="8.58"/>
    <n v="89.9"/>
    <n v="442.5"/>
    <n v="7.76"/>
    <n v="223.5"/>
    <n v="260"/>
    <s v="NA"/>
    <s v="NA"/>
    <s v="NA"/>
    <s v="NA"/>
    <s v="NA"/>
    <s v="NA"/>
    <s v="PG-18- 8  -FI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FIG-1-A"/>
    <s v="FILET"/>
    <n v="500"/>
    <n v="1"/>
    <x v="0"/>
    <n v="80492"/>
    <n v="81414"/>
    <n v="6.9333333333333336"/>
    <n v="9973.5576923076896"/>
    <s v="NA"/>
    <n v="1.03"/>
    <n v="16.5"/>
    <n v="9.6199999999999992"/>
    <n v="98.6"/>
    <n v="347.2"/>
    <n v="7.87"/>
    <n v="124"/>
    <n v="9.3000000000000007"/>
    <n v="88.47"/>
    <s v="NA"/>
    <s v="NA"/>
    <s v="NA"/>
    <s v="NA"/>
    <s v="NA"/>
    <s v="PG-18- 10  -FIG-1-A"/>
    <m/>
    <m/>
    <n v="2.5020000000000001E-2"/>
    <n v="2.5020000000000001E-2"/>
    <n v="7.7000000000000002E-3"/>
    <n v="1.7320000000000002E-2"/>
    <m/>
    <m/>
    <n v="58"/>
    <n v="58"/>
    <n v="249"/>
    <n v="315"/>
    <n v="66"/>
    <n v="277"/>
    <n v="28"/>
    <s v="ND"/>
    <s v="ND"/>
    <s v="ND"/>
    <s v="ND"/>
    <m/>
    <m/>
    <n v="9.11E-2"/>
    <m/>
    <m/>
    <n v="0"/>
    <m/>
    <m/>
    <n v="0"/>
    <n v="9.11E-2"/>
  </r>
  <r>
    <n v="10"/>
    <x v="8"/>
    <d v="2018-10-22T00:00:00"/>
    <s v="15h00"/>
    <s v="PG-18- 10  -FIG-2-A"/>
    <s v="FILET"/>
    <n v="500"/>
    <n v="2"/>
    <x v="0"/>
    <n v="81463"/>
    <n v="82319"/>
    <n v="5.0333333333333332"/>
    <n v="12754.966887417218"/>
    <s v="NA"/>
    <n v="1.03"/>
    <n v="16.5"/>
    <n v="9.6199999999999992"/>
    <n v="98.6"/>
    <n v="347.2"/>
    <n v="7.87"/>
    <n v="124"/>
    <n v="9.3000000000000007"/>
    <n v="19.8"/>
    <s v="NA"/>
    <s v="NA"/>
    <s v="NA"/>
    <s v="NA"/>
    <s v="NA"/>
    <s v="PG-18- 10  -FIG-2-A"/>
    <m/>
    <m/>
    <n v="3.7399999999999998E-3"/>
    <n v="3.7399999999999998E-3"/>
    <n v="1.1000000000000001E-3"/>
    <n v="2.64E-3"/>
    <m/>
    <m/>
    <n v="10"/>
    <n v="10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10"/>
    <x v="8"/>
    <d v="2018-10-22T00:00:00"/>
    <s v="15h00"/>
    <s v="PG-18- 10  -FIG-3-A"/>
    <s v="FILET"/>
    <n v="500"/>
    <n v="3"/>
    <x v="0"/>
    <n v="82338"/>
    <n v="83144"/>
    <n v="5.0166666666666666"/>
    <n v="12049.833887043189"/>
    <s v="NA"/>
    <n v="1.03"/>
    <n v="16.5"/>
    <n v="9.6199999999999992"/>
    <n v="98.6"/>
    <n v="347.2"/>
    <n v="7.87"/>
    <n v="124"/>
    <n v="9.3000000000000007"/>
    <n v="22.17"/>
    <s v="NA"/>
    <s v="NA"/>
    <s v="NA"/>
    <s v="NA"/>
    <s v="NA"/>
    <s v="PG-18- 10  -FIG-3-A"/>
    <m/>
    <m/>
    <n v="5.2599999999999999E-3"/>
    <n v="5.2599999999999999E-3"/>
    <n v="5.0000000000000001E-4"/>
    <n v="4.7600000000000003E-3"/>
    <m/>
    <m/>
    <n v="20"/>
    <n v="20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10"/>
    <x v="8"/>
    <d v="2018-10-22T00:00:00"/>
    <s v="15h00"/>
    <s v="PG-18- 10  -FIP-1-A"/>
    <s v="FILET"/>
    <n v="25"/>
    <n v="1"/>
    <x v="0"/>
    <n v="2998"/>
    <n v="3023"/>
    <n v="0.53333333333333333"/>
    <n v="2531.2499999999995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FI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FIP-2-A"/>
    <s v="FILET"/>
    <n v="25"/>
    <n v="2"/>
    <x v="0"/>
    <n v="3025"/>
    <n v="3064"/>
    <n v="0.76666666666666672"/>
    <n v="2746.95652173913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FI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FIP-3-A"/>
    <s v="FILET"/>
    <n v="25"/>
    <n v="3"/>
    <x v="0"/>
    <n v="3074"/>
    <n v="3095"/>
    <n v="0.76666666666666672"/>
    <n v="1479.1304347826085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FI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SUG-1-A"/>
    <s v="SUBER"/>
    <n v="500"/>
    <n v="1"/>
    <x v="0"/>
    <s v="NA"/>
    <s v="NA"/>
    <n v="1.33"/>
    <s v="NA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SUG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SUG-2-A"/>
    <s v="SUBER"/>
    <n v="500"/>
    <n v="2"/>
    <x v="0"/>
    <s v="NA"/>
    <s v="NA"/>
    <n v="1.67"/>
    <s v="NA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SUG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SUG-3-A"/>
    <s v="SUBER"/>
    <n v="500"/>
    <n v="3"/>
    <x v="0"/>
    <s v="NA"/>
    <s v="NA"/>
    <n v="1.5"/>
    <s v="NA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SUG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SUP-1-A"/>
    <s v="SUBER"/>
    <n v="25"/>
    <n v="1"/>
    <x v="0"/>
    <s v="NA"/>
    <s v="NA"/>
    <n v="1"/>
    <s v="NA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SU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SUP-2-A"/>
    <s v="SUBER"/>
    <n v="25"/>
    <n v="2"/>
    <x v="0"/>
    <s v="NA"/>
    <s v="NA"/>
    <n v="1"/>
    <s v="NA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SU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SUP-3-A"/>
    <s v="SUBER"/>
    <n v="25"/>
    <n v="3"/>
    <x v="0"/>
    <s v="NA"/>
    <s v="NA"/>
    <n v="1"/>
    <s v="NA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SU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TA-1-A"/>
    <s v="TARROT"/>
    <s v="NA"/>
    <n v="1"/>
    <x v="0"/>
    <s v="NA"/>
    <s v="NA"/>
    <s v="NA"/>
    <s v="NA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TA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TA-2-A"/>
    <s v="TARROT"/>
    <s v="NA"/>
    <n v="2"/>
    <x v="0"/>
    <s v="NA"/>
    <s v="NA"/>
    <s v="NA"/>
    <s v="NA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TA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0"/>
    <x v="8"/>
    <d v="2018-10-22T00:00:00"/>
    <s v="15h00"/>
    <s v="PG-18- 10  -TA-3-A"/>
    <s v="TARROT"/>
    <s v="NA"/>
    <n v="3"/>
    <x v="0"/>
    <s v="NA"/>
    <s v="NA"/>
    <s v="NA"/>
    <s v="NA"/>
    <s v="NA"/>
    <n v="1.03"/>
    <n v="16.5"/>
    <n v="9.6199999999999992"/>
    <n v="98.6"/>
    <n v="347.2"/>
    <n v="7.87"/>
    <n v="124"/>
    <n v="9.3000000000000007"/>
    <s v="NA"/>
    <s v="NA"/>
    <s v="NA"/>
    <s v="NA"/>
    <s v="NA"/>
    <s v="NA"/>
    <s v="PG-18- 10  -TA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FIG-1-A"/>
    <s v="FILET"/>
    <n v="500"/>
    <n v="1"/>
    <x v="0"/>
    <n v="8925"/>
    <n v="9818"/>
    <n v="7"/>
    <n v="9567.8571428571431"/>
    <s v="NA"/>
    <n v="100"/>
    <n v="19"/>
    <n v="9.24"/>
    <n v="99.6"/>
    <n v="245.8"/>
    <n v="7.85"/>
    <n v="293.7"/>
    <n v="5.8"/>
    <n v="1.44"/>
    <s v="NA"/>
    <s v="NA"/>
    <s v="NA"/>
    <s v="NA"/>
    <s v="NA"/>
    <s v="PG-18- 11  -FIG-1-A"/>
    <m/>
    <m/>
    <n v="3.6260000000000001E-2"/>
    <n v="3.6260000000000001E-2"/>
    <n v="2.3E-3"/>
    <n v="3.3960000000000004E-2"/>
    <m/>
    <m/>
    <n v="78"/>
    <n v="78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11"/>
    <x v="9"/>
    <d v="2018-10-15T00:00:00"/>
    <s v="15H22"/>
    <s v="PG-18- 11  -FIG-2-A"/>
    <s v="FILET"/>
    <n v="500"/>
    <n v="2"/>
    <x v="0"/>
    <n v="9818"/>
    <n v="10415"/>
    <n v="7.15"/>
    <n v="6262.2377622377617"/>
    <s v="NA"/>
    <n v="100"/>
    <n v="19"/>
    <n v="9.24"/>
    <n v="99.6"/>
    <n v="245.8"/>
    <n v="7.85"/>
    <n v="293.7"/>
    <n v="5.8"/>
    <n v="1.33"/>
    <s v="NA"/>
    <s v="NA"/>
    <s v="NA"/>
    <s v="NA"/>
    <s v="NA"/>
    <s v="PG-18- 11  -FIG-2-A"/>
    <m/>
    <m/>
    <n v="5.8300000000000001E-3"/>
    <n v="5.8300000000000001E-3"/>
    <m/>
    <n v="5.8300000000000001E-3"/>
    <m/>
    <m/>
    <n v="7"/>
    <n v="7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11"/>
    <x v="9"/>
    <d v="2018-10-15T00:00:00"/>
    <s v="15H22"/>
    <s v="PG-18- 11  -FIG-3-A"/>
    <s v="FILET"/>
    <n v="500"/>
    <n v="3"/>
    <x v="0"/>
    <n v="10415"/>
    <n v="10885"/>
    <n v="7"/>
    <n v="5035.7142857142853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FIG-3-A"/>
    <m/>
    <m/>
    <n v="2.97E-3"/>
    <n v="2.97E-3"/>
    <n v="2.9999999999999997E-4"/>
    <n v="2.6700000000000001E-3"/>
    <m/>
    <m/>
    <n v="13"/>
    <n v="13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11"/>
    <x v="9"/>
    <d v="2018-10-15T00:00:00"/>
    <s v="15H22"/>
    <s v="PG-18- 11  -FIP-1-A"/>
    <s v="FILET"/>
    <n v="25"/>
    <n v="1"/>
    <x v="0"/>
    <n v="249"/>
    <n v="261"/>
    <n v="1"/>
    <n v="647.99999999999989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FI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FIP-2-A"/>
    <s v="FILET"/>
    <n v="25"/>
    <n v="2"/>
    <x v="0"/>
    <n v="262"/>
    <n v="282"/>
    <n v="1.0166666666666666"/>
    <n v="1062.2950819672133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FI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FIP-3-A"/>
    <s v="FILET"/>
    <n v="25"/>
    <n v="3"/>
    <x v="0"/>
    <n v="283"/>
    <n v="309"/>
    <n v="1"/>
    <n v="1404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FI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SUG-1-A"/>
    <s v="SUBER"/>
    <n v="500"/>
    <n v="1"/>
    <x v="0"/>
    <s v="NA"/>
    <s v="NA"/>
    <n v="1.75"/>
    <s v="NA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SUG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SUG-2-A"/>
    <s v="SUBER"/>
    <n v="500"/>
    <n v="2"/>
    <x v="0"/>
    <s v="NA"/>
    <s v="NA"/>
    <n v="2.0699999999999998"/>
    <s v="NA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SUG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SUG-3-A"/>
    <s v="SUBER"/>
    <n v="500"/>
    <n v="3"/>
    <x v="0"/>
    <s v="NA"/>
    <s v="NA"/>
    <n v="1.8"/>
    <s v="NA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SUG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SUP-1-A"/>
    <s v="SUBER"/>
    <n v="25"/>
    <n v="1"/>
    <x v="0"/>
    <s v="NA"/>
    <s v="NA"/>
    <n v="1"/>
    <s v="NA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SU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SUP-2-A"/>
    <s v="SUBER"/>
    <n v="25"/>
    <n v="2"/>
    <x v="0"/>
    <s v="NA"/>
    <s v="NA"/>
    <n v="1"/>
    <s v="NA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SU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SUP-3-A"/>
    <s v="SUBER"/>
    <n v="25"/>
    <n v="3"/>
    <x v="0"/>
    <s v="NA"/>
    <s v="NA"/>
    <n v="1"/>
    <s v="NA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SU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TA-1-A"/>
    <s v="TARROT"/>
    <s v="NA"/>
    <n v="1"/>
    <x v="0"/>
    <s v="NA"/>
    <s v="NA"/>
    <s v="NA"/>
    <s v="NA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TA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TA-2-A"/>
    <s v="TARROT"/>
    <s v="NA"/>
    <n v="2"/>
    <x v="0"/>
    <s v="NA"/>
    <s v="NA"/>
    <s v="NA"/>
    <s v="NA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TA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5T00:00:00"/>
    <s v="15H22"/>
    <s v="PG-18- 11  -TA-3-A"/>
    <s v="TARROT"/>
    <s v="NA"/>
    <n v="3"/>
    <x v="0"/>
    <s v="NA"/>
    <s v="NA"/>
    <s v="NA"/>
    <s v="NA"/>
    <s v="NA"/>
    <n v="100"/>
    <n v="19"/>
    <n v="9.24"/>
    <n v="99.6"/>
    <n v="245.8"/>
    <n v="7.85"/>
    <n v="293.7"/>
    <n v="5.8"/>
    <s v="NA"/>
    <s v="NA"/>
    <s v="NA"/>
    <s v="NA"/>
    <s v="NA"/>
    <s v="NA"/>
    <s v="PG-18- 11  -TA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6T00:00:00"/>
    <s v="14H00"/>
    <s v="PG-18- 11  -FIG-4-A"/>
    <s v="FILET"/>
    <n v="500"/>
    <n v="4"/>
    <x v="0"/>
    <n v="21979"/>
    <n v="23372"/>
    <n v="7.0333333333333332"/>
    <n v="9506.7298578199061"/>
    <s v="10-12 cm out of water; area 1,6 m2"/>
    <n v="219"/>
    <n v="16.8"/>
    <n v="9.48"/>
    <n v="97.8"/>
    <n v="239"/>
    <n v="7.82"/>
    <n v="229.9"/>
    <n v="22"/>
    <n v="4.2"/>
    <s v="NA"/>
    <s v="NA"/>
    <s v="NA"/>
    <s v="NA"/>
    <s v="NA"/>
    <s v="PG-18- 11  -FIG-4-A"/>
    <m/>
    <m/>
    <n v="9.9100000000000004E-3"/>
    <n v="9.9100000000000004E-3"/>
    <m/>
    <n v="9.9100000000000004E-3"/>
    <m/>
    <m/>
    <n v="61"/>
    <n v="61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11"/>
    <x v="9"/>
    <d v="2018-10-16T00:00:00"/>
    <s v="14H00"/>
    <s v="PG-18- 11  -FIG-5-A"/>
    <s v="FILET"/>
    <n v="500"/>
    <n v="5"/>
    <x v="0"/>
    <n v="23376"/>
    <n v="24851"/>
    <n v="7.083333333333333"/>
    <n v="8121.176470588236"/>
    <s v="15 cm out of water; area 1,3 m2"/>
    <n v="219"/>
    <n v="16.8"/>
    <n v="9.48"/>
    <n v="97.8"/>
    <n v="239"/>
    <n v="7.82"/>
    <n v="229.9"/>
    <n v="22"/>
    <n v="9.59"/>
    <s v="NA"/>
    <s v="NA"/>
    <s v="NA"/>
    <s v="NA"/>
    <s v="NA"/>
    <s v="PG-18- 11  -FIG-5-A"/>
    <m/>
    <m/>
    <n v="6.5700000000000003E-3"/>
    <n v="6.5700000000000003E-3"/>
    <m/>
    <n v="6.5700000000000003E-3"/>
    <m/>
    <m/>
    <n v="44"/>
    <n v="44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11"/>
    <x v="9"/>
    <d v="2018-10-16T00:00:00"/>
    <s v="14H00"/>
    <s v="PG-18- 11  -FIG-6-A"/>
    <s v="FILET"/>
    <n v="500"/>
    <n v="6"/>
    <x v="0"/>
    <n v="24851"/>
    <n v="26342"/>
    <n v="6.9833333333333334"/>
    <n v="10248.400954653938"/>
    <s v="10-12 cm out of water; area 1,6 m2"/>
    <n v="219"/>
    <n v="16.8"/>
    <n v="9.48"/>
    <n v="97.8"/>
    <n v="239"/>
    <n v="7.82"/>
    <n v="229.9"/>
    <n v="22"/>
    <n v="4.4000000000000004"/>
    <s v="NA"/>
    <s v="NA"/>
    <s v="NA"/>
    <s v="NA"/>
    <s v="NA"/>
    <s v="PG-18- 11  -FIG-6-A"/>
    <m/>
    <m/>
    <n v="7.79E-3"/>
    <n v="7.79E-3"/>
    <m/>
    <n v="7.79E-3"/>
    <m/>
    <m/>
    <n v="38"/>
    <n v="38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11"/>
    <x v="9"/>
    <d v="2018-10-16T00:00:00"/>
    <s v="14H00"/>
    <s v="PG-18- 11  -FIP-4-A"/>
    <s v="FILET"/>
    <n v="25"/>
    <n v="4"/>
    <x v="0"/>
    <n v="637"/>
    <n v="650"/>
    <n v="0.45"/>
    <n v="1560"/>
    <s v="NA"/>
    <n v="219"/>
    <n v="16.8"/>
    <n v="9.48"/>
    <n v="97.8"/>
    <n v="239"/>
    <n v="7.82"/>
    <n v="229.9"/>
    <n v="22"/>
    <s v="NA"/>
    <s v="NA"/>
    <s v="NA"/>
    <s v="NA"/>
    <s v="NA"/>
    <s v="NA"/>
    <s v="PG-18- 11  -FIP-4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6T00:00:00"/>
    <s v="14H00"/>
    <s v="PG-18- 11  -FIP-5-A"/>
    <s v="FILET"/>
    <n v="25"/>
    <n v="5"/>
    <x v="0"/>
    <n v="651"/>
    <n v="667"/>
    <n v="0.48333333333333334"/>
    <n v="1787.5862068965516"/>
    <s v="NA"/>
    <n v="219"/>
    <n v="16.8"/>
    <n v="9.48"/>
    <n v="97.8"/>
    <n v="239"/>
    <n v="7.82"/>
    <n v="229.9"/>
    <n v="22"/>
    <s v="NA"/>
    <s v="NA"/>
    <s v="NA"/>
    <s v="NA"/>
    <s v="NA"/>
    <s v="NA"/>
    <s v="PG-18- 11  -FIP-5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6T00:00:00"/>
    <s v="14H00"/>
    <s v="PG-18- 11  -FIP-6-A"/>
    <s v="FILET"/>
    <n v="25"/>
    <n v="6"/>
    <x v="0"/>
    <n v="671"/>
    <n v="692"/>
    <n v="0.45"/>
    <n v="2520"/>
    <s v="NA"/>
    <n v="219"/>
    <n v="16.8"/>
    <n v="9.48"/>
    <n v="97.8"/>
    <n v="239"/>
    <n v="7.82"/>
    <n v="229.9"/>
    <n v="22"/>
    <s v="NA"/>
    <s v="NA"/>
    <s v="NA"/>
    <s v="NA"/>
    <s v="NA"/>
    <s v="NA"/>
    <s v="PG-18- 11  -FIP-6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8T00:00:00"/>
    <s v="14H50"/>
    <s v="PG-18- 11  -FIG-7-A"/>
    <s v="FILET"/>
    <n v="500"/>
    <n v="7"/>
    <x v="0"/>
    <n v="50146"/>
    <n v="51442"/>
    <n v="8"/>
    <n v="9574.2000000000007"/>
    <s v="7 cm out of water; area 1,97 m2"/>
    <n v="104"/>
    <n v="16.600000000000001"/>
    <n v="9.61"/>
    <n v="98.7"/>
    <n v="212.2"/>
    <n v="7.81"/>
    <n v="127.9"/>
    <n v="8.8000000000000007"/>
    <n v="1.23"/>
    <s v="NA"/>
    <s v="NA"/>
    <s v="NA"/>
    <s v="NA"/>
    <s v="NA"/>
    <s v="PG-18- 11  -FIG-7-A"/>
    <m/>
    <m/>
    <n v="2.0400000000000001E-2"/>
    <n v="2.0400000000000001E-2"/>
    <m/>
    <n v="2.0400000000000001E-2"/>
    <m/>
    <m/>
    <n v="70"/>
    <n v="70"/>
    <s v="ND"/>
    <s v="ND"/>
    <s v="ND"/>
    <s v="ND"/>
    <s v="ND"/>
    <s v="ND"/>
    <s v="ND"/>
    <s v="ND"/>
    <s v="ND"/>
    <m/>
    <m/>
    <n v="0"/>
    <m/>
    <m/>
    <n v="0"/>
    <m/>
    <m/>
    <n v="0"/>
    <n v="0"/>
  </r>
  <r>
    <n v="11"/>
    <x v="9"/>
    <d v="2018-10-18T00:00:00"/>
    <s v="14H50"/>
    <s v="PG-18- 11  -FIG-8-A"/>
    <s v="FILET"/>
    <n v="500"/>
    <n v="8"/>
    <x v="0"/>
    <n v="51457"/>
    <n v="52561"/>
    <n v="7.166666666666667"/>
    <n v="11553.488372093023"/>
    <s v="NA"/>
    <n v="104"/>
    <n v="16.600000000000001"/>
    <n v="9.61"/>
    <n v="98.7"/>
    <n v="212.2"/>
    <n v="7.81"/>
    <n v="127.9"/>
    <n v="8.8000000000000007"/>
    <n v="0.5"/>
    <s v="NA"/>
    <s v="NA"/>
    <s v="NA"/>
    <s v="NA"/>
    <s v="NA"/>
    <s v="PG-18- 11  -FIG-8-A"/>
    <m/>
    <m/>
    <n v="4.1250000000000002E-2"/>
    <n v="4.1250000000000002E-2"/>
    <m/>
    <n v="4.1250000000000002E-2"/>
    <m/>
    <m/>
    <n v="35"/>
    <n v="35"/>
    <s v="ND"/>
    <s v="ND"/>
    <s v="ND"/>
    <s v="ND"/>
    <s v="ND"/>
    <s v="ND"/>
    <s v="ND"/>
    <s v="ND"/>
    <s v="ND"/>
    <m/>
    <m/>
    <n v="6.2969999999999998E-2"/>
    <m/>
    <m/>
    <n v="0"/>
    <m/>
    <m/>
    <n v="0"/>
    <n v="6.2969999999999998E-2"/>
  </r>
  <r>
    <n v="11"/>
    <x v="9"/>
    <d v="2018-10-18T00:00:00"/>
    <s v="14H50"/>
    <s v="PG-18- 11 -FIG-9-A"/>
    <s v="FILET"/>
    <n v="500"/>
    <n v="9"/>
    <x v="0"/>
    <n v="52647"/>
    <n v="53757"/>
    <n v="7.333333333333333"/>
    <n v="11352.272727272728"/>
    <s v="NA"/>
    <n v="104"/>
    <n v="16.600000000000001"/>
    <n v="9.61"/>
    <n v="98.7"/>
    <n v="212.2"/>
    <n v="7.81"/>
    <n v="127.9"/>
    <n v="8.8000000000000007"/>
    <n v="2.94"/>
    <s v="NA"/>
    <s v="NA"/>
    <s v="NA"/>
    <s v="NA"/>
    <s v="NA"/>
    <s v="PG-18- 11 -FIG-9-A"/>
    <m/>
    <m/>
    <n v="7.8600000000000007E-3"/>
    <n v="7.8600000000000007E-3"/>
    <m/>
    <n v="7.8600000000000007E-3"/>
    <m/>
    <m/>
    <n v="38"/>
    <n v="38"/>
    <s v="ND"/>
    <s v="ND"/>
    <s v="ND"/>
    <s v="ND"/>
    <s v="ND"/>
    <s v="ND"/>
    <s v="ND"/>
    <s v="ND"/>
    <s v="ND"/>
    <m/>
    <m/>
    <n v="8.2500000000000004E-3"/>
    <m/>
    <m/>
    <n v="0"/>
    <m/>
    <m/>
    <n v="0"/>
    <n v="8.2500000000000004E-3"/>
  </r>
  <r>
    <n v="11"/>
    <x v="9"/>
    <d v="2018-10-18T00:00:00"/>
    <s v="14H50"/>
    <s v="PG-18- 11  -FIG-10-A"/>
    <s v="FILET"/>
    <n v="500"/>
    <n v="10"/>
    <x v="0"/>
    <n v="53896"/>
    <n v="55162"/>
    <n v="7.666666666666667"/>
    <n v="12384.782608695652"/>
    <s v="NA"/>
    <n v="104"/>
    <n v="16.600000000000001"/>
    <n v="9.61"/>
    <n v="98.7"/>
    <n v="212.2"/>
    <n v="7.81"/>
    <n v="127.9"/>
    <n v="8.8000000000000007"/>
    <n v="4.4000000000000004"/>
    <s v="NA"/>
    <s v="NA"/>
    <s v="NA"/>
    <s v="NA"/>
    <s v="NA"/>
    <s v="PG-18- 11  -FIG-10-A"/>
    <m/>
    <m/>
    <n v="0.13833000000000001"/>
    <n v="0.13833000000000001"/>
    <m/>
    <n v="0.13833000000000001"/>
    <m/>
    <m/>
    <n v="145"/>
    <n v="145"/>
    <s v="ND"/>
    <s v="ND"/>
    <s v="ND"/>
    <s v="ND"/>
    <s v="ND"/>
    <s v="ND"/>
    <s v="ND"/>
    <s v="ND"/>
    <s v="ND"/>
    <m/>
    <m/>
    <n v="0.26275999999999999"/>
    <m/>
    <m/>
    <n v="0"/>
    <m/>
    <m/>
    <n v="0"/>
    <n v="0.26275999999999999"/>
  </r>
  <r>
    <n v="11"/>
    <x v="9"/>
    <d v="2018-10-18T00:00:00"/>
    <s v="14H50"/>
    <s v="PG-18- 11  -FIP-7-A"/>
    <s v="FILET"/>
    <n v="25"/>
    <n v="7"/>
    <x v="0"/>
    <n v="1707"/>
    <n v="1733"/>
    <n v="0.5"/>
    <n v="2808"/>
    <s v="NA"/>
    <n v="104"/>
    <n v="16.600000000000001"/>
    <n v="9.61"/>
    <n v="98.7"/>
    <n v="212.2"/>
    <n v="7.81"/>
    <n v="127.9"/>
    <n v="8.8000000000000007"/>
    <s v="NA"/>
    <s v="NA"/>
    <s v="NA"/>
    <s v="NA"/>
    <s v="NA"/>
    <s v="NA"/>
    <s v="PG-18- 11  -FIP-7-A"/>
    <m/>
    <m/>
    <m/>
    <m/>
    <m/>
    <m/>
    <m/>
    <m/>
    <n v="67"/>
    <n v="67"/>
    <m/>
    <m/>
    <m/>
    <m/>
    <m/>
    <m/>
    <m/>
    <m/>
    <m/>
    <m/>
    <m/>
    <n v="4.8030000000000003E-2"/>
    <m/>
    <m/>
    <n v="0"/>
    <m/>
    <m/>
    <n v="0"/>
    <n v="4.8030000000000003E-2"/>
  </r>
  <r>
    <n v="11"/>
    <x v="9"/>
    <d v="2018-10-18T00:00:00"/>
    <s v="14H50"/>
    <s v="PG-18- 11  -FIP-8-A"/>
    <s v="FILET"/>
    <n v="25"/>
    <n v="8"/>
    <x v="0"/>
    <n v="1733"/>
    <n v="1760"/>
    <n v="0.6333333333333333"/>
    <n v="2302.105263157895"/>
    <s v="NA"/>
    <n v="104"/>
    <n v="16.600000000000001"/>
    <n v="9.61"/>
    <n v="98.7"/>
    <n v="212.2"/>
    <n v="7.81"/>
    <n v="127.9"/>
    <n v="8.8000000000000007"/>
    <s v="NA"/>
    <s v="NA"/>
    <s v="NA"/>
    <s v="NA"/>
    <s v="NA"/>
    <s v="NA"/>
    <s v="PG-18- 11  -FIP-8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18T00:00:00"/>
    <s v="14H50"/>
    <s v="PG-18- 11  -FIP-9-A"/>
    <s v="FILET"/>
    <n v="25"/>
    <n v="9"/>
    <x v="0"/>
    <n v="1778"/>
    <n v="1798"/>
    <n v="0.66666666666666663"/>
    <n v="1620"/>
    <s v="NA"/>
    <n v="104"/>
    <n v="16.600000000000001"/>
    <n v="9.61"/>
    <n v="98.7"/>
    <n v="212.2"/>
    <n v="7.81"/>
    <n v="127.9"/>
    <n v="8.8000000000000007"/>
    <s v="NA"/>
    <s v="NA"/>
    <s v="NA"/>
    <s v="NA"/>
    <s v="NA"/>
    <s v="NA"/>
    <s v="PG-18- 11  -FIP-9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FIG-13-A"/>
    <s v="FILET"/>
    <n v="500"/>
    <n v="13"/>
    <x v="0"/>
    <n v="76059"/>
    <n v="77534"/>
    <n v="7"/>
    <n v="15803.571428571429"/>
    <s v="NA"/>
    <n v="65.099999999999994"/>
    <n v="15.7"/>
    <n v="10.119999999999999"/>
    <n v="102"/>
    <n v="298.39999999999998"/>
    <n v="7.85"/>
    <n v="100.6"/>
    <n v="4.7"/>
    <n v="1.04"/>
    <s v="NA"/>
    <s v="NA"/>
    <s v="NA"/>
    <s v="NA"/>
    <s v="NA"/>
    <s v="PG-18- 11  -FIG-13-A"/>
    <m/>
    <m/>
    <n v="1.227E-2"/>
    <n v="1.227E-2"/>
    <m/>
    <n v="1.227E-2"/>
    <m/>
    <m/>
    <n v="18"/>
    <n v="18"/>
    <n v="165.06120000000001"/>
    <n v="173.27869999999999"/>
    <n v="8.2174999999999727"/>
    <n v="169.7079"/>
    <n v="4.6466999999999814"/>
    <s v="ND"/>
    <s v="ND"/>
    <s v="ND"/>
    <s v="ND"/>
    <m/>
    <m/>
    <n v="0.11745"/>
    <m/>
    <m/>
    <n v="0"/>
    <m/>
    <m/>
    <n v="0"/>
    <n v="0.11745"/>
  </r>
  <r>
    <n v="11"/>
    <x v="9"/>
    <d v="2018-10-22T00:00:00"/>
    <s v="12H20"/>
    <s v="PG-18- 11  -FIG-11-A"/>
    <s v="FILET"/>
    <n v="500"/>
    <n v="11"/>
    <x v="0"/>
    <n v="77535"/>
    <n v="78769"/>
    <n v="7.0166666666666666"/>
    <n v="13190.023752969122"/>
    <s v="NA"/>
    <n v="65.099999999999994"/>
    <n v="15.7"/>
    <n v="10.119999999999999"/>
    <n v="102"/>
    <n v="298.39999999999998"/>
    <n v="7.85"/>
    <n v="100.6"/>
    <n v="4.7"/>
    <n v="0.92"/>
    <s v="NA"/>
    <s v="NA"/>
    <s v="NA"/>
    <s v="NA"/>
    <s v="NA"/>
    <s v="PG-18- 11  -FIG-11-A"/>
    <m/>
    <m/>
    <n v="6.2E-4"/>
    <n v="6.2E-4"/>
    <m/>
    <n v="6.2E-4"/>
    <m/>
    <m/>
    <n v="8"/>
    <n v="8"/>
    <s v="ND"/>
    <s v="ND"/>
    <s v="ND"/>
    <s v="ND"/>
    <s v="ND"/>
    <s v="ND"/>
    <s v="ND"/>
    <s v="ND"/>
    <s v="ND"/>
    <m/>
    <m/>
    <n v="1.094E-2"/>
    <m/>
    <m/>
    <n v="0"/>
    <m/>
    <m/>
    <n v="0"/>
    <n v="1.094E-2"/>
  </r>
  <r>
    <n v="11"/>
    <x v="9"/>
    <d v="2018-10-22T00:00:00"/>
    <s v="12H20"/>
    <s v="PG-18- 11 -FIG-12-A"/>
    <s v="FILET"/>
    <n v="500"/>
    <n v="12"/>
    <x v="0"/>
    <n v="78780"/>
    <n v="80292"/>
    <n v="7"/>
    <n v="16199.999999999998"/>
    <s v="NA"/>
    <n v="65.099999999999994"/>
    <n v="15.7"/>
    <n v="10.119999999999999"/>
    <n v="102"/>
    <n v="298.39999999999998"/>
    <n v="7.85"/>
    <n v="100.6"/>
    <n v="4.7"/>
    <n v="1.21"/>
    <s v="NA"/>
    <s v="NA"/>
    <s v="NA"/>
    <s v="NA"/>
    <s v="NA"/>
    <s v="PG-18- 11 -FIG-12-A"/>
    <m/>
    <m/>
    <n v="2.5999999999999998E-4"/>
    <n v="2.5999999999999998E-4"/>
    <m/>
    <n v="2.5999999999999998E-4"/>
    <m/>
    <m/>
    <n v="8"/>
    <n v="8"/>
    <s v="ND"/>
    <s v="ND"/>
    <s v="ND"/>
    <s v="ND"/>
    <s v="ND"/>
    <s v="ND"/>
    <s v="ND"/>
    <s v="ND"/>
    <s v="ND"/>
    <m/>
    <m/>
    <n v="2.5000000000000001E-3"/>
    <m/>
    <m/>
    <n v="0"/>
    <m/>
    <m/>
    <n v="0"/>
    <n v="2.5000000000000001E-3"/>
  </r>
  <r>
    <n v="11"/>
    <x v="9"/>
    <d v="2018-10-22T00:00:00"/>
    <s v="12H20"/>
    <s v="PG-18- 11  -FIP-10-A"/>
    <s v="FILET"/>
    <n v="25"/>
    <n v="10"/>
    <x v="0"/>
    <n v="2893"/>
    <n v="2909"/>
    <n v="0.66666666666666663"/>
    <n v="1296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FIP-10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FIP-11-A"/>
    <s v="FILET"/>
    <n v="25"/>
    <n v="11"/>
    <x v="0"/>
    <n v="2914"/>
    <n v="2983"/>
    <n v="0.66666666666666663"/>
    <n v="5589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FIP-1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FIP-12-A"/>
    <s v="FILET"/>
    <n v="25"/>
    <n v="12"/>
    <x v="0"/>
    <n v="2939"/>
    <n v="2971"/>
    <n v="0.66666666666666663"/>
    <n v="2592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FIP-1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SUG-10-A"/>
    <s v="SUBER"/>
    <n v="500"/>
    <n v="10"/>
    <x v="0"/>
    <s v="NA"/>
    <s v="NA"/>
    <n v="1.5"/>
    <s v="NA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SUG-10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SUG-11-A"/>
    <s v="SUBER"/>
    <n v="500"/>
    <n v="11"/>
    <x v="0"/>
    <s v="NA"/>
    <s v="NA"/>
    <n v="1.5"/>
    <s v="NA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SUG-1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SUG-12-A"/>
    <s v="SUBER"/>
    <n v="500"/>
    <n v="12"/>
    <x v="0"/>
    <s v="NA"/>
    <s v="NA"/>
    <n v="1.5"/>
    <s v="NA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SUG-1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SUP-10-A"/>
    <s v="SUBER"/>
    <n v="25"/>
    <n v="10"/>
    <x v="0"/>
    <s v="NA"/>
    <s v="NA"/>
    <n v="1"/>
    <s v="NA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SUP-10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SUP-11-A"/>
    <s v="SUBER"/>
    <n v="25"/>
    <n v="11"/>
    <x v="0"/>
    <s v="NA"/>
    <s v="NA"/>
    <n v="1"/>
    <s v="NA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SUP-1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SUP-12-A"/>
    <s v="SUBER"/>
    <n v="25"/>
    <n v="12"/>
    <x v="0"/>
    <s v="NA"/>
    <s v="NA"/>
    <n v="1"/>
    <s v="NA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SUP-1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TA-10-A"/>
    <s v="TARROT"/>
    <s v="NA"/>
    <n v="10"/>
    <x v="0"/>
    <s v="NA"/>
    <s v="NA"/>
    <s v="NA"/>
    <s v="NA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TA-10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TA-11-A"/>
    <s v="TARROT"/>
    <s v="NA"/>
    <n v="11"/>
    <x v="0"/>
    <s v="NA"/>
    <s v="NA"/>
    <s v="NA"/>
    <s v="NA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TA-1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1"/>
    <x v="9"/>
    <d v="2018-10-22T00:00:00"/>
    <s v="12H20"/>
    <s v="PG-18- 11  -TA-12-A"/>
    <s v="TARROT"/>
    <s v="NA"/>
    <n v="12"/>
    <x v="0"/>
    <s v="NA"/>
    <s v="NA"/>
    <s v="NA"/>
    <s v="NA"/>
    <s v="NA"/>
    <n v="65.099999999999994"/>
    <n v="15.7"/>
    <n v="10.119999999999999"/>
    <n v="102"/>
    <n v="298.39999999999998"/>
    <n v="7.85"/>
    <n v="100.6"/>
    <n v="4.7"/>
    <s v="NA"/>
    <s v="NA"/>
    <s v="NA"/>
    <s v="NA"/>
    <s v="NA"/>
    <s v="NA"/>
    <s v="PG-18- 11  -TA-1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FIG-1-A"/>
    <s v="FILET"/>
    <n v="500"/>
    <n v="1"/>
    <x v="0"/>
    <n v="63868"/>
    <n v="64932"/>
    <n v="7.1"/>
    <n v="11239.43661971831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FIG-1-A"/>
    <m/>
    <m/>
    <n v="5.8E-4"/>
    <n v="5.8E-4"/>
    <n v="5.0000000000000001E-4"/>
    <n v="7.9999999999999993E-5"/>
    <m/>
    <m/>
    <n v="7"/>
    <n v="7"/>
    <n v="164.24"/>
    <n v="175.53"/>
    <n v="11.289999999999992"/>
    <n v="170.69"/>
    <n v="6.4499999999999886"/>
    <s v="ND"/>
    <s v="ND"/>
    <s v="ND"/>
    <s v="ND"/>
    <n v="0.44159999999999999"/>
    <n v="0.47210000000000002"/>
    <n v="3.0500000000000027E-2"/>
    <m/>
    <m/>
    <n v="0"/>
    <m/>
    <m/>
    <n v="0"/>
    <n v="3.0500000000000027E-2"/>
  </r>
  <r>
    <n v="12"/>
    <x v="10"/>
    <d v="2018-10-19T00:00:00"/>
    <s v="15H20"/>
    <s v="PG-18- 12  -FIG-2-A"/>
    <s v="FILET"/>
    <n v="500"/>
    <n v="2"/>
    <x v="0"/>
    <n v="64931"/>
    <n v="66152"/>
    <n v="7.0333333333333332"/>
    <n v="13020.142180094786"/>
    <s v="NA"/>
    <n v="87.3"/>
    <n v="16.7"/>
    <n v="9.4499999999999993"/>
    <n v="97.2"/>
    <n v="231.4"/>
    <n v="7.77"/>
    <n v="111.1"/>
    <n v="11"/>
    <n v="3.82"/>
    <m/>
    <m/>
    <m/>
    <m/>
    <m/>
    <s v="PG-18- 12  -FIG-2-A"/>
    <m/>
    <m/>
    <n v="8.6300000000000005E-3"/>
    <n v="8.6300000000000005E-3"/>
    <m/>
    <n v="8.6300000000000005E-3"/>
    <m/>
    <m/>
    <n v="11"/>
    <n v="11"/>
    <n v="167.69"/>
    <n v="191.56"/>
    <n v="23.870000000000005"/>
    <n v="184.55"/>
    <n v="16.860000000000014"/>
    <s v="ND"/>
    <s v="ND"/>
    <s v="ND"/>
    <s v="ND"/>
    <m/>
    <n v="0.22753999999999999"/>
    <n v="0.22753999999999999"/>
    <m/>
    <m/>
    <n v="0"/>
    <m/>
    <m/>
    <n v="0"/>
    <n v="0.22753999999999999"/>
  </r>
  <r>
    <n v="12"/>
    <x v="10"/>
    <d v="2018-10-19T00:00:00"/>
    <s v="15H20"/>
    <s v="PG-18- 12  -FIG-3-A"/>
    <s v="FILET"/>
    <n v="500"/>
    <n v="3"/>
    <x v="0"/>
    <n v="66157"/>
    <n v="67365"/>
    <n v="7"/>
    <n v="12942.857142857143"/>
    <s v="NA"/>
    <n v="87.3"/>
    <n v="16.7"/>
    <n v="9.4499999999999993"/>
    <n v="97.2"/>
    <n v="231.4"/>
    <n v="7.77"/>
    <n v="111.1"/>
    <n v="11"/>
    <n v="4.13"/>
    <s v="NA"/>
    <s v="NA"/>
    <s v="NA"/>
    <s v="NA"/>
    <s v="NA"/>
    <s v="PG-18- 12  -FIG-3-A"/>
    <m/>
    <m/>
    <n v="2.0000000000000002E-5"/>
    <n v="2.0000000000000002E-5"/>
    <m/>
    <n v="2.0000000000000002E-5"/>
    <m/>
    <m/>
    <n v="3"/>
    <n v="3"/>
    <n v="163.05000000000001"/>
    <n v="178.23"/>
    <n v="15.179999999999978"/>
    <n v="171.5"/>
    <n v="8.4499999999999886"/>
    <s v="ND"/>
    <s v="ND"/>
    <s v="ND"/>
    <s v="ND"/>
    <n v="0.45737"/>
    <n v="0.45823000000000003"/>
    <n v="8.6000000000002741E-4"/>
    <m/>
    <m/>
    <n v="0"/>
    <m/>
    <m/>
    <n v="0"/>
    <n v="8.6000000000002741E-4"/>
  </r>
  <r>
    <n v="12"/>
    <x v="10"/>
    <d v="2018-10-19T00:00:00"/>
    <s v="15H20"/>
    <s v="PG-18- 12  -FIP-1-A"/>
    <s v="FILET"/>
    <n v="25"/>
    <n v="1"/>
    <x v="0"/>
    <n v="2331"/>
    <n v="2354"/>
    <n v="1"/>
    <n v="1724.9999999999998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FI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FIP-2-A"/>
    <s v="FILET"/>
    <n v="25"/>
    <n v="2"/>
    <x v="0"/>
    <n v="2354"/>
    <n v="2377"/>
    <n v="0.91666666666666663"/>
    <n v="1881.8181818181818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FI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FIP-3-A"/>
    <s v="FILET"/>
    <n v="25"/>
    <n v="3"/>
    <x v="0"/>
    <n v="2377"/>
    <n v="2398"/>
    <n v="0.96666666666666667"/>
    <n v="1629.3103448275863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FI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SUG-1-A"/>
    <s v="SUBER"/>
    <n v="500"/>
    <n v="1"/>
    <x v="0"/>
    <s v="NA"/>
    <s v="NA"/>
    <n v="1.5"/>
    <s v="NA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SUG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SUG-2-A"/>
    <s v="SUBER"/>
    <n v="500"/>
    <n v="2"/>
    <x v="0"/>
    <s v="NA"/>
    <s v="NA"/>
    <n v="1.5"/>
    <s v="NA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SUG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SUG-3-A"/>
    <s v="SUBER"/>
    <n v="500"/>
    <n v="3"/>
    <x v="0"/>
    <s v="NA"/>
    <s v="NA"/>
    <n v="1.5"/>
    <s v="NA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SUG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SUP-1-A"/>
    <s v="SUBER"/>
    <n v="25"/>
    <n v="1"/>
    <x v="0"/>
    <s v="NA"/>
    <s v="NA"/>
    <n v="1"/>
    <s v="NA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SU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SUP-2-A"/>
    <s v="SUBER"/>
    <n v="25"/>
    <n v="2"/>
    <x v="0"/>
    <s v="NA"/>
    <s v="NA"/>
    <n v="1"/>
    <s v="NA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SU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SUP-3-A"/>
    <s v="SUBER"/>
    <n v="25"/>
    <n v="3"/>
    <x v="0"/>
    <s v="NA"/>
    <s v="NA"/>
    <n v="1"/>
    <s v="NA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SU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TA-1-A"/>
    <s v="TARROT"/>
    <s v="NA"/>
    <n v="1"/>
    <x v="0"/>
    <s v="NA"/>
    <s v="NA"/>
    <s v="NA"/>
    <s v="NA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TA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TA-2-A"/>
    <s v="TARROT"/>
    <s v="NA"/>
    <n v="2"/>
    <x v="0"/>
    <s v="NA"/>
    <s v="NA"/>
    <s v="NA"/>
    <s v="NA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TA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2"/>
    <x v="10"/>
    <d v="2018-10-19T00:00:00"/>
    <s v="15H20"/>
    <s v="PG-18- 12  -TA-3-A"/>
    <s v="TARROT"/>
    <s v="NA"/>
    <n v="3"/>
    <x v="0"/>
    <s v="NA"/>
    <s v="NA"/>
    <s v="NA"/>
    <s v="NA"/>
    <s v="NA"/>
    <n v="87.3"/>
    <n v="16.7"/>
    <n v="9.4499999999999993"/>
    <n v="97.2"/>
    <n v="231.4"/>
    <n v="7.77"/>
    <n v="111.1"/>
    <n v="11"/>
    <s v="NA"/>
    <s v="NA"/>
    <s v="NA"/>
    <s v="NA"/>
    <s v="NA"/>
    <s v="NA"/>
    <s v="PG-18- 12  -TA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FIG-1-A"/>
    <s v="FILET"/>
    <n v="500"/>
    <n v="1"/>
    <x v="0"/>
    <n v="19120"/>
    <n v="19300"/>
    <n v="7"/>
    <n v="1928.5714285714287"/>
    <s v="1st: Flowmeter blocked"/>
    <n v="2.5499999999999998"/>
    <n v="17.100000000000001"/>
    <n v="8.42"/>
    <n v="87.4"/>
    <n v="312"/>
    <n v="7.68"/>
    <n v="253.2"/>
    <n v="18.2"/>
    <n v="2.25"/>
    <s v="NA"/>
    <s v="NA"/>
    <s v="NA"/>
    <s v="NA"/>
    <s v="NA"/>
    <s v="PG-18- 13  -FIG-1-A"/>
    <m/>
    <m/>
    <n v="1E-4"/>
    <n v="1E-4"/>
    <m/>
    <n v="1E-4"/>
    <m/>
    <m/>
    <n v="2"/>
    <n v="2"/>
    <n v="164.34"/>
    <n v="173.9"/>
    <n v="9.5600000000000023"/>
    <n v="169.7"/>
    <n v="5.3599999999999852"/>
    <s v="ND"/>
    <s v="ND"/>
    <s v="ND"/>
    <s v="ND"/>
    <n v="0.46405000000000002"/>
    <n v="0.47332000000000002"/>
    <n v="9.2700000000000005E-3"/>
    <m/>
    <m/>
    <n v="0"/>
    <m/>
    <m/>
    <n v="0"/>
    <n v="9.2700000000000005E-3"/>
  </r>
  <r>
    <n v="13"/>
    <x v="11"/>
    <d v="2018-10-16T00:00:00"/>
    <s v="12H40"/>
    <s v="PG-18- 13  -FIG-2-A"/>
    <s v="FILET"/>
    <n v="500"/>
    <n v="2"/>
    <x v="0"/>
    <n v="19300"/>
    <n v="20569"/>
    <n v="7.0166666666666666"/>
    <n v="13564.133016627078"/>
    <s v="NA"/>
    <n v="2.5499999999999998"/>
    <n v="17.100000000000001"/>
    <n v="8.42"/>
    <n v="87.4"/>
    <n v="312"/>
    <n v="7.68"/>
    <n v="253.2"/>
    <n v="18.2"/>
    <n v="4.5199999999999996"/>
    <s v="NA"/>
    <s v="NA"/>
    <s v="NA"/>
    <s v="NA"/>
    <s v="NA"/>
    <s v="PG-18- 13  -FIG-2-A"/>
    <n v="1.1E-4"/>
    <m/>
    <n v="6.0999999999999997E-4"/>
    <n v="7.1999999999999994E-4"/>
    <m/>
    <n v="7.1999999999999994E-4"/>
    <n v="1"/>
    <m/>
    <n v="6"/>
    <n v="7"/>
    <n v="115.7"/>
    <n v="126.12"/>
    <n v="10.420000000000002"/>
    <n v="122.77"/>
    <n v="7.0699999999999932"/>
    <n v="3.87"/>
    <s v="ND"/>
    <s v="ND"/>
    <s v="ND"/>
    <n v="0.46089000000000002"/>
    <n v="0.46350999999999998"/>
    <n v="2.6199999999999557E-3"/>
    <n v="0.22999"/>
    <n v="0.23055"/>
    <n v="5.6000000000000494E-4"/>
    <n v="0.45777000000000001"/>
    <n v="0.45422000000000001"/>
    <n v="-3.5499999999999976E-3"/>
    <n v="-3.7000000000003697E-4"/>
  </r>
  <r>
    <n v="13"/>
    <x v="11"/>
    <d v="2018-10-16T00:00:00"/>
    <s v="12H40"/>
    <s v="PG-18- 13  -FIG-3-A"/>
    <s v="FILET"/>
    <n v="500"/>
    <n v="3"/>
    <x v="0"/>
    <n v="20569"/>
    <n v="21906"/>
    <n v="7"/>
    <n v="14324.999999999998"/>
    <s v="NA"/>
    <n v="2.5499999999999998"/>
    <n v="17.100000000000001"/>
    <n v="8.42"/>
    <n v="87.4"/>
    <n v="312"/>
    <n v="7.68"/>
    <n v="253.2"/>
    <n v="18.2"/>
    <n v="2.9"/>
    <s v="NA"/>
    <s v="NA"/>
    <s v="NA"/>
    <s v="NA"/>
    <s v="NA"/>
    <s v="PG-18- 13  -FIG-3-A"/>
    <n v="5.5000000000000003E-4"/>
    <n v="2.3000000000000001E-4"/>
    <m/>
    <n v="7.8000000000000009E-4"/>
    <m/>
    <n v="7.8000000000000009E-4"/>
    <n v="1"/>
    <m/>
    <n v="4"/>
    <n v="7"/>
    <n v="113.9"/>
    <n v="120.15"/>
    <n v="6.25"/>
    <n v="116.07"/>
    <n v="2.1699999999999875"/>
    <s v="ND"/>
    <s v="ND"/>
    <s v="ND"/>
    <s v="ND"/>
    <m/>
    <n v="0.22733999999999999"/>
    <n v="0.22733999999999999"/>
    <m/>
    <m/>
    <n v="0"/>
    <n v="0.22717000000000001"/>
    <n v="0.22763"/>
    <n v="4.599999999999882E-4"/>
    <n v="0.22779999999999997"/>
  </r>
  <r>
    <n v="13"/>
    <x v="11"/>
    <d v="2018-10-16T00:00:00"/>
    <s v="12H40"/>
    <s v="PG-18- 13  -FIP-1-A"/>
    <s v="FILET"/>
    <n v="25"/>
    <n v="1"/>
    <x v="0"/>
    <n v="511"/>
    <n v="536"/>
    <n v="0.66666666666666663"/>
    <n v="2024.9999999999998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FIP-1-A"/>
    <m/>
    <m/>
    <m/>
    <m/>
    <m/>
    <m/>
    <m/>
    <m/>
    <m/>
    <n v="5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FIP-2-A"/>
    <s v="FILET"/>
    <n v="25"/>
    <n v="2"/>
    <x v="0"/>
    <n v="537"/>
    <n v="578"/>
    <n v="0.5"/>
    <n v="4427.9999999999991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FI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FIP-3-A"/>
    <s v="FILET"/>
    <n v="25"/>
    <n v="3"/>
    <x v="0"/>
    <n v="578"/>
    <n v="618"/>
    <n v="0.5"/>
    <n v="4320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FI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SUG-1-A"/>
    <s v="SUBER"/>
    <n v="500"/>
    <n v="1"/>
    <x v="0"/>
    <s v="NA"/>
    <s v="NA"/>
    <n v="1"/>
    <s v="NA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SUG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SUG-2-A"/>
    <s v="SUBER"/>
    <n v="500"/>
    <n v="2"/>
    <x v="0"/>
    <s v="NA"/>
    <s v="NA"/>
    <n v="1.8"/>
    <s v="NA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SUG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SUG-3-A"/>
    <s v="SUBER"/>
    <n v="500"/>
    <n v="3"/>
    <x v="0"/>
    <s v="NA"/>
    <s v="NA"/>
    <n v="1.62"/>
    <s v="NA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SUG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SUP-1-A"/>
    <s v="SUBER"/>
    <n v="25"/>
    <n v="1"/>
    <x v="0"/>
    <s v="NA"/>
    <s v="NA"/>
    <n v="1"/>
    <s v="NA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SU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SUP-2-A"/>
    <s v="SUBER"/>
    <n v="25"/>
    <n v="2"/>
    <x v="0"/>
    <s v="NA"/>
    <s v="NA"/>
    <n v="1"/>
    <s v="NA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SU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SUP-3-A"/>
    <s v="SUBER"/>
    <n v="25"/>
    <n v="3"/>
    <x v="0"/>
    <s v="NA"/>
    <s v="NA"/>
    <n v="1"/>
    <s v="NA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SU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TA-1-A"/>
    <s v="TARROT"/>
    <s v="NA"/>
    <n v="1"/>
    <x v="0"/>
    <s v="NA"/>
    <s v="NA"/>
    <s v="NA"/>
    <s v="NA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TA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TA-2-A"/>
    <s v="TARROT"/>
    <s v="NA"/>
    <n v="2"/>
    <x v="0"/>
    <s v="NA"/>
    <s v="NA"/>
    <s v="NA"/>
    <s v="NA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TA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3"/>
    <x v="11"/>
    <d v="2018-10-16T00:00:00"/>
    <s v="12H40"/>
    <s v="PG-18- 13  -TA-3-A"/>
    <s v="TARROT"/>
    <s v="NA"/>
    <n v="3"/>
    <x v="0"/>
    <s v="NA"/>
    <s v="NA"/>
    <s v="NA"/>
    <s v="NA"/>
    <s v="NA"/>
    <n v="2.5499999999999998"/>
    <n v="17.100000000000001"/>
    <n v="8.42"/>
    <n v="87.4"/>
    <n v="312"/>
    <n v="7.68"/>
    <n v="253.2"/>
    <n v="18.2"/>
    <s v="NA"/>
    <s v="NA"/>
    <s v="NA"/>
    <s v="NA"/>
    <s v="NA"/>
    <s v="NA"/>
    <s v="PG-18- 13  -TA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FIG-1-A"/>
    <s v="FILET"/>
    <n v="500"/>
    <n v="1"/>
    <x v="0"/>
    <n v="55488"/>
    <n v="56475"/>
    <n v="7"/>
    <n v="10574.999999999998"/>
    <s v="NA"/>
    <s v="NA"/>
    <n v="16.7"/>
    <n v="9.07"/>
    <n v="93.3"/>
    <n v="243"/>
    <n v="7.65"/>
    <n v="118.5"/>
    <n v="17.100000000000001"/>
    <n v="2.08"/>
    <s v="NA"/>
    <s v="NA"/>
    <s v="NA"/>
    <s v="NA"/>
    <s v="NA"/>
    <s v="PG-18- 15  -FIG-1-A"/>
    <m/>
    <m/>
    <m/>
    <n v="0"/>
    <m/>
    <m/>
    <m/>
    <m/>
    <n v="0"/>
    <n v="0"/>
    <n v="113.89"/>
    <n v="118.63"/>
    <n v="4.7399999999999949"/>
    <n v="117.36"/>
    <n v="3.4699999999999989"/>
    <n v="2.29"/>
    <s v="ND"/>
    <s v="ND"/>
    <s v="ND"/>
    <m/>
    <m/>
    <n v="0"/>
    <m/>
    <m/>
    <n v="0"/>
    <m/>
    <m/>
    <n v="0"/>
    <n v="0"/>
  </r>
  <r>
    <n v="15"/>
    <x v="12"/>
    <d v="2018-10-19T00:00:00"/>
    <s v="9H10"/>
    <s v="PG-18- 15  -FIG-2-A"/>
    <s v="FILET"/>
    <n v="500"/>
    <n v="2"/>
    <x v="0"/>
    <n v="56488"/>
    <n v="57624"/>
    <n v="7"/>
    <n v="12171.428571428571"/>
    <s v="NA"/>
    <s v="NA"/>
    <n v="16.7"/>
    <n v="9.07"/>
    <n v="93.3"/>
    <n v="243"/>
    <n v="7.65"/>
    <n v="118.5"/>
    <n v="17.100000000000001"/>
    <n v="2.25"/>
    <s v="NA"/>
    <s v="NA"/>
    <s v="NA"/>
    <s v="NA"/>
    <s v="NA"/>
    <s v="PG-18- 15  -FIG-2-A"/>
    <m/>
    <m/>
    <n v="5.0000000000000002E-5"/>
    <n v="5.0000000000000002E-5"/>
    <m/>
    <n v="5.0000000000000002E-5"/>
    <m/>
    <m/>
    <n v="3"/>
    <n v="3"/>
    <n v="162.19999999999999"/>
    <n v="169.81"/>
    <n v="7.6100000000000136"/>
    <n v="166.98"/>
    <n v="4.7800000000000011"/>
    <s v="ND"/>
    <s v="ND"/>
    <s v="ND"/>
    <s v="ND"/>
    <m/>
    <m/>
    <n v="0"/>
    <m/>
    <m/>
    <n v="0"/>
    <m/>
    <n v="0.22519"/>
    <n v="0.22519"/>
    <n v="0.22519"/>
  </r>
  <r>
    <n v="15"/>
    <x v="12"/>
    <d v="2018-10-19T00:00:00"/>
    <s v="9H10"/>
    <s v="PG-18- 15  -FIG-3-A"/>
    <s v="FILET"/>
    <n v="500"/>
    <n v="3"/>
    <x v="0"/>
    <n v="57627"/>
    <n v="58668"/>
    <n v="7"/>
    <n v="11153.571428571429"/>
    <s v="NA"/>
    <s v="NA"/>
    <n v="16.7"/>
    <n v="9.07"/>
    <n v="93.3"/>
    <n v="243"/>
    <n v="7.65"/>
    <n v="118.5"/>
    <n v="17.100000000000001"/>
    <n v="2.7"/>
    <s v="NA"/>
    <s v="NA"/>
    <s v="NA"/>
    <s v="NA"/>
    <s v="NA"/>
    <s v="PG-18- 15  -FIG-3-A"/>
    <m/>
    <m/>
    <n v="9.9600000000000001E-3"/>
    <n v="9.9600000000000001E-3"/>
    <n v="9.9600000000000001E-3"/>
    <n v="0"/>
    <m/>
    <m/>
    <n v="9"/>
    <n v="9"/>
    <n v="162.18"/>
    <n v="176.53"/>
    <n v="14.349999999999994"/>
    <n v="170.64"/>
    <n v="8.4599999999999795"/>
    <s v="ND"/>
    <s v="ND"/>
    <s v="ND"/>
    <s v="ND"/>
    <n v="0.46827000000000002"/>
    <n v="0.49491000000000002"/>
    <n v="2.6639999999999997E-2"/>
    <m/>
    <m/>
    <n v="0"/>
    <m/>
    <m/>
    <n v="0"/>
    <n v="2.6639999999999997E-2"/>
  </r>
  <r>
    <n v="15"/>
    <x v="12"/>
    <d v="2018-10-19T00:00:00"/>
    <s v="9H10"/>
    <s v="PG-18- 15  -FIP-1-A"/>
    <s v="FILET"/>
    <n v="25"/>
    <n v="1"/>
    <x v="0"/>
    <n v="1811"/>
    <n v="1876"/>
    <n v="0.75"/>
    <n v="4680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FI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FIP-2-A"/>
    <s v="FILET"/>
    <n v="25"/>
    <n v="2"/>
    <x v="0"/>
    <n v="1878"/>
    <n v="1953"/>
    <n v="1"/>
    <n v="4050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FI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FIP-3-A"/>
    <s v="FILET"/>
    <n v="25"/>
    <n v="3"/>
    <x v="0"/>
    <n v="1958"/>
    <n v="2033"/>
    <n v="1"/>
    <n v="4050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FI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SUG-1-A"/>
    <s v="SUBER"/>
    <n v="500"/>
    <n v="1"/>
    <x v="0"/>
    <s v="NA"/>
    <s v="NA"/>
    <n v="1.5"/>
    <s v="NA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SUG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SUG-2-A"/>
    <s v="SUBER"/>
    <n v="500"/>
    <n v="2"/>
    <x v="0"/>
    <s v="NA"/>
    <s v="NA"/>
    <n v="1.5"/>
    <s v="NA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SUG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SUG-3-A"/>
    <s v="SUBER"/>
    <n v="500"/>
    <n v="3"/>
    <x v="0"/>
    <s v="NA"/>
    <s v="NA"/>
    <n v="1.5"/>
    <s v="NA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SUG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SUP-1-A"/>
    <s v="SUBER"/>
    <n v="25"/>
    <n v="1"/>
    <x v="0"/>
    <s v="NA"/>
    <s v="NA"/>
    <n v="1"/>
    <s v="NA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SU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SUP-2-A"/>
    <s v="SUBER"/>
    <n v="25"/>
    <n v="2"/>
    <x v="0"/>
    <s v="NA"/>
    <s v="NA"/>
    <n v="1"/>
    <s v="NA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SU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SUP-3-A"/>
    <s v="SUBER"/>
    <n v="25"/>
    <n v="3"/>
    <x v="0"/>
    <s v="NA"/>
    <s v="NA"/>
    <n v="1"/>
    <s v="NA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SU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TA-1-A"/>
    <s v="TARROT"/>
    <s v="NA"/>
    <n v="1"/>
    <x v="0"/>
    <s v="NA"/>
    <s v="NA"/>
    <s v="NA"/>
    <s v="NA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TA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TA-2-A"/>
    <s v="TARROT"/>
    <s v="NA"/>
    <n v="2"/>
    <x v="0"/>
    <s v="NA"/>
    <s v="NA"/>
    <s v="NA"/>
    <s v="NA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TA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5"/>
    <x v="12"/>
    <d v="2018-10-19T00:00:00"/>
    <s v="9H10"/>
    <s v="PG-18- 15  -TA-3-A"/>
    <s v="TARROT"/>
    <s v="NA"/>
    <n v="3"/>
    <x v="0"/>
    <s v="NA"/>
    <s v="NA"/>
    <s v="NA"/>
    <s v="NA"/>
    <s v="NA"/>
    <s v="NA"/>
    <n v="16.7"/>
    <n v="9.07"/>
    <n v="93.3"/>
    <n v="243"/>
    <n v="7.65"/>
    <n v="118.5"/>
    <n v="17.100000000000001"/>
    <s v="NA"/>
    <s v="NA"/>
    <s v="NA"/>
    <s v="NA"/>
    <s v="NA"/>
    <s v="NA"/>
    <s v="PG-18- 15  -TA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6"/>
    <x v="13"/>
    <d v="2018-10-19T00:00:00"/>
    <s v="11H00"/>
    <s v="PG-18- 16  -FIG-1-A"/>
    <s v="FILET"/>
    <n v="500"/>
    <n v="1"/>
    <x v="0"/>
    <n v="58669"/>
    <n v="60350"/>
    <n v="7.666666666666667"/>
    <n v="8551.173913043478"/>
    <s v="10-15 cm out of water; area 0,13 m2"/>
    <n v="302"/>
    <n v="17"/>
    <n v="9.32"/>
    <n v="96.4"/>
    <n v="291"/>
    <n v="7.83"/>
    <n v="117.5"/>
    <n v="16.5"/>
    <n v="1.5"/>
    <s v="NA"/>
    <s v="NA"/>
    <s v="NA"/>
    <s v="NA"/>
    <s v="NA"/>
    <s v="PG-18- 16  -FIG-1-A"/>
    <m/>
    <m/>
    <n v="2.4499999999999999E-3"/>
    <n v="2.4499999999999999E-3"/>
    <n v="8.0000000000000004E-4"/>
    <n v="1.65E-3"/>
    <m/>
    <m/>
    <n v="3"/>
    <n v="3"/>
    <n v="107.49"/>
    <n v="115.53"/>
    <n v="8.0400000000000063"/>
    <s v="ND"/>
    <s v="ND"/>
    <n v="7.79"/>
    <n v="2.27"/>
    <n v="3.41"/>
    <m/>
    <m/>
    <m/>
    <n v="0"/>
    <m/>
    <m/>
    <n v="0"/>
    <n v="0.22375999999999999"/>
    <n v="0.22721"/>
    <n v="3.4500000000000086E-3"/>
    <n v="3.4500000000000086E-3"/>
  </r>
  <r>
    <n v="16"/>
    <x v="13"/>
    <d v="2018-10-19T00:00:00"/>
    <s v="11H00"/>
    <s v="PG-18- 16  -FIG-2-A"/>
    <s v="FILET"/>
    <n v="500"/>
    <n v="2"/>
    <x v="0"/>
    <n v="60350"/>
    <n v="61983"/>
    <n v="7.15"/>
    <n v="8907.2727272727261"/>
    <s v="10-15 cm out of water; area 0,13 m2"/>
    <n v="302"/>
    <n v="17"/>
    <n v="9.32"/>
    <n v="96.4"/>
    <n v="291"/>
    <n v="7.83"/>
    <n v="117.5"/>
    <n v="16.5"/>
    <n v="1.27"/>
    <s v="NA"/>
    <s v="NA"/>
    <s v="NA"/>
    <s v="NA"/>
    <s v="NA"/>
    <s v="PG-18- 16  -FIG-2-A"/>
    <n v="3.0799999999999998E-3"/>
    <n v="3.6099999999999999E-3"/>
    <m/>
    <n v="6.6899999999999998E-3"/>
    <m/>
    <n v="6.6899999999999998E-3"/>
    <n v="6"/>
    <n v="4"/>
    <m/>
    <n v="10"/>
    <n v="114.2"/>
    <n v="136.33000000000001"/>
    <n v="22.13000000000001"/>
    <n v="128.75"/>
    <n v="14.549999999999997"/>
    <s v="ND"/>
    <s v="ND"/>
    <s v="ND"/>
    <m/>
    <s v="-"/>
    <s v="-"/>
    <e v="#VALUE!"/>
    <n v="0.23585"/>
    <n v="0.24671999999999999"/>
    <n v="1.0869999999999991E-2"/>
    <n v="0.23047999999999999"/>
    <n v="0.28170000000000001"/>
    <n v="5.1220000000000016E-2"/>
    <e v="#VALUE!"/>
  </r>
  <r>
    <n v="16"/>
    <x v="13"/>
    <d v="2018-10-19T00:00:00"/>
    <s v="11H00"/>
    <s v="PG-18- 16  -FIG-3-A"/>
    <s v="FILET"/>
    <n v="500"/>
    <n v="3"/>
    <x v="0"/>
    <n v="61983"/>
    <n v="63600"/>
    <n v="7.1"/>
    <n v="8882.1126760563366"/>
    <s v="10-15 cm out of water; area 0,13 m2"/>
    <n v="302"/>
    <n v="17"/>
    <n v="9.32"/>
    <n v="96.4"/>
    <n v="291"/>
    <n v="7.83"/>
    <n v="117.5"/>
    <n v="16.5"/>
    <n v="4.9000000000000004"/>
    <s v="NA"/>
    <s v="NA"/>
    <s v="NA"/>
    <s v="NA"/>
    <s v="NA"/>
    <s v="PG-18- 16  -FIG-3-A"/>
    <n v="1.2700000000000001E-3"/>
    <n v="1.2999999999999999E-4"/>
    <m/>
    <n v="1.4E-3"/>
    <m/>
    <n v="1.4E-3"/>
    <m/>
    <n v="2"/>
    <n v="13"/>
    <n v="15"/>
    <n v="162.99"/>
    <n v="177.84"/>
    <n v="14.849999999999994"/>
    <n v="170.29"/>
    <n v="7.2999999999999829"/>
    <s v="ND"/>
    <s v="ND"/>
    <s v="ND"/>
    <m/>
    <n v="0.46140999999999999"/>
    <n v="0.4753"/>
    <n v="1.3890000000000013E-2"/>
    <n v="0.23285"/>
    <n v="0.32086999999999999"/>
    <n v="8.8019999999999987E-2"/>
    <n v="0.22969999999999999"/>
    <n v="0.24704999999999999"/>
    <n v="1.7350000000000004E-2"/>
    <n v="0.11926"/>
  </r>
  <r>
    <n v="16"/>
    <x v="13"/>
    <d v="2018-10-19T00:00:00"/>
    <s v="11H00"/>
    <s v="PG-18- 16  -FIP-1-A"/>
    <s v="FILET"/>
    <n v="25"/>
    <n v="1"/>
    <x v="0"/>
    <n v="2036"/>
    <n v="2165"/>
    <n v="1"/>
    <n v="6965.9999999999991"/>
    <s v="NA"/>
    <n v="302"/>
    <n v="17"/>
    <n v="9.32"/>
    <n v="96.4"/>
    <n v="291"/>
    <n v="7.83"/>
    <n v="117.5"/>
    <n v="16.5"/>
    <s v="NA"/>
    <s v="NA"/>
    <s v="NA"/>
    <s v="NA"/>
    <s v="NA"/>
    <s v="NA"/>
    <s v="PG-18- 16  -FIP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6"/>
    <x v="13"/>
    <d v="2018-10-19T00:00:00"/>
    <s v="11H00"/>
    <s v="PG-18- 16  -FIP-2-A"/>
    <s v="FILET"/>
    <n v="25"/>
    <n v="2"/>
    <x v="0"/>
    <n v="2165"/>
    <n v="2252"/>
    <n v="0.8"/>
    <n v="5872.4999999999982"/>
    <s v="NA"/>
    <n v="302"/>
    <n v="17"/>
    <n v="9.32"/>
    <n v="96.4"/>
    <n v="291"/>
    <n v="7.83"/>
    <n v="117.5"/>
    <n v="16.5"/>
    <s v="NA"/>
    <s v="NA"/>
    <s v="NA"/>
    <s v="NA"/>
    <s v="NA"/>
    <s v="NA"/>
    <s v="PG-18- 16  -FIP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6"/>
    <x v="13"/>
    <d v="2018-10-19T00:00:00"/>
    <s v="11H00"/>
    <s v="PG-18- 16  -FIP-3-A"/>
    <s v="FILET"/>
    <n v="25"/>
    <n v="3"/>
    <x v="0"/>
    <n v="2252"/>
    <n v="2302"/>
    <n v="0.33333333333333331"/>
    <n v="8099.9999999999991"/>
    <s v="NA"/>
    <n v="302"/>
    <n v="17"/>
    <n v="9.32"/>
    <n v="96.4"/>
    <n v="291"/>
    <n v="7.83"/>
    <n v="117.5"/>
    <n v="16.5"/>
    <s v="NA"/>
    <s v="NA"/>
    <s v="NA"/>
    <s v="NA"/>
    <s v="NA"/>
    <s v="NA"/>
    <s v="PG-18- 16  -FIP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6"/>
    <x v="13"/>
    <d v="2018-10-19T00:00:00"/>
    <s v="11H00"/>
    <s v="PG-18- 16  -TA-1-A"/>
    <s v="TARROT"/>
    <s v="NA"/>
    <n v="1"/>
    <x v="0"/>
    <s v="NA"/>
    <s v="NA"/>
    <s v="NA"/>
    <s v="NA"/>
    <s v="40 cm of water; on the limit of dry/wet; sediments are deep (20 cm), almost all tarrot inside the sediments"/>
    <n v="302"/>
    <n v="17"/>
    <n v="9.32"/>
    <n v="96.4"/>
    <n v="291"/>
    <n v="7.83"/>
    <n v="117.5"/>
    <n v="16.5"/>
    <s v="NA"/>
    <s v="NA"/>
    <s v="NA"/>
    <s v="NA"/>
    <s v="NA"/>
    <s v="NA"/>
    <s v="PG-18- 16  -TA-1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6"/>
    <x v="13"/>
    <d v="2018-10-19T00:00:00"/>
    <s v="11H00"/>
    <s v="PG-18- 16  -TA-2-A"/>
    <s v="TARROT"/>
    <s v="NA"/>
    <n v="2"/>
    <x v="0"/>
    <s v="NA"/>
    <s v="NA"/>
    <s v="NA"/>
    <s v="NA"/>
    <s v="NA"/>
    <n v="302"/>
    <n v="17"/>
    <n v="9.32"/>
    <n v="96.4"/>
    <n v="291"/>
    <n v="7.83"/>
    <n v="117.5"/>
    <n v="16.5"/>
    <s v="NA"/>
    <s v="NA"/>
    <s v="NA"/>
    <s v="NA"/>
    <s v="NA"/>
    <s v="NA"/>
    <s v="PG-18- 16  -TA-2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6"/>
    <x v="13"/>
    <d v="2018-10-19T00:00:00"/>
    <s v="11H00"/>
    <s v="PG-18- 16  -TA-3-A"/>
    <s v="TARROT"/>
    <s v="NA"/>
    <n v="3"/>
    <x v="0"/>
    <s v="NA"/>
    <s v="NA"/>
    <s v="NA"/>
    <s v="NA"/>
    <s v="NA"/>
    <n v="302"/>
    <n v="17"/>
    <n v="9.32"/>
    <n v="96.4"/>
    <n v="291"/>
    <n v="7.83"/>
    <n v="117.5"/>
    <n v="16.5"/>
    <s v="NA"/>
    <s v="NA"/>
    <s v="NA"/>
    <s v="NA"/>
    <s v="NA"/>
    <s v="NA"/>
    <s v="PG-18- 16  -TA-3-A"/>
    <m/>
    <m/>
    <m/>
    <m/>
    <m/>
    <m/>
    <m/>
    <m/>
    <m/>
    <n v="0"/>
    <m/>
    <m/>
    <m/>
    <m/>
    <m/>
    <m/>
    <m/>
    <m/>
    <m/>
    <m/>
    <m/>
    <n v="0"/>
    <m/>
    <m/>
    <n v="0"/>
    <m/>
    <m/>
    <n v="0"/>
    <n v="0"/>
  </r>
  <r>
    <n v="1"/>
    <x v="0"/>
    <d v="2019-02-13T00:00:00"/>
    <s v="9H11"/>
    <s v="PG-19- 1  -FIG-1-B"/>
    <s v="FILET"/>
    <n v="500"/>
    <n v="1"/>
    <x v="1"/>
    <n v="1944"/>
    <n v="4716"/>
    <n v="10.066666666666666"/>
    <n v="20652.317880794704"/>
    <s v="Water at mousqueton, 2/3 of net under water"/>
    <n v="25.3"/>
    <n v="6.4"/>
    <n v="11.6"/>
    <n v="93.9"/>
    <n v="127.6"/>
    <n v="7.59"/>
    <n v="178.3"/>
    <n v="4.0999999999999996"/>
    <n v="1.0900000000000001"/>
    <n v="0.95899999999999996"/>
    <n v="0.63900000000000001"/>
    <n v="1.7"/>
    <n v="86.2"/>
    <n v="25"/>
    <s v="PG-19- 1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"/>
    <x v="0"/>
    <d v="2019-02-13T00:00:00"/>
    <s v="9H11"/>
    <s v="PG-19- 1  -FIG-2-B"/>
    <s v="FILET"/>
    <n v="500"/>
    <n v="2"/>
    <x v="1"/>
    <n v="4926"/>
    <n v="7720"/>
    <n v="10.016666666666667"/>
    <n v="20920.13311148086"/>
    <s v="Water at mousqueton, 2/3 of net under water"/>
    <n v="25.3"/>
    <n v="6.4"/>
    <n v="11.6"/>
    <n v="93.9"/>
    <n v="127.6"/>
    <n v="7.59"/>
    <n v="178.3"/>
    <n v="4.0999999999999996"/>
    <n v="1.27"/>
    <n v="0.95899999999999996"/>
    <n v="0.63900000000000001"/>
    <n v="1.7"/>
    <n v="86.2"/>
    <n v="25"/>
    <s v="PG-19- 1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"/>
    <x v="0"/>
    <d v="2019-02-13T00:00:00"/>
    <s v="9H11"/>
    <s v="PG-19- 1  -FIG-3-B"/>
    <s v="FILET"/>
    <n v="500"/>
    <n v="3"/>
    <x v="1"/>
    <n v="7723"/>
    <n v="10485"/>
    <n v="9.8166666666666664"/>
    <n v="21101.867572156196"/>
    <s v="Water at mousqueton, 2/3 of net under water"/>
    <n v="25.3"/>
    <n v="6.4"/>
    <n v="11.6"/>
    <n v="93.9"/>
    <n v="127.6"/>
    <n v="7.59"/>
    <n v="178.3"/>
    <n v="4.0999999999999996"/>
    <n v="0.97"/>
    <n v="0.95899999999999996"/>
    <n v="0.63900000000000001"/>
    <n v="1.7"/>
    <n v="86.2"/>
    <n v="25"/>
    <s v="PG-19- 1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"/>
    <x v="0"/>
    <d v="2019-02-13T00:00:00"/>
    <s v="9H11"/>
    <s v="PG-19- 1  -FIP-1-B"/>
    <s v="FILET"/>
    <n v="25"/>
    <n v="1"/>
    <x v="1"/>
    <n v="3158"/>
    <n v="3243"/>
    <n v="0.98333333333333328"/>
    <n v="6483.0508474576272"/>
    <s v="NA"/>
    <n v="25.3"/>
    <n v="6.4"/>
    <n v="11.6"/>
    <n v="93.9"/>
    <n v="127.6"/>
    <n v="7.59"/>
    <n v="178.3"/>
    <n v="4.0999999999999996"/>
    <s v="NA"/>
    <n v="0.95899999999999996"/>
    <n v="0.63900000000000001"/>
    <n v="1.7"/>
    <n v="86.2"/>
    <n v="25"/>
    <s v="PG-19- 1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"/>
    <x v="0"/>
    <d v="2019-02-13T00:00:00"/>
    <s v="9H11"/>
    <s v="PG-19- 1  -FIP-2-B"/>
    <s v="FILET"/>
    <n v="25"/>
    <n v="2"/>
    <x v="1"/>
    <n v="3243"/>
    <n v="3345"/>
    <n v="1"/>
    <n v="7649.9999999999991"/>
    <s v="NA"/>
    <n v="25.3"/>
    <n v="6.4"/>
    <n v="11.6"/>
    <n v="93.9"/>
    <n v="127.6"/>
    <n v="7.59"/>
    <n v="178.3"/>
    <n v="4.0999999999999996"/>
    <s v="NA"/>
    <n v="0.95899999999999996"/>
    <n v="0.63900000000000001"/>
    <n v="1.7"/>
    <n v="86.2"/>
    <n v="25"/>
    <s v="PG-19- 1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"/>
    <x v="0"/>
    <d v="2019-02-13T00:00:00"/>
    <s v="9H11"/>
    <s v="PG-19- 1  -FIP-3-B"/>
    <s v="FILET"/>
    <n v="25"/>
    <n v="3"/>
    <x v="1"/>
    <n v="3347"/>
    <n v="3452"/>
    <n v="1.0333333333333334"/>
    <n v="7620.967741935483"/>
    <s v="NA"/>
    <n v="25.3"/>
    <n v="6.4"/>
    <n v="11.6"/>
    <n v="93.9"/>
    <n v="127.6"/>
    <n v="7.59"/>
    <n v="178.3"/>
    <n v="4.0999999999999996"/>
    <s v="NA"/>
    <n v="0.95899999999999996"/>
    <n v="0.63900000000000001"/>
    <n v="1.7"/>
    <n v="86.2"/>
    <n v="25"/>
    <s v="PG-19- 1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2"/>
    <x v="1"/>
    <d v="2019-02-13T00:00:00"/>
    <s v="10H41"/>
    <s v="PG-19- 2  -FIG-1-B"/>
    <s v="FILET"/>
    <n v="500"/>
    <n v="1"/>
    <x v="1"/>
    <n v="11480"/>
    <n v="13270"/>
    <n v="10.15"/>
    <n v="13226.6"/>
    <s v="With 'poids'"/>
    <s v="NA"/>
    <n v="7.2"/>
    <n v="11.46"/>
    <n v="94.5"/>
    <n v="133"/>
    <n v="7.94"/>
    <n v="168.5"/>
    <n v="3.1"/>
    <n v="0.97"/>
    <n v="1.1140000000000001"/>
    <n v="0.63800000000000001"/>
    <n v="11.3"/>
    <n v="53.1"/>
    <n v="24"/>
    <s v="PG-19- 2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2"/>
    <x v="1"/>
    <d v="2019-02-13T00:00:00"/>
    <s v="10H41"/>
    <s v="PG-19-  2 -FIG-2-B"/>
    <s v="FILET"/>
    <n v="500"/>
    <n v="2"/>
    <x v="1"/>
    <n v="13270"/>
    <n v="15086"/>
    <n v="10.050000000000001"/>
    <n v="13552.238805970148"/>
    <s v="With 'poids'"/>
    <s v="NA"/>
    <n v="7.2"/>
    <n v="11.46"/>
    <n v="94.5"/>
    <n v="133"/>
    <n v="7.94"/>
    <n v="168.5"/>
    <n v="3.1"/>
    <n v="0.68"/>
    <n v="1.1140000000000001"/>
    <n v="0.63800000000000001"/>
    <n v="11.3"/>
    <n v="53.1"/>
    <n v="24"/>
    <s v="PG-19-  2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2"/>
    <x v="1"/>
    <d v="2019-02-13T00:00:00"/>
    <s v="10H41"/>
    <s v="PG-19-  2 -FIG-3-B"/>
    <s v="FILET"/>
    <n v="500"/>
    <n v="3"/>
    <x v="1"/>
    <n v="15106"/>
    <n v="16779"/>
    <n v="10.016666666666667"/>
    <n v="12526.622296173044"/>
    <s v="With 'poids'"/>
    <s v="NA"/>
    <n v="7.2"/>
    <n v="11.46"/>
    <n v="94.5"/>
    <n v="133"/>
    <n v="7.94"/>
    <n v="168.5"/>
    <n v="3.1"/>
    <n v="0.7"/>
    <n v="1.1140000000000001"/>
    <n v="0.63800000000000001"/>
    <n v="11.3"/>
    <n v="53.1"/>
    <n v="24"/>
    <s v="PG-19-  2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2"/>
    <x v="1"/>
    <d v="2019-02-13T00:00:00"/>
    <s v="10H41"/>
    <s v="PG-19- 2  -FIP-1-B"/>
    <s v="FILET"/>
    <n v="25"/>
    <n v="1"/>
    <x v="1"/>
    <n v="3524"/>
    <n v="3582"/>
    <n v="1.0333333333333334"/>
    <n v="3030.967741935483"/>
    <s v="Without 'poids'"/>
    <s v="NA"/>
    <n v="7.2"/>
    <n v="11.46"/>
    <n v="94.5"/>
    <n v="133"/>
    <n v="7.94"/>
    <n v="168.5"/>
    <n v="3.1"/>
    <s v="NA"/>
    <n v="1.1140000000000001"/>
    <n v="0.63800000000000001"/>
    <n v="11.3"/>
    <n v="53.1"/>
    <n v="24"/>
    <s v="PG-19- 2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2"/>
    <x v="1"/>
    <d v="2019-02-13T00:00:00"/>
    <s v="10H41"/>
    <s v="PG-19- 2  -FIP-2-B"/>
    <s v="FILET"/>
    <n v="25"/>
    <n v="2"/>
    <x v="1"/>
    <n v="3593"/>
    <n v="3664"/>
    <n v="1.0166666666666666"/>
    <n v="3771.1475409836066"/>
    <s v="With 'poids'"/>
    <s v="NA"/>
    <n v="7.2"/>
    <n v="11.46"/>
    <n v="94.5"/>
    <n v="133"/>
    <n v="7.94"/>
    <n v="168.5"/>
    <n v="3.1"/>
    <s v="NA"/>
    <n v="1.1140000000000001"/>
    <n v="0.63800000000000001"/>
    <n v="11.3"/>
    <n v="53.1"/>
    <n v="24"/>
    <s v="PG-19- 2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2"/>
    <x v="1"/>
    <d v="2019-02-13T00:00:00"/>
    <s v="10H41"/>
    <s v="PG-19- 2  -FIP-3-B"/>
    <s v="FILET"/>
    <n v="25"/>
    <n v="3"/>
    <x v="1"/>
    <n v="3675"/>
    <n v="3769"/>
    <n v="1.05"/>
    <n v="4834.2857142857138"/>
    <s v="With 'poids'"/>
    <s v="NA"/>
    <n v="7.2"/>
    <n v="11.46"/>
    <n v="94.5"/>
    <n v="133"/>
    <n v="7.94"/>
    <n v="168.5"/>
    <n v="3.1"/>
    <s v="NA"/>
    <n v="1.1140000000000001"/>
    <n v="0.63800000000000001"/>
    <n v="11.3"/>
    <n v="53.1"/>
    <n v="24"/>
    <s v="PG-19- 2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3"/>
    <x v="2"/>
    <d v="2019-02-13T00:00:00"/>
    <s v="12H30"/>
    <s v="PG-19- 3  -FIG-1-B"/>
    <s v="FILET"/>
    <n v="500"/>
    <n v="1"/>
    <x v="1"/>
    <n v="17725"/>
    <n v="19284"/>
    <n v="10.216666666666667"/>
    <n v="11444.535073409461"/>
    <s v="Water at mousqueton, with poids"/>
    <n v="48.6"/>
    <n v="8.3000000000000007"/>
    <n v="11.29"/>
    <n v="95.9"/>
    <n v="177.5"/>
    <n v="7.87"/>
    <n v="179.3"/>
    <n v="5.7"/>
    <n v="0.24"/>
    <n v="1.8440000000000001"/>
    <n v="0.94399999999999995"/>
    <n v="24.1"/>
    <n v="80.3"/>
    <n v="39"/>
    <s v="PG-19- 3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3"/>
    <x v="2"/>
    <d v="2019-02-13T00:00:00"/>
    <s v="12H30"/>
    <s v="PG-19- 3  -FIG-2-B"/>
    <s v="FILET"/>
    <n v="500"/>
    <n v="2"/>
    <x v="1"/>
    <n v="19370"/>
    <n v="21057"/>
    <n v="10.1"/>
    <n v="12527.227722772277"/>
    <s v="Water at mousqueton, with poids"/>
    <n v="48.6"/>
    <n v="8.3000000000000007"/>
    <n v="11.29"/>
    <n v="95.9"/>
    <n v="177.5"/>
    <n v="7.87"/>
    <n v="179.3"/>
    <n v="5.7"/>
    <n v="0.16"/>
    <n v="1.8440000000000001"/>
    <n v="0.94399999999999995"/>
    <n v="24.1"/>
    <n v="80.3"/>
    <n v="39"/>
    <s v="PG-19- 3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3"/>
    <x v="2"/>
    <d v="2019-02-13T00:00:00"/>
    <s v="12H30"/>
    <s v="PG-19- 3  -FIG-3-B"/>
    <s v="FILET"/>
    <n v="500"/>
    <n v="3"/>
    <x v="1"/>
    <n v="21061"/>
    <n v="22730"/>
    <n v="10.050000000000001"/>
    <n v="12455.223880597014"/>
    <s v="Water at mousqueton, with poids"/>
    <n v="48.6"/>
    <n v="8.3000000000000007"/>
    <n v="11.29"/>
    <n v="95.9"/>
    <n v="177.5"/>
    <n v="7.87"/>
    <n v="179.3"/>
    <n v="5.7"/>
    <n v="0.05"/>
    <n v="1.8440000000000001"/>
    <n v="0.94399999999999995"/>
    <n v="24.1"/>
    <n v="80.3"/>
    <n v="39"/>
    <s v="PG-19- 3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3"/>
    <x v="2"/>
    <d v="2019-02-13T00:00:00"/>
    <s v="12H30"/>
    <s v="PG-19- 3  -FIP-1-B"/>
    <s v="FILET"/>
    <n v="25"/>
    <n v="1"/>
    <x v="1"/>
    <n v="3848"/>
    <n v="3905"/>
    <n v="1"/>
    <n v="3077.9999999999995"/>
    <s v="Au dessus de la surface"/>
    <n v="48.6"/>
    <n v="8.3000000000000007"/>
    <n v="11.29"/>
    <n v="95.9"/>
    <n v="177.5"/>
    <n v="7.87"/>
    <n v="179.3"/>
    <n v="5.7"/>
    <s v="NA"/>
    <n v="1.8440000000000001"/>
    <n v="0.94399999999999995"/>
    <n v="24.1"/>
    <n v="80.3"/>
    <n v="39"/>
    <s v="PG-19- 3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3"/>
    <x v="2"/>
    <d v="2019-02-13T00:00:00"/>
    <s v="12H30"/>
    <s v="PG-19- 3  -FIP-2-B"/>
    <s v="FILET"/>
    <n v="25"/>
    <n v="2"/>
    <x v="1"/>
    <n v="3906"/>
    <n v="3963"/>
    <n v="1.1333333333333333"/>
    <n v="2715.8823529411761"/>
    <s v="Au dessus de la surface"/>
    <n v="48.6"/>
    <n v="8.3000000000000007"/>
    <n v="11.29"/>
    <n v="95.9"/>
    <n v="177.5"/>
    <n v="7.87"/>
    <n v="179.3"/>
    <n v="5.7"/>
    <s v="NA"/>
    <n v="1.8440000000000001"/>
    <n v="0.94399999999999995"/>
    <n v="24.1"/>
    <n v="80.3"/>
    <n v="39"/>
    <s v="PG-19- 3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3"/>
    <x v="2"/>
    <d v="2019-02-13T00:00:00"/>
    <s v="12H30"/>
    <s v="PG-19- 3  -FIP-3-B"/>
    <s v="FILET"/>
    <n v="25"/>
    <n v="3"/>
    <x v="1"/>
    <n v="3964"/>
    <n v="4013"/>
    <n v="0.98333333333333328"/>
    <n v="2690.8474576271187"/>
    <s v="Au dessus de la surface"/>
    <n v="48.6"/>
    <n v="8.3000000000000007"/>
    <n v="11.29"/>
    <n v="95.9"/>
    <n v="177.5"/>
    <n v="7.87"/>
    <n v="179.3"/>
    <n v="5.7"/>
    <s v="NA"/>
    <n v="1.8440000000000001"/>
    <n v="0.94399999999999995"/>
    <n v="24.1"/>
    <n v="80.3"/>
    <n v="39"/>
    <s v="PG-19- 3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4"/>
    <x v="3"/>
    <d v="2019-02-13T00:00:00"/>
    <s v="14H40"/>
    <s v="PG-19- 4  -FIG-1-B"/>
    <s v="FILET"/>
    <n v="500"/>
    <n v="1"/>
    <x v="1"/>
    <n v="23201"/>
    <n v="24760"/>
    <n v="10.066666666666666"/>
    <n v="11615.066225165563"/>
    <s v="Aval pont (7/8m), 2 poids"/>
    <n v="47.5"/>
    <n v="7.9"/>
    <n v="12.02"/>
    <n v="101.3"/>
    <n v="146"/>
    <n v="7.96"/>
    <n v="168.8"/>
    <n v="2.1"/>
    <n v="2.85"/>
    <n v="1.127"/>
    <n v="0.76700000000000002"/>
    <n v="2.6"/>
    <n v="52.1"/>
    <n v="23"/>
    <s v="PG-19- 4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4"/>
    <x v="3"/>
    <d v="2019-02-13T00:00:00"/>
    <s v="14H40"/>
    <s v="PG-19- 4  -FIG-2-B"/>
    <s v="FILET"/>
    <n v="500"/>
    <n v="2"/>
    <x v="1"/>
    <n v="24764"/>
    <n v="26425"/>
    <n v="10.166666666666666"/>
    <n v="12253.27868852459"/>
    <s v="Flow as media; moved to the center of the river (3-4m)"/>
    <n v="47.5"/>
    <n v="7.9"/>
    <n v="12.02"/>
    <n v="101.3"/>
    <n v="146"/>
    <n v="7.96"/>
    <n v="168.8"/>
    <n v="2.1"/>
    <n v="1.25"/>
    <n v="1.127"/>
    <n v="0.76700000000000002"/>
    <n v="2.6"/>
    <n v="52.1"/>
    <n v="23"/>
    <s v="PG-19- 4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4"/>
    <x v="3"/>
    <d v="2019-02-13T00:00:00"/>
    <s v="14H40"/>
    <s v="PG-19- 4  -FIG-3-B"/>
    <s v="FILET"/>
    <n v="500"/>
    <n v="3"/>
    <x v="1"/>
    <n v="24825"/>
    <n v="26431"/>
    <n v="10.25"/>
    <n v="11751.219512195121"/>
    <s v="NA"/>
    <n v="47.5"/>
    <n v="7.9"/>
    <n v="12.02"/>
    <n v="101.3"/>
    <n v="146"/>
    <n v="7.96"/>
    <n v="168.8"/>
    <n v="2.1"/>
    <n v="1.1299999999999999"/>
    <n v="1.127"/>
    <n v="0.76700000000000002"/>
    <n v="2.6"/>
    <n v="52.1"/>
    <n v="23"/>
    <s v="PG-19- 4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4"/>
    <x v="3"/>
    <d v="2019-02-13T00:00:00"/>
    <s v="14H40"/>
    <s v="PG-19- 4  -FIP-1-B"/>
    <s v="FILET"/>
    <n v="25"/>
    <n v="1"/>
    <x v="1"/>
    <n v="4088"/>
    <n v="4128"/>
    <n v="1.0333333333333334"/>
    <n v="2090.322580645161"/>
    <s v="NA"/>
    <n v="47.5"/>
    <n v="7.9"/>
    <n v="12.02"/>
    <n v="101.3"/>
    <n v="146"/>
    <n v="7.96"/>
    <n v="168.8"/>
    <n v="2.1"/>
    <s v="NA"/>
    <n v="1.127"/>
    <n v="0.76700000000000002"/>
    <n v="2.6"/>
    <n v="52.1"/>
    <n v="23"/>
    <s v="PG-19- 4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4"/>
    <x v="3"/>
    <d v="2019-02-13T00:00:00"/>
    <s v="14H40"/>
    <s v="PG-19- 4  -FIP-2-B"/>
    <s v="FILET"/>
    <n v="25"/>
    <n v="2"/>
    <x v="1"/>
    <n v="4140"/>
    <n v="4167"/>
    <n v="1.05"/>
    <n v="1388.5714285714284"/>
    <s v="NA"/>
    <n v="47.5"/>
    <n v="7.9"/>
    <n v="12.02"/>
    <n v="101.3"/>
    <n v="146"/>
    <n v="7.96"/>
    <n v="168.8"/>
    <n v="2.1"/>
    <s v="NA"/>
    <n v="1.127"/>
    <n v="0.76700000000000002"/>
    <n v="2.6"/>
    <n v="52.1"/>
    <n v="23"/>
    <s v="PG-19- 4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4"/>
    <x v="3"/>
    <d v="2019-02-13T00:00:00"/>
    <s v="14H40"/>
    <s v="PG-19- 4  -FIP-3-B"/>
    <s v="FILET"/>
    <n v="25"/>
    <n v="3"/>
    <x v="1"/>
    <n v="4175"/>
    <n v="4204"/>
    <n v="1.0166666666666666"/>
    <n v="1540.3278688524588"/>
    <s v="NA"/>
    <n v="47.5"/>
    <n v="7.9"/>
    <n v="12.02"/>
    <n v="101.3"/>
    <n v="146"/>
    <n v="7.96"/>
    <n v="168.8"/>
    <n v="2.1"/>
    <s v="NA"/>
    <n v="1.127"/>
    <n v="0.76700000000000002"/>
    <n v="2.6"/>
    <n v="52.1"/>
    <n v="23"/>
    <s v="PG-19- 4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5"/>
    <x v="4"/>
    <d v="2019-02-13T00:00:00"/>
    <s v="17H50"/>
    <s v="PG-19- 5  -FIG-1-B"/>
    <s v="FILET"/>
    <n v="500"/>
    <n v="1"/>
    <x v="1"/>
    <n v="31612"/>
    <n v="33056"/>
    <n v="10.616666666666667"/>
    <n v="10200.94191522763"/>
    <s v="Without 'poids', &gt;1,2m depth"/>
    <n v="6.74"/>
    <n v="9.3000000000000007"/>
    <n v="11.33"/>
    <n v="98.8"/>
    <n v="264.5"/>
    <n v="8.18"/>
    <n v="150.80000000000001"/>
    <n v="7.6"/>
    <n v="4.32"/>
    <n v="2.2469999999999999"/>
    <n v="3.2069999999999999"/>
    <n v="19.600000000000001"/>
    <n v="104.4"/>
    <n v="55"/>
    <s v="PG-19- 5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5"/>
    <x v="4"/>
    <d v="2019-02-13T00:00:00"/>
    <s v="17H50"/>
    <s v="PG-19- 5  -FIG-2-B"/>
    <s v="FILET"/>
    <n v="500"/>
    <n v="2"/>
    <x v="1"/>
    <n v="33062"/>
    <n v="34794"/>
    <n v="10.416666666666666"/>
    <n v="12470.400000000001"/>
    <s v="NA"/>
    <n v="6.74"/>
    <n v="9.3000000000000007"/>
    <n v="11.33"/>
    <n v="98.8"/>
    <n v="264.5"/>
    <n v="8.18"/>
    <n v="150.80000000000001"/>
    <n v="7.6"/>
    <n v="3.78"/>
    <n v="2.2469999999999999"/>
    <n v="3.2069999999999999"/>
    <n v="19.600000000000001"/>
    <n v="19.600000000000001"/>
    <n v="55"/>
    <s v="PG-19- 5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5"/>
    <x v="4"/>
    <d v="2019-02-13T00:00:00"/>
    <s v="17H50"/>
    <s v="PG-19- 5  -FIG-3-B"/>
    <s v="FILET"/>
    <n v="500"/>
    <n v="3"/>
    <x v="1"/>
    <n v="34796"/>
    <n v="36548"/>
    <n v="10.016666666666667"/>
    <n v="13118.136439267886"/>
    <s v="NA"/>
    <n v="6.74"/>
    <n v="9.3000000000000007"/>
    <n v="11.33"/>
    <n v="98.8"/>
    <n v="264.5"/>
    <n v="8.18"/>
    <n v="150.80000000000001"/>
    <n v="7.6"/>
    <n v="4.6900000000000004"/>
    <n v="2.2469999999999999"/>
    <n v="3.2069999999999999"/>
    <n v="19.600000000000001"/>
    <n v="19.600000000000001"/>
    <n v="55"/>
    <s v="PG-19- 5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5"/>
    <x v="4"/>
    <d v="2019-02-13T00:00:00"/>
    <s v="17H50"/>
    <s v="PG-19- 5  -FIP-1-B"/>
    <s v="FILET"/>
    <n v="25"/>
    <n v="1"/>
    <x v="1"/>
    <n v="4361"/>
    <n v="4383"/>
    <n v="0.95"/>
    <n v="1250.5263157894738"/>
    <s v="NA"/>
    <n v="6.74"/>
    <n v="9.3000000000000007"/>
    <n v="11.33"/>
    <n v="98.8"/>
    <n v="264.5"/>
    <n v="8.18"/>
    <n v="150.80000000000001"/>
    <n v="7.6"/>
    <s v="NA"/>
    <n v="2.2469999999999999"/>
    <n v="3.2069999999999999"/>
    <n v="19.600000000000001"/>
    <n v="19.600000000000001"/>
    <n v="55"/>
    <s v="PG-19- 5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5"/>
    <x v="4"/>
    <d v="2019-02-13T00:00:00"/>
    <s v="17H50"/>
    <s v="PG-19- 5  -FIP-2-B"/>
    <s v="FILET"/>
    <n v="25"/>
    <n v="2"/>
    <x v="1"/>
    <n v="4383"/>
    <n v="4407"/>
    <n v="0.98333333333333328"/>
    <n v="1317.9661016949151"/>
    <s v="NA"/>
    <n v="6.74"/>
    <n v="9.3000000000000007"/>
    <n v="11.33"/>
    <n v="98.8"/>
    <n v="264.5"/>
    <n v="8.18"/>
    <n v="150.80000000000001"/>
    <n v="7.6"/>
    <s v="NA"/>
    <n v="2.2469999999999999"/>
    <n v="3.2069999999999999"/>
    <n v="19.600000000000001"/>
    <n v="19.600000000000001"/>
    <n v="55"/>
    <s v="PG-19- 5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5"/>
    <x v="4"/>
    <d v="2019-02-13T00:00:00"/>
    <s v="17H50"/>
    <s v="PG-19- 5  -FIP-3-B"/>
    <s v="FILET"/>
    <n v="25"/>
    <n v="3"/>
    <x v="1"/>
    <n v="4409"/>
    <n v="4433"/>
    <n v="0.93333333333333335"/>
    <n v="1388.5714285714282"/>
    <s v="NA"/>
    <n v="6.74"/>
    <n v="9.3000000000000007"/>
    <n v="11.33"/>
    <n v="98.8"/>
    <n v="264.5"/>
    <n v="8.18"/>
    <n v="150.80000000000001"/>
    <n v="7.6"/>
    <s v="NA"/>
    <n v="2.2469999999999999"/>
    <n v="3.2069999999999999"/>
    <n v="19.600000000000001"/>
    <n v="19.600000000000001"/>
    <n v="55"/>
    <s v="PG-19- 5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5"/>
    <x v="4"/>
    <d v="2019-02-19T00:00:00"/>
    <s v="15H00"/>
    <s v="PG-19-5-SUG-1-B-TEST"/>
    <s v="SURBER"/>
    <n v="500"/>
    <n v="1"/>
    <x v="1"/>
    <s v="NA"/>
    <s v="NA"/>
    <n v="1.33"/>
    <s v="NA"/>
    <s v="NA"/>
    <n v="5.8109999999999999"/>
    <s v="NA"/>
    <s v="NA"/>
    <s v="NA"/>
    <s v="NA"/>
    <s v="NA"/>
    <s v="NA"/>
    <s v="NA"/>
    <s v="NA"/>
    <s v="NA"/>
    <s v="NA"/>
    <s v="NA"/>
    <s v="NA"/>
    <s v="NA"/>
    <s v="PG-19-5-SUG-1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5"/>
    <x v="4"/>
    <d v="2019-02-19T00:00:00"/>
    <s v="15H00"/>
    <s v="PG-19-5-SUG-2-B-TEST"/>
    <s v="SURBER"/>
    <n v="500"/>
    <n v="2"/>
    <x v="1"/>
    <s v="NA"/>
    <s v="NA"/>
    <n v="1.01"/>
    <s v="NA"/>
    <s v="NA"/>
    <n v="5.8109999999999999"/>
    <s v="NA"/>
    <s v="NA"/>
    <s v="NA"/>
    <s v="NA"/>
    <s v="NA"/>
    <s v="NA"/>
    <s v="NA"/>
    <s v="NA"/>
    <s v="NA"/>
    <s v="NA"/>
    <s v="NA"/>
    <s v="NA"/>
    <s v="NA"/>
    <s v="PG-19-5-SUG-2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5"/>
    <x v="4"/>
    <d v="2019-02-19T00:00:00"/>
    <s v="15H00"/>
    <s v="PG-19-5-SUG-3-B-TEST"/>
    <s v="SURBER"/>
    <n v="500"/>
    <n v="3"/>
    <x v="1"/>
    <s v="NA"/>
    <s v="NA"/>
    <n v="1.03"/>
    <s v="NA"/>
    <s v="NA"/>
    <n v="5.8109999999999999"/>
    <s v="NA"/>
    <s v="NA"/>
    <s v="NA"/>
    <s v="NA"/>
    <s v="NA"/>
    <s v="NA"/>
    <s v="NA"/>
    <s v="NA"/>
    <s v="NA"/>
    <s v="NA"/>
    <s v="NA"/>
    <s v="NA"/>
    <s v="NA"/>
    <s v="PG-19-5-SUG-3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6"/>
    <x v="5"/>
    <d v="2019-02-13T00:00:00"/>
    <s v="16H50"/>
    <s v="PG-19- 6  -FIG-1-B"/>
    <s v="FILET"/>
    <n v="500"/>
    <n v="1"/>
    <x v="1"/>
    <n v="26689"/>
    <n v="28161"/>
    <n v="10.116666666666667"/>
    <n v="10912.685337726522"/>
    <s v="NA"/>
    <n v="179"/>
    <n v="9.4"/>
    <n v="11.57"/>
    <n v="101"/>
    <n v="185"/>
    <n v="8.08"/>
    <n v="167.8"/>
    <n v="3.4"/>
    <n v="6.69"/>
    <n v="1.081"/>
    <n v="0.9"/>
    <n v="5.9"/>
    <n v="65.7"/>
    <n v="31"/>
    <s v="PG-19- 6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6"/>
    <x v="5"/>
    <d v="2019-02-13T00:00:00"/>
    <s v="16H50"/>
    <s v="PG-19- 6  -FIG-2-B"/>
    <s v="FILET"/>
    <n v="500"/>
    <n v="2"/>
    <x v="1"/>
    <n v="28165"/>
    <n v="29678"/>
    <n v="10.016666666666667"/>
    <n v="11328.618968386023"/>
    <s v="NA"/>
    <n v="179"/>
    <n v="9.4"/>
    <n v="11.57"/>
    <n v="101"/>
    <n v="185"/>
    <n v="8.08"/>
    <n v="167.8"/>
    <n v="3.4"/>
    <n v="1.98"/>
    <n v="1.081"/>
    <n v="0.9"/>
    <n v="5.9"/>
    <n v="65.7"/>
    <n v="31"/>
    <s v="PG-19- 6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6"/>
    <x v="5"/>
    <d v="2019-02-13T00:00:00"/>
    <s v="16H50"/>
    <s v="PG-19- 6  -FIG-3-B"/>
    <s v="FILET"/>
    <n v="500"/>
    <n v="3"/>
    <x v="1"/>
    <n v="29678"/>
    <n v="31275"/>
    <n v="10.066666666666666"/>
    <n v="11898.178807947019"/>
    <s v="NA"/>
    <n v="179"/>
    <n v="9.4"/>
    <n v="11.57"/>
    <n v="101"/>
    <n v="185"/>
    <n v="8.08"/>
    <n v="167.8"/>
    <n v="3.4"/>
    <n v="2.59"/>
    <n v="1.081"/>
    <n v="0.9"/>
    <n v="5.9"/>
    <n v="65.7"/>
    <n v="31"/>
    <s v="PG-19- 6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6"/>
    <x v="5"/>
    <d v="2019-02-13T00:00:00"/>
    <s v="16H50"/>
    <s v="PG-19- 6 -FIP-1-B"/>
    <s v="FILET"/>
    <n v="25"/>
    <n v="1"/>
    <x v="1"/>
    <n v="4249"/>
    <n v="4276"/>
    <n v="1.0166666666666666"/>
    <n v="1991.8032786885246"/>
    <s v="NA"/>
    <n v="179"/>
    <n v="9.4"/>
    <n v="11.57"/>
    <n v="101"/>
    <n v="185"/>
    <n v="8.08"/>
    <n v="167.8"/>
    <n v="3.4"/>
    <s v="NA"/>
    <n v="1.081"/>
    <n v="0.9"/>
    <n v="5.9"/>
    <n v="65.7"/>
    <n v="31"/>
    <s v="PG-19- 6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6"/>
    <x v="5"/>
    <d v="2019-02-13T00:00:00"/>
    <s v="16H50"/>
    <s v="PG-19- 6  -FIP-2-B"/>
    <s v="FILET"/>
    <n v="25"/>
    <n v="2"/>
    <x v="1"/>
    <n v="4279"/>
    <n v="4310"/>
    <n v="1"/>
    <n v="2324.9999999999995"/>
    <s v="NA"/>
    <n v="179"/>
    <n v="9.4"/>
    <n v="11.57"/>
    <n v="101"/>
    <n v="185"/>
    <n v="8.08"/>
    <n v="167.8"/>
    <n v="3.4"/>
    <s v="NA"/>
    <n v="1.081"/>
    <n v="0.9"/>
    <n v="5.9"/>
    <n v="65.7"/>
    <n v="31"/>
    <s v="PG-19- 6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6"/>
    <x v="5"/>
    <d v="2019-02-13T00:00:00"/>
    <s v="16H50"/>
    <s v="PG-19- 6 -FIP-3-B"/>
    <s v="FILET"/>
    <n v="25"/>
    <n v="3"/>
    <x v="1"/>
    <n v="4311"/>
    <n v="4338"/>
    <n v="1"/>
    <n v="2025"/>
    <s v="NA"/>
    <n v="179"/>
    <n v="9.4"/>
    <n v="11.57"/>
    <n v="101"/>
    <n v="185"/>
    <n v="8.08"/>
    <n v="167.8"/>
    <n v="3.4"/>
    <s v="NA"/>
    <n v="1.081"/>
    <n v="0.9"/>
    <n v="5.9"/>
    <n v="65.7"/>
    <n v="31"/>
    <s v="PG-19- 6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6"/>
    <x v="5"/>
    <d v="2019-02-19T00:00:00"/>
    <s v="14H15"/>
    <s v="PG-19-6-SUG-1-B-TEST"/>
    <s v="SURBER"/>
    <n v="500"/>
    <n v="1"/>
    <x v="1"/>
    <s v="NA"/>
    <s v="NA"/>
    <n v="1"/>
    <s v="NA"/>
    <s v="NA"/>
    <n v="148"/>
    <s v="NA"/>
    <s v="NA"/>
    <s v="NA"/>
    <s v="NA"/>
    <s v="NA"/>
    <s v="NA"/>
    <s v="NA"/>
    <s v="NA"/>
    <s v="NA"/>
    <s v="NA"/>
    <s v="NA"/>
    <s v="NA"/>
    <s v="NA"/>
    <s v="PG-19-6-SUG-1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6"/>
    <x v="5"/>
    <d v="2019-02-19T00:00:00"/>
    <s v="14H15"/>
    <s v="PG-19-6-SUG-2-B-TEST"/>
    <s v="SURBER"/>
    <n v="500"/>
    <n v="2"/>
    <x v="1"/>
    <s v="NA"/>
    <s v="NA"/>
    <n v="1"/>
    <s v="NA"/>
    <s v="NA"/>
    <n v="148"/>
    <s v="NA"/>
    <s v="NA"/>
    <s v="NA"/>
    <s v="NA"/>
    <s v="NA"/>
    <s v="NA"/>
    <s v="NA"/>
    <s v="NA"/>
    <s v="NA"/>
    <s v="NA"/>
    <s v="NA"/>
    <s v="NA"/>
    <s v="NA"/>
    <s v="PG-19-6-SUG-2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6"/>
    <x v="5"/>
    <d v="2019-02-19T00:00:00"/>
    <s v="14H15"/>
    <s v="PG-19-6-SUG-3-B-TEST"/>
    <s v="SURBER"/>
    <n v="500"/>
    <n v="3"/>
    <x v="1"/>
    <s v="NA"/>
    <s v="NA"/>
    <n v="1.18"/>
    <s v="NA"/>
    <s v="NA"/>
    <n v="148"/>
    <s v="NA"/>
    <s v="NA"/>
    <s v="NA"/>
    <s v="NA"/>
    <s v="NA"/>
    <s v="NA"/>
    <s v="NA"/>
    <s v="NA"/>
    <s v="NA"/>
    <s v="NA"/>
    <s v="NA"/>
    <s v="NA"/>
    <s v="NA"/>
    <s v="PG-19-6-SUG-3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7"/>
    <x v="6"/>
    <d v="2019-02-15T00:00:00"/>
    <s v="15H46"/>
    <s v="PG-19- 7  -FIG-1-B"/>
    <s v="FILET"/>
    <n v="500"/>
    <n v="1"/>
    <x v="1"/>
    <n v="79146"/>
    <n v="81404"/>
    <n v="10.066666666666666"/>
    <n v="16822.847682119205"/>
    <s v="Water under the carabiner"/>
    <n v="60.7"/>
    <n v="8.1"/>
    <n v="12.07"/>
    <n v="102.4"/>
    <n v="185.1"/>
    <n v="7.88"/>
    <n v="118.1"/>
    <n v="6"/>
    <n v="0.54"/>
    <n v="1.7070000000000001"/>
    <n v="1.86"/>
    <n v="14.1"/>
    <n v="64.2"/>
    <n v="48"/>
    <s v="PG-19- 7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7"/>
    <x v="6"/>
    <d v="2019-02-15T00:00:00"/>
    <s v="15H46"/>
    <s v="PG-19- 7  -FIG-2-B"/>
    <s v="FILET"/>
    <n v="500"/>
    <n v="2"/>
    <x v="1"/>
    <n v="81431"/>
    <n v="83705"/>
    <n v="10"/>
    <n v="17054.999999999996"/>
    <s v="NA"/>
    <n v="60.7"/>
    <n v="8.1"/>
    <n v="12.07"/>
    <n v="102.4"/>
    <n v="185.1"/>
    <n v="7.88"/>
    <n v="118.1"/>
    <n v="6"/>
    <n v="0.74"/>
    <n v="1.7070000000000001"/>
    <n v="1.86"/>
    <n v="14.1"/>
    <n v="64.2"/>
    <n v="48"/>
    <s v="PG-19- 7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7"/>
    <x v="6"/>
    <d v="2019-02-15T00:00:00"/>
    <s v="15H46"/>
    <s v="PG-19- 7  -FIG-3-B"/>
    <s v="FILET"/>
    <n v="500"/>
    <n v="3"/>
    <x v="1"/>
    <n v="83784"/>
    <n v="86071"/>
    <n v="10.016666666666667"/>
    <n v="17123.960066555737"/>
    <s v="NA"/>
    <n v="60.7"/>
    <n v="8.1"/>
    <n v="12.07"/>
    <n v="102.4"/>
    <n v="185.1"/>
    <n v="7.88"/>
    <n v="118.1"/>
    <n v="6"/>
    <n v="0.06"/>
    <n v="1.7070000000000001"/>
    <n v="1.86"/>
    <n v="14.1"/>
    <n v="64.2"/>
    <n v="48"/>
    <s v="PG-19- 7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7"/>
    <x v="6"/>
    <d v="2019-02-15T00:00:00"/>
    <s v="15H46"/>
    <s v="PG-19- 7  -FIP-1-B"/>
    <s v="FILET"/>
    <n v="25"/>
    <n v="1"/>
    <x v="1"/>
    <n v="5793"/>
    <n v="5839"/>
    <n v="0.81666666666666665"/>
    <n v="3041.6326530612241"/>
    <s v="NA"/>
    <n v="60.7"/>
    <n v="8.1"/>
    <n v="12.07"/>
    <n v="102.4"/>
    <n v="185.1"/>
    <n v="7.88"/>
    <n v="118.1"/>
    <n v="6"/>
    <s v="NA"/>
    <n v="1.7070000000000001"/>
    <n v="1.86"/>
    <n v="14.1"/>
    <n v="64.2"/>
    <n v="48"/>
    <s v="PG-19- 7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7"/>
    <x v="6"/>
    <d v="2019-02-15T00:00:00"/>
    <s v="15H46"/>
    <s v="PG-19- 7  -FIP-2-B"/>
    <s v="FILET"/>
    <n v="25"/>
    <n v="2"/>
    <x v="1"/>
    <n v="5841"/>
    <n v="5923"/>
    <n v="0.78333333333333333"/>
    <n v="5652.7659574468071"/>
    <s v="NA"/>
    <n v="60.7"/>
    <n v="8.1"/>
    <n v="12.07"/>
    <n v="102.4"/>
    <n v="185.1"/>
    <n v="7.88"/>
    <n v="118.1"/>
    <n v="6"/>
    <s v="NA"/>
    <n v="1.7070000000000001"/>
    <n v="1.86"/>
    <n v="14.1"/>
    <n v="64.2"/>
    <n v="48"/>
    <s v="PG-19- 7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7"/>
    <x v="6"/>
    <d v="2019-02-15T00:00:00"/>
    <s v="15H46"/>
    <s v="PG-19- 7  -FIP-3-B"/>
    <s v="FILET"/>
    <n v="25"/>
    <n v="3"/>
    <x v="1"/>
    <n v="5923"/>
    <n v="5973"/>
    <n v="0.76666666666666672"/>
    <n v="3521.7391304347816"/>
    <s v="NA"/>
    <n v="60.7"/>
    <n v="8.1"/>
    <n v="12.07"/>
    <n v="102.4"/>
    <n v="185.1"/>
    <n v="7.88"/>
    <n v="118.1"/>
    <n v="6"/>
    <s v="NA"/>
    <n v="1.7070000000000001"/>
    <n v="1.86"/>
    <n v="14.1"/>
    <n v="64.2"/>
    <n v="48"/>
    <s v="PG-19- 7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8"/>
    <x v="7"/>
    <d v="2019-02-15T00:00:00"/>
    <s v="11H40"/>
    <s v="PG-19- 8  -FIG-1-B"/>
    <s v="FILET"/>
    <n v="500"/>
    <n v="1"/>
    <x v="1"/>
    <n v="68098"/>
    <n v="70144"/>
    <n v="10.216666666666667"/>
    <n v="15019.57585644372"/>
    <s v="NA"/>
    <n v="4.54"/>
    <n v="8.9"/>
    <n v="11.23"/>
    <n v="97.1"/>
    <n v="510"/>
    <n v="7.91"/>
    <n v="128.9"/>
    <n v="26.4"/>
    <n v="8.6999999999999993"/>
    <n v="1.927"/>
    <n v="8.8819999999999997"/>
    <n v="32.5"/>
    <n v="283.2"/>
    <n v="164"/>
    <s v="PG-19- 8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8"/>
    <x v="7"/>
    <d v="2019-02-15T00:00:00"/>
    <s v="11H40"/>
    <s v="PG-19- 8  -FIG-2-B"/>
    <s v="FILET"/>
    <n v="500"/>
    <n v="2"/>
    <x v="1"/>
    <n v="70145"/>
    <n v="72002"/>
    <n v="10"/>
    <n v="13927.5"/>
    <s v="NA"/>
    <n v="4.54"/>
    <n v="8.9"/>
    <n v="11.23"/>
    <n v="97.1"/>
    <n v="510"/>
    <n v="7.91"/>
    <n v="128.9"/>
    <n v="26.4"/>
    <n v="6.05"/>
    <n v="1.927"/>
    <n v="8.8819999999999997"/>
    <n v="32.5"/>
    <n v="283.2"/>
    <n v="164"/>
    <s v="PG-19- 8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8"/>
    <x v="7"/>
    <d v="2019-02-15T00:00:00"/>
    <s v="11H40"/>
    <s v="PG-19- 8  -FIG-3-B"/>
    <s v="FILET"/>
    <n v="500"/>
    <n v="3"/>
    <x v="1"/>
    <n v="72004"/>
    <n v="73774"/>
    <n v="10.066666666666666"/>
    <n v="13187.086092715232"/>
    <s v="NA"/>
    <n v="4.54"/>
    <n v="8.9"/>
    <n v="11.23"/>
    <n v="97.1"/>
    <n v="510"/>
    <n v="7.91"/>
    <n v="128.9"/>
    <n v="26.4"/>
    <n v="6.66"/>
    <n v="1.927"/>
    <n v="8.8819999999999997"/>
    <n v="32.5"/>
    <n v="283.2"/>
    <n v="164"/>
    <s v="PG-19- 8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8"/>
    <x v="7"/>
    <d v="2019-02-15T00:00:00"/>
    <s v="11H40"/>
    <s v="PG-19- 8  -FIP-1-B"/>
    <s v="FILET"/>
    <n v="25"/>
    <n v="1"/>
    <x v="1"/>
    <n v="5470"/>
    <n v="5486"/>
    <n v="0.6166666666666667"/>
    <n v="1401.081081081081"/>
    <s v="NA"/>
    <n v="4.54"/>
    <n v="8.9"/>
    <n v="11.23"/>
    <n v="97.1"/>
    <n v="510"/>
    <n v="7.91"/>
    <n v="128.9"/>
    <n v="26.4"/>
    <s v="NA"/>
    <n v="1.927"/>
    <n v="8.8819999999999997"/>
    <n v="32.5"/>
    <n v="283.2"/>
    <n v="164"/>
    <s v="PG-19- 8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8"/>
    <x v="7"/>
    <d v="2019-02-15T00:00:00"/>
    <s v="11H40"/>
    <s v="PG-19- 8  -FIP-2-B"/>
    <s v="FILET"/>
    <n v="25"/>
    <n v="2"/>
    <x v="1"/>
    <n v="5486"/>
    <n v="5507"/>
    <n v="0.71666666666666667"/>
    <n v="1582.3255813953488"/>
    <s v="NA"/>
    <n v="4.54"/>
    <n v="8.9"/>
    <n v="11.23"/>
    <n v="97.1"/>
    <n v="510"/>
    <n v="7.91"/>
    <n v="128.9"/>
    <n v="26.4"/>
    <s v="NA"/>
    <n v="1.927"/>
    <n v="8.8819999999999997"/>
    <n v="32.5"/>
    <n v="283.2"/>
    <n v="164"/>
    <s v="PG-19- 8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8"/>
    <x v="7"/>
    <d v="2019-02-15T00:00:00"/>
    <s v="11H40"/>
    <s v="PG-19-8   -FIP-3-B"/>
    <s v="FILET"/>
    <n v="25"/>
    <n v="3"/>
    <x v="1"/>
    <n v="5508"/>
    <n v="5526"/>
    <n v="0.71666666666666667"/>
    <n v="1356.2790697674418"/>
    <s v="NA"/>
    <n v="4.54"/>
    <n v="8.9"/>
    <n v="11.23"/>
    <n v="97.1"/>
    <n v="510"/>
    <n v="7.91"/>
    <n v="128.9"/>
    <n v="26.4"/>
    <s v="NA"/>
    <n v="1.927"/>
    <n v="8.8819999999999997"/>
    <n v="32.5"/>
    <n v="283.2"/>
    <n v="164"/>
    <s v="PG-19-8 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0"/>
    <x v="8"/>
    <d v="2019-02-15T00:00:00"/>
    <s v="10H50"/>
    <s v="PG-19- 10  -FIG-1-B"/>
    <s v="FILET"/>
    <n v="500"/>
    <n v="1"/>
    <x v="1"/>
    <n v="74235"/>
    <n v="75446"/>
    <n v="10"/>
    <n v="9082.5"/>
    <s v="NA"/>
    <n v="2.25"/>
    <n v="8.5"/>
    <n v="11.63"/>
    <n v="99.7"/>
    <n v="373.1"/>
    <n v="8.06"/>
    <n v="133.5"/>
    <n v="10.6"/>
    <n v="0.5"/>
    <n v="3.0920000000000001"/>
    <n v="4.7320000000000002"/>
    <n v="71.400000000000006"/>
    <n v="166"/>
    <n v="103"/>
    <s v="PG-19- 10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0"/>
    <x v="8"/>
    <d v="2019-02-15T00:00:00"/>
    <s v="10H50"/>
    <s v="PG-19- 10  -FIG-2-B"/>
    <s v="FILET"/>
    <n v="500"/>
    <n v="2"/>
    <x v="1"/>
    <n v="75447"/>
    <n v="76773"/>
    <n v="10.166666666666666"/>
    <n v="9781.9672131147545"/>
    <s v="NA"/>
    <n v="2.25"/>
    <n v="8.5"/>
    <n v="11.63"/>
    <n v="99.7"/>
    <n v="373.1"/>
    <n v="8.06"/>
    <n v="133.5"/>
    <n v="10.6"/>
    <n v="0.25"/>
    <n v="3.0920000000000001"/>
    <n v="4.7320000000000002"/>
    <n v="71.400000000000006"/>
    <n v="71.400000000000006"/>
    <n v="103"/>
    <s v="PG-19- 10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0"/>
    <x v="8"/>
    <d v="2019-02-15T00:00:00"/>
    <s v="10H50"/>
    <s v="PG-19- 10  -FIG-3-B"/>
    <s v="FILET"/>
    <n v="500"/>
    <n v="3"/>
    <x v="1"/>
    <n v="76822"/>
    <n v="78340"/>
    <n v="10.55"/>
    <n v="10791.469194312796"/>
    <s v="NA"/>
    <n v="2.25"/>
    <n v="8.5"/>
    <n v="11.63"/>
    <n v="99.7"/>
    <n v="373.1"/>
    <n v="8.06"/>
    <n v="133.5"/>
    <n v="10.6"/>
    <n v="4.0599999999999996"/>
    <n v="3.0920000000000001"/>
    <n v="4.7320000000000002"/>
    <n v="71.400000000000006"/>
    <n v="71.400000000000006"/>
    <n v="103"/>
    <s v="PG-19- 10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0"/>
    <x v="8"/>
    <d v="2019-02-15T00:00:00"/>
    <s v="10H50"/>
    <s v="PG-19- 10  -FIP-1-B"/>
    <s v="FILET"/>
    <n v="25"/>
    <n v="1"/>
    <x v="1"/>
    <n v="5575"/>
    <n v="5593"/>
    <n v="0.45"/>
    <n v="2159.9999999999995"/>
    <s v="NA"/>
    <n v="2.25"/>
    <n v="8.5"/>
    <n v="11.63"/>
    <n v="99.7"/>
    <n v="373.1"/>
    <n v="8.06"/>
    <n v="133.5"/>
    <n v="10.6"/>
    <s v="NA"/>
    <n v="3.0920000000000001"/>
    <n v="4.7320000000000002"/>
    <n v="71.400000000000006"/>
    <n v="71.400000000000006"/>
    <n v="103"/>
    <s v="PG-19- 10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0"/>
    <x v="8"/>
    <d v="2019-02-15T00:00:00"/>
    <s v="10H50"/>
    <s v="PG-19- 10  -FIP-2-B"/>
    <s v="FILET"/>
    <n v="25"/>
    <n v="2"/>
    <x v="1"/>
    <n v="5619"/>
    <n v="5634"/>
    <n v="0.4"/>
    <n v="2024.9999999999995"/>
    <s v="NA"/>
    <n v="2.25"/>
    <n v="8.5"/>
    <n v="11.63"/>
    <n v="99.7"/>
    <n v="373.1"/>
    <n v="8.06"/>
    <n v="133.5"/>
    <n v="10.6"/>
    <s v="NA"/>
    <n v="3.0920000000000001"/>
    <n v="4.7320000000000002"/>
    <n v="71.400000000000006"/>
    <n v="71.400000000000006"/>
    <n v="103"/>
    <s v="PG-19- 10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0"/>
    <x v="8"/>
    <d v="2019-02-15T00:00:00"/>
    <s v="10H50"/>
    <s v="PG-19- 10  -FIP-3-B"/>
    <s v="FILET"/>
    <n v="25"/>
    <n v="3"/>
    <x v="1"/>
    <n v="5639"/>
    <n v="5659"/>
    <n v="0.46666666666666667"/>
    <n v="2314.2857142857142"/>
    <s v="NA"/>
    <n v="2.25"/>
    <n v="8.5"/>
    <n v="11.63"/>
    <n v="99.7"/>
    <n v="373.1"/>
    <n v="8.06"/>
    <n v="133.5"/>
    <n v="10.6"/>
    <s v="NA"/>
    <n v="3.0920000000000001"/>
    <n v="4.7320000000000002"/>
    <n v="71.400000000000006"/>
    <n v="71.400000000000006"/>
    <n v="103"/>
    <s v="PG-19- 10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0"/>
    <x v="8"/>
    <d v="2019-02-19T00:00:00"/>
    <s v="13H00"/>
    <s v="PG-19-10-SUG-1-B-TEST"/>
    <s v="SURBER"/>
    <n v="500"/>
    <n v="1"/>
    <x v="1"/>
    <s v="NA"/>
    <s v="NA"/>
    <n v="1"/>
    <s v="NA"/>
    <s v="NA"/>
    <n v="1.8"/>
    <s v="NA"/>
    <s v="NA"/>
    <s v="NA"/>
    <s v="NA"/>
    <s v="NA"/>
    <s v="NA"/>
    <s v="NA"/>
    <s v="NA"/>
    <s v="NA"/>
    <s v="NA"/>
    <s v="NA"/>
    <s v="NA"/>
    <s v="NA"/>
    <s v="PG-19-10-SUG-1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0"/>
    <x v="8"/>
    <d v="2019-02-19T00:00:00"/>
    <s v="13H00"/>
    <s v="PG-19-10-SUG-2-B-TEST"/>
    <s v="SURBER"/>
    <n v="500"/>
    <n v="2"/>
    <x v="1"/>
    <s v="NA"/>
    <s v="NA"/>
    <n v="1.1599999999999999"/>
    <s v="NA"/>
    <s v="NA"/>
    <n v="1.8"/>
    <s v="NA"/>
    <s v="NA"/>
    <s v="NA"/>
    <s v="NA"/>
    <s v="NA"/>
    <s v="NA"/>
    <s v="NA"/>
    <s v="NA"/>
    <s v="NA"/>
    <s v="NA"/>
    <s v="NA"/>
    <s v="NA"/>
    <s v="NA"/>
    <s v="PG-19-10-SUG-2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0"/>
    <x v="8"/>
    <d v="2019-02-19T00:00:00"/>
    <s v="13H00"/>
    <s v="PG-19-10-SUG-3-B-TEST"/>
    <s v="SURBER"/>
    <n v="500"/>
    <n v="3"/>
    <x v="1"/>
    <s v="NA"/>
    <s v="NA"/>
    <n v="1.93"/>
    <s v="NA"/>
    <s v="NA"/>
    <n v="1.8"/>
    <s v="NA"/>
    <s v="NA"/>
    <s v="NA"/>
    <s v="NA"/>
    <s v="NA"/>
    <s v="NA"/>
    <s v="NA"/>
    <s v="NA"/>
    <s v="NA"/>
    <s v="NA"/>
    <s v="NA"/>
    <s v="NA"/>
    <s v="NA"/>
    <s v="PG-19-10-SUG-3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1"/>
    <x v="9"/>
    <d v="2019-02-15T00:00:00"/>
    <s v="9H45"/>
    <s v="PG-19- 11  -FIG-1-B"/>
    <s v="FILET"/>
    <n v="500"/>
    <n v="1"/>
    <x v="1"/>
    <n v="59391"/>
    <n v="61408"/>
    <n v="10"/>
    <n v="15127.5"/>
    <s v="NA"/>
    <n v="216"/>
    <n v="7.7"/>
    <n v="11.79"/>
    <n v="98.9"/>
    <n v="194.5"/>
    <n v="7.81"/>
    <n v="135.6"/>
    <n v="7.3"/>
    <n v="1.8"/>
    <n v="1.1990000000000001"/>
    <n v="1.607"/>
    <n v="16.7"/>
    <n v="82.7"/>
    <n v="42"/>
    <s v="PG-19- 11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1"/>
    <x v="9"/>
    <d v="2019-02-15T00:00:00"/>
    <s v="9H45"/>
    <s v="PG-19- 11  -FIG-2-B"/>
    <s v="FILET"/>
    <n v="500"/>
    <n v="2"/>
    <x v="1"/>
    <n v="61410"/>
    <n v="63395"/>
    <n v="10.016666666666667"/>
    <n v="14862.728785357736"/>
    <s v="NA"/>
    <n v="216"/>
    <n v="7.7"/>
    <n v="11.79"/>
    <n v="98.9"/>
    <n v="194.5"/>
    <n v="7.81"/>
    <n v="135.6"/>
    <n v="7.3"/>
    <n v="0.63"/>
    <n v="1.1990000000000001"/>
    <n v="1.607"/>
    <n v="16.7"/>
    <n v="16.7"/>
    <n v="42"/>
    <s v="PG-19- 11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1"/>
    <x v="9"/>
    <d v="2019-02-15T00:00:00"/>
    <s v="9H45"/>
    <s v="PG-19- 11  -FIG-3-B"/>
    <s v="FILET"/>
    <n v="500"/>
    <n v="3"/>
    <x v="1"/>
    <n v="65375"/>
    <n v="67306"/>
    <n v="10.066666666666666"/>
    <n v="14386.58940397351"/>
    <s v="(repeated)"/>
    <n v="216"/>
    <n v="7.7"/>
    <n v="11.79"/>
    <n v="98.9"/>
    <n v="194.5"/>
    <n v="7.81"/>
    <n v="135.6"/>
    <n v="7.3"/>
    <n v="0.38"/>
    <n v="1.1990000000000001"/>
    <n v="1.607"/>
    <n v="16.7"/>
    <n v="16.7"/>
    <n v="42"/>
    <s v="PG-19- 11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1"/>
    <x v="9"/>
    <d v="2019-02-15T00:00:00"/>
    <s v="9H45"/>
    <s v="PG-19- 11  -FIP-1-B"/>
    <s v="FILET"/>
    <n v="25"/>
    <n v="1"/>
    <x v="1"/>
    <n v="5326"/>
    <n v="5364"/>
    <n v="0.9"/>
    <n v="2280"/>
    <s v="NA"/>
    <n v="216"/>
    <n v="7.7"/>
    <n v="11.79"/>
    <n v="98.9"/>
    <n v="194.5"/>
    <n v="7.81"/>
    <n v="135.6"/>
    <n v="7.3"/>
    <s v="NA"/>
    <n v="1.1990000000000001"/>
    <n v="1.607"/>
    <n v="16.7"/>
    <n v="16.7"/>
    <n v="42"/>
    <s v="PG-19- 11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1"/>
    <x v="9"/>
    <d v="2019-02-15T00:00:00"/>
    <s v="9H45"/>
    <s v="PG-19- 11  -FIP-2-B"/>
    <s v="FILET"/>
    <n v="25"/>
    <n v="2"/>
    <x v="1"/>
    <n v="5367"/>
    <n v="5413"/>
    <n v="1.0166666666666666"/>
    <n v="2443.2786885245901"/>
    <s v="NA"/>
    <n v="216"/>
    <n v="7.7"/>
    <n v="11.79"/>
    <n v="98.9"/>
    <n v="194.5"/>
    <n v="7.81"/>
    <n v="135.6"/>
    <n v="7.3"/>
    <s v="NA"/>
    <n v="1.1990000000000001"/>
    <n v="1.607"/>
    <n v="16.7"/>
    <n v="16.7"/>
    <n v="42"/>
    <s v="PG-19- 11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1"/>
    <x v="9"/>
    <d v="2019-02-15T00:00:00"/>
    <s v="9H45"/>
    <s v="PG-19- 11  -FIP-3-B"/>
    <s v="FILET"/>
    <n v="25"/>
    <n v="3"/>
    <x v="1"/>
    <n v="5413"/>
    <n v="5447"/>
    <n v="0.96666666666666667"/>
    <n v="1899.3103448275861"/>
    <s v="NA"/>
    <n v="216"/>
    <n v="7.7"/>
    <n v="11.79"/>
    <n v="98.9"/>
    <n v="194.5"/>
    <n v="7.81"/>
    <n v="135.6"/>
    <n v="7.3"/>
    <s v="NA"/>
    <n v="1.1990000000000001"/>
    <n v="1.607"/>
    <n v="16.7"/>
    <n v="16.7"/>
    <n v="42"/>
    <s v="PG-18- 11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1"/>
    <x v="9"/>
    <d v="2019-02-19T00:00:00"/>
    <s v="12H00"/>
    <s v="PG-19-11-SUG-1-B-TEST"/>
    <s v="SURBER"/>
    <n v="500"/>
    <n v="1"/>
    <x v="1"/>
    <s v="NA"/>
    <s v="NA"/>
    <n v="1.23"/>
    <s v="NA"/>
    <s v="Prélèvement dans bloc/bryophyte"/>
    <n v="193"/>
    <s v="NA"/>
    <s v="NA"/>
    <s v="NA"/>
    <s v="NA"/>
    <s v="NA"/>
    <s v="NA"/>
    <s v="NA"/>
    <s v="NA"/>
    <s v="NA"/>
    <s v="NA"/>
    <s v="NA"/>
    <s v="NA"/>
    <s v="NA"/>
    <s v="PG-19-11-SUG-1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1"/>
    <x v="9"/>
    <d v="2019-02-19T00:00:00"/>
    <s v="12H00"/>
    <s v="PG-19-11-SUG-2-B-TEST"/>
    <s v="SURBER"/>
    <n v="500"/>
    <n v="2"/>
    <x v="1"/>
    <s v="NA"/>
    <s v="NA"/>
    <n v="1"/>
    <s v="NA"/>
    <s v="Prélèvement dans bloc/bryophyte"/>
    <n v="193"/>
    <s v="NA"/>
    <s v="NA"/>
    <s v="NA"/>
    <s v="NA"/>
    <s v="NA"/>
    <s v="NA"/>
    <s v="NA"/>
    <s v="NA"/>
    <s v="NA"/>
    <s v="NA"/>
    <s v="NA"/>
    <s v="NA"/>
    <s v="NA"/>
    <s v="PG-19-11-SUG-2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1"/>
    <x v="9"/>
    <d v="2019-02-19T00:00:00"/>
    <s v="12H00"/>
    <s v="PG-19-11-SUG-2-B-TEST"/>
    <s v="SURBER"/>
    <n v="500"/>
    <n v="3"/>
    <x v="1"/>
    <s v="NA"/>
    <s v="NA"/>
    <n v="1"/>
    <s v="NA"/>
    <s v="Prélèvement dans bloc/bryophyte"/>
    <n v="193"/>
    <s v="NA"/>
    <s v="NA"/>
    <s v="NA"/>
    <s v="NA"/>
    <s v="NA"/>
    <s v="NA"/>
    <s v="NA"/>
    <s v="NA"/>
    <s v="NA"/>
    <s v="NA"/>
    <s v="NA"/>
    <s v="NA"/>
    <s v="NA"/>
    <s v="PG-19-11-SUG-2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1"/>
    <x v="9"/>
    <d v="2019-02-27T00:00:00"/>
    <s v="12H30"/>
    <s v="PG-19-11-SU1-TEST"/>
    <s v="SURBER"/>
    <n v="500"/>
    <n v="1"/>
    <x v="1"/>
    <s v="NA"/>
    <s v="NA"/>
    <n v="1"/>
    <s v="NA"/>
    <s v="Zone un peu profonde"/>
    <n v="167"/>
    <s v="NA"/>
    <s v="NA"/>
    <s v="NA"/>
    <s v="NA"/>
    <s v="NA"/>
    <s v="NA"/>
    <s v="NA"/>
    <s v="NA"/>
    <s v="NA"/>
    <s v="NA"/>
    <s v="NA"/>
    <s v="NA"/>
    <s v="NA"/>
    <m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1"/>
    <x v="9"/>
    <d v="2019-02-27T00:00:00"/>
    <s v="12H30"/>
    <s v="PG-19-11-SU2-TEST"/>
    <s v="SURBER"/>
    <n v="500"/>
    <n v="2"/>
    <x v="1"/>
    <s v="NA"/>
    <s v="NA"/>
    <n v="1"/>
    <s v="NA"/>
    <s v="NA"/>
    <n v="167"/>
    <s v="NA"/>
    <s v="NA"/>
    <s v="NA"/>
    <s v="NA"/>
    <s v="NA"/>
    <s v="NA"/>
    <s v="NA"/>
    <s v="NA"/>
    <s v="NA"/>
    <s v="NA"/>
    <s v="NA"/>
    <s v="NA"/>
    <s v="NA"/>
    <m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1"/>
    <x v="9"/>
    <d v="2019-02-27T00:00:00"/>
    <s v="12H30"/>
    <s v="PG-19-11-SU3-TEST"/>
    <s v="SURBER"/>
    <n v="500"/>
    <n v="3"/>
    <x v="1"/>
    <s v="NA"/>
    <s v="NA"/>
    <n v="1"/>
    <s v="NA"/>
    <s v="1 loche"/>
    <n v="167"/>
    <s v="NA"/>
    <s v="NA"/>
    <s v="NA"/>
    <s v="NA"/>
    <s v="NA"/>
    <s v="NA"/>
    <s v="NA"/>
    <s v="NA"/>
    <s v="NA"/>
    <s v="NA"/>
    <s v="NA"/>
    <s v="NA"/>
    <s v="NA"/>
    <m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1"/>
    <x v="9"/>
    <d v="2019-02-27T00:00:00"/>
    <s v="12H30"/>
    <s v="PG-19-11-SU4-TEST"/>
    <s v="SURBER"/>
    <n v="500"/>
    <n v="4"/>
    <x v="1"/>
    <s v="NA"/>
    <s v="NA"/>
    <n v="1"/>
    <s v="NA"/>
    <s v="NA"/>
    <n v="167"/>
    <s v="NA"/>
    <s v="NA"/>
    <s v="NA"/>
    <s v="NA"/>
    <s v="NA"/>
    <s v="NA"/>
    <s v="NA"/>
    <s v="NA"/>
    <s v="NA"/>
    <s v="NA"/>
    <s v="NA"/>
    <s v="NA"/>
    <s v="NA"/>
    <m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2"/>
    <x v="10"/>
    <d v="2019-02-14T00:00:00"/>
    <s v="14H00"/>
    <s v="PG-19- 12  -FIG-1-B"/>
    <s v="FILET"/>
    <n v="500"/>
    <n v="1"/>
    <x v="1"/>
    <n v="47519"/>
    <n v="49215"/>
    <n v="9.8333333333333339"/>
    <n v="12935.59322033898"/>
    <s v="Angle odd"/>
    <n v="224"/>
    <n v="8.3000000000000007"/>
    <n v="11.7"/>
    <n v="99.6"/>
    <n v="242.4"/>
    <n v="7.84"/>
    <n v="142.4"/>
    <n v="10.7"/>
    <n v="0.51"/>
    <n v="1.728"/>
    <n v="2.702"/>
    <n v="26"/>
    <n v="140.6"/>
    <n v="59"/>
    <s v="PG-19- 12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2"/>
    <x v="10"/>
    <d v="2019-02-14T00:00:00"/>
    <s v="14H00"/>
    <s v="PG-19- 12  -FIG-2-B"/>
    <s v="FILET"/>
    <n v="500"/>
    <n v="2"/>
    <x v="1"/>
    <n v="49215"/>
    <n v="51008"/>
    <n v="10.466666666666667"/>
    <n v="12847.929936305733"/>
    <s v="1 poids"/>
    <n v="224"/>
    <n v="8.3000000000000007"/>
    <n v="11.7"/>
    <n v="99.6"/>
    <n v="242.4"/>
    <n v="7.84"/>
    <n v="142.4"/>
    <n v="10.7"/>
    <n v="0.77"/>
    <n v="1.728"/>
    <n v="2.702"/>
    <n v="26"/>
    <n v="140.6"/>
    <n v="59"/>
    <s v="PG-19- 12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2"/>
    <x v="10"/>
    <d v="2019-02-14T00:00:00"/>
    <s v="14H00"/>
    <s v="PG-19- 12  -FIG-3-B"/>
    <s v="FILET"/>
    <n v="500"/>
    <n v="3"/>
    <x v="1"/>
    <n v="51011"/>
    <n v="52841"/>
    <n v="12.083333333333334"/>
    <n v="11358.620689655172"/>
    <s v="NA"/>
    <n v="224"/>
    <n v="8.3000000000000007"/>
    <n v="11.7"/>
    <n v="99.6"/>
    <n v="242.4"/>
    <n v="7.84"/>
    <n v="142.4"/>
    <n v="10.7"/>
    <n v="0.92"/>
    <n v="1.728"/>
    <n v="2.702"/>
    <n v="26"/>
    <n v="140.6"/>
    <n v="59"/>
    <s v="PG-19- 12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2"/>
    <x v="10"/>
    <d v="2019-02-14T00:00:00"/>
    <s v="14H00"/>
    <s v="PG-19- 12  -FIP-1-B"/>
    <s v="FILET"/>
    <n v="25"/>
    <n v="1"/>
    <x v="1"/>
    <n v="4922"/>
    <n v="4963"/>
    <n v="0.7"/>
    <n v="4392.8571428571422"/>
    <s v="NA"/>
    <n v="224"/>
    <n v="8.3000000000000007"/>
    <n v="11.7"/>
    <n v="99.6"/>
    <n v="242.4"/>
    <n v="7.84"/>
    <n v="142.4"/>
    <n v="10.7"/>
    <s v="NA"/>
    <n v="1.728"/>
    <n v="2.702"/>
    <n v="26"/>
    <n v="140.6"/>
    <n v="59"/>
    <s v="PG-19- 12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2"/>
    <x v="10"/>
    <d v="2019-02-14T00:00:00"/>
    <s v="14H00"/>
    <s v="PG-19- 12  -FIP-2-B"/>
    <s v="FILET"/>
    <n v="25"/>
    <n v="2"/>
    <x v="1"/>
    <n v="4964"/>
    <n v="5004"/>
    <n v="0.76666666666666672"/>
    <n v="3913.0434782608695"/>
    <s v="NA"/>
    <n v="224"/>
    <n v="8.3000000000000007"/>
    <n v="11.7"/>
    <n v="99.6"/>
    <n v="242.4"/>
    <n v="7.84"/>
    <n v="142.4"/>
    <n v="10.7"/>
    <s v="NA"/>
    <n v="1.728"/>
    <n v="2.702"/>
    <n v="26"/>
    <n v="140.6"/>
    <n v="59"/>
    <s v="PG-19- 12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2"/>
    <x v="10"/>
    <d v="2019-02-14T00:00:00"/>
    <s v="14H00"/>
    <s v="PG-19- 12  -FIP-3-B"/>
    <s v="FILET"/>
    <n v="25"/>
    <n v="3"/>
    <x v="1"/>
    <n v="5005"/>
    <n v="5044"/>
    <n v="0.71666666666666667"/>
    <n v="4081.3953488372094"/>
    <s v="NA"/>
    <n v="224"/>
    <n v="8.3000000000000007"/>
    <n v="11.7"/>
    <n v="99.6"/>
    <n v="242.4"/>
    <n v="7.84"/>
    <n v="142.4"/>
    <n v="10.7"/>
    <s v="NA"/>
    <n v="1.728"/>
    <n v="2.702"/>
    <n v="26"/>
    <n v="140.6"/>
    <n v="59"/>
    <s v="PG-19- 12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3"/>
    <x v="11"/>
    <d v="2019-02-15T00:00:00"/>
    <s v="8H10"/>
    <s v="PG-19- 13  -FIG-1-B"/>
    <s v="FILET"/>
    <n v="500"/>
    <n v="1"/>
    <x v="1"/>
    <n v="53538"/>
    <n v="55455"/>
    <n v="10.1"/>
    <n v="14235.148514851486"/>
    <s v="NA"/>
    <n v="4.71"/>
    <n v="7.6"/>
    <n v="11.7"/>
    <n v="97.8"/>
    <n v="410.4"/>
    <n v="7.96"/>
    <n v="140"/>
    <n v="13.7"/>
    <n v="0.94"/>
    <n v="2.6230000000000002"/>
    <n v="6.2149999999999999"/>
    <n v="13.6"/>
    <n v="155.69999999999999"/>
    <n v="61"/>
    <s v="PG-19- 13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3"/>
    <x v="11"/>
    <d v="2019-02-15T00:00:00"/>
    <s v="8H10"/>
    <s v="PG-19- 13  -FIG-2-B"/>
    <s v="FILET"/>
    <n v="500"/>
    <n v="2"/>
    <x v="1"/>
    <n v="55455"/>
    <n v="57216"/>
    <n v="10.033333333333333"/>
    <n v="13163.621262458471"/>
    <s v="NA"/>
    <n v="4.71"/>
    <n v="7.6"/>
    <n v="11.7"/>
    <n v="97.8"/>
    <n v="410.4"/>
    <n v="7.96"/>
    <n v="140"/>
    <n v="13.7"/>
    <n v="1.65"/>
    <n v="2.6230000000000002"/>
    <n v="6.2149999999999999"/>
    <n v="13.6"/>
    <n v="155.69999999999999"/>
    <n v="61"/>
    <s v="PG-19- 13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3"/>
    <x v="11"/>
    <d v="2019-02-15T00:00:00"/>
    <s v="8H10"/>
    <s v="PG-19- 13  -FIG-3-B"/>
    <s v="FILET"/>
    <n v="500"/>
    <n v="3"/>
    <x v="1"/>
    <n v="57219"/>
    <n v="59026"/>
    <n v="10.050000000000001"/>
    <n v="13485.074626865671"/>
    <s v="NA"/>
    <n v="4.71"/>
    <n v="7.6"/>
    <n v="11.7"/>
    <n v="97.8"/>
    <n v="410.4"/>
    <n v="7.96"/>
    <n v="140"/>
    <n v="13.7"/>
    <n v="2.2000000000000002"/>
    <n v="2.6230000000000002"/>
    <n v="6.2149999999999999"/>
    <n v="13.6"/>
    <n v="155.69999999999999"/>
    <n v="61"/>
    <s v="PG-19- 13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3"/>
    <x v="11"/>
    <d v="2019-02-15T00:00:00"/>
    <s v="8H10"/>
    <s v="PG-19- 13  -FIP-1-B"/>
    <s v="FILET"/>
    <n v="25"/>
    <n v="1"/>
    <x v="1"/>
    <n v="5173"/>
    <n v="5197"/>
    <n v="0.8666666666666667"/>
    <n v="1495.384615384615"/>
    <s v="NA"/>
    <n v="4.71"/>
    <n v="7.6"/>
    <n v="11.7"/>
    <n v="97.8"/>
    <n v="410.4"/>
    <n v="7.96"/>
    <n v="140"/>
    <n v="13.7"/>
    <s v="NA"/>
    <n v="2.6230000000000002"/>
    <n v="6.2149999999999999"/>
    <n v="13.6"/>
    <n v="155.69999999999999"/>
    <n v="61"/>
    <s v="PG-19- 13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3"/>
    <x v="11"/>
    <d v="2019-02-15T00:00:00"/>
    <s v="8H10"/>
    <s v="PG-19- 13  -FIP-2-B"/>
    <s v="FILET"/>
    <n v="25"/>
    <n v="2"/>
    <x v="1"/>
    <n v="5198"/>
    <n v="5240"/>
    <n v="0.98333333333333328"/>
    <n v="2306.4406779661017"/>
    <s v="NA"/>
    <n v="4.71"/>
    <n v="7.6"/>
    <n v="11.7"/>
    <n v="97.8"/>
    <n v="410.4"/>
    <n v="7.96"/>
    <n v="140"/>
    <n v="13.7"/>
    <s v="NA"/>
    <n v="2.6230000000000002"/>
    <n v="6.2149999999999999"/>
    <n v="13.6"/>
    <n v="155.69999999999999"/>
    <n v="61"/>
    <s v="PG-19- 13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3"/>
    <x v="11"/>
    <d v="2019-02-15T00:00:00"/>
    <s v="8H10"/>
    <s v="PG-19- 13  -FIP-3-B"/>
    <s v="FILET"/>
    <n v="25"/>
    <n v="3"/>
    <x v="1"/>
    <n v="5243"/>
    <n v="5286"/>
    <n v="0.98333333333333328"/>
    <n v="2361.3559322033898"/>
    <s v="NA"/>
    <n v="4.71"/>
    <n v="7.6"/>
    <n v="11.7"/>
    <n v="97.8"/>
    <n v="410.4"/>
    <n v="7.96"/>
    <n v="140"/>
    <n v="13.7"/>
    <s v="NA"/>
    <n v="2.6230000000000002"/>
    <n v="6.2149999999999999"/>
    <n v="13.6"/>
    <n v="155.69999999999999"/>
    <n v="61"/>
    <s v="PG-19- 13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3"/>
    <x v="11"/>
    <d v="2019-02-19T00:00:00"/>
    <s v="10H45"/>
    <s v="PG-19-13-SUG-1-B-TEST"/>
    <s v="SURBER"/>
    <n v="500"/>
    <n v="1"/>
    <x v="1"/>
    <s v="NA"/>
    <s v="NA"/>
    <n v="0.9"/>
    <s v="NA"/>
    <s v="NA"/>
    <n v="4.1900000000000004"/>
    <s v="NA"/>
    <s v="NA"/>
    <s v="NA"/>
    <s v="NA"/>
    <s v="NA"/>
    <s v="NA"/>
    <s v="NA"/>
    <s v="NA"/>
    <s v="NA"/>
    <s v="NA"/>
    <s v="NA"/>
    <s v="NA"/>
    <s v="NA"/>
    <s v="PG-19-13-SUG-1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3"/>
    <x v="11"/>
    <d v="2019-02-19T00:00:00"/>
    <s v="10H45"/>
    <s v="PG-19-13-SUG-2-B-TEST"/>
    <s v="SURBER"/>
    <n v="500"/>
    <n v="2"/>
    <x v="1"/>
    <s v="NA"/>
    <s v="NA"/>
    <n v="1"/>
    <s v="NA"/>
    <s v="NA"/>
    <n v="4.1900000000000004"/>
    <s v="NA"/>
    <s v="NA"/>
    <s v="NA"/>
    <s v="NA"/>
    <s v="NA"/>
    <s v="NA"/>
    <s v="NA"/>
    <s v="NA"/>
    <s v="NA"/>
    <s v="NA"/>
    <s v="NA"/>
    <s v="NA"/>
    <s v="NA"/>
    <s v="PG-19-13-SUG-2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3"/>
    <x v="11"/>
    <d v="2019-02-19T00:00:00"/>
    <s v="10H45"/>
    <s v="PG-19-13-SUG-3-B-TEST"/>
    <s v="SURBER"/>
    <n v="500"/>
    <n v="3"/>
    <x v="1"/>
    <s v="NA"/>
    <s v="NA"/>
    <n v="1.5"/>
    <s v="NA"/>
    <s v="NA"/>
    <n v="4.1900000000000004"/>
    <s v="NA"/>
    <s v="NA"/>
    <s v="NA"/>
    <s v="NA"/>
    <s v="NA"/>
    <s v="NA"/>
    <s v="NA"/>
    <s v="NA"/>
    <s v="NA"/>
    <s v="NA"/>
    <s v="NA"/>
    <s v="NA"/>
    <s v="NA"/>
    <s v="PG-19-13-SUG-3-B-TEST"/>
    <m/>
    <m/>
    <m/>
    <m/>
    <m/>
    <m/>
    <m/>
    <m/>
    <m/>
    <m/>
    <m/>
    <m/>
    <n v="0"/>
    <m/>
    <n v="0"/>
    <m/>
    <m/>
    <m/>
    <m/>
    <m/>
    <m/>
    <m/>
    <m/>
    <m/>
    <m/>
    <m/>
    <m/>
    <m/>
    <m/>
  </r>
  <r>
    <n v="15"/>
    <x v="12"/>
    <d v="2019-02-14T00:00:00"/>
    <s v="11H10"/>
    <s v="PG-19- 15  -FIG-1-B"/>
    <s v="FILET"/>
    <n v="500"/>
    <n v="1"/>
    <x v="1"/>
    <n v="41209"/>
    <n v="43163"/>
    <n v="10.083333333333334"/>
    <n v="14533.884297520657"/>
    <s v="NA"/>
    <s v="NA"/>
    <n v="7.7"/>
    <n v="11.78"/>
    <n v="98.8"/>
    <n v="399"/>
    <n v="7.75"/>
    <n v="148.19999999999999"/>
    <n v="22.2"/>
    <n v="0.19"/>
    <n v="2.5419999999999998"/>
    <n v="7.633"/>
    <n v="13.9"/>
    <n v="89.2"/>
    <n v="73"/>
    <s v="PG-19- 15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5"/>
    <x v="12"/>
    <d v="2019-02-14T00:00:00"/>
    <s v="11H10"/>
    <s v="PG-19- 15  -FIG-2-B"/>
    <s v="FILET"/>
    <n v="500"/>
    <n v="2"/>
    <x v="1"/>
    <n v="43164"/>
    <n v="45346"/>
    <n v="10.283333333333333"/>
    <n v="15914.100486223662"/>
    <s v="NA"/>
    <s v="NA"/>
    <n v="7.7"/>
    <n v="11.78"/>
    <n v="98.8"/>
    <n v="399"/>
    <n v="7.75"/>
    <n v="148.19999999999999"/>
    <n v="22.2"/>
    <n v="0.18"/>
    <n v="2.5419999999999998"/>
    <n v="7.633"/>
    <n v="13.9"/>
    <n v="89.2"/>
    <n v="73"/>
    <s v="PG-19- 15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5"/>
    <x v="12"/>
    <d v="2019-02-14T00:00:00"/>
    <s v="11H10"/>
    <s v="PG-19- 15  -FIG-3-B"/>
    <s v="FILET"/>
    <n v="500"/>
    <n v="3"/>
    <x v="1"/>
    <n v="45351"/>
    <n v="46087"/>
    <n v="10.083333333333334"/>
    <n v="5474.3801652892553"/>
    <s v="NA"/>
    <s v="NA"/>
    <n v="7.7"/>
    <n v="11.78"/>
    <n v="98.8"/>
    <n v="399"/>
    <n v="7.75"/>
    <n v="148.19999999999999"/>
    <n v="22.2"/>
    <n v="0.28000000000000003"/>
    <n v="2.5419999999999998"/>
    <n v="7.633"/>
    <n v="13.9"/>
    <n v="89.2"/>
    <n v="73"/>
    <s v="PG-19- 15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5"/>
    <x v="12"/>
    <d v="2019-02-14T00:00:00"/>
    <s v="11H10"/>
    <s v="PG-19- 15  -FIP-1-B"/>
    <s v="FILET"/>
    <n v="25"/>
    <n v="1"/>
    <x v="1"/>
    <n v="4669"/>
    <n v="4746"/>
    <n v="0.5"/>
    <n v="8315.9999999999982"/>
    <s v="NA"/>
    <s v="NA"/>
    <n v="7.7"/>
    <n v="11.78"/>
    <n v="98.8"/>
    <n v="399"/>
    <n v="7.75"/>
    <n v="148.19999999999999"/>
    <n v="22.2"/>
    <s v="NA"/>
    <n v="2.5419999999999998"/>
    <n v="7.633"/>
    <n v="13.9"/>
    <n v="89.2"/>
    <n v="73"/>
    <s v="PG-19- 15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5"/>
    <x v="12"/>
    <d v="2019-02-14T00:00:00"/>
    <s v="11H10"/>
    <s v="PG-19- 15  -FIP-2-B"/>
    <s v="FILET"/>
    <n v="25"/>
    <n v="2"/>
    <x v="1"/>
    <n v="4746"/>
    <n v="4822"/>
    <n v="0.71666666666666667"/>
    <n v="5726.5116279069771"/>
    <s v="NA"/>
    <s v="NA"/>
    <n v="7.7"/>
    <n v="11.78"/>
    <n v="98.8"/>
    <n v="399"/>
    <n v="7.75"/>
    <n v="148.19999999999999"/>
    <n v="22.2"/>
    <s v="NA"/>
    <n v="2.5419999999999998"/>
    <n v="7.633"/>
    <n v="13.9"/>
    <n v="89.2"/>
    <n v="73"/>
    <s v="PG-19- 15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5"/>
    <x v="12"/>
    <d v="2019-02-14T00:00:00"/>
    <s v="11H10"/>
    <s v="PG-19- 15  -FIP-3-B"/>
    <s v="FILET"/>
    <n v="25"/>
    <n v="3"/>
    <x v="1"/>
    <n v="4831"/>
    <n v="4879"/>
    <n v="0.41666666666666669"/>
    <n v="6220.7999999999984"/>
    <s v="NA"/>
    <s v="NA"/>
    <n v="7.7"/>
    <n v="11.78"/>
    <n v="98.8"/>
    <n v="399"/>
    <n v="7.75"/>
    <n v="148.19999999999999"/>
    <n v="22.2"/>
    <s v="NA"/>
    <n v="2.5419999999999998"/>
    <n v="7.633"/>
    <n v="13.9"/>
    <n v="89.2"/>
    <n v="73"/>
    <s v="PG-19- 15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6"/>
    <x v="13"/>
    <d v="2019-02-14T00:00:00"/>
    <s v="9h00"/>
    <s v="PG-19- 16  -FIG-1-B"/>
    <s v="FILET"/>
    <n v="500"/>
    <n v="1"/>
    <x v="1"/>
    <n v="36569"/>
    <n v="38023"/>
    <n v="10.233333333333333"/>
    <n v="5541.3029315960921"/>
    <s v="NA"/>
    <n v="480"/>
    <n v="8.1"/>
    <n v="11.58"/>
    <n v="98.4"/>
    <n v="243.5"/>
    <n v="7.48"/>
    <n v="146.19999999999999"/>
    <n v="9.6"/>
    <s v="NA"/>
    <n v="0.94899999999999995"/>
    <n v="3.57"/>
    <n v="11"/>
    <n v="64.599999999999994"/>
    <n v="59"/>
    <s v="PG-19- 16  -FIG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6"/>
    <x v="13"/>
    <d v="2019-02-14T00:00:00"/>
    <s v="9h00"/>
    <s v="PG-19- 16  -FIG-2-B"/>
    <s v="FILET"/>
    <n v="500"/>
    <n v="2"/>
    <x v="1"/>
    <n v="38023"/>
    <n v="39855"/>
    <n v="10.383333333333333"/>
    <n v="6881.0272873194235"/>
    <s v="NA"/>
    <n v="480"/>
    <n v="8.1"/>
    <n v="11.58"/>
    <n v="98.4"/>
    <n v="243.5"/>
    <n v="7.48"/>
    <n v="146.19999999999999"/>
    <n v="9.6"/>
    <n v="0.33"/>
    <n v="0.94899999999999995"/>
    <n v="3.57"/>
    <n v="11"/>
    <n v="64.599999999999994"/>
    <n v="59"/>
    <s v="PG-19- 16  -FIG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6"/>
    <x v="13"/>
    <d v="2019-02-14T00:00:00"/>
    <s v="9h00"/>
    <s v="PG-19- 16  -FIG-3-B"/>
    <s v="FILET"/>
    <n v="500"/>
    <n v="3"/>
    <x v="1"/>
    <n v="39855"/>
    <n v="41151"/>
    <n v="10.199999999999999"/>
    <n v="4955.2941176470595"/>
    <s v="NA"/>
    <n v="480"/>
    <n v="8.1"/>
    <n v="11.58"/>
    <n v="98.4"/>
    <n v="243.5"/>
    <n v="7.48"/>
    <n v="146.19999999999999"/>
    <n v="9.6"/>
    <n v="1.06"/>
    <n v="0.94899999999999995"/>
    <n v="3.57"/>
    <n v="11"/>
    <n v="64.599999999999994"/>
    <n v="59"/>
    <s v="PG-19- 16  -FIG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6"/>
    <x v="13"/>
    <d v="2019-02-14T00:00:00"/>
    <s v="9h00"/>
    <s v="PG-19- 16  -FIP-1-B"/>
    <s v="FILET"/>
    <n v="25"/>
    <n v="1"/>
    <x v="1"/>
    <n v="4448"/>
    <n v="4548"/>
    <n v="3.3166666666666664"/>
    <n v="1628.1407035175878"/>
    <s v="Really hard to 'remonter'"/>
    <n v="480"/>
    <n v="8.1"/>
    <n v="11.58"/>
    <n v="98.4"/>
    <n v="243.5"/>
    <n v="7.48"/>
    <n v="146.19999999999999"/>
    <n v="9.6"/>
    <s v="NA"/>
    <n v="0.94899999999999995"/>
    <n v="3.57"/>
    <n v="11"/>
    <n v="64.599999999999994"/>
    <n v="59"/>
    <s v="PG-19- 16  -FIP-1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6"/>
    <x v="13"/>
    <d v="2019-02-14T00:00:00"/>
    <s v="9h00"/>
    <s v="PG-19- 16  -FIP-2-B"/>
    <s v="FILET"/>
    <n v="25"/>
    <n v="2"/>
    <x v="1"/>
    <n v="4548"/>
    <n v="4566"/>
    <n v="0.33333333333333331"/>
    <n v="2916"/>
    <s v="Pas de rinçage"/>
    <n v="480"/>
    <n v="8.1"/>
    <n v="11.58"/>
    <n v="98.4"/>
    <n v="243.5"/>
    <n v="7.48"/>
    <n v="146.19999999999999"/>
    <n v="9.6"/>
    <s v="NA"/>
    <n v="0.94899999999999995"/>
    <n v="3.57"/>
    <n v="11"/>
    <n v="64.599999999999994"/>
    <n v="59"/>
    <s v="PG-19- 16  -FIP-2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6"/>
    <x v="13"/>
    <d v="2019-02-14T00:00:00"/>
    <s v="9h00"/>
    <s v="PG-19- 16  -FIP-3-B"/>
    <s v="FILET"/>
    <n v="25"/>
    <n v="3"/>
    <x v="1"/>
    <n v="4566"/>
    <n v="4586"/>
    <n v="0.31666666666666665"/>
    <n v="3410.5263157894738"/>
    <s v="Pas de rinçage"/>
    <n v="480"/>
    <n v="8.1"/>
    <n v="11.58"/>
    <n v="98.4"/>
    <n v="243.5"/>
    <n v="7.48"/>
    <n v="146.19999999999999"/>
    <n v="9.6"/>
    <s v="NA"/>
    <n v="0.94899999999999995"/>
    <n v="3.57"/>
    <n v="11"/>
    <n v="64.599999999999994"/>
    <n v="59"/>
    <s v="PG-19- 16  -FIP-3-B"/>
    <m/>
    <m/>
    <m/>
    <m/>
    <m/>
    <m/>
    <m/>
    <m/>
    <m/>
    <n v="0"/>
    <m/>
    <m/>
    <n v="0"/>
    <m/>
    <n v="0"/>
    <m/>
    <m/>
    <m/>
    <m/>
    <m/>
    <m/>
    <n v="0"/>
    <m/>
    <m/>
    <n v="0"/>
    <m/>
    <m/>
    <n v="0"/>
    <n v="0"/>
  </r>
  <r>
    <n v="1"/>
    <x v="0"/>
    <d v="2019-04-23T00:00:00"/>
    <s v="8H45"/>
    <s v="PG-19-1 -FIG-1-C"/>
    <s v="FILET"/>
    <n v="500"/>
    <n v="1"/>
    <x v="2"/>
    <n v="88697"/>
    <n v="91941"/>
    <n v="10.199999999999999"/>
    <n v="23852.941176470587"/>
    <s v="NA"/>
    <n v="34.1"/>
    <n v="9.4"/>
    <n v="10.199999999999999"/>
    <n v="88.5"/>
    <n v="112.3"/>
    <n v="7.75"/>
    <n v="317.3"/>
    <n v="5.4"/>
    <n v="1.56"/>
    <n v="0.76700000000000002"/>
    <n v="0.36499999999999999"/>
    <n v="5.0999999999999996"/>
    <n v="58.8"/>
    <n v="28"/>
    <s v="PG-19-1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d v="2019-04-23T00:00:00"/>
    <s v="8H45"/>
    <s v="PG-19-1 -FIG-2-C"/>
    <s v="FILET"/>
    <n v="500"/>
    <n v="2"/>
    <x v="2"/>
    <n v="91941"/>
    <n v="95195"/>
    <n v="10.3"/>
    <n v="23694.174757281547"/>
    <s v="NA"/>
    <n v="34.1"/>
    <n v="9.4"/>
    <n v="10.199999999999999"/>
    <n v="88.5"/>
    <n v="112.3"/>
    <n v="7.75"/>
    <n v="317.3"/>
    <n v="5.4"/>
    <n v="9"/>
    <n v="0.76700000000000002"/>
    <n v="0.36499999999999999"/>
    <n v="5.0999999999999996"/>
    <n v="58.8"/>
    <n v="28"/>
    <s v="PG-19-1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d v="2019-04-23T00:00:00"/>
    <s v="8H45"/>
    <s v="PG-19-1 -FIG-3-C"/>
    <s v="FILET"/>
    <n v="500"/>
    <n v="3"/>
    <x v="2"/>
    <n v="95660"/>
    <n v="98952"/>
    <n v="10.199999999999999"/>
    <n v="24205.882352941175"/>
    <s v="NA"/>
    <n v="34.1"/>
    <n v="9.4"/>
    <n v="10.199999999999999"/>
    <n v="88.5"/>
    <n v="112.3"/>
    <n v="7.75"/>
    <n v="317.3"/>
    <n v="5.4"/>
    <n v="3.12"/>
    <n v="0.76700000000000002"/>
    <n v="0.36499999999999999"/>
    <n v="5.0999999999999996"/>
    <n v="58.8"/>
    <n v="28"/>
    <s v="PG-19-1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d v="2019-04-23T00:00:00"/>
    <s v="8H45"/>
    <s v="PG-19-1 -FIP-1-C"/>
    <s v="FILET"/>
    <n v="25"/>
    <n v="1"/>
    <x v="2"/>
    <n v="6432"/>
    <n v="6525"/>
    <n v="1.1000000000000001"/>
    <n v="6340.9090909090901"/>
    <s v="NA"/>
    <n v="34.1"/>
    <n v="9.4"/>
    <n v="10.199999999999999"/>
    <n v="88.5"/>
    <n v="112.3"/>
    <n v="7.75"/>
    <n v="317.3"/>
    <n v="5.4"/>
    <s v="NA"/>
    <n v="0.76700000000000002"/>
    <n v="0.36499999999999999"/>
    <n v="5.0999999999999996"/>
    <n v="58.8"/>
    <n v="28"/>
    <s v="PG-19-1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d v="2019-04-23T00:00:00"/>
    <s v="8H45"/>
    <s v="PG-19-1 -FIP-2-C"/>
    <s v="FILET"/>
    <n v="25"/>
    <n v="2"/>
    <x v="2"/>
    <n v="6525"/>
    <n v="6626"/>
    <n v="1"/>
    <n v="7574.9999999999991"/>
    <s v="NA"/>
    <n v="34.1"/>
    <n v="9.4"/>
    <n v="10.199999999999999"/>
    <n v="88.5"/>
    <n v="112.3"/>
    <n v="7.75"/>
    <n v="317.3"/>
    <n v="5.4"/>
    <s v="NA"/>
    <n v="0.76700000000000002"/>
    <n v="0.36499999999999999"/>
    <n v="5.0999999999999996"/>
    <n v="58.8"/>
    <n v="28"/>
    <s v="PG-19-1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d v="2019-04-23T00:00:00"/>
    <s v="8H45"/>
    <s v="PG-19-1 -FIP-3-C"/>
    <s v="FILET"/>
    <n v="25"/>
    <n v="3"/>
    <x v="2"/>
    <n v="6640"/>
    <n v="6740"/>
    <n v="1"/>
    <n v="7500"/>
    <s v="NA"/>
    <n v="34.1"/>
    <n v="9.4"/>
    <n v="10.199999999999999"/>
    <n v="88.5"/>
    <n v="112.3"/>
    <n v="7.75"/>
    <n v="317.3"/>
    <n v="5.4"/>
    <s v="NA"/>
    <n v="0.76700000000000002"/>
    <n v="0.36499999999999999"/>
    <n v="5.0999999999999996"/>
    <n v="58.8"/>
    <n v="28"/>
    <s v="PG-19-1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1"/>
    <d v="2019-04-23T00:00:00"/>
    <s v="11H45"/>
    <s v="PG-19-2 -FIG-1-C"/>
    <s v="FILET"/>
    <n v="500"/>
    <n v="1"/>
    <x v="2"/>
    <n v="99325"/>
    <n v="555"/>
    <n v="10"/>
    <n v="-740775"/>
    <s v="NA"/>
    <s v="NA"/>
    <n v="10.9"/>
    <n v="10.59"/>
    <n v="95.8"/>
    <n v="124"/>
    <n v="8.2899999999999991"/>
    <n v="312.5"/>
    <n v="1.8"/>
    <n v="0"/>
    <n v="0.79200000000000004"/>
    <n v="0.47"/>
    <n v="0"/>
    <n v="38.299999999999997"/>
    <n v="20"/>
    <s v="PG-19-2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1"/>
    <d v="2019-04-23T00:00:00"/>
    <s v="11H45"/>
    <s v="PG-19-2 -FIG-2-C"/>
    <s v="FILET"/>
    <n v="500"/>
    <n v="2"/>
    <x v="2"/>
    <n v="555"/>
    <n v="1684"/>
    <n v="10"/>
    <n v="8467.5"/>
    <s v="NA"/>
    <s v="NA"/>
    <n v="10.9"/>
    <n v="10.59"/>
    <n v="95.8"/>
    <n v="124"/>
    <n v="8.2899999999999991"/>
    <n v="312.5"/>
    <n v="1.8"/>
    <n v="0"/>
    <n v="0.79200000000000004"/>
    <n v="0.47"/>
    <n v="0"/>
    <n v="38.299999999999997"/>
    <n v="20"/>
    <s v="PG-19-2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1"/>
    <d v="2019-04-23T00:00:00"/>
    <s v="11H45"/>
    <s v="PG-19-2 -FIG-3-C"/>
    <s v="FILET"/>
    <n v="500"/>
    <n v="3"/>
    <x v="2"/>
    <n v="1684"/>
    <n v="2893"/>
    <n v="10"/>
    <n v="9067.5"/>
    <s v="NA"/>
    <s v="NA"/>
    <n v="10.9"/>
    <n v="10.59"/>
    <n v="95.8"/>
    <n v="124"/>
    <n v="8.2899999999999991"/>
    <n v="312.5"/>
    <n v="1.8"/>
    <n v="0.2"/>
    <n v="0.79200000000000004"/>
    <n v="0.47"/>
    <n v="0"/>
    <n v="38.299999999999997"/>
    <n v="20"/>
    <s v="PG-19-2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1"/>
    <d v="2019-04-23T00:00:00"/>
    <s v="11H45"/>
    <s v="PG-19-2 -FIP-1-C"/>
    <s v="FILET"/>
    <n v="25"/>
    <n v="1"/>
    <x v="2"/>
    <n v="6782"/>
    <s v="NA"/>
    <n v="1"/>
    <s v="NA"/>
    <s v="NA"/>
    <s v="NA"/>
    <n v="10.9"/>
    <n v="10.59"/>
    <n v="95.8"/>
    <n v="124"/>
    <n v="8.2899999999999991"/>
    <n v="312.5"/>
    <n v="1.8"/>
    <s v="NA"/>
    <n v="0.79200000000000004"/>
    <n v="0.47"/>
    <n v="0"/>
    <n v="38.299999999999997"/>
    <n v="20"/>
    <s v="PG-19-2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1"/>
    <d v="2019-04-23T00:00:00"/>
    <s v="11H45"/>
    <s v="PG-19-2 -FIP-2-C"/>
    <s v="FILET"/>
    <n v="25"/>
    <n v="2"/>
    <x v="2"/>
    <s v="NA"/>
    <n v="6823"/>
    <n v="1"/>
    <s v="NA"/>
    <s v="NA"/>
    <s v="NA"/>
    <n v="10.9"/>
    <n v="10.59"/>
    <n v="95.8"/>
    <n v="124"/>
    <n v="8.2899999999999991"/>
    <n v="312.5"/>
    <n v="1.8"/>
    <s v="NA"/>
    <n v="0.79200000000000004"/>
    <n v="0.47"/>
    <n v="0"/>
    <n v="38.299999999999997"/>
    <n v="20"/>
    <s v="PG-19-2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2"/>
    <x v="1"/>
    <d v="2019-04-23T00:00:00"/>
    <s v="11H45"/>
    <s v="PG-19-2 -FIP-3-C"/>
    <s v="FILET"/>
    <n v="25"/>
    <n v="3"/>
    <x v="2"/>
    <n v="6823"/>
    <n v="6841"/>
    <n v="1"/>
    <n v="1349.9999999999998"/>
    <s v="NA"/>
    <s v="NA"/>
    <n v="10.9"/>
    <n v="10.59"/>
    <n v="95.8"/>
    <n v="124"/>
    <n v="8.2899999999999991"/>
    <n v="312.5"/>
    <n v="1.8"/>
    <s v="NA"/>
    <n v="0.79200000000000004"/>
    <n v="0.47"/>
    <n v="0"/>
    <n v="38.299999999999997"/>
    <n v="20"/>
    <s v="PG-19-2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2"/>
    <d v="2019-04-23T00:00:00"/>
    <s v="14H30"/>
    <s v="PG-19-3 -FIG-1-C"/>
    <s v="FILET"/>
    <n v="500"/>
    <n v="1"/>
    <x v="2"/>
    <s v="NA"/>
    <n v="5447"/>
    <n v="10.1"/>
    <s v="NA"/>
    <s v="bcp de vagues et vent"/>
    <n v="50.3"/>
    <n v="11.9"/>
    <n v="10.72"/>
    <n v="99.4"/>
    <n v="163"/>
    <n v="8.1999999999999993"/>
    <n v="306.39999999999998"/>
    <n v="2.5"/>
    <n v="11.56"/>
    <n v="1.0489999999999999"/>
    <n v="0.39800000000000002"/>
    <n v="8.8000000000000007"/>
    <n v="50.8"/>
    <n v="33"/>
    <s v="PG-19-3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2"/>
    <d v="2019-04-23T00:00:00"/>
    <s v="14H30"/>
    <s v="PG-19-3 -FIG-2-C"/>
    <s v="FILET"/>
    <n v="500"/>
    <n v="2"/>
    <x v="2"/>
    <n v="5447"/>
    <n v="7488"/>
    <n v="10.029999999999999"/>
    <n v="15261.7148554337"/>
    <s v="NA"/>
    <n v="50.3"/>
    <n v="11.9"/>
    <n v="10.72"/>
    <n v="99.4"/>
    <n v="163"/>
    <n v="8.1999999999999993"/>
    <n v="306.39999999999998"/>
    <n v="2.5"/>
    <n v="9.89"/>
    <n v="1.0489999999999999"/>
    <n v="0.39800000000000002"/>
    <n v="8.8000000000000007"/>
    <n v="50.8"/>
    <n v="33"/>
    <s v="PG-19-3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2"/>
    <d v="2019-04-23T00:00:00"/>
    <s v="14H30"/>
    <s v="PG-19-3 -FIG-3-C"/>
    <s v="FILET"/>
    <n v="500"/>
    <n v="3"/>
    <x v="2"/>
    <n v="7489"/>
    <n v="9284"/>
    <n v="10"/>
    <n v="13462.5"/>
    <s v="NA"/>
    <n v="50.3"/>
    <n v="11.9"/>
    <n v="10.72"/>
    <n v="99.4"/>
    <n v="163"/>
    <n v="8.1999999999999993"/>
    <n v="306.39999999999998"/>
    <n v="2.5"/>
    <n v="1.31"/>
    <n v="1.0489999999999999"/>
    <n v="0.39800000000000002"/>
    <n v="8.8000000000000007"/>
    <n v="50.8"/>
    <n v="33"/>
    <s v="PG-19-3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2"/>
    <d v="2019-04-23T00:00:00"/>
    <s v="14H30"/>
    <s v="PG-19-3 -FIP-1-C"/>
    <s v="FILET"/>
    <n v="25"/>
    <n v="1"/>
    <x v="2"/>
    <n v="6941"/>
    <n v="6964"/>
    <n v="0.68"/>
    <n v="2536.7647058823522"/>
    <s v="NA"/>
    <n v="50.3"/>
    <n v="11.9"/>
    <n v="10.72"/>
    <n v="99.4"/>
    <n v="163"/>
    <n v="8.1999999999999993"/>
    <n v="306.39999999999998"/>
    <n v="2.5"/>
    <s v="NA"/>
    <n v="1.0489999999999999"/>
    <n v="0.39800000000000002"/>
    <n v="8.8000000000000007"/>
    <n v="50.8"/>
    <n v="33"/>
    <s v="PG-19-3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2"/>
    <d v="2019-04-23T00:00:00"/>
    <s v="14H30"/>
    <s v="PG-19-3 -FIP-2-C"/>
    <s v="FILET"/>
    <n v="25"/>
    <n v="2"/>
    <x v="2"/>
    <n v="6965"/>
    <n v="6999"/>
    <n v="0.78"/>
    <n v="3269.2307692307691"/>
    <s v="NA"/>
    <n v="50.3"/>
    <n v="11.9"/>
    <n v="10.72"/>
    <n v="99.4"/>
    <n v="163"/>
    <n v="8.1999999999999993"/>
    <n v="306.39999999999998"/>
    <n v="2.5"/>
    <s v="NA"/>
    <n v="1.0489999999999999"/>
    <n v="0.39800000000000002"/>
    <n v="8.8000000000000007"/>
    <n v="50.8"/>
    <n v="33"/>
    <s v="PG-19-3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3"/>
    <x v="2"/>
    <d v="2019-04-23T00:00:00"/>
    <s v="14H30"/>
    <s v="PG-19-3 -FIP-3-C"/>
    <s v="FILET"/>
    <n v="25"/>
    <n v="3"/>
    <x v="2"/>
    <n v="7000"/>
    <n v="7030"/>
    <n v="0.77"/>
    <n v="2922.0779220779218"/>
    <s v="NA"/>
    <n v="50.3"/>
    <n v="11.9"/>
    <n v="10.72"/>
    <n v="99.4"/>
    <n v="163"/>
    <n v="8.1999999999999993"/>
    <n v="306.39999999999998"/>
    <n v="2.5"/>
    <s v="NA"/>
    <n v="1.0489999999999999"/>
    <n v="0.39800000000000002"/>
    <n v="8.8000000000000007"/>
    <n v="50.8"/>
    <n v="33"/>
    <s v="PG-19-3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3"/>
    <d v="2019-04-23T00:00:00"/>
    <s v="16H15"/>
    <s v="PG-19-4 -FIG-1-C"/>
    <s v="FILET"/>
    <n v="500"/>
    <n v="1"/>
    <x v="2"/>
    <n v="9454"/>
    <n v="10998"/>
    <n v="10.1"/>
    <n v="11465.346534653465"/>
    <s v="water at mousqueton (below it)"/>
    <n v="38.299999999999997"/>
    <n v="12.6"/>
    <n v="10.61"/>
    <n v="99.8"/>
    <n v="138.1"/>
    <n v="8.26"/>
    <n v="300"/>
    <n v="2.9"/>
    <n v="36.01"/>
    <n v="0.90100000000000002"/>
    <n v="0.41699999999999998"/>
    <n v="0"/>
    <n v="37.6"/>
    <n v="26"/>
    <s v="PG-19-4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3"/>
    <d v="2019-04-23T00:00:00"/>
    <s v="16H15"/>
    <s v="PG-19-4 -FIG-2-C"/>
    <s v="FILET"/>
    <n v="500"/>
    <n v="2"/>
    <x v="2"/>
    <n v="11002"/>
    <n v="12269"/>
    <n v="8.8000000000000007"/>
    <n v="10798.295454545452"/>
    <s v="NA"/>
    <n v="38.299999999999997"/>
    <n v="12.6"/>
    <n v="10.61"/>
    <n v="99.8"/>
    <n v="138.1"/>
    <n v="8.26"/>
    <n v="300"/>
    <n v="2.9"/>
    <n v="13.23"/>
    <n v="0.90100000000000002"/>
    <n v="0.41699999999999998"/>
    <n v="0"/>
    <n v="37.6"/>
    <n v="26"/>
    <s v="PG-19-4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3"/>
    <d v="2019-04-23T00:00:00"/>
    <s v="16H15"/>
    <s v="PG-19-4 -FIG-3-C"/>
    <s v="FILET"/>
    <n v="500"/>
    <n v="3"/>
    <x v="2"/>
    <n v="12269"/>
    <n v="13494"/>
    <n v="8.8000000000000007"/>
    <n v="10440.340909090908"/>
    <s v="NA"/>
    <n v="38.299999999999997"/>
    <n v="12.6"/>
    <n v="10.61"/>
    <n v="99.8"/>
    <n v="138.1"/>
    <n v="8.26"/>
    <n v="300"/>
    <n v="2.9"/>
    <n v="6.53"/>
    <n v="0.90100000000000002"/>
    <n v="0.41699999999999998"/>
    <n v="0"/>
    <n v="37.6"/>
    <n v="26"/>
    <s v="PG-19-4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3"/>
    <d v="2019-04-23T00:00:00"/>
    <s v="16H15"/>
    <s v="PG-19-4 -FIP-1-C"/>
    <s v="FILET"/>
    <n v="25"/>
    <n v="1"/>
    <x v="2"/>
    <n v="7044"/>
    <n v="7051"/>
    <n v="1"/>
    <n v="525"/>
    <s v="NA"/>
    <n v="38.299999999999997"/>
    <n v="12.6"/>
    <n v="10.61"/>
    <n v="99.8"/>
    <n v="138.1"/>
    <n v="8.26"/>
    <n v="300"/>
    <n v="2.9"/>
    <s v="NA"/>
    <n v="0.90100000000000002"/>
    <n v="0.41699999999999998"/>
    <n v="0"/>
    <n v="37.6"/>
    <n v="26"/>
    <s v="PG-19-4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3"/>
    <d v="2019-04-23T00:00:00"/>
    <s v="16H15"/>
    <s v="PG-19-4 -FIP-2-C"/>
    <s v="FILET"/>
    <n v="25"/>
    <n v="2"/>
    <x v="2"/>
    <n v="7052"/>
    <n v="7056"/>
    <n v="1"/>
    <n v="300"/>
    <s v="NA"/>
    <n v="38.299999999999997"/>
    <n v="12.6"/>
    <n v="10.61"/>
    <n v="99.8"/>
    <n v="138.1"/>
    <n v="8.26"/>
    <n v="300"/>
    <n v="2.9"/>
    <s v="NA"/>
    <n v="0.90100000000000002"/>
    <n v="0.41699999999999998"/>
    <n v="0"/>
    <n v="37.6"/>
    <n v="26"/>
    <s v="PG-19-4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4"/>
    <x v="3"/>
    <d v="2019-04-23T00:00:00"/>
    <s v="16H15"/>
    <s v="PG-19-4 -FIP-2-C"/>
    <s v="FILET"/>
    <n v="25"/>
    <n v="3"/>
    <x v="2"/>
    <n v="7056"/>
    <n v="7060"/>
    <n v="1"/>
    <n v="300"/>
    <s v="NA"/>
    <n v="38.299999999999997"/>
    <n v="12.6"/>
    <n v="10.61"/>
    <n v="99.8"/>
    <n v="138.1"/>
    <n v="8.26"/>
    <n v="300"/>
    <n v="2.9"/>
    <s v="NA"/>
    <n v="0.90100000000000002"/>
    <n v="0.41699999999999998"/>
    <n v="0"/>
    <n v="37.6"/>
    <n v="26"/>
    <s v="PG-19-4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4"/>
    <d v="2019-04-26T00:00:00"/>
    <s v="13hH45"/>
    <s v="PG-19-5 -FIG-1-C"/>
    <s v="FILET"/>
    <n v="500"/>
    <n v="1"/>
    <x v="2"/>
    <n v="56221"/>
    <n v="57253"/>
    <n v="10.029999999999999"/>
    <n v="7716.8494516450637"/>
    <s v="Filet un peu profond"/>
    <n v="3.29"/>
    <n v="13.2"/>
    <n v="10.32"/>
    <n v="98.6"/>
    <n v="198.2"/>
    <n v="8.07"/>
    <n v="294.89999999999998"/>
    <n v="6.7"/>
    <n v="0.68"/>
    <n v="1.5569999999999999"/>
    <n v="0.99"/>
    <n v="12.5"/>
    <n v="83.4"/>
    <n v="44"/>
    <s v="PG-19-5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4"/>
    <d v="2019-04-26T00:00:00"/>
    <s v="13hH45"/>
    <s v="PG-19-5 -FIG-2-C"/>
    <s v="FILET"/>
    <n v="500"/>
    <n v="2"/>
    <x v="2"/>
    <n v="57254"/>
    <n v="58222"/>
    <n v="10.01"/>
    <n v="7252.7472527472528"/>
    <s v="NA"/>
    <n v="3.29"/>
    <n v="13.2"/>
    <n v="10.32"/>
    <n v="98.6"/>
    <n v="198.2"/>
    <n v="8.07"/>
    <n v="294.89999999999998"/>
    <n v="6.7"/>
    <n v="1.63"/>
    <n v="1.5569999999999999"/>
    <n v="0.99"/>
    <n v="12.5"/>
    <n v="83.4"/>
    <n v="44"/>
    <s v="PG-19-5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4"/>
    <d v="2019-04-26T00:00:00"/>
    <s v="13hH45"/>
    <s v="PG-19-5 -FIG-2-C"/>
    <s v="FILET"/>
    <n v="500"/>
    <n v="3"/>
    <x v="2"/>
    <n v="58224"/>
    <n v="59176"/>
    <n v="10.01"/>
    <n v="7132.8671328671317"/>
    <s v="NA"/>
    <n v="3.29"/>
    <n v="13.2"/>
    <n v="10.32"/>
    <n v="98.6"/>
    <n v="198.2"/>
    <n v="8.07"/>
    <n v="294.89999999999998"/>
    <n v="6.7"/>
    <n v="1.63"/>
    <n v="1.5569999999999999"/>
    <n v="0.99"/>
    <n v="12.5"/>
    <n v="83.4"/>
    <n v="44"/>
    <s v="PG-19-5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4"/>
    <d v="2019-04-26T00:00:00"/>
    <s v="13hH45"/>
    <s v="PG-19-5 -FIP-1-C"/>
    <s v="FILET"/>
    <n v="25"/>
    <n v="1"/>
    <x v="2"/>
    <n v="7990"/>
    <n v="7995"/>
    <n v="0.8"/>
    <n v="337.5"/>
    <s v="NA"/>
    <n v="3.29"/>
    <n v="13.2"/>
    <n v="10.32"/>
    <n v="98.6"/>
    <n v="198.2"/>
    <n v="8.07"/>
    <n v="294.89999999999998"/>
    <n v="6.7"/>
    <s v="NA"/>
    <n v="1.5569999999999999"/>
    <n v="0.99"/>
    <n v="12.5"/>
    <n v="83.4"/>
    <n v="44"/>
    <s v="PG-19-5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4"/>
    <d v="2019-04-26T00:00:00"/>
    <s v="13hH45"/>
    <s v="PG-19-5 -FIP-2-C"/>
    <s v="FILET"/>
    <n v="25"/>
    <n v="2"/>
    <x v="2"/>
    <n v="7995"/>
    <n v="8001"/>
    <n v="0.8"/>
    <n v="404.99999999999989"/>
    <s v="NA"/>
    <n v="3.29"/>
    <n v="13.2"/>
    <n v="10.32"/>
    <n v="98.6"/>
    <n v="198.2"/>
    <n v="8.07"/>
    <n v="294.89999999999998"/>
    <n v="6.7"/>
    <s v="NA"/>
    <n v="1.5569999999999999"/>
    <n v="0.99"/>
    <n v="12.5"/>
    <n v="83.4"/>
    <n v="44"/>
    <s v="PG-19-5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4"/>
    <d v="2019-04-26T00:00:00"/>
    <s v="13hH45"/>
    <s v="PG-19-5 -FIP-3-C"/>
    <s v="FILET"/>
    <n v="25"/>
    <n v="3"/>
    <x v="2"/>
    <n v="8002"/>
    <n v="8007"/>
    <n v="0.91"/>
    <n v="296.7032967032967"/>
    <s v="NA"/>
    <n v="3.29"/>
    <n v="13.2"/>
    <n v="10.32"/>
    <n v="98.6"/>
    <n v="198.2"/>
    <n v="8.07"/>
    <n v="294.89999999999998"/>
    <n v="6.7"/>
    <s v="NA"/>
    <n v="1.5569999999999999"/>
    <n v="0.99"/>
    <n v="12.5"/>
    <n v="83.4"/>
    <n v="44"/>
    <s v="PG-19-5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4"/>
    <d v="2019-04-26T00:00:00"/>
    <s v="13H15"/>
    <s v="PG-19-5-SUP-1-C-TEST"/>
    <s v="SURBER"/>
    <n v="25"/>
    <n v="1"/>
    <x v="2"/>
    <s v="NA"/>
    <s v="NA"/>
    <n v="0.67"/>
    <s v="NA"/>
    <s v="NA"/>
    <n v="3.29"/>
    <s v="NA"/>
    <s v="NA"/>
    <s v="NA"/>
    <s v="NA"/>
    <s v="NA"/>
    <s v="NA"/>
    <s v="NA"/>
    <s v="NA"/>
    <n v="1.5569999999999999"/>
    <s v="NA"/>
    <s v="NA"/>
    <s v="NA"/>
    <s v="NA"/>
    <s v="PG-19-5-SUP-1-C-TEST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4"/>
    <d v="2019-04-26T00:00:00"/>
    <s v="13H15"/>
    <s v="PG-19-5-SUP-2-C-TEST"/>
    <s v="SURBER"/>
    <n v="25"/>
    <n v="2"/>
    <x v="2"/>
    <s v="NA"/>
    <s v="NA"/>
    <n v="0.75"/>
    <s v="NA"/>
    <s v="NA"/>
    <n v="3.29"/>
    <s v="NA"/>
    <s v="NA"/>
    <s v="NA"/>
    <s v="NA"/>
    <s v="NA"/>
    <s v="NA"/>
    <s v="NA"/>
    <s v="NA"/>
    <n v="1.5569999999999999"/>
    <s v="NA"/>
    <s v="NA"/>
    <s v="NA"/>
    <s v="NA"/>
    <s v="PG-19-5-SUP-2-C-TEST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5"/>
    <x v="4"/>
    <d v="2019-04-26T00:00:00"/>
    <s v="13H15"/>
    <s v="PG-19-5-SUP-3-C-TEST"/>
    <s v="SURBER"/>
    <n v="25"/>
    <n v="3"/>
    <x v="2"/>
    <s v="NA"/>
    <s v="NA"/>
    <n v="0.76"/>
    <s v="NA"/>
    <s v="NA"/>
    <n v="3.29"/>
    <s v="NA"/>
    <s v="NA"/>
    <s v="NA"/>
    <s v="NA"/>
    <s v="NA"/>
    <s v="NA"/>
    <s v="NA"/>
    <s v="NA"/>
    <n v="1.5569999999999999"/>
    <s v="NA"/>
    <s v="NA"/>
    <s v="NA"/>
    <s v="NA"/>
    <s v="PG-19-5-SUP-3-C-TEST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4-26T00:00:00"/>
    <s v="11H30"/>
    <s v="PG-19- 6  -FIG-1-C"/>
    <s v="FILET"/>
    <n v="500"/>
    <n v="1"/>
    <x v="2"/>
    <n v="49144"/>
    <n v="51272"/>
    <n v="10.3"/>
    <n v="15495.14563106796"/>
    <s v="Beaucoup de courant"/>
    <n v="198"/>
    <n v="13"/>
    <n v="10.07"/>
    <n v="95.6"/>
    <n v="153.4"/>
    <n v="7.94"/>
    <n v="300.39999999999998"/>
    <n v="4.8"/>
    <n v="17.88"/>
    <n v="1.399"/>
    <n v="0.42"/>
    <n v="11.4"/>
    <n v="72.3"/>
    <n v="36"/>
    <s v="PG-19- 6 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4-26T00:00:00"/>
    <s v="11H30"/>
    <s v="PG-19- 6  -FIG-2-C"/>
    <s v="FILET"/>
    <n v="500"/>
    <n v="2"/>
    <x v="2"/>
    <n v="51272"/>
    <n v="53434"/>
    <n v="9.93"/>
    <n v="16329.305135951661"/>
    <s v="Beaucoup de courant"/>
    <n v="198"/>
    <n v="13"/>
    <n v="10.07"/>
    <n v="95.6"/>
    <n v="153.4"/>
    <n v="7.94"/>
    <n v="300.39999999999998"/>
    <n v="4.8"/>
    <n v="6.23"/>
    <n v="1.399"/>
    <n v="0.42"/>
    <n v="11.4"/>
    <n v="72.3"/>
    <n v="36"/>
    <s v="PG-19- 6 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4-26T00:00:00"/>
    <s v="11H30"/>
    <s v="PG-19- 6  -FIG-3-C"/>
    <s v="FILET"/>
    <n v="500"/>
    <n v="3"/>
    <x v="2"/>
    <n v="53435"/>
    <n v="55652"/>
    <n v="10.050000000000001"/>
    <n v="16544.776119402984"/>
    <s v="Beaucoup de courant"/>
    <n v="198"/>
    <n v="13"/>
    <n v="10.07"/>
    <n v="95.6"/>
    <n v="153.4"/>
    <n v="7.94"/>
    <n v="300.39999999999998"/>
    <n v="4.8"/>
    <n v="10.55"/>
    <n v="1.399"/>
    <n v="0.42"/>
    <n v="11.4"/>
    <n v="72.3"/>
    <n v="36"/>
    <s v="PG-19- 6 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4-26T00:00:00"/>
    <s v="11H30"/>
    <s v="PG-19- 6 -FIP-1-C"/>
    <s v="FILET"/>
    <n v="25"/>
    <n v="1"/>
    <x v="2"/>
    <n v="7867"/>
    <n v="7895"/>
    <n v="0.5"/>
    <n v="3024"/>
    <s v="Beaucoup de courant"/>
    <n v="198"/>
    <n v="13"/>
    <n v="10.07"/>
    <n v="95.6"/>
    <n v="153.4"/>
    <n v="7.94"/>
    <n v="300.39999999999998"/>
    <n v="4.8"/>
    <s v="NA"/>
    <n v="1.399"/>
    <n v="0.42"/>
    <n v="11.4"/>
    <n v="72.3"/>
    <n v="36"/>
    <s v="PG-19- 6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4-26T00:00:00"/>
    <s v="11H30"/>
    <s v="PG-19- 6  -FIP-2-C"/>
    <s v="FILET"/>
    <n v="25"/>
    <n v="2"/>
    <x v="2"/>
    <n v="7895"/>
    <n v="7923"/>
    <n v="0.67"/>
    <n v="2256.7164179104475"/>
    <s v="Beaucoup de courant"/>
    <n v="198"/>
    <n v="13"/>
    <n v="10.07"/>
    <n v="95.6"/>
    <n v="153.4"/>
    <n v="7.94"/>
    <n v="300.39999999999998"/>
    <n v="4.8"/>
    <s v="NA"/>
    <n v="1.399"/>
    <n v="0.42"/>
    <n v="11.4"/>
    <n v="72.3"/>
    <n v="36"/>
    <s v="PG-19- 6 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4-26T00:00:00"/>
    <s v="11H30"/>
    <s v="PG-19- 6 -FIP-3-C"/>
    <s v="FILET"/>
    <n v="25"/>
    <n v="3"/>
    <x v="2"/>
    <n v="7923"/>
    <n v="7955"/>
    <n v="0.63"/>
    <n v="2742.8571428571427"/>
    <s v="Beaucoup de courant"/>
    <n v="198"/>
    <n v="13"/>
    <n v="10.07"/>
    <n v="95.6"/>
    <n v="153.4"/>
    <n v="7.94"/>
    <n v="300.39999999999998"/>
    <n v="4.8"/>
    <s v="NA"/>
    <n v="1.399"/>
    <n v="0.42"/>
    <n v="11.4"/>
    <n v="72.3"/>
    <n v="36"/>
    <s v="PG-19- 6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6"/>
    <d v="2019-04-26T00:00:00"/>
    <s v="9H30"/>
    <s v="PG-19- 7  -FIG-1-C"/>
    <s v="FILET"/>
    <n v="500"/>
    <n v="1"/>
    <x v="2"/>
    <n v="42491"/>
    <n v="44605"/>
    <n v="10"/>
    <n v="15854.999999999996"/>
    <s v="Milieu du pont pour la corde"/>
    <n v="63.5"/>
    <n v="12.4"/>
    <n v="10.039999999999999"/>
    <n v="94.31"/>
    <n v="110.9"/>
    <n v="7.77"/>
    <n v="297.5"/>
    <n v="3.6"/>
    <n v="2.09"/>
    <n v="1.651"/>
    <n v="0.71699999999999997"/>
    <n v="16.5"/>
    <n v="59.9"/>
    <n v="39"/>
    <s v="PG-19- 7 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6"/>
    <d v="2019-04-26T00:00:00"/>
    <s v="9H30"/>
    <s v="PG-19- 7  -FIG-2-C"/>
    <s v="FILET"/>
    <n v="500"/>
    <n v="2"/>
    <x v="2"/>
    <n v="44605"/>
    <n v="46635"/>
    <n v="10.11"/>
    <n v="15059.347181008903"/>
    <s v="NA"/>
    <n v="63.5"/>
    <n v="12.4"/>
    <n v="10.039999999999999"/>
    <n v="94.31"/>
    <n v="110.9"/>
    <n v="7.77"/>
    <n v="297.5"/>
    <n v="3.6"/>
    <n v="2.12"/>
    <n v="1.651"/>
    <n v="0.71699999999999997"/>
    <n v="16.5"/>
    <n v="59.9"/>
    <n v="39"/>
    <s v="PG-19- 7 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6"/>
    <d v="2019-04-26T00:00:00"/>
    <s v="9H30"/>
    <s v="PG-19- 7  -FIG-3-C"/>
    <s v="FILET"/>
    <n v="500"/>
    <n v="3"/>
    <x v="2"/>
    <n v="46635"/>
    <n v="48725"/>
    <n v="9.93"/>
    <n v="15785.498489425981"/>
    <s v="NA"/>
    <n v="63.5"/>
    <n v="12.4"/>
    <n v="10.039999999999999"/>
    <n v="94.31"/>
    <n v="110.9"/>
    <n v="7.77"/>
    <n v="297.5"/>
    <n v="3.6"/>
    <n v="1.46"/>
    <n v="1.651"/>
    <n v="0.71699999999999997"/>
    <n v="16.5"/>
    <n v="59.9"/>
    <n v="39"/>
    <s v="PG-19- 7 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6"/>
    <d v="2019-04-26T00:00:00"/>
    <s v="9H30"/>
    <s v="PG-19- 7  -FIP-1-C"/>
    <s v="FILET"/>
    <n v="25"/>
    <n v="1"/>
    <x v="2"/>
    <n v="7772"/>
    <n v="7780"/>
    <n v="0.75"/>
    <n v="576"/>
    <s v="Bcp de courant : filet près de la berge"/>
    <n v="63.5"/>
    <n v="12.4"/>
    <n v="10.039999999999999"/>
    <n v="94.31"/>
    <n v="110.9"/>
    <n v="7.77"/>
    <n v="297.5"/>
    <n v="3.6"/>
    <s v="NA"/>
    <n v="1.651"/>
    <n v="0.71699999999999997"/>
    <n v="16.5"/>
    <n v="59.9"/>
    <n v="39"/>
    <s v="PG-19- 7 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6"/>
    <d v="2019-04-26T00:00:00"/>
    <s v="9H30"/>
    <s v="PG-19- 7  -FIP-2-C"/>
    <s v="FILET"/>
    <n v="25"/>
    <n v="2"/>
    <x v="2"/>
    <n v="7783"/>
    <n v="7798"/>
    <n v="0.92"/>
    <n v="880.43478260869551"/>
    <s v="NA"/>
    <n v="63.5"/>
    <n v="12.4"/>
    <n v="10.039999999999999"/>
    <n v="94.31"/>
    <n v="110.9"/>
    <n v="7.77"/>
    <n v="297.5"/>
    <n v="3.6"/>
    <s v="NA"/>
    <n v="1.651"/>
    <n v="0.71699999999999997"/>
    <n v="16.5"/>
    <n v="59.9"/>
    <n v="39"/>
    <s v="PG-19- 7 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7"/>
    <x v="6"/>
    <d v="2019-04-26T00:00:00"/>
    <s v="9H30"/>
    <s v="PG-19- 7  -FIP-3-C"/>
    <s v="FILET"/>
    <n v="25"/>
    <n v="3"/>
    <x v="2"/>
    <n v="7803"/>
    <n v="7816"/>
    <n v="0.92"/>
    <n v="763.04347826086951"/>
    <s v="NA"/>
    <n v="63.5"/>
    <n v="12.4"/>
    <n v="10.039999999999999"/>
    <n v="94.31"/>
    <n v="110.9"/>
    <n v="7.77"/>
    <n v="297.5"/>
    <n v="3.6"/>
    <s v="NA"/>
    <n v="1.651"/>
    <n v="0.71699999999999997"/>
    <n v="16.5"/>
    <n v="59.9"/>
    <n v="39"/>
    <s v="PG-19- 7 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4-24T00:00:00"/>
    <s v="15H00"/>
    <s v="PG-19- 8  -FIG-1-C"/>
    <s v="FILET"/>
    <n v="500"/>
    <n v="1"/>
    <x v="2"/>
    <n v="27713"/>
    <n v="29094"/>
    <n v="10.11"/>
    <n v="10244.807121661721"/>
    <s v="Bcp débris : coup d'eau"/>
    <n v="1.9"/>
    <n v="16.2"/>
    <n v="9.34"/>
    <n v="95.2"/>
    <n v="475.5"/>
    <n v="7.99"/>
    <n v="309.39999999999998"/>
    <n v="16.2"/>
    <n v="14.86"/>
    <n v="3.4460000000000002"/>
    <n v="5.0359999999999996"/>
    <n v="23.2"/>
    <n v="311"/>
    <n v="261"/>
    <s v="PG-19- 8 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4-24T00:00:00"/>
    <s v="15H00"/>
    <s v="PG-19- 8  -FIG-2-C"/>
    <s v="FILET"/>
    <n v="500"/>
    <n v="2"/>
    <x v="2"/>
    <n v="29097"/>
    <n v="30560"/>
    <n v="10.1"/>
    <n v="10863.861386138615"/>
    <s v="NA"/>
    <n v="1.9"/>
    <n v="16.2"/>
    <n v="9.34"/>
    <n v="95.2"/>
    <n v="475.5"/>
    <n v="7.99"/>
    <n v="309.39999999999998"/>
    <n v="16.2"/>
    <n v="23.37"/>
    <n v="3.4460000000000002"/>
    <n v="5.0359999999999996"/>
    <n v="23.2"/>
    <n v="311"/>
    <n v="261"/>
    <s v="PG-19- 8 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4-24T00:00:00"/>
    <s v="15H00"/>
    <s v="PG-19- 8  -FIG-3-C"/>
    <s v="FILET"/>
    <n v="500"/>
    <n v="3"/>
    <x v="2"/>
    <n v="30581"/>
    <n v="32113"/>
    <n v="10.01"/>
    <n v="11478.521478521478"/>
    <s v="NA"/>
    <n v="1.9"/>
    <n v="16.2"/>
    <n v="9.34"/>
    <n v="95.2"/>
    <n v="475.5"/>
    <n v="7.99"/>
    <n v="309.39999999999998"/>
    <n v="16.2"/>
    <n v="21.47"/>
    <n v="3.4460000000000002"/>
    <n v="5.0359999999999996"/>
    <n v="23.2"/>
    <n v="311"/>
    <n v="261"/>
    <s v="PG-19- 8 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4-24T00:00:00"/>
    <s v="15H00"/>
    <s v="PG-19- 8  -FIP-1-C"/>
    <s v="FILET"/>
    <n v="25"/>
    <n v="1"/>
    <x v="2"/>
    <n v="7365"/>
    <n v="7374"/>
    <n v="0.8"/>
    <n v="607.49999999999989"/>
    <s v="NA"/>
    <n v="1.9"/>
    <n v="16.2"/>
    <n v="9.34"/>
    <n v="95.2"/>
    <n v="475.5"/>
    <n v="7.99"/>
    <n v="309.39999999999998"/>
    <n v="16.2"/>
    <s v="NA"/>
    <n v="3.4460000000000002"/>
    <n v="5.0359999999999996"/>
    <n v="23.2"/>
    <n v="311"/>
    <n v="261"/>
    <s v="PG-19- 8 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4-24T00:00:00"/>
    <s v="15H00"/>
    <s v="PG-19- 8  -FIP-2-C"/>
    <s v="FILET"/>
    <n v="25"/>
    <n v="2"/>
    <x v="2"/>
    <n v="7374"/>
    <n v="7382"/>
    <n v="0.72"/>
    <n v="600"/>
    <s v="NA"/>
    <n v="1.9"/>
    <n v="16.2"/>
    <n v="9.34"/>
    <n v="95.2"/>
    <n v="475.5"/>
    <n v="7.99"/>
    <n v="309.39999999999998"/>
    <n v="16.2"/>
    <s v="NA"/>
    <n v="3.4460000000000002"/>
    <n v="5.0359999999999996"/>
    <n v="23.2"/>
    <n v="311"/>
    <n v="261"/>
    <s v="PG-19- 8 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4-24T00:00:00"/>
    <s v="15H00"/>
    <s v="PG-19-8   -FIP-3-C"/>
    <s v="FILET"/>
    <n v="25"/>
    <n v="3"/>
    <x v="2"/>
    <n v="7382"/>
    <n v="7392"/>
    <n v="0.92"/>
    <n v="586.95652173913038"/>
    <s v="NA"/>
    <n v="1.9"/>
    <n v="16.2"/>
    <n v="9.34"/>
    <n v="95.2"/>
    <n v="475.5"/>
    <n v="7.99"/>
    <n v="309.39999999999998"/>
    <n v="16.2"/>
    <s v="NA"/>
    <n v="3.4460000000000002"/>
    <n v="5.0359999999999996"/>
    <n v="23.2"/>
    <n v="311"/>
    <n v="261"/>
    <s v="PG-19-8  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8"/>
    <d v="2019-04-25T00:00:00"/>
    <s v="14H00"/>
    <s v="PG-19- 10  -FIG-1-C"/>
    <s v="FILET"/>
    <n v="500"/>
    <n v="1"/>
    <x v="2"/>
    <n v="39733"/>
    <n v="40601"/>
    <n v="9.98"/>
    <n v="6523.0460921843678"/>
    <s v="NA"/>
    <n v="1.21"/>
    <n v="15"/>
    <n v="9.5299999999999994"/>
    <n v="94.7"/>
    <n v="301.5"/>
    <n v="8"/>
    <n v="312"/>
    <n v="6.1"/>
    <n v="1.4"/>
    <n v="2.1579999999999999"/>
    <n v="1.39"/>
    <n v="119.1"/>
    <n v="139.4"/>
    <n v="107"/>
    <s v="PG-19- 10 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8"/>
    <d v="2019-04-25T00:00:00"/>
    <s v="14H00"/>
    <s v="PG-19- 10  -FIG-2-C"/>
    <s v="FILET"/>
    <n v="500"/>
    <n v="2"/>
    <x v="2"/>
    <n v="40601"/>
    <n v="41502"/>
    <n v="10"/>
    <n v="6757.5"/>
    <s v="NA"/>
    <n v="1.21"/>
    <n v="15"/>
    <n v="9.5299999999999994"/>
    <n v="94.7"/>
    <n v="301.5"/>
    <n v="8"/>
    <n v="312"/>
    <n v="6.1"/>
    <n v="4.29"/>
    <n v="2.1579999999999999"/>
    <n v="1.39"/>
    <n v="119.1"/>
    <n v="139.4"/>
    <n v="107"/>
    <s v="PG-19- 10 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8"/>
    <d v="2019-04-25T00:00:00"/>
    <s v="14H00"/>
    <s v="PG-19- 10  -FIG-3-C"/>
    <s v="FILET"/>
    <n v="500"/>
    <n v="3"/>
    <x v="2"/>
    <n v="41502"/>
    <n v="42418"/>
    <n v="9.98"/>
    <n v="6883.7675350701402"/>
    <s v="NA"/>
    <n v="1.21"/>
    <n v="15"/>
    <n v="9.5299999999999994"/>
    <n v="94.7"/>
    <n v="301.5"/>
    <n v="8"/>
    <n v="312"/>
    <n v="6.1"/>
    <n v="1.76"/>
    <n v="2.1579999999999999"/>
    <n v="1.39"/>
    <n v="119.1"/>
    <n v="139.4"/>
    <n v="107"/>
    <s v="PG-19- 10 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8"/>
    <d v="2019-04-25T00:00:00"/>
    <s v="14H00"/>
    <s v="PG-19- 10  -FIP-1-C"/>
    <s v="FILET"/>
    <n v="25"/>
    <n v="1"/>
    <x v="2"/>
    <n v="7675"/>
    <n v="7686"/>
    <n v="0.87"/>
    <n v="682.75862068965523"/>
    <s v="NA"/>
    <n v="1.21"/>
    <n v="15"/>
    <n v="9.5299999999999994"/>
    <n v="94.7"/>
    <n v="301.5"/>
    <n v="8"/>
    <n v="312"/>
    <n v="6.1"/>
    <s v="NA"/>
    <n v="2.1579999999999999"/>
    <n v="1.39"/>
    <n v="119.1"/>
    <n v="139.4"/>
    <n v="107"/>
    <s v="PG-19- 10 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8"/>
    <d v="2019-04-25T00:00:00"/>
    <s v="14H00"/>
    <s v="PG-19- 10  -FIP-2-C"/>
    <s v="FILET"/>
    <n v="25"/>
    <n v="2"/>
    <x v="2"/>
    <n v="7686"/>
    <n v="7698"/>
    <n v="0.75"/>
    <n v="863.99999999999989"/>
    <s v="NA"/>
    <n v="1.21"/>
    <n v="15"/>
    <n v="9.5299999999999994"/>
    <n v="94.7"/>
    <n v="301.5"/>
    <n v="8"/>
    <n v="312"/>
    <n v="6.1"/>
    <s v="NA"/>
    <n v="2.1579999999999999"/>
    <n v="1.39"/>
    <n v="119.1"/>
    <n v="139.4"/>
    <n v="107"/>
    <s v="PG-19- 10 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0"/>
    <x v="8"/>
    <d v="2019-04-25T00:00:00"/>
    <s v="14H00"/>
    <s v="PG-19- 10  -FIP-3-C"/>
    <s v="FILET"/>
    <n v="25"/>
    <n v="3"/>
    <x v="2"/>
    <n v="7698"/>
    <n v="7710"/>
    <n v="0.86"/>
    <n v="753.48837209302314"/>
    <s v="NA"/>
    <n v="1.21"/>
    <n v="15"/>
    <n v="9.5299999999999994"/>
    <n v="94.7"/>
    <n v="301.5"/>
    <n v="8"/>
    <n v="312"/>
    <n v="6.1"/>
    <s v="NA"/>
    <n v="2.1579999999999999"/>
    <n v="1.39"/>
    <n v="119.1"/>
    <n v="139.4"/>
    <n v="107"/>
    <s v="PG-19- 10 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4-25T00:00:00"/>
    <s v="9H55"/>
    <s v="PG-19- 11  -FIG-1-C"/>
    <s v="FILET"/>
    <n v="500"/>
    <n v="1"/>
    <x v="2"/>
    <n v="32302"/>
    <n v="32918"/>
    <n v="10.23"/>
    <n v="4516.1290322580635"/>
    <s v="Eau au niveau du mousqueton"/>
    <n v="174"/>
    <n v="13.9"/>
    <n v="9.3800000000000008"/>
    <n v="91.1"/>
    <n v="168"/>
    <n v="7.86"/>
    <n v="329.8"/>
    <n v="6.8"/>
    <n v="1.37"/>
    <n v="1.571"/>
    <n v="0.90600000000000003"/>
    <n v="40.799999999999997"/>
    <n v="229.8"/>
    <n v="54"/>
    <s v="PG-19- 11 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4-25T00:00:00"/>
    <s v="9H55"/>
    <s v="PG-19- 11  -FIG-2-C"/>
    <s v="FILET"/>
    <n v="500"/>
    <n v="2"/>
    <x v="2"/>
    <n v="32918"/>
    <n v="33919"/>
    <n v="10.050000000000001"/>
    <n v="7470.1492537313425"/>
    <s v="Eau au niveau du mousqueton"/>
    <n v="174"/>
    <n v="13.9"/>
    <n v="9.3800000000000008"/>
    <n v="91.1"/>
    <n v="168"/>
    <n v="7.86"/>
    <n v="329.8"/>
    <n v="6.8"/>
    <n v="0.27"/>
    <n v="1.571"/>
    <n v="0.90600000000000003"/>
    <n v="40.799999999999997"/>
    <n v="229.8"/>
    <n v="54"/>
    <s v="PG-19- 11 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4-25T00:00:00"/>
    <s v="9H55"/>
    <s v="PG-19- 11  -FIG-3-C"/>
    <s v="FILET"/>
    <n v="500"/>
    <n v="3"/>
    <x v="2"/>
    <n v="33919"/>
    <n v="34839"/>
    <n v="10.1"/>
    <n v="6831.6831683168321"/>
    <s v="Eau au niveau du mousqueton"/>
    <n v="174"/>
    <n v="13.9"/>
    <n v="9.3800000000000008"/>
    <n v="91.1"/>
    <n v="168"/>
    <n v="7.86"/>
    <n v="329.8"/>
    <n v="6.8"/>
    <n v="0.58299999999999996"/>
    <n v="1.571"/>
    <n v="0.90600000000000003"/>
    <n v="40.799999999999997"/>
    <n v="229.8"/>
    <n v="54"/>
    <s v="PG-19- 11 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4-25T00:00:00"/>
    <s v="9H55"/>
    <s v="PG-19- 11  -FIP-1-C"/>
    <s v="FILET"/>
    <n v="25"/>
    <n v="1"/>
    <x v="2"/>
    <n v="7431"/>
    <n v="7450"/>
    <n v="1.03"/>
    <n v="996.11650485436894"/>
    <s v="NA"/>
    <n v="174"/>
    <n v="13.9"/>
    <n v="9.3800000000000008"/>
    <n v="91.1"/>
    <n v="168"/>
    <n v="7.86"/>
    <n v="329.8"/>
    <n v="6.8"/>
    <s v="NA"/>
    <n v="1.571"/>
    <n v="0.90600000000000003"/>
    <n v="40.799999999999997"/>
    <n v="229.8"/>
    <n v="54"/>
    <s v="PG-19- 11 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4-25T00:00:00"/>
    <s v="9H55"/>
    <s v="PG-19- 11  -FIP-2-C"/>
    <s v="FILET"/>
    <n v="25"/>
    <n v="2"/>
    <x v="2"/>
    <n v="7450"/>
    <n v="7466"/>
    <n v="1.08"/>
    <n v="800"/>
    <s v="NA"/>
    <n v="174"/>
    <n v="13.9"/>
    <n v="9.3800000000000008"/>
    <n v="91.1"/>
    <n v="168"/>
    <n v="7.86"/>
    <n v="329.8"/>
    <n v="6.8"/>
    <s v="NA"/>
    <n v="1.571"/>
    <n v="0.90600000000000003"/>
    <n v="40.799999999999997"/>
    <n v="229.8"/>
    <n v="54"/>
    <s v="PG-19- 11 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4-25T00:00:00"/>
    <s v="9H55"/>
    <s v="PG-19- 11  -FIP-3-C"/>
    <s v="FILET"/>
    <n v="25"/>
    <n v="3"/>
    <x v="2"/>
    <n v="7467"/>
    <n v="7484"/>
    <n v="1.06"/>
    <n v="866.0377358490565"/>
    <s v="NA"/>
    <n v="174"/>
    <n v="13.9"/>
    <n v="9.3800000000000008"/>
    <n v="91.1"/>
    <n v="168"/>
    <n v="7.86"/>
    <n v="329.8"/>
    <n v="6.8"/>
    <s v="NA"/>
    <n v="1.571"/>
    <n v="0.90600000000000003"/>
    <n v="40.799999999999997"/>
    <n v="229.8"/>
    <n v="54"/>
    <s v="PG-19- 11 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10"/>
    <d v="2019-04-24T00:00:00"/>
    <s v="13H00"/>
    <s v="PG-19- 12  -FIG-1-C"/>
    <s v="FILET"/>
    <n v="500"/>
    <n v="1"/>
    <x v="2"/>
    <n v="23333"/>
    <n v="24607"/>
    <n v="10.23"/>
    <n v="9340.1759530791787"/>
    <s v="NA"/>
    <n v="162"/>
    <n v="14.4"/>
    <n v="9.19"/>
    <n v="90.1"/>
    <n v="185"/>
    <n v="7.78"/>
    <n v="312.3"/>
    <n v="6.1"/>
    <n v="0.55000000000000004"/>
    <n v="2.5249999999999999"/>
    <n v="1.34"/>
    <n v="127"/>
    <n v="387.9"/>
    <n v="81"/>
    <s v="PG-19- 12 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10"/>
    <d v="2019-04-24T00:00:00"/>
    <s v="13H00"/>
    <s v="PG-19- 12  -FIG-2-C"/>
    <s v="FILET"/>
    <n v="500"/>
    <n v="2"/>
    <x v="2"/>
    <n v="24607"/>
    <n v="26020"/>
    <n v="9.8800000000000008"/>
    <n v="10726.214574898784"/>
    <s v="NA"/>
    <n v="162"/>
    <n v="14.4"/>
    <n v="9.19"/>
    <n v="90.1"/>
    <n v="185"/>
    <n v="7.78"/>
    <n v="312.3"/>
    <n v="6.1"/>
    <n v="0.38"/>
    <n v="2.5249999999999999"/>
    <n v="1.34"/>
    <n v="127"/>
    <n v="387.9"/>
    <n v="81"/>
    <s v="PG-19- 12 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10"/>
    <d v="2019-04-24T00:00:00"/>
    <s v="13H00"/>
    <s v="PG-19- 12  -FIG-3-C"/>
    <s v="FILET"/>
    <n v="500"/>
    <n v="3"/>
    <x v="2"/>
    <n v="26020"/>
    <n v="27425"/>
    <n v="9.99"/>
    <n v="10548.048048048047"/>
    <s v="NA"/>
    <n v="162"/>
    <n v="14.4"/>
    <n v="9.19"/>
    <n v="90.1"/>
    <n v="185"/>
    <n v="7.78"/>
    <n v="312.3"/>
    <n v="6.1"/>
    <n v="0.99"/>
    <n v="2.5249999999999999"/>
    <n v="1.34"/>
    <n v="127"/>
    <n v="387.9"/>
    <n v="81"/>
    <s v="PG-19- 12 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10"/>
    <d v="2019-04-24T00:00:00"/>
    <s v="13H00"/>
    <s v="PG-19- 12  -FIP-1-C"/>
    <s v="FILET"/>
    <n v="25"/>
    <n v="1"/>
    <x v="2"/>
    <n v="7237"/>
    <n v="7271"/>
    <n v="1.1200000000000001"/>
    <n v="1639.285714285714"/>
    <s v="NA"/>
    <n v="162"/>
    <n v="14.4"/>
    <n v="9.19"/>
    <n v="90.1"/>
    <n v="185"/>
    <n v="7.78"/>
    <n v="312.3"/>
    <n v="6.1"/>
    <s v="NA"/>
    <n v="2.5249999999999999"/>
    <n v="1.34"/>
    <n v="127"/>
    <n v="387.9"/>
    <n v="81"/>
    <s v="PG-19- 12 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10"/>
    <d v="2019-04-24T00:00:00"/>
    <s v="13H00"/>
    <s v="PG-19- 12  -FIP-2-C"/>
    <s v="FILET"/>
    <n v="25"/>
    <n v="2"/>
    <x v="2"/>
    <n v="7271"/>
    <n v="7319"/>
    <n v="1.33"/>
    <n v="1948.8721804511274"/>
    <s v="NA"/>
    <n v="162"/>
    <n v="14.4"/>
    <n v="9.19"/>
    <n v="90.1"/>
    <n v="185"/>
    <n v="7.78"/>
    <n v="312.3"/>
    <n v="6.1"/>
    <s v="NA"/>
    <n v="2.5249999999999999"/>
    <n v="1.34"/>
    <n v="127"/>
    <n v="387.9"/>
    <n v="81"/>
    <s v="PG-19- 12 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2"/>
    <x v="10"/>
    <d v="2019-04-24T00:00:00"/>
    <s v="13H00"/>
    <s v="PG-19- 12  -FIP-3-C"/>
    <s v="FILET"/>
    <n v="25"/>
    <n v="3"/>
    <x v="2"/>
    <n v="7319"/>
    <n v="7351"/>
    <n v="1.03"/>
    <n v="1677.6699029126214"/>
    <s v="NA"/>
    <n v="162"/>
    <n v="14.4"/>
    <n v="9.19"/>
    <n v="90.1"/>
    <n v="185"/>
    <n v="7.78"/>
    <n v="312.3"/>
    <n v="6.1"/>
    <s v="NA"/>
    <n v="2.5249999999999999"/>
    <n v="1.34"/>
    <n v="127"/>
    <n v="387.9"/>
    <n v="81"/>
    <s v="PG-19- 12 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11"/>
    <d v="2019-04-25T00:00:00"/>
    <s v="11H55"/>
    <s v="PG-19- 13  -FIG-1-C"/>
    <s v="FILET"/>
    <n v="500"/>
    <n v="1"/>
    <x v="2"/>
    <n v="35479"/>
    <n v="36725"/>
    <n v="10"/>
    <n v="9345"/>
    <s v="Water at the mosqueton level"/>
    <n v="2.56"/>
    <n v="14.4"/>
    <n v="9.4499999999999993"/>
    <n v="92.7"/>
    <n v="414.4"/>
    <n v="8.0299999999999994"/>
    <n v="327.10000000000002"/>
    <n v="9.1"/>
    <n v="1.31"/>
    <n v="1.5629999999999999"/>
    <n v="3.1579999999999999"/>
    <n v="50.2"/>
    <n v="69.599999999999994"/>
    <n v="95"/>
    <s v="PG-19- 13 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11"/>
    <d v="2019-04-25T00:00:00"/>
    <s v="11H55"/>
    <s v="PG-19- 13  -FIG-2-C"/>
    <s v="FILET"/>
    <n v="500"/>
    <n v="2"/>
    <x v="2"/>
    <n v="36725"/>
    <n v="38016"/>
    <n v="9.9700000000000006"/>
    <n v="9711.6349047141412"/>
    <s v="NA"/>
    <n v="2.56"/>
    <n v="14.4"/>
    <n v="9.4499999999999993"/>
    <n v="92.7"/>
    <n v="414.4"/>
    <n v="8.0299999999999994"/>
    <n v="327.10000000000002"/>
    <n v="9.1"/>
    <n v="1.06"/>
    <n v="1.5629999999999999"/>
    <n v="3.1579999999999999"/>
    <n v="50.2"/>
    <n v="69.599999999999994"/>
    <n v="95"/>
    <s v="PG-19- 13 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11"/>
    <d v="2019-04-25T00:00:00"/>
    <s v="11H55"/>
    <s v="PG-19- 13  -FIG-3-C"/>
    <s v="FILET"/>
    <n v="500"/>
    <n v="3"/>
    <x v="2"/>
    <n v="38016"/>
    <n v="39412"/>
    <n v="10"/>
    <n v="10470"/>
    <s v="NA"/>
    <n v="2.56"/>
    <n v="14.4"/>
    <n v="9.4499999999999993"/>
    <n v="92.7"/>
    <n v="414.4"/>
    <n v="8.0299999999999994"/>
    <n v="327.10000000000002"/>
    <n v="9.1"/>
    <n v="0.11"/>
    <n v="1.5629999999999999"/>
    <n v="3.1579999999999999"/>
    <n v="50.2"/>
    <n v="69.599999999999994"/>
    <n v="95"/>
    <s v="PG-19- 13 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11"/>
    <d v="2019-04-25T00:00:00"/>
    <s v="11H55"/>
    <s v="PG-19- 13  -FIP-1-C"/>
    <s v="FILET"/>
    <n v="25"/>
    <n v="1"/>
    <x v="2"/>
    <n v="7512"/>
    <n v="7555"/>
    <n v="0.98"/>
    <n v="2369.387755102041"/>
    <s v="as always, water until the top"/>
    <n v="2.56"/>
    <n v="14.4"/>
    <n v="9.4499999999999993"/>
    <n v="92.7"/>
    <n v="414.4"/>
    <n v="8.0299999999999994"/>
    <n v="327.10000000000002"/>
    <n v="9.1"/>
    <s v="NA"/>
    <n v="1.5629999999999999"/>
    <n v="3.1579999999999999"/>
    <n v="50.2"/>
    <n v="69.599999999999994"/>
    <n v="95"/>
    <s v="PG-19- 13 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11"/>
    <d v="2019-04-25T00:00:00"/>
    <s v="11H55"/>
    <s v="PG-19- 13  -FIP-2-C"/>
    <s v="FILET"/>
    <n v="25"/>
    <n v="2"/>
    <x v="2"/>
    <n v="7555"/>
    <n v="7605"/>
    <n v="1.03"/>
    <n v="2621.3592233009704"/>
    <s v="higher than the grand filet"/>
    <n v="2.56"/>
    <n v="14.4"/>
    <n v="9.4499999999999993"/>
    <n v="92.7"/>
    <n v="414.4"/>
    <n v="8.0299999999999994"/>
    <n v="327.10000000000002"/>
    <n v="9.1"/>
    <s v="NA"/>
    <n v="1.5629999999999999"/>
    <n v="3.1579999999999999"/>
    <n v="50.2"/>
    <n v="69.599999999999994"/>
    <n v="95"/>
    <s v="PG-19- 13 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3"/>
    <x v="11"/>
    <d v="2019-04-25T00:00:00"/>
    <s v="11H55"/>
    <s v="PG-19- 13  -FIP-3-C"/>
    <s v="FILET"/>
    <n v="25"/>
    <n v="3"/>
    <x v="2"/>
    <n v="7605"/>
    <n v="7650"/>
    <n v="1.05"/>
    <n v="2314.2857142857138"/>
    <s v="NA"/>
    <n v="2.56"/>
    <n v="14.4"/>
    <n v="9.4499999999999993"/>
    <n v="92.7"/>
    <n v="414.4"/>
    <n v="8.0299999999999994"/>
    <n v="327.10000000000002"/>
    <n v="9.1"/>
    <s v="NA"/>
    <n v="1.5629999999999999"/>
    <n v="3.1579999999999999"/>
    <n v="50.2"/>
    <n v="69.599999999999994"/>
    <n v="95"/>
    <s v="PG-19- 13 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2"/>
    <d v="2019-04-24T00:00:00"/>
    <s v="8H40"/>
    <s v="PG-19- 15  -FIG-1-C"/>
    <s v="FILET"/>
    <n v="500"/>
    <n v="1"/>
    <x v="2"/>
    <n v="13940"/>
    <n v="15594"/>
    <n v="10"/>
    <n v="12405"/>
    <s v="Tonte de l'herbe en amont"/>
    <s v="NA"/>
    <n v="14.5"/>
    <n v="9.27"/>
    <n v="91.1"/>
    <n v="396.4"/>
    <n v="7.89"/>
    <n v="232.5"/>
    <n v="5.3"/>
    <n v="7.0000000000000007E-2"/>
    <n v="2.5009999999999999"/>
    <n v="3.2389999999999999"/>
    <n v="45.7"/>
    <n v="89.9"/>
    <n v="68"/>
    <s v="PG-19- 15 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2"/>
    <d v="2019-04-24T00:00:00"/>
    <s v="8H40"/>
    <s v="PG-19- 15  -FIG-2-C"/>
    <s v="FILET"/>
    <n v="500"/>
    <n v="2"/>
    <x v="2"/>
    <n v="15594"/>
    <n v="17218"/>
    <n v="10"/>
    <n v="12180"/>
    <s v="Tonte de l'herbe en amont"/>
    <s v="NA"/>
    <n v="14.5"/>
    <n v="9.27"/>
    <n v="91.1"/>
    <n v="396.4"/>
    <n v="7.89"/>
    <n v="232.5"/>
    <n v="5.3"/>
    <n v="0.44"/>
    <n v="2.5009999999999999"/>
    <n v="3.2389999999999999"/>
    <n v="45.7"/>
    <n v="89.9"/>
    <n v="68"/>
    <s v="PG-19- 15 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2"/>
    <d v="2019-04-24T00:00:00"/>
    <s v="8H40"/>
    <s v="PG-19- 15  -FIG-3-C"/>
    <s v="FILET"/>
    <n v="500"/>
    <n v="3"/>
    <x v="2"/>
    <n v="17216"/>
    <n v="18882"/>
    <n v="10"/>
    <n v="12494.999999999998"/>
    <s v="Tonte de l'herbe en amont"/>
    <s v="NA"/>
    <n v="14.5"/>
    <n v="9.27"/>
    <n v="91.1"/>
    <n v="396.4"/>
    <n v="7.89"/>
    <n v="232.5"/>
    <n v="5.3"/>
    <n v="4.16"/>
    <n v="2.5009999999999999"/>
    <n v="3.2389999999999999"/>
    <n v="45.7"/>
    <n v="89.9"/>
    <n v="68"/>
    <s v="PG-19- 15 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2"/>
    <d v="2019-04-24T00:00:00"/>
    <s v="8H40"/>
    <s v="PG-19- 15  -FIP-1-C"/>
    <s v="FILET"/>
    <n v="25"/>
    <n v="1"/>
    <x v="2"/>
    <n v="7085"/>
    <n v="7098"/>
    <n v="0.92"/>
    <n v="763.04347826086951"/>
    <s v="NA"/>
    <s v="NA"/>
    <n v="14.5"/>
    <n v="9.27"/>
    <n v="91.1"/>
    <n v="396.4"/>
    <n v="7.89"/>
    <n v="232.5"/>
    <n v="5.3"/>
    <s v="NA"/>
    <n v="2.5009999999999999"/>
    <n v="3.2389999999999999"/>
    <n v="45.7"/>
    <n v="89.9"/>
    <n v="68"/>
    <s v="PG-19- 15 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2"/>
    <d v="2019-04-24T00:00:00"/>
    <s v="8H40"/>
    <s v="PG-19- 15  -FIP-2-C"/>
    <s v="FILET"/>
    <n v="25"/>
    <n v="2"/>
    <x v="2"/>
    <n v="7104"/>
    <n v="7114"/>
    <n v="0.98"/>
    <n v="551.0204081632653"/>
    <s v="NA"/>
    <s v="NA"/>
    <n v="14.5"/>
    <n v="9.27"/>
    <n v="91.1"/>
    <n v="396.4"/>
    <n v="7.89"/>
    <n v="232.5"/>
    <n v="5.3"/>
    <s v="NA"/>
    <n v="2.5009999999999999"/>
    <n v="3.2389999999999999"/>
    <n v="45.7"/>
    <n v="89.9"/>
    <n v="68"/>
    <s v="PG-19- 15 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5"/>
    <x v="12"/>
    <d v="2019-04-24T00:00:00"/>
    <s v="8H40"/>
    <s v="PG-19- 15  -FIP-3-C"/>
    <s v="FILET"/>
    <n v="25"/>
    <n v="3"/>
    <x v="2"/>
    <n v="7114"/>
    <n v="7121"/>
    <n v="1"/>
    <n v="378"/>
    <s v="NA"/>
    <s v="NA"/>
    <n v="14.5"/>
    <n v="9.27"/>
    <n v="91.1"/>
    <n v="396.4"/>
    <n v="7.89"/>
    <n v="232.5"/>
    <n v="5.3"/>
    <s v="NA"/>
    <n v="2.5009999999999999"/>
    <n v="3.2389999999999999"/>
    <n v="45.7"/>
    <n v="89.9"/>
    <n v="68"/>
    <s v="PG-19- 15 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13"/>
    <d v="2019-04-24T00:00:00"/>
    <s v="10H10"/>
    <s v="PG-19- 16  -FIG-1-C"/>
    <s v="FILET"/>
    <n v="500"/>
    <n v="1"/>
    <x v="2"/>
    <n v="19110"/>
    <n v="20585"/>
    <n v="9.75"/>
    <n v="11346.153846153846"/>
    <s v="NA"/>
    <n v="263"/>
    <n v="14.6"/>
    <n v="9.15"/>
    <n v="90"/>
    <n v="203.9"/>
    <n v="7.79"/>
    <n v="315.60000000000002"/>
    <n v="5.2"/>
    <n v="0.56999999999999995"/>
    <n v="1.7629999999999999"/>
    <n v="1.419"/>
    <n v="48.7"/>
    <n v="96.6"/>
    <n v="62"/>
    <s v="PG-19- 16  -FIG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13"/>
    <d v="2019-04-24T00:00:00"/>
    <s v="10H10"/>
    <s v="PG-19- 16  -FIG-2-C"/>
    <s v="FILET"/>
    <n v="500"/>
    <n v="2"/>
    <x v="2"/>
    <n v="20585"/>
    <n v="21710"/>
    <n v="9.83"/>
    <n v="8583.418107833164"/>
    <s v="Macrophyte dans l'hélice"/>
    <n v="263"/>
    <n v="14.6"/>
    <n v="9.15"/>
    <n v="90"/>
    <n v="203.9"/>
    <n v="7.79"/>
    <n v="315.60000000000002"/>
    <n v="5.2"/>
    <n v="5.38"/>
    <n v="1.7629999999999999"/>
    <n v="1.419"/>
    <n v="48.7"/>
    <n v="96.6"/>
    <n v="62"/>
    <s v="PG-19- 16  -FIG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13"/>
    <d v="2019-04-24T00:00:00"/>
    <s v="10H10"/>
    <s v="PG-19- 16  -FIG-3-C"/>
    <s v="FILET"/>
    <n v="500"/>
    <n v="3"/>
    <x v="2"/>
    <n v="21710"/>
    <n v="23148"/>
    <n v="9.9"/>
    <n v="10893.939393939394"/>
    <s v="NA"/>
    <n v="263"/>
    <n v="14.6"/>
    <n v="9.15"/>
    <n v="90"/>
    <n v="203.9"/>
    <n v="7.79"/>
    <n v="315.60000000000002"/>
    <n v="5.2"/>
    <n v="0.72"/>
    <n v="1.7629999999999999"/>
    <n v="1.419"/>
    <n v="48.7"/>
    <n v="96.6"/>
    <n v="62"/>
    <s v="PG-19- 16  -FIG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13"/>
    <d v="2019-04-24T00:00:00"/>
    <s v="10H10"/>
    <s v="PG-19- 16  -FIP-1-C"/>
    <s v="FILET"/>
    <n v="25"/>
    <n v="1"/>
    <x v="2"/>
    <n v="7151"/>
    <n v="7164"/>
    <n v="0.9"/>
    <n v="780"/>
    <s v="NA"/>
    <n v="263"/>
    <n v="14.6"/>
    <n v="9.15"/>
    <n v="90"/>
    <n v="203.9"/>
    <n v="7.79"/>
    <n v="315.60000000000002"/>
    <n v="5.2"/>
    <s v="NA"/>
    <n v="1.7629999999999999"/>
    <n v="1.419"/>
    <n v="48.7"/>
    <n v="96.6"/>
    <n v="62"/>
    <s v="PG-19- 16  -FIP-1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13"/>
    <d v="2019-04-24T00:00:00"/>
    <s v="10H10"/>
    <s v="PG-19- 16  -FIP-2-C"/>
    <s v="FILET"/>
    <n v="25"/>
    <n v="2"/>
    <x v="2"/>
    <n v="7164"/>
    <n v="7177"/>
    <n v="0.9"/>
    <n v="780"/>
    <s v="NA"/>
    <n v="263"/>
    <n v="14.6"/>
    <n v="9.15"/>
    <n v="90"/>
    <n v="203.9"/>
    <n v="7.79"/>
    <n v="315.60000000000002"/>
    <n v="5.2"/>
    <s v="NA"/>
    <n v="1.7629999999999999"/>
    <n v="1.419"/>
    <n v="48.7"/>
    <n v="96.6"/>
    <n v="62"/>
    <s v="PG-19- 16  -FIP-2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6"/>
    <x v="13"/>
    <d v="2019-04-24T00:00:00"/>
    <s v="10H10"/>
    <s v="PG-19- 16  -FIP-3-C"/>
    <s v="FILET"/>
    <n v="25"/>
    <n v="3"/>
    <x v="2"/>
    <n v="7177"/>
    <n v="7196"/>
    <n v="0.95"/>
    <n v="1080"/>
    <s v="NA"/>
    <n v="263"/>
    <n v="14.6"/>
    <n v="9.15"/>
    <n v="90"/>
    <n v="203.9"/>
    <n v="7.79"/>
    <n v="315.60000000000002"/>
    <n v="5.2"/>
    <s v="NA"/>
    <n v="1.7629999999999999"/>
    <n v="1.419"/>
    <n v="48.7"/>
    <n v="96.6"/>
    <n v="62"/>
    <s v="PG-19- 16  -FIP-3-C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06T00:00:00"/>
    <s v="15H10"/>
    <s v="PG-19- 6 - FIG-1-6mai"/>
    <s v="FILET"/>
    <n v="500"/>
    <n v="1"/>
    <x v="3"/>
    <n v="62625"/>
    <n v="65532"/>
    <n v="10.119999999999999"/>
    <n v="21543.972332015812"/>
    <s v="NA"/>
    <n v="118"/>
    <n v="13.6"/>
    <n v="10.79"/>
    <n v="103.8"/>
    <n v="163"/>
    <n v="8.18"/>
    <n v="136.4"/>
    <n v="2.7"/>
    <n v="0.74"/>
    <s v="NA"/>
    <s v="NA"/>
    <s v="NA"/>
    <s v="NA"/>
    <s v="NA"/>
    <s v="PG-19- 6 - FIG-1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06T00:00:00"/>
    <s v="15H10"/>
    <s v="PG-19- 6 - FIG-2-6mai"/>
    <s v="FILET"/>
    <n v="500"/>
    <n v="2"/>
    <x v="3"/>
    <n v="65532"/>
    <n v="66870"/>
    <n v="10.130000000000001"/>
    <n v="9906.2191510365246"/>
    <s v="NA"/>
    <n v="118"/>
    <n v="13.6"/>
    <n v="10.79"/>
    <n v="103.8"/>
    <n v="163"/>
    <n v="8.18"/>
    <n v="136.4"/>
    <n v="2.7"/>
    <n v="0"/>
    <s v="NA"/>
    <s v="NA"/>
    <s v="NA"/>
    <s v="NA"/>
    <s v="NA"/>
    <s v="PG-19- 6 - FIG-2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06T00:00:00"/>
    <s v="15H10"/>
    <s v="PG-19- 6 - FIG-3-6mai"/>
    <s v="FILET"/>
    <n v="500"/>
    <n v="3"/>
    <x v="3"/>
    <n v="66871"/>
    <n v="68367"/>
    <n v="10.11"/>
    <n v="11097.92284866469"/>
    <s v="NA"/>
    <n v="118"/>
    <n v="13.6"/>
    <n v="10.79"/>
    <n v="103.8"/>
    <n v="163"/>
    <n v="8.18"/>
    <n v="136.4"/>
    <n v="2.7"/>
    <n v="0.28000000000000003"/>
    <s v="NA"/>
    <s v="NA"/>
    <s v="NA"/>
    <s v="NA"/>
    <s v="NA"/>
    <s v="PG-19- 6 - FIG-3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06T00:00:00"/>
    <s v="15H10"/>
    <s v="PG-19- 6 - FIP-1-6mai"/>
    <s v="FILET"/>
    <n v="25"/>
    <n v="1"/>
    <x v="3"/>
    <n v="8157"/>
    <n v="8188"/>
    <n v="1.07"/>
    <n v="1564.4859813084108"/>
    <s v="NA"/>
    <n v="118"/>
    <n v="13.6"/>
    <n v="10.79"/>
    <n v="103.8"/>
    <n v="163"/>
    <n v="8.18"/>
    <n v="136.4"/>
    <n v="2.7"/>
    <s v="NA"/>
    <s v="NA"/>
    <s v="NA"/>
    <s v="NA"/>
    <s v="NA"/>
    <s v="NA"/>
    <s v="PG-19- 6 - FIP-1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06T00:00:00"/>
    <s v="15H10"/>
    <s v="PG-19- 6 - FIP-2-6mai"/>
    <s v="FILET"/>
    <n v="25"/>
    <n v="2"/>
    <x v="3"/>
    <n v="8190"/>
    <n v="8229"/>
    <n v="1.08"/>
    <n v="1949.9999999999998"/>
    <s v="NA"/>
    <n v="118"/>
    <n v="13.6"/>
    <n v="10.79"/>
    <n v="103.8"/>
    <n v="163"/>
    <n v="8.18"/>
    <n v="136.4"/>
    <n v="2.7"/>
    <s v="NA"/>
    <s v="NA"/>
    <s v="NA"/>
    <s v="NA"/>
    <s v="NA"/>
    <s v="NA"/>
    <s v="PG-19- 6 - FIP-2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06T00:00:00"/>
    <s v="15H10"/>
    <s v="PG-19- 6 - FIP-3-6mai"/>
    <s v="FILET"/>
    <n v="25"/>
    <n v="3"/>
    <x v="3"/>
    <n v="8231"/>
    <n v="8274"/>
    <n v="1.1100000000000001"/>
    <n v="2091.8918918918916"/>
    <s v="NA"/>
    <n v="118"/>
    <n v="13.6"/>
    <n v="10.79"/>
    <n v="103.8"/>
    <n v="163"/>
    <n v="8.18"/>
    <n v="136.4"/>
    <n v="2.7"/>
    <s v="NA"/>
    <s v="NA"/>
    <s v="NA"/>
    <s v="NA"/>
    <s v="NA"/>
    <s v="NA"/>
    <s v="PG-19- 6 - FIP-3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06T00:00:00"/>
    <s v="12H45"/>
    <s v="PG-19- 8 -FIG-1-6mai"/>
    <s v="FILET"/>
    <n v="500"/>
    <n v="1"/>
    <x v="3"/>
    <n v="61482"/>
    <n v="62300"/>
    <n v="10.18"/>
    <n v="6026.5225933202355"/>
    <s v="NA"/>
    <n v="1.35"/>
    <n v="13.3"/>
    <n v="10.35"/>
    <n v="98.6"/>
    <n v="494"/>
    <n v="8.02"/>
    <n v="150.80000000000001"/>
    <n v="7.1"/>
    <n v="4.7699999999999996"/>
    <s v="NA"/>
    <s v="NA"/>
    <s v="NA"/>
    <s v="NA"/>
    <s v="NA"/>
    <s v="PG-19- 8 -FIG-1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06T00:00:00"/>
    <s v="12H45"/>
    <s v="PG-19- 8 -FIG-2-6mai"/>
    <s v="FILET"/>
    <n v="500"/>
    <n v="2"/>
    <x v="3"/>
    <n v="62302"/>
    <n v="63052"/>
    <n v="10.06"/>
    <n v="5591.451292246521"/>
    <s v="NA"/>
    <n v="1.35"/>
    <n v="13.3"/>
    <n v="10.35"/>
    <n v="98.6"/>
    <n v="494"/>
    <n v="8.02"/>
    <n v="150.80000000000001"/>
    <n v="7.1"/>
    <n v="4.66"/>
    <s v="NA"/>
    <s v="NA"/>
    <s v="NA"/>
    <s v="NA"/>
    <s v="NA"/>
    <s v="PG-19- 8 -FIG-2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06T00:00:00"/>
    <s v="12H45"/>
    <s v="PG-19- 8 -FIG-3-6mai"/>
    <s v="FILET"/>
    <n v="500"/>
    <n v="3"/>
    <x v="3"/>
    <n v="63054"/>
    <n v="63835"/>
    <n v="10.06"/>
    <n v="5822.5646123260431"/>
    <s v="NA"/>
    <n v="1.35"/>
    <n v="13.3"/>
    <n v="10.35"/>
    <n v="98.6"/>
    <n v="494"/>
    <n v="8.02"/>
    <n v="150.80000000000001"/>
    <n v="7.1"/>
    <n v="6.79"/>
    <s v="NA"/>
    <s v="NA"/>
    <s v="NA"/>
    <s v="NA"/>
    <s v="NA"/>
    <s v="PG-19- 8 -FIG-3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06T00:00:00"/>
    <s v="12H45"/>
    <s v="PG-19- 8 -FIP-1-6mai"/>
    <s v="FILET"/>
    <n v="25"/>
    <n v="1"/>
    <x v="3"/>
    <n v="8097"/>
    <n v="8102"/>
    <n v="1.01"/>
    <n v="267.32673267326732"/>
    <s v="NA"/>
    <n v="1.35"/>
    <n v="13.3"/>
    <n v="10.35"/>
    <n v="98.6"/>
    <n v="494"/>
    <n v="8.02"/>
    <n v="150.80000000000001"/>
    <n v="7.1"/>
    <s v="NA"/>
    <s v="NA"/>
    <s v="NA"/>
    <s v="NA"/>
    <s v="NA"/>
    <s v="NA"/>
    <s v="PG-19- 8 -FIP-1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06T00:00:00"/>
    <s v="12H45"/>
    <s v="PG-19- 8 -FIP-2-6mai"/>
    <s v="FILET"/>
    <n v="25"/>
    <n v="2"/>
    <x v="3"/>
    <n v="8105"/>
    <n v="8109"/>
    <n v="1.1299999999999999"/>
    <n v="191.15044247787611"/>
    <s v="NA"/>
    <n v="1.35"/>
    <n v="13.3"/>
    <n v="10.35"/>
    <n v="98.6"/>
    <n v="494"/>
    <n v="8.02"/>
    <n v="150.80000000000001"/>
    <n v="7.1"/>
    <s v="NA"/>
    <s v="NA"/>
    <s v="NA"/>
    <s v="NA"/>
    <s v="NA"/>
    <s v="NA"/>
    <s v="PG-19- 8 -FIP-2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06T00:00:00"/>
    <s v="12H45"/>
    <s v="PG-19- 8 -FIP-3-6mai"/>
    <s v="FILET"/>
    <n v="25"/>
    <n v="3"/>
    <x v="3"/>
    <n v="8111"/>
    <n v="8116"/>
    <n v="1.08"/>
    <n v="249.99999999999997"/>
    <s v="NA"/>
    <n v="1.35"/>
    <n v="13.3"/>
    <n v="10.35"/>
    <n v="98.6"/>
    <n v="494"/>
    <n v="8.02"/>
    <n v="150.80000000000001"/>
    <n v="7.1"/>
    <s v="NA"/>
    <s v="NA"/>
    <s v="NA"/>
    <s v="NA"/>
    <s v="NA"/>
    <s v="NA"/>
    <s v="PG-19- 8 -FIP-3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06T00:00:00"/>
    <s v="10H30"/>
    <s v="PG-19- 11 - FIG-1-6mai"/>
    <s v="FILET"/>
    <n v="500"/>
    <n v="1"/>
    <x v="3"/>
    <n v="59586"/>
    <n v="60127"/>
    <n v="10.25"/>
    <n v="3958.5365853658532"/>
    <s v="Hauteur du mousqueton"/>
    <n v="127"/>
    <n v="12.3"/>
    <n v="10.029999999999999"/>
    <n v="93.6"/>
    <n v="162"/>
    <n v="7.43"/>
    <n v="155.69999999999999"/>
    <n v="3.6"/>
    <n v="0.23"/>
    <s v="NA"/>
    <s v="NA"/>
    <s v="NA"/>
    <s v="NA"/>
    <s v="NA"/>
    <s v="PG-19- 11 - FIG-1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06T00:00:00"/>
    <s v="10H30"/>
    <s v="PG-19- 11 - FIG-2-6mai"/>
    <s v="FILET"/>
    <n v="500"/>
    <n v="2"/>
    <x v="3"/>
    <n v="60128"/>
    <n v="60655"/>
    <n v="10.4"/>
    <n v="3800.4807692307691"/>
    <s v="Hauteur du mousqueton"/>
    <n v="127"/>
    <n v="12.3"/>
    <n v="10.029999999999999"/>
    <n v="93.6"/>
    <n v="162"/>
    <n v="7.43"/>
    <n v="155.69999999999999"/>
    <n v="3.6"/>
    <n v="0.4"/>
    <s v="NA"/>
    <s v="NA"/>
    <s v="NA"/>
    <s v="NA"/>
    <s v="NA"/>
    <s v="PG-19- 11 - FIG-2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06T00:00:00"/>
    <s v="10H30"/>
    <s v="PG-19- 11 - FIG-3-6mai"/>
    <s v="FILET"/>
    <n v="500"/>
    <n v="3"/>
    <x v="3"/>
    <n v="60655"/>
    <n v="61184"/>
    <n v="10.3"/>
    <n v="3851.9417475728151"/>
    <s v="Hauteur du mousqueton"/>
    <n v="127"/>
    <n v="12.3"/>
    <n v="10.029999999999999"/>
    <n v="93.6"/>
    <n v="162"/>
    <n v="7.43"/>
    <n v="155.69999999999999"/>
    <n v="3.6"/>
    <n v="0.68"/>
    <s v="NA"/>
    <s v="NA"/>
    <s v="NA"/>
    <s v="NA"/>
    <s v="NA"/>
    <s v="PG-19- 11 - FIG-3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06T00:00:00"/>
    <s v="10H30"/>
    <s v="PG-19- 11 -FIP-1-6mai"/>
    <s v="FILET"/>
    <n v="25"/>
    <n v="1"/>
    <x v="3"/>
    <n v="8028"/>
    <n v="8046"/>
    <n v="1.1599999999999999"/>
    <n v="837.93103448275861"/>
    <s v="NA"/>
    <n v="127"/>
    <n v="12.3"/>
    <n v="10.029999999999999"/>
    <n v="93.6"/>
    <n v="162"/>
    <n v="7.43"/>
    <n v="155.69999999999999"/>
    <n v="3.6"/>
    <s v="NA"/>
    <s v="NA"/>
    <s v="NA"/>
    <s v="NA"/>
    <s v="NA"/>
    <s v="NA"/>
    <s v="PG-19- 11 -FIP-1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06T00:00:00"/>
    <s v="10H30"/>
    <s v="PG-19- 11 -FIP-2-6mai"/>
    <s v="FILET"/>
    <n v="25"/>
    <n v="2"/>
    <x v="3"/>
    <n v="8047"/>
    <n v="8067"/>
    <n v="1.1299999999999999"/>
    <n v="955.75221238938059"/>
    <s v="NA"/>
    <n v="127"/>
    <n v="12.3"/>
    <n v="10.029999999999999"/>
    <n v="93.6"/>
    <n v="162"/>
    <n v="7.43"/>
    <n v="155.69999999999999"/>
    <n v="3.6"/>
    <s v="NA"/>
    <s v="NA"/>
    <s v="NA"/>
    <s v="NA"/>
    <s v="NA"/>
    <s v="NA"/>
    <s v="PG-19- 11 -FIP-2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06T00:00:00"/>
    <s v="10H30"/>
    <s v="PG-19- 11 -FIP-3-6mai"/>
    <s v="FILET"/>
    <n v="25"/>
    <n v="3"/>
    <x v="3"/>
    <n v="8068"/>
    <n v="8089"/>
    <n v="1.1299999999999999"/>
    <n v="1003.5398230088497"/>
    <s v="NA"/>
    <n v="127"/>
    <n v="12.3"/>
    <n v="10.029999999999999"/>
    <n v="93.6"/>
    <n v="162"/>
    <n v="7.43"/>
    <n v="155.69999999999999"/>
    <n v="3.6"/>
    <s v="NA"/>
    <s v="NA"/>
    <s v="NA"/>
    <s v="NA"/>
    <s v="NA"/>
    <s v="NA"/>
    <s v="PG-19- 11 -FIP-3-6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22T00:00:00"/>
    <s v="15H00"/>
    <s v="PG-19-6 -FIG-1-22mai"/>
    <s v="FILET"/>
    <n v="500"/>
    <n v="1"/>
    <x v="3"/>
    <n v="72610"/>
    <n v="74334"/>
    <n v="10.17"/>
    <n v="12713.864306784659"/>
    <s v="NA"/>
    <n v="135"/>
    <n v="15.9"/>
    <n v="9.93"/>
    <n v="100.3"/>
    <n v="170.5"/>
    <n v="8.36"/>
    <n v="122.3"/>
    <n v="2.9"/>
    <n v="1.28"/>
    <s v="NA"/>
    <s v="NA"/>
    <s v="NA"/>
    <s v="NA"/>
    <s v="NA"/>
    <s v="PG-19-6 -FIG-1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22T00:00:00"/>
    <s v="15H00"/>
    <s v="PG-19-6 -FIG-2-22mai"/>
    <s v="FILET"/>
    <n v="500"/>
    <n v="2"/>
    <x v="3"/>
    <n v="74334"/>
    <n v="76037"/>
    <n v="10.199999999999999"/>
    <n v="12522.058823529413"/>
    <s v="NA"/>
    <n v="135"/>
    <n v="15.9"/>
    <n v="9.93"/>
    <n v="100.3"/>
    <n v="170.5"/>
    <n v="8.36"/>
    <n v="122.3"/>
    <n v="2.9"/>
    <n v="1.47"/>
    <s v="NA"/>
    <s v="NA"/>
    <s v="NA"/>
    <s v="NA"/>
    <s v="NA"/>
    <s v="PG-19-6 -FIG-2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22T00:00:00"/>
    <s v="15H00"/>
    <s v="PG-19-6 -FIG-2-22mai"/>
    <s v="FILET"/>
    <n v="500"/>
    <n v="3"/>
    <x v="3"/>
    <n v="76037"/>
    <n v="77703"/>
    <n v="10.18"/>
    <n v="12274.066797642436"/>
    <s v="NA"/>
    <n v="135"/>
    <n v="15.9"/>
    <n v="9.93"/>
    <n v="100.3"/>
    <n v="170.5"/>
    <n v="8.36"/>
    <n v="122.3"/>
    <n v="2.9"/>
    <n v="2.17"/>
    <s v="NA"/>
    <s v="NA"/>
    <s v="NA"/>
    <s v="NA"/>
    <s v="NA"/>
    <s v="PG-19-6 -FIG-2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22T00:00:00"/>
    <s v="15H00"/>
    <s v="PG-19-6 -FIP-1-22mai"/>
    <s v="FILET"/>
    <n v="25"/>
    <n v="1"/>
    <x v="3"/>
    <n v="8473"/>
    <n v="8510"/>
    <n v="1.2"/>
    <n v="1664.9999999999998"/>
    <s v="NA"/>
    <n v="135"/>
    <n v="15.9"/>
    <n v="9.93"/>
    <n v="100.3"/>
    <n v="170.5"/>
    <n v="8.36"/>
    <n v="122.3"/>
    <n v="2.9"/>
    <s v="NA"/>
    <s v="NA"/>
    <s v="NA"/>
    <s v="NA"/>
    <s v="NA"/>
    <s v="NA"/>
    <s v="PG-19-6 -FIP-1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22T00:00:00"/>
    <s v="15H00"/>
    <s v="PG-19-6 -FIP-2-22mai"/>
    <s v="FILET"/>
    <n v="25"/>
    <n v="2"/>
    <x v="3"/>
    <n v="8510"/>
    <n v="8559"/>
    <n v="1.17"/>
    <n v="2261.5384615384619"/>
    <s v="NA"/>
    <n v="135"/>
    <n v="15.9"/>
    <n v="9.93"/>
    <n v="100.3"/>
    <n v="170.5"/>
    <n v="8.36"/>
    <n v="122.3"/>
    <n v="2.9"/>
    <s v="NA"/>
    <s v="NA"/>
    <s v="NA"/>
    <s v="NA"/>
    <s v="NA"/>
    <s v="NA"/>
    <s v="PG-19-6 -FIP-2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6"/>
    <x v="5"/>
    <d v="2019-05-22T00:00:00"/>
    <s v="15H00"/>
    <s v="PG-19-6 -FIP-3-22mai"/>
    <s v="FILET"/>
    <n v="25"/>
    <n v="3"/>
    <x v="3"/>
    <n v="8559"/>
    <n v="8604"/>
    <n v="1.1299999999999999"/>
    <n v="2150.4424778761058"/>
    <s v="NA"/>
    <n v="135"/>
    <n v="15.9"/>
    <n v="9.93"/>
    <n v="100.3"/>
    <n v="170.5"/>
    <n v="8.36"/>
    <n v="122.3"/>
    <n v="2.9"/>
    <s v="NA"/>
    <s v="NA"/>
    <s v="NA"/>
    <s v="NA"/>
    <s v="NA"/>
    <s v="NA"/>
    <s v="PG-19-6 -FIP-3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22T00:00:00"/>
    <s v="12H25"/>
    <s v="PG-19-8 -FIG-1-22mai"/>
    <s v="FILET"/>
    <n v="500"/>
    <n v="1"/>
    <x v="3"/>
    <n v="70666"/>
    <n v="71276"/>
    <n v="10.15"/>
    <n v="4507.3891625615761"/>
    <s v="NA"/>
    <n v="1.26"/>
    <n v="16.600000000000001"/>
    <n v="9.07"/>
    <n v="93.3"/>
    <n v="581"/>
    <n v="8.02"/>
    <n v="136.6"/>
    <n v="16.3"/>
    <n v="3.37"/>
    <s v="NA"/>
    <s v="NA"/>
    <s v="NA"/>
    <s v="NA"/>
    <s v="NA"/>
    <s v="PG-19-8 -FIG-1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22T00:00:00"/>
    <s v="12H25"/>
    <s v="PG-19-8 -FIG-2-22mai"/>
    <s v="FILET"/>
    <n v="500"/>
    <n v="2"/>
    <x v="3"/>
    <n v="71277"/>
    <n v="71850"/>
    <n v="10.17"/>
    <n v="4225.6637168141597"/>
    <s v="NA"/>
    <n v="1.26"/>
    <n v="16.600000000000001"/>
    <n v="9.07"/>
    <n v="93.3"/>
    <n v="581"/>
    <n v="8.02"/>
    <n v="136.6"/>
    <n v="16.3"/>
    <n v="3.37"/>
    <s v="NA"/>
    <s v="NA"/>
    <s v="NA"/>
    <s v="NA"/>
    <s v="NA"/>
    <s v="PG-19-8 -FIG-2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22T00:00:00"/>
    <s v="12H25"/>
    <s v="PG-19-8 -FIG-2-22mai"/>
    <s v="FILET"/>
    <n v="500"/>
    <n v="3"/>
    <x v="3"/>
    <n v="71850"/>
    <n v="72425"/>
    <n v="10.15"/>
    <n v="4248.768472906404"/>
    <s v="NA"/>
    <n v="1.26"/>
    <n v="16.600000000000001"/>
    <n v="9.07"/>
    <n v="93.3"/>
    <n v="581"/>
    <n v="8.02"/>
    <n v="136.6"/>
    <n v="16.3"/>
    <n v="3.49"/>
    <s v="NA"/>
    <s v="NA"/>
    <s v="NA"/>
    <s v="NA"/>
    <s v="NA"/>
    <s v="PG-19-8 -FIG-2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22T00:00:00"/>
    <s v="12H25"/>
    <s v="PG-19-8 -FIP-1-22mai"/>
    <s v="FILET"/>
    <n v="25"/>
    <n v="1"/>
    <x v="3"/>
    <n v="8407"/>
    <n v="8413"/>
    <n v="1.1000000000000001"/>
    <n v="294.54545454545445"/>
    <s v="NA"/>
    <n v="1.26"/>
    <n v="16.600000000000001"/>
    <n v="9.07"/>
    <n v="93.3"/>
    <n v="581"/>
    <n v="8.02"/>
    <n v="136.6"/>
    <n v="16.3"/>
    <s v="NA"/>
    <s v="NA"/>
    <s v="NA"/>
    <s v="NA"/>
    <s v="NA"/>
    <s v="NA"/>
    <s v="PG-19-8 -FIP-1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22T00:00:00"/>
    <s v="12H25"/>
    <s v="PG-19-8 -FIP-2-22mai"/>
    <s v="FILET"/>
    <n v="25"/>
    <n v="2"/>
    <x v="3"/>
    <n v="8415"/>
    <n v="8421"/>
    <n v="1.21"/>
    <n v="267.76859504132227"/>
    <s v="NA"/>
    <n v="1.26"/>
    <n v="16.600000000000001"/>
    <n v="9.07"/>
    <n v="93.3"/>
    <n v="581"/>
    <n v="8.02"/>
    <n v="136.6"/>
    <n v="16.3"/>
    <s v="NA"/>
    <s v="NA"/>
    <s v="NA"/>
    <s v="NA"/>
    <s v="NA"/>
    <s v="NA"/>
    <s v="PG-19-8 -FIP-2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8"/>
    <x v="7"/>
    <d v="2019-05-22T00:00:00"/>
    <s v="12H25"/>
    <s v="PG-19-8 -FIP-3-22mai"/>
    <s v="FILET"/>
    <n v="25"/>
    <n v="3"/>
    <x v="3"/>
    <n v="8423"/>
    <n v="8427"/>
    <n v="1.2"/>
    <n v="180"/>
    <s v="NA"/>
    <n v="1.26"/>
    <n v="16.600000000000001"/>
    <n v="9.07"/>
    <n v="93.3"/>
    <n v="581"/>
    <n v="8.02"/>
    <n v="136.6"/>
    <n v="16.3"/>
    <s v="NA"/>
    <s v="NA"/>
    <s v="NA"/>
    <s v="NA"/>
    <s v="NA"/>
    <s v="NA"/>
    <s v="PG-19-8 -FIP-3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22T00:00:00"/>
    <s v="10H20"/>
    <s v="PG-19-11 -FIG-1-22mai"/>
    <s v="FILET"/>
    <n v="500"/>
    <n v="1"/>
    <x v="3"/>
    <n v="68518"/>
    <n v="69183"/>
    <n v="9.48"/>
    <n v="5261.0759493670885"/>
    <s v="water just below the mousqueton - très peu de courant"/>
    <n v="144"/>
    <n v="14.8"/>
    <n v="9.26"/>
    <n v="90.8"/>
    <n v="165.3"/>
    <n v="7.9"/>
    <n v="134.4"/>
    <n v="4.2"/>
    <n v="0.03"/>
    <s v="NA"/>
    <s v="NA"/>
    <s v="NA"/>
    <s v="NA"/>
    <s v="NA"/>
    <s v="PG-19-11 -FIG-1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22T00:00:00"/>
    <s v="10H20"/>
    <s v="PG-19-11 -FIG-2-22mai"/>
    <s v="FILET"/>
    <n v="500"/>
    <n v="2"/>
    <x v="3"/>
    <n v="69185"/>
    <n v="69913"/>
    <n v="10.220000000000001"/>
    <n v="5342.4657534246571"/>
    <s v="water just below the mousqueton - très peu de courant"/>
    <n v="144"/>
    <n v="14.8"/>
    <n v="9.26"/>
    <n v="90.8"/>
    <n v="165.3"/>
    <n v="7.9"/>
    <n v="134.4"/>
    <n v="4.2"/>
    <n v="0.23"/>
    <s v="NA"/>
    <s v="NA"/>
    <s v="NA"/>
    <s v="NA"/>
    <s v="NA"/>
    <s v="PG-19-11 -FIG-2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22T00:00:00"/>
    <s v="10H20"/>
    <s v="PG-19-11 -FIG-2-22mai"/>
    <s v="FILET"/>
    <n v="500"/>
    <n v="3"/>
    <x v="3"/>
    <n v="69913"/>
    <n v="70604"/>
    <n v="10.23"/>
    <n v="5065.9824046920812"/>
    <s v="water just below the mousqueton - très peu de courant"/>
    <n v="144"/>
    <n v="14.8"/>
    <n v="9.26"/>
    <n v="90.8"/>
    <n v="165.3"/>
    <n v="7.9"/>
    <n v="134.4"/>
    <n v="4.2"/>
    <n v="0.25"/>
    <s v="NA"/>
    <s v="NA"/>
    <s v="NA"/>
    <s v="NA"/>
    <s v="NA"/>
    <s v="PG-19-11 -FIG-2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22T00:00:00"/>
    <s v="10H20"/>
    <s v="PG-19-11 -FIP-1-22mai"/>
    <s v="FILET"/>
    <n v="25"/>
    <n v="1"/>
    <x v="3"/>
    <n v="8335"/>
    <n v="8354"/>
    <n v="1.22"/>
    <n v="840.98360655737702"/>
    <s v="NA"/>
    <n v="144"/>
    <n v="14.8"/>
    <n v="9.26"/>
    <n v="90.8"/>
    <n v="165.3"/>
    <n v="7.9"/>
    <n v="134.4"/>
    <n v="4.2"/>
    <s v="NA"/>
    <s v="NA"/>
    <s v="NA"/>
    <s v="NA"/>
    <s v="NA"/>
    <s v="NA"/>
    <s v="PG-19-11 -FIP-1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22T00:00:00"/>
    <s v="10H20"/>
    <s v="PG-19-11 -FIP-2-22mai"/>
    <s v="FILET"/>
    <n v="25"/>
    <n v="2"/>
    <x v="3"/>
    <n v="8356"/>
    <n v="8374"/>
    <n v="1.22"/>
    <n v="796.72131147540972"/>
    <s v="NA"/>
    <n v="144"/>
    <n v="14.8"/>
    <n v="9.26"/>
    <n v="90.8"/>
    <n v="165.3"/>
    <n v="7.9"/>
    <n v="134.4"/>
    <n v="4.2"/>
    <s v="NA"/>
    <s v="NA"/>
    <s v="NA"/>
    <s v="NA"/>
    <s v="NA"/>
    <s v="NA"/>
    <s v="PG-19-11 -FIP-2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1"/>
    <x v="9"/>
    <d v="2019-05-22T00:00:00"/>
    <s v="10H20"/>
    <s v="PG-19-11 -FIP-3-22mai"/>
    <s v="FILET"/>
    <n v="25"/>
    <n v="3"/>
    <x v="3"/>
    <n v="8376"/>
    <n v="8395"/>
    <n v="1.28"/>
    <n v="801.5625"/>
    <s v="NA"/>
    <n v="144"/>
    <n v="14.8"/>
    <n v="9.26"/>
    <n v="90.8"/>
    <n v="165.3"/>
    <n v="7.9"/>
    <n v="134.4"/>
    <n v="4.2"/>
    <s v="NA"/>
    <s v="NA"/>
    <s v="NA"/>
    <s v="NA"/>
    <s v="NA"/>
    <s v="NA"/>
    <s v="PG-19-11 -FIP-3-22mai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05T00:00:00"/>
    <s v="14H45"/>
    <s v="PG-19- 6 - FIG-1-5juin"/>
    <s v="FILET"/>
    <n v="500"/>
    <n v="1"/>
    <x v="3"/>
    <n v="84711"/>
    <n v="85235"/>
    <n v="9.9"/>
    <n v="3969.6969696969695"/>
    <s v="water just below the mousqueton"/>
    <n v="234"/>
    <n v="15.4"/>
    <n v="9.3800000000000008"/>
    <n v="93.9"/>
    <n v="143.69999999999999"/>
    <n v="8.02"/>
    <n v="125.9"/>
    <n v="7"/>
    <n v="44.73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05T00:00:00"/>
    <s v="14H45"/>
    <s v="PG-19- 6 - FIG-2-5juin"/>
    <s v="FILET"/>
    <n v="500"/>
    <n v="2"/>
    <x v="3"/>
    <n v="85236"/>
    <n v="87328"/>
    <n v="9.9"/>
    <n v="15848.484848484848"/>
    <s v="NA"/>
    <n v="234"/>
    <n v="15.4"/>
    <n v="9.3800000000000008"/>
    <n v="93.9"/>
    <n v="143.69999999999999"/>
    <n v="8.02"/>
    <n v="125.9"/>
    <n v="7"/>
    <n v="15.96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05T00:00:00"/>
    <s v="14H45"/>
    <s v="PG-19- 6 - FIG-3-5juin"/>
    <s v="FILET"/>
    <n v="500"/>
    <n v="3"/>
    <x v="3"/>
    <n v="87328"/>
    <n v="89016"/>
    <n v="10.02"/>
    <n v="12634.730538922156"/>
    <s v="NA"/>
    <n v="234"/>
    <n v="15.4"/>
    <n v="9.3800000000000008"/>
    <n v="93.9"/>
    <n v="143.69999999999999"/>
    <n v="8.02"/>
    <n v="125.9"/>
    <n v="7"/>
    <n v="2.2000000000000002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05T00:00:00"/>
    <s v="14H45"/>
    <s v="PG-19- 6 - FIP-1-5juin"/>
    <s v="FILET"/>
    <n v="25"/>
    <n v="1"/>
    <x v="3"/>
    <n v="8841"/>
    <n v="8860"/>
    <n v="0.8"/>
    <n v="1282.5"/>
    <s v="NA"/>
    <n v="234"/>
    <n v="15.4"/>
    <n v="9.3800000000000008"/>
    <n v="93.9"/>
    <n v="143.69999999999999"/>
    <n v="8.02"/>
    <n v="125.9"/>
    <n v="7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05T00:00:00"/>
    <s v="14H45"/>
    <s v="PG-19- 6 - FIP-2-5juin"/>
    <s v="FILET"/>
    <n v="25"/>
    <n v="2"/>
    <x v="3"/>
    <n v="8861"/>
    <n v="8897"/>
    <n v="0.88"/>
    <n v="2209.090909090909"/>
    <s v="NA"/>
    <n v="234"/>
    <n v="15.4"/>
    <n v="9.3800000000000008"/>
    <n v="93.9"/>
    <n v="143.69999999999999"/>
    <n v="8.02"/>
    <n v="125.9"/>
    <n v="7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05T00:00:00"/>
    <s v="14H45"/>
    <s v="PG-19- 6 - FIP-3-5juin"/>
    <s v="FILET"/>
    <n v="25"/>
    <n v="3"/>
    <x v="3"/>
    <n v="8898"/>
    <n v="8928"/>
    <n v="0.9"/>
    <n v="1799.9999999999998"/>
    <s v="NA"/>
    <n v="234"/>
    <n v="15.4"/>
    <n v="9.3800000000000008"/>
    <n v="93.9"/>
    <n v="143.69999999999999"/>
    <n v="8.02"/>
    <n v="125.9"/>
    <n v="7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05T00:00:00"/>
    <s v="12H00"/>
    <s v="PG-19- 8 - FIG-1-5juin"/>
    <s v="FILET"/>
    <n v="500"/>
    <n v="1"/>
    <x v="3"/>
    <n v="80193"/>
    <n v="81402"/>
    <n v="10.1"/>
    <n v="8977.7227722772277"/>
    <s v="NA"/>
    <n v="2.75"/>
    <n v="16.2"/>
    <n v="8.5"/>
    <n v="86.5"/>
    <n v="424.4"/>
    <n v="7.8"/>
    <n v="142.30000000000001"/>
    <n v="4.5999999999999996"/>
    <n v="19.27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05T00:00:00"/>
    <s v="12H00"/>
    <s v="PG-19- 8 - FIG-2-5juin"/>
    <s v="FILET"/>
    <n v="500"/>
    <n v="2"/>
    <x v="3"/>
    <n v="81405"/>
    <n v="82568"/>
    <n v="10.1"/>
    <n v="8636.1386138613871"/>
    <s v="NA"/>
    <n v="2.75"/>
    <n v="16.2"/>
    <n v="8.5"/>
    <n v="86.5"/>
    <n v="424.4"/>
    <n v="7.8"/>
    <n v="142.30000000000001"/>
    <n v="4.5999999999999996"/>
    <n v="7.13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05T00:00:00"/>
    <s v="12H00"/>
    <s v="PG-19- 8 - FIG-3-5juin"/>
    <s v="FILET"/>
    <n v="500"/>
    <n v="3"/>
    <x v="3"/>
    <n v="82570"/>
    <n v="83791"/>
    <n v="10.06"/>
    <n v="9102.8827037773353"/>
    <s v="NA"/>
    <n v="2.75"/>
    <n v="16.2"/>
    <n v="8.5"/>
    <n v="86.5"/>
    <n v="424.4"/>
    <n v="7.8"/>
    <n v="142.30000000000001"/>
    <n v="4.5999999999999996"/>
    <n v="5.99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05T00:00:00"/>
    <s v="12H00"/>
    <s v="PG-19- 8 - FIP-1-5juin"/>
    <s v="FILET"/>
    <n v="25"/>
    <n v="1"/>
    <x v="3"/>
    <n v="8793"/>
    <n v="8798"/>
    <n v="0.78"/>
    <n v="346.15384615384613"/>
    <s v="NA"/>
    <n v="2.75"/>
    <n v="16.2"/>
    <n v="8.5"/>
    <n v="86.5"/>
    <n v="424.4"/>
    <n v="7.8"/>
    <n v="142.30000000000001"/>
    <n v="4.5999999999999996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05T00:00:00"/>
    <s v="12H00"/>
    <s v="PG-19- 8 - FIP-2-5juin"/>
    <s v="FILET"/>
    <n v="25"/>
    <n v="2"/>
    <x v="3"/>
    <n v="8800"/>
    <n v="8806"/>
    <n v="0.86"/>
    <n v="376.74418604651157"/>
    <s v="NA"/>
    <n v="2.75"/>
    <n v="16.2"/>
    <n v="8.5"/>
    <n v="86.5"/>
    <n v="424.4"/>
    <n v="7.8"/>
    <n v="142.30000000000001"/>
    <n v="4.5999999999999996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05T00:00:00"/>
    <s v="12H00"/>
    <s v="PG-19- 8 - FIP-3-5juin"/>
    <s v="FILET"/>
    <n v="25"/>
    <n v="3"/>
    <x v="3"/>
    <n v="8808"/>
    <n v="8817"/>
    <n v="0.85"/>
    <n v="571.76470588235293"/>
    <s v="NA"/>
    <n v="2.75"/>
    <n v="16.2"/>
    <n v="8.5"/>
    <n v="86.5"/>
    <n v="424.4"/>
    <n v="7.8"/>
    <n v="142.30000000000001"/>
    <n v="4.5999999999999996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05T00:00:00"/>
    <s v="10H00"/>
    <s v="PG-19- 11 - FIP-3-5juin"/>
    <s v="FILET"/>
    <n v="500"/>
    <n v="1"/>
    <x v="3"/>
    <n v="78131"/>
    <n v="78671"/>
    <n v="10.45"/>
    <n v="3875.598086124402"/>
    <s v="bcp de courant - filet trop haut"/>
    <n v="242"/>
    <n v="15.6"/>
    <n v="9.2200000000000006"/>
    <n v="92.7"/>
    <n v="145.5"/>
    <n v="7.68"/>
    <n v="144.4"/>
    <n v="8.4"/>
    <n v="2.56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05T00:00:00"/>
    <s v="10H00"/>
    <s v="PG-19- 11 - FIP-3-5juin"/>
    <s v="FILET"/>
    <n v="500"/>
    <n v="2"/>
    <x v="3"/>
    <n v="78672"/>
    <n v="79758"/>
    <n v="10.15"/>
    <n v="8024.6305418719212"/>
    <s v="NA"/>
    <n v="242"/>
    <n v="15.6"/>
    <n v="9.2200000000000006"/>
    <n v="92.7"/>
    <n v="145.5"/>
    <n v="7.68"/>
    <n v="144.4"/>
    <n v="8.4"/>
    <n v="8.15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05T00:00:00"/>
    <s v="10H00"/>
    <s v="PG-19- 11 - FIP-3-5juin"/>
    <s v="FILET"/>
    <n v="500"/>
    <n v="3"/>
    <x v="3"/>
    <n v="79759"/>
    <n v="80114"/>
    <n v="10.199999999999999"/>
    <n v="2610.294117647059"/>
    <s v="NA"/>
    <n v="242"/>
    <n v="15.6"/>
    <n v="9.2200000000000006"/>
    <n v="92.7"/>
    <n v="145.5"/>
    <n v="7.68"/>
    <n v="144.4"/>
    <n v="8.4"/>
    <n v="5.01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05T00:00:00"/>
    <s v="10H00"/>
    <s v="PG-19- 11 - FIP-3-5juin"/>
    <s v="FILET"/>
    <n v="25"/>
    <n v="1"/>
    <x v="3"/>
    <n v="8688"/>
    <n v="8719"/>
    <n v="0.63"/>
    <n v="2657.1428571428569"/>
    <s v="NA"/>
    <n v="242"/>
    <n v="15.6"/>
    <n v="9.2200000000000006"/>
    <n v="92.7"/>
    <n v="145.5"/>
    <n v="7.68"/>
    <n v="144.4"/>
    <n v="8.4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05T00:00:00"/>
    <s v="10H00"/>
    <s v="PG-19- 11 - FIP-3-5juin"/>
    <s v="FILET"/>
    <n v="25"/>
    <n v="2"/>
    <x v="3"/>
    <n v="8720"/>
    <n v="8750"/>
    <n v="0.66"/>
    <n v="2454.545454545454"/>
    <s v="NA"/>
    <n v="242"/>
    <n v="15.6"/>
    <n v="9.2200000000000006"/>
    <n v="92.7"/>
    <n v="145.5"/>
    <n v="7.68"/>
    <n v="144.4"/>
    <n v="8.4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05T00:00:00"/>
    <s v="10H00"/>
    <s v="PG-19- 11 - FIP-3-5juin"/>
    <s v="FILET"/>
    <n v="25"/>
    <n v="3"/>
    <x v="3"/>
    <n v="8750"/>
    <n v="8782"/>
    <n v="0.75"/>
    <n v="2304"/>
    <s v="NA"/>
    <n v="242"/>
    <n v="15.6"/>
    <n v="9.2200000000000006"/>
    <n v="92.7"/>
    <n v="145.5"/>
    <n v="7.68"/>
    <n v="144.4"/>
    <n v="8.4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18T00:00:00"/>
    <s v="13H15"/>
    <s v="PG-19- 6 - FIG-1-18juin"/>
    <s v="FILET"/>
    <n v="500"/>
    <n v="1"/>
    <x v="3"/>
    <n v="97441"/>
    <n v="98947"/>
    <n v="10.130000000000001"/>
    <n v="11150.049358341559"/>
    <s v="NA"/>
    <n v="127"/>
    <n v="17.600000000000001"/>
    <n v="10.77"/>
    <n v="113.9"/>
    <n v="169.4"/>
    <n v="9.31"/>
    <n v="108.2"/>
    <n v="3.2"/>
    <n v="0.67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18T00:00:00"/>
    <s v="13H15"/>
    <s v="PG-19- 6 - FIG-2-18juin"/>
    <s v="FILET"/>
    <n v="500"/>
    <n v="2"/>
    <x v="3"/>
    <n v="98948"/>
    <n v="442"/>
    <n v="10.96"/>
    <n v="-674083.02919708029"/>
    <s v="NA"/>
    <n v="127"/>
    <n v="17.600000000000001"/>
    <n v="10.77"/>
    <n v="113.9"/>
    <n v="169.4"/>
    <n v="9.31"/>
    <n v="108.2"/>
    <n v="3.2"/>
    <n v="0.62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18T00:00:00"/>
    <s v="13H15"/>
    <s v="PG-19- 6 - FIG-3-18juin"/>
    <s v="FILET"/>
    <n v="500"/>
    <n v="3"/>
    <x v="3"/>
    <n v="442"/>
    <n v="1874"/>
    <n v="10.029999999999999"/>
    <n v="10707.876370887338"/>
    <s v="NA"/>
    <n v="127"/>
    <n v="17.600000000000001"/>
    <n v="10.77"/>
    <n v="113.9"/>
    <n v="169.4"/>
    <n v="9.31"/>
    <n v="108.2"/>
    <n v="3.2"/>
    <n v="0.92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18T00:00:00"/>
    <s v="13H15"/>
    <s v="PG-19- 6 - FIP-1-18juin"/>
    <s v="FILET"/>
    <n v="25"/>
    <n v="1"/>
    <x v="3"/>
    <n v="9148"/>
    <n v="9163"/>
    <n v="1"/>
    <n v="809.99999999999989"/>
    <s v="NA"/>
    <n v="127"/>
    <n v="17.600000000000001"/>
    <n v="10.77"/>
    <n v="113.9"/>
    <n v="169.4"/>
    <n v="9.31"/>
    <n v="108.2"/>
    <n v="3.2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18T00:00:00"/>
    <s v="13H15"/>
    <s v="PG-19- 6 - FIP-2-18juin"/>
    <s v="FILET"/>
    <n v="25"/>
    <n v="2"/>
    <x v="3"/>
    <n v="9164"/>
    <n v="9185"/>
    <n v="1"/>
    <n v="1134"/>
    <s v="NA"/>
    <n v="127"/>
    <n v="17.600000000000001"/>
    <n v="10.77"/>
    <n v="113.9"/>
    <n v="169.4"/>
    <n v="9.31"/>
    <n v="108.2"/>
    <n v="3.2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6-18T00:00:00"/>
    <s v="13H15"/>
    <s v="PG-19- 6 - FIP-3-18juin"/>
    <s v="FILET"/>
    <n v="25"/>
    <n v="3"/>
    <x v="3"/>
    <n v="9185"/>
    <n v="9203"/>
    <n v="1"/>
    <n v="971.99999999999989"/>
    <s v="NA"/>
    <n v="127"/>
    <n v="17.600000000000001"/>
    <n v="10.77"/>
    <n v="113.9"/>
    <n v="169.4"/>
    <n v="9.31"/>
    <n v="108.2"/>
    <n v="3.2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18T00:00:00"/>
    <s v="11H00"/>
    <s v="PG-19- 8 - FIG-1-18juin"/>
    <s v="FILET"/>
    <n v="500"/>
    <n v="1"/>
    <x v="3"/>
    <n v="95959"/>
    <n v="96484"/>
    <n v="10.3"/>
    <n v="3822.8155339805821"/>
    <s v="NA"/>
    <n v="1.1399999999999999"/>
    <n v="19.100000000000001"/>
    <n v="7.57"/>
    <n v="57.8"/>
    <n v="145.30000000000001"/>
    <n v="8.1300000000000008"/>
    <n v="147"/>
    <n v="13.4"/>
    <n v="3.85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18T00:00:00"/>
    <s v="11H00"/>
    <s v="PG-19- 8 - FIG-2-18juin"/>
    <s v="FILET"/>
    <n v="500"/>
    <n v="2"/>
    <x v="3"/>
    <n v="96484"/>
    <n v="96862"/>
    <n v="10.029999999999999"/>
    <n v="2826.5204386839478"/>
    <s v="NA"/>
    <n v="1.1399999999999999"/>
    <n v="19.100000000000001"/>
    <n v="7.57"/>
    <n v="57.8"/>
    <n v="145.30000000000001"/>
    <n v="8.1300000000000008"/>
    <n v="147"/>
    <n v="13.4"/>
    <n v="4.63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18T00:00:00"/>
    <s v="11H00"/>
    <s v="PG-19- 8 - FIG-3-18juin"/>
    <s v="FILET"/>
    <n v="500"/>
    <n v="3"/>
    <x v="3"/>
    <n v="96863"/>
    <n v="97328"/>
    <n v="10.050000000000001"/>
    <n v="3470.1492537313429"/>
    <s v="NA"/>
    <n v="1.1399999999999999"/>
    <n v="19.100000000000001"/>
    <n v="7.57"/>
    <n v="57.8"/>
    <n v="145.30000000000001"/>
    <n v="8.1300000000000008"/>
    <n v="147"/>
    <n v="13.4"/>
    <n v="5.16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18T00:00:00"/>
    <s v="11H00"/>
    <s v="PG-19- 8 - FIP-1-18juin"/>
    <s v="FILET"/>
    <n v="25"/>
    <n v="1"/>
    <x v="3"/>
    <n v="9096"/>
    <n v="9106"/>
    <n v="1.03"/>
    <n v="524.27184466019412"/>
    <s v="NA"/>
    <n v="1.1399999999999999"/>
    <n v="19.100000000000001"/>
    <n v="7.57"/>
    <n v="57.8"/>
    <n v="145.30000000000001"/>
    <n v="8.1300000000000008"/>
    <n v="147"/>
    <n v="13.4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18T00:00:00"/>
    <s v="11H00"/>
    <s v="PG-19- 8 - FIP-2-18juin"/>
    <s v="FILET"/>
    <n v="25"/>
    <n v="2"/>
    <x v="3"/>
    <n v="9108"/>
    <n v="9116"/>
    <n v="1.03"/>
    <n v="419.41747572815535"/>
    <s v="NA"/>
    <n v="1.1399999999999999"/>
    <n v="19.100000000000001"/>
    <n v="7.57"/>
    <n v="57.8"/>
    <n v="145.30000000000001"/>
    <n v="8.1300000000000008"/>
    <n v="147"/>
    <n v="13.4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6-18T00:00:00"/>
    <s v="11H00"/>
    <s v="PG-19- 8 - FIP-3-18juin"/>
    <s v="FILET"/>
    <n v="25"/>
    <n v="3"/>
    <x v="3"/>
    <n v="9118"/>
    <n v="9125"/>
    <n v="1.03"/>
    <n v="366.99029126213594"/>
    <s v="NA"/>
    <n v="1.1399999999999999"/>
    <n v="19.100000000000001"/>
    <n v="7.57"/>
    <n v="57.8"/>
    <n v="145.30000000000001"/>
    <n v="8.1300000000000008"/>
    <n v="147"/>
    <n v="13.4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18T00:00:00"/>
    <s v="9H00"/>
    <s v="PG-19- 11 - FIG-1-18juin"/>
    <s v="FILET"/>
    <n v="500"/>
    <n v="1"/>
    <x v="3"/>
    <n v="91218"/>
    <n v="93010"/>
    <n v="10.33"/>
    <n v="13010.648596321395"/>
    <s v="NA"/>
    <n v="134"/>
    <n v="17.899999999999999"/>
    <n v="8.68"/>
    <n v="91.7"/>
    <n v="178.8"/>
    <n v="8.36"/>
    <n v="118.9"/>
    <n v="5.0999999999999996"/>
    <n v="0.59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18T00:00:00"/>
    <s v="9H00"/>
    <s v="PG-19- 11 - FIG-2-18juin"/>
    <s v="FILET"/>
    <n v="500"/>
    <n v="2"/>
    <x v="3"/>
    <n v="93010"/>
    <n v="94255"/>
    <n v="9.83"/>
    <n v="9498.9827060020343"/>
    <s v="NA"/>
    <n v="134"/>
    <n v="17.899999999999999"/>
    <n v="8.68"/>
    <n v="91.7"/>
    <n v="178.8"/>
    <n v="8.36"/>
    <n v="118.9"/>
    <n v="5.0999999999999996"/>
    <n v="0.62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18T00:00:00"/>
    <s v="9H00"/>
    <s v="PG-19- 11 - FIG-3-18juin"/>
    <s v="FILET"/>
    <n v="500"/>
    <n v="3"/>
    <x v="3"/>
    <n v="94255"/>
    <n v="95882"/>
    <n v="10.08"/>
    <n v="12105.65476190476"/>
    <s v="NA"/>
    <n v="134"/>
    <n v="17.899999999999999"/>
    <n v="8.68"/>
    <n v="91.7"/>
    <n v="178.8"/>
    <n v="8.36"/>
    <n v="118.9"/>
    <n v="5.0999999999999996"/>
    <n v="0.62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18T00:00:00"/>
    <s v="9H00"/>
    <s v="PG-19- 11 - FIP-1-18juin"/>
    <s v="FILET"/>
    <n v="25"/>
    <n v="1"/>
    <x v="3"/>
    <n v="8971"/>
    <n v="9006"/>
    <n v="1.05"/>
    <n v="1800"/>
    <s v="NA"/>
    <n v="134"/>
    <n v="17.899999999999999"/>
    <n v="8.68"/>
    <n v="91.7"/>
    <n v="178.8"/>
    <n v="8.36"/>
    <n v="118.9"/>
    <n v="5.0999999999999996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18T00:00:00"/>
    <s v="9H00"/>
    <s v="PG-19- 11 - FIP-2-18juin"/>
    <s v="FILET"/>
    <n v="25"/>
    <n v="2"/>
    <x v="3"/>
    <n v="9006"/>
    <n v="9045"/>
    <n v="1.23"/>
    <n v="1712.1951219512196"/>
    <s v="NA"/>
    <n v="134"/>
    <n v="17.899999999999999"/>
    <n v="8.68"/>
    <n v="91.7"/>
    <n v="178.8"/>
    <n v="8.36"/>
    <n v="118.9"/>
    <n v="5.0999999999999996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6-18T00:00:00"/>
    <s v="9H00"/>
    <s v="PG-19- 11 - FIP-3-18juin"/>
    <s v="FILET"/>
    <n v="25"/>
    <n v="3"/>
    <x v="3"/>
    <n v="9045"/>
    <n v="9086"/>
    <n v="1.01"/>
    <n v="2192.0792079207918"/>
    <s v="NA"/>
    <n v="134"/>
    <n v="17.899999999999999"/>
    <n v="8.68"/>
    <n v="91.7"/>
    <n v="178.8"/>
    <n v="8.36"/>
    <n v="118.9"/>
    <n v="5.0999999999999996"/>
    <s v="NA"/>
    <s v="NA"/>
    <s v="NA"/>
    <s v="NA"/>
    <s v="NA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0"/>
    <d v="2019-07-01T00:00:00"/>
    <s v="9h15"/>
    <s v="PG-19-1 -FIG-1-D"/>
    <s v="FILET"/>
    <n v="500"/>
    <n v="1"/>
    <x v="4"/>
    <n v="3084"/>
    <n v="6222"/>
    <n v="10"/>
    <n v="23535"/>
    <s v="NA"/>
    <n v="28.7"/>
    <n v="14.2"/>
    <n v="9.1199999999999992"/>
    <n v="89.1"/>
    <n v="111.8"/>
    <n v="8.3800000000000008"/>
    <n v="158.6"/>
    <n v="4.8"/>
    <n v="1.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0"/>
    <d v="2019-07-01T00:00:00"/>
    <s v="9h15"/>
    <s v="PG-19- 1  -FIG-2-D"/>
    <s v="FILET"/>
    <n v="500"/>
    <n v="2"/>
    <x v="4"/>
    <n v="6223"/>
    <n v="8800"/>
    <n v="10.050000000000001"/>
    <n v="19231.343283582089"/>
    <s v="NA"/>
    <n v="28.7"/>
    <n v="14.2"/>
    <n v="9.1199999999999992"/>
    <n v="89.1"/>
    <n v="111.8"/>
    <n v="8.3800000000000008"/>
    <n v="158.6"/>
    <n v="4.8"/>
    <n v="1.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0"/>
    <d v="2019-07-01T00:00:00"/>
    <s v="9h15"/>
    <s v="PG-19- 1  -FIG-3-D"/>
    <s v="FILET"/>
    <n v="500"/>
    <n v="3"/>
    <x v="4"/>
    <n v="8800"/>
    <n v="11834"/>
    <n v="9.9499999999999993"/>
    <n v="22869.346733668339"/>
    <s v="NA"/>
    <n v="28.7"/>
    <n v="14.2"/>
    <n v="9.1199999999999992"/>
    <n v="89.1"/>
    <n v="111.8"/>
    <n v="8.3800000000000008"/>
    <n v="158.6"/>
    <n v="4.8"/>
    <n v="1.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0"/>
    <d v="2019-07-01T00:00:00"/>
    <s v="9h15"/>
    <s v="PG-19- 1  -FIP-1-D"/>
    <s v="FILET"/>
    <n v="25"/>
    <n v="1"/>
    <x v="4"/>
    <n v="9477"/>
    <n v="9777"/>
    <n v="1"/>
    <n v="16200"/>
    <s v="eau à moitié du cadre"/>
    <n v="28.7"/>
    <n v="14.2"/>
    <n v="9.1199999999999992"/>
    <n v="89.1"/>
    <n v="111.8"/>
    <n v="8.3800000000000008"/>
    <n v="158.6"/>
    <n v="4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0"/>
    <d v="2019-07-01T00:00:00"/>
    <s v="9h15"/>
    <s v="PG-19- 1  -FIP-2-D"/>
    <s v="FILET"/>
    <n v="25"/>
    <n v="2"/>
    <x v="4"/>
    <n v="9783"/>
    <n v="10084"/>
    <n v="0.98"/>
    <n v="16585.714285714283"/>
    <s v="NA"/>
    <n v="28.7"/>
    <n v="14.2"/>
    <n v="9.1199999999999992"/>
    <n v="89.1"/>
    <n v="111.8"/>
    <n v="8.3800000000000008"/>
    <n v="158.6"/>
    <n v="4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0"/>
    <d v="2019-07-01T00:00:00"/>
    <s v="9h15"/>
    <s v="PG-19- 1  -FIP-3-D"/>
    <s v="FILET"/>
    <n v="25"/>
    <n v="3"/>
    <x v="4"/>
    <n v="10094"/>
    <n v="10396"/>
    <n v="1"/>
    <n v="16308"/>
    <s v="NA"/>
    <n v="28.7"/>
    <n v="14.2"/>
    <n v="9.1199999999999992"/>
    <n v="89.1"/>
    <n v="111.8"/>
    <n v="8.3800000000000008"/>
    <n v="158.6"/>
    <n v="4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d v="2019-07-01T00:00:00"/>
    <s v="11H00"/>
    <s v="PG-19- 2  -FIG-1-D"/>
    <s v="FILET"/>
    <n v="500"/>
    <n v="1"/>
    <x v="4"/>
    <s v="NA"/>
    <n v="12780"/>
    <n v="10"/>
    <s v="NA"/>
    <s v="NA"/>
    <s v="NA"/>
    <n v="16.2"/>
    <n v="9.32"/>
    <n v="95"/>
    <n v="142.5"/>
    <n v="8.84"/>
    <n v="136.19999999999999"/>
    <n v="1.5"/>
    <n v="29.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d v="2019-07-01T00:00:00"/>
    <s v="11H00"/>
    <s v="PG-19-  2 -FIG-2-D"/>
    <s v="FILET"/>
    <n v="500"/>
    <n v="2"/>
    <x v="4"/>
    <n v="12781"/>
    <n v="14216"/>
    <n v="10.029999999999999"/>
    <n v="10730.309072781656"/>
    <s v="NA"/>
    <s v="NA"/>
    <n v="16.2"/>
    <n v="9.32"/>
    <n v="95"/>
    <n v="142.5"/>
    <n v="8.84"/>
    <n v="136.19999999999999"/>
    <n v="1.5"/>
    <n v="6.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d v="2019-07-01T00:00:00"/>
    <s v="11H00"/>
    <s v="PG-19-  2 -FIG-3-D"/>
    <s v="FILET"/>
    <n v="500"/>
    <n v="3"/>
    <x v="4"/>
    <n v="14216"/>
    <n v="15702"/>
    <n v="10.029999999999999"/>
    <n v="11111.665004985045"/>
    <s v="NA"/>
    <s v="NA"/>
    <n v="16.2"/>
    <n v="9.32"/>
    <n v="95"/>
    <n v="142.5"/>
    <n v="8.84"/>
    <n v="136.19999999999999"/>
    <n v="1.5"/>
    <n v="2.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d v="2019-07-01T00:00:00"/>
    <s v="11H00"/>
    <s v="PG-19- 2  -FIP-1-D"/>
    <s v="FILET"/>
    <n v="25"/>
    <n v="1"/>
    <x v="4"/>
    <n v="10448"/>
    <n v="10474"/>
    <n v="0.91"/>
    <n v="1542.8571428571429"/>
    <s v="NA"/>
    <s v="NA"/>
    <n v="16.2"/>
    <n v="9.32"/>
    <n v="95"/>
    <n v="142.5"/>
    <n v="8.84"/>
    <n v="136.19999999999999"/>
    <n v="1.5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d v="2019-07-01T00:00:00"/>
    <s v="11H00"/>
    <s v="PG-19- 2  -FIP-2-D"/>
    <s v="FILET"/>
    <n v="25"/>
    <n v="2"/>
    <x v="4"/>
    <n v="10477"/>
    <n v="10504"/>
    <n v="0.95"/>
    <n v="1534.7368421052631"/>
    <s v="NA"/>
    <s v="NA"/>
    <n v="16.2"/>
    <n v="9.32"/>
    <n v="95"/>
    <n v="142.5"/>
    <n v="8.84"/>
    <n v="136.19999999999999"/>
    <n v="1.5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"/>
    <d v="2019-07-01T00:00:00"/>
    <s v="11H00"/>
    <s v="PG-19- 2  -FIP-3-D"/>
    <s v="FILET"/>
    <n v="25"/>
    <n v="3"/>
    <x v="4"/>
    <n v="10508"/>
    <n v="10538"/>
    <n v="0.96"/>
    <n v="1687.4999999999998"/>
    <s v="NA"/>
    <s v="NA"/>
    <n v="16.2"/>
    <n v="9.32"/>
    <n v="95"/>
    <n v="142.5"/>
    <n v="8.84"/>
    <n v="136.19999999999999"/>
    <n v="1.5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4h00"/>
    <s v="PG-19- 3  -FIG-1-D"/>
    <s v="FILET"/>
    <n v="500"/>
    <n v="1"/>
    <x v="4"/>
    <n v="16379"/>
    <n v="17958"/>
    <n v="10.01"/>
    <n v="11830.669330669331"/>
    <s v="NA"/>
    <n v="38.700000000000003"/>
    <n v="18.100000000000001"/>
    <n v="9.33"/>
    <n v="99.2"/>
    <n v="203.5"/>
    <n v="9.1"/>
    <n v="122.7"/>
    <n v="2.9"/>
    <n v="1.09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4h00"/>
    <s v="PG-19- 3  -FIG-2-D"/>
    <s v="FILET"/>
    <n v="500"/>
    <n v="2"/>
    <x v="4"/>
    <n v="17959"/>
    <n v="19540"/>
    <n v="9.98"/>
    <n v="11881.262525050099"/>
    <s v="NA"/>
    <n v="38.700000000000003"/>
    <n v="18.100000000000001"/>
    <n v="9.33"/>
    <n v="99.2"/>
    <n v="203.5"/>
    <n v="9.1"/>
    <n v="122.7"/>
    <n v="2.9"/>
    <n v="0.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4h00"/>
    <s v="PG-19- 3  -FIG-3-D"/>
    <s v="FILET"/>
    <n v="500"/>
    <n v="3"/>
    <x v="4"/>
    <n v="19540"/>
    <n v="21108"/>
    <n v="10.050000000000001"/>
    <n v="11701.492537313432"/>
    <s v="NA"/>
    <n v="38.700000000000003"/>
    <n v="18.100000000000001"/>
    <n v="9.33"/>
    <n v="99.2"/>
    <n v="203.5"/>
    <n v="9.1"/>
    <n v="122.7"/>
    <n v="2.9"/>
    <n v="0.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4h00"/>
    <s v="PG-19- 3  -FIP-1-D"/>
    <s v="FILET"/>
    <n v="25"/>
    <n v="1"/>
    <x v="4"/>
    <n v="10560"/>
    <n v="10579"/>
    <n v="0.73"/>
    <n v="1405.4794520547946"/>
    <s v="NA"/>
    <n v="38.700000000000003"/>
    <n v="18.100000000000001"/>
    <n v="9.33"/>
    <n v="99.2"/>
    <n v="203.5"/>
    <n v="9.1"/>
    <n v="122.7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4h00"/>
    <s v="PG-19- 3  -FIP-2-D"/>
    <s v="FILET"/>
    <n v="25"/>
    <n v="2"/>
    <x v="4"/>
    <n v="10585"/>
    <n v="10601"/>
    <n v="0.73"/>
    <n v="1183.5616438356165"/>
    <s v="NA"/>
    <n v="38.700000000000003"/>
    <n v="18.100000000000001"/>
    <n v="9.33"/>
    <n v="99.2"/>
    <n v="203.5"/>
    <n v="9.1"/>
    <n v="122.7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4h00"/>
    <s v="PG-19- 3  -FIP-3-D"/>
    <s v="FILET"/>
    <n v="25"/>
    <n v="3"/>
    <x v="4"/>
    <n v="10603"/>
    <n v="10622"/>
    <n v="0.73"/>
    <n v="1405.4794520547946"/>
    <s v="NA"/>
    <n v="38.700000000000003"/>
    <n v="18.100000000000001"/>
    <n v="9.33"/>
    <n v="99.2"/>
    <n v="203.5"/>
    <n v="9.1"/>
    <n v="122.7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5h00"/>
    <s v="PG-19-3-SUG-1-D"/>
    <s v="SURBER"/>
    <n v="500"/>
    <n v="1"/>
    <x v="4"/>
    <s v="NA"/>
    <s v="NA"/>
    <n v="1.03"/>
    <s v="NA"/>
    <s v="NA"/>
    <n v="38.700000000000003"/>
    <n v="18.100000000000001"/>
    <n v="9.33"/>
    <n v="99.2"/>
    <n v="203.5"/>
    <n v="9.1"/>
    <n v="122.7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5h00"/>
    <s v="PG-19-3-SUG-2-D"/>
    <s v="SURBER"/>
    <n v="500"/>
    <n v="2"/>
    <x v="4"/>
    <s v="NA"/>
    <s v="NA"/>
    <n v="1.03"/>
    <s v="NA"/>
    <s v="NA"/>
    <n v="38.700000000000003"/>
    <n v="18.100000000000001"/>
    <n v="9.33"/>
    <n v="99.2"/>
    <n v="203.5"/>
    <n v="9.1"/>
    <n v="122.7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5h00"/>
    <s v="PG-19-3-SUG-3-D"/>
    <s v="SURBER"/>
    <n v="500"/>
    <n v="3"/>
    <x v="4"/>
    <s v="NA"/>
    <s v="NA"/>
    <n v="1"/>
    <s v="NA"/>
    <s v="NA"/>
    <n v="38.700000000000003"/>
    <n v="18.100000000000001"/>
    <n v="9.33"/>
    <n v="99.2"/>
    <n v="203.5"/>
    <n v="9.1"/>
    <n v="122.7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5h00"/>
    <s v="PG-19-3-SUP-1-D"/>
    <s v="SURBER"/>
    <n v="25"/>
    <n v="1"/>
    <x v="4"/>
    <s v="NA"/>
    <s v="NA"/>
    <n v="1.03"/>
    <s v="NA"/>
    <s v="NA"/>
    <n v="38.700000000000003"/>
    <n v="18.100000000000001"/>
    <n v="9.33"/>
    <n v="99.2"/>
    <n v="203.5"/>
    <n v="9.1"/>
    <n v="122.7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5h00"/>
    <s v="PG-19-3-SUP-2-D"/>
    <s v="SURBER"/>
    <n v="25"/>
    <n v="2"/>
    <x v="4"/>
    <s v="NA"/>
    <s v="NA"/>
    <n v="1.03"/>
    <s v="NA"/>
    <s v="NA"/>
    <n v="38.700000000000003"/>
    <n v="18.100000000000001"/>
    <n v="9.33"/>
    <n v="99.2"/>
    <n v="203.5"/>
    <n v="9.1"/>
    <n v="122.7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2"/>
    <d v="2019-07-01T00:00:00"/>
    <s v="15h00"/>
    <s v="PG-19-3-SUP-3-D"/>
    <s v="SURBER"/>
    <n v="25"/>
    <n v="3"/>
    <x v="4"/>
    <s v="NA"/>
    <s v="NA"/>
    <n v="1"/>
    <s v="NA"/>
    <s v="NA"/>
    <n v="38.700000000000003"/>
    <n v="18.100000000000001"/>
    <n v="9.33"/>
    <n v="99.2"/>
    <n v="203.5"/>
    <n v="9.1"/>
    <n v="122.7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d v="2019-07-01T00:00:00"/>
    <s v="16h00"/>
    <s v="PG-19-4 FIG-1-D"/>
    <s v="FILET"/>
    <n v="500"/>
    <n v="1"/>
    <x v="4"/>
    <n v="21153"/>
    <n v="22103"/>
    <n v="10.02"/>
    <n v="7110.7784431137725"/>
    <s v="NA"/>
    <n v="25.4"/>
    <n v="20.7"/>
    <n v="9.44"/>
    <n v="105.4"/>
    <n v="184"/>
    <n v="9.8000000000000007"/>
    <n v="107.4"/>
    <n v="1.6"/>
    <n v="4.65000000000000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d v="2019-07-01T00:00:00"/>
    <s v="16h00"/>
    <s v="PG-19-4 FIG-2-D"/>
    <s v="FILET"/>
    <n v="500"/>
    <n v="2"/>
    <x v="4"/>
    <n v="22103"/>
    <n v="22999"/>
    <n v="10"/>
    <n v="6720"/>
    <s v="NA"/>
    <n v="25.4"/>
    <n v="20.7"/>
    <n v="9.44"/>
    <n v="105.4"/>
    <n v="184"/>
    <n v="9.8000000000000007"/>
    <n v="107.4"/>
    <n v="1.6"/>
    <n v="6.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d v="2019-07-01T00:00:00"/>
    <s v="16h00"/>
    <s v="PG-19-4 FIG-3-D"/>
    <s v="FILET"/>
    <n v="500"/>
    <n v="3"/>
    <x v="4"/>
    <n v="22999"/>
    <n v="23859"/>
    <n v="10.02"/>
    <n v="6437.1257485029946"/>
    <s v="NA"/>
    <n v="25.4"/>
    <n v="20.7"/>
    <n v="9.44"/>
    <n v="105.4"/>
    <n v="184"/>
    <n v="9.8000000000000007"/>
    <n v="107.4"/>
    <n v="1.6"/>
    <n v="3.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d v="2019-07-01T00:00:00"/>
    <s v="16h00"/>
    <s v="PG-19-4 FIP-1-D"/>
    <s v="FILET"/>
    <n v="25"/>
    <n v="1"/>
    <x v="4"/>
    <n v="10628"/>
    <n v="10631"/>
    <n v="0.85"/>
    <n v="190.58823529411762"/>
    <s v="NA"/>
    <n v="25.4"/>
    <n v="20.7"/>
    <n v="9.44"/>
    <n v="105.4"/>
    <n v="184"/>
    <n v="9.8000000000000007"/>
    <n v="107.4"/>
    <n v="1.6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d v="2019-07-01T00:00:00"/>
    <s v="16h00"/>
    <s v="PG-19-4 FIP-2-D"/>
    <s v="FILET"/>
    <n v="25"/>
    <n v="2"/>
    <x v="4"/>
    <n v="10633"/>
    <n v="10637"/>
    <n v="0.72"/>
    <n v="300"/>
    <s v="NA"/>
    <n v="25.4"/>
    <n v="20.7"/>
    <n v="9.44"/>
    <n v="105.4"/>
    <n v="184"/>
    <n v="9.8000000000000007"/>
    <n v="107.4"/>
    <n v="1.6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3"/>
    <d v="2019-07-01T00:00:00"/>
    <s v="16h00"/>
    <s v="PG-19- 4  -FIP-3-B"/>
    <s v="FILET"/>
    <n v="25"/>
    <n v="3"/>
    <x v="4"/>
    <n v="10640"/>
    <n v="10643"/>
    <n v="0.75"/>
    <n v="215.99999999999997"/>
    <s v="NA"/>
    <n v="25.4"/>
    <n v="20.7"/>
    <n v="9.44"/>
    <n v="105.4"/>
    <n v="184"/>
    <n v="9.8000000000000007"/>
    <n v="107.4"/>
    <n v="1.6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d v="2019-07-02T00:00:00"/>
    <s v="11h30"/>
    <s v="PG-19-5 FIG-1-D"/>
    <s v="FILET"/>
    <n v="500"/>
    <n v="1"/>
    <x v="4"/>
    <n v="27684"/>
    <n v="28048"/>
    <n v="10"/>
    <n v="2730"/>
    <s v="NA"/>
    <n v="2.02"/>
    <n v="21"/>
    <n v="8.16"/>
    <n v="91.7"/>
    <n v="241.3"/>
    <n v="8.5"/>
    <n v="115.6"/>
    <n v="19"/>
    <n v="1.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d v="2019-07-02T00:00:00"/>
    <s v="11h30"/>
    <s v="PG-19-5 FIG-2-D"/>
    <s v="FILET"/>
    <n v="500"/>
    <n v="2"/>
    <x v="4"/>
    <n v="28048"/>
    <n v="28471"/>
    <n v="10.02"/>
    <n v="3166.1676646706583"/>
    <s v="NA"/>
    <n v="2.02"/>
    <n v="21"/>
    <n v="8.16"/>
    <n v="91.7"/>
    <n v="241.3"/>
    <n v="8.5"/>
    <n v="115.6"/>
    <n v="19"/>
    <n v="5.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d v="2019-07-02T00:00:00"/>
    <s v="11h30"/>
    <s v="PG-19-5 FIG-3-D"/>
    <s v="FILET"/>
    <n v="500"/>
    <n v="3"/>
    <x v="4"/>
    <n v="28471"/>
    <n v="28937"/>
    <n v="10"/>
    <n v="3494.9999999999991"/>
    <s v="NA"/>
    <n v="2.02"/>
    <n v="21"/>
    <n v="8.16"/>
    <n v="91.7"/>
    <n v="241.3"/>
    <n v="8.5"/>
    <n v="115.6"/>
    <n v="19"/>
    <n v="1.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d v="2019-07-02T00:00:00"/>
    <s v="11h30"/>
    <s v="PG-19-5 FIP-1-D"/>
    <s v="FILET"/>
    <n v="25"/>
    <n v="1"/>
    <x v="4"/>
    <n v="10763"/>
    <n v="10781"/>
    <n v="0.83"/>
    <n v="1171.0843373493974"/>
    <s v="NA"/>
    <n v="2.02"/>
    <n v="21"/>
    <n v="8.16"/>
    <n v="91.7"/>
    <n v="241.3"/>
    <n v="8.5"/>
    <n v="115.6"/>
    <n v="1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d v="2019-07-02T00:00:00"/>
    <s v="11h30"/>
    <s v="PG-19-5 FIP-2-D"/>
    <s v="FILET"/>
    <n v="25"/>
    <n v="2"/>
    <x v="4"/>
    <n v="10785"/>
    <n v="10800"/>
    <n v="0.91"/>
    <n v="890.10989010988999"/>
    <s v="NA"/>
    <n v="2.02"/>
    <n v="21"/>
    <n v="8.16"/>
    <n v="91.7"/>
    <n v="241.3"/>
    <n v="8.5"/>
    <n v="115.6"/>
    <n v="1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4"/>
    <d v="2019-07-02T00:00:00"/>
    <s v="11h30"/>
    <s v="PG-19-5 FIP-3-B"/>
    <s v="FILET"/>
    <n v="25"/>
    <n v="3"/>
    <x v="4"/>
    <n v="10801"/>
    <n v="10819"/>
    <n v="0.98"/>
    <n v="991.83673469387747"/>
    <s v="NA"/>
    <n v="2.02"/>
    <n v="21"/>
    <n v="8.16"/>
    <n v="91.7"/>
    <n v="241.3"/>
    <n v="8.5"/>
    <n v="115.6"/>
    <n v="1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 FIG-1-D"/>
    <s v="FILET"/>
    <n v="500"/>
    <n v="1"/>
    <x v="4"/>
    <n v="29034"/>
    <n v="29913"/>
    <n v="10"/>
    <n v="6592.5"/>
    <s v="NA"/>
    <n v="80.099999999999994"/>
    <n v="22.5"/>
    <n v="9.19"/>
    <n v="106.3"/>
    <n v="209.8"/>
    <n v="8.91"/>
    <n v="106.2"/>
    <n v="3"/>
    <n v="0.7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 FIG-2-D"/>
    <s v="FILET"/>
    <n v="500"/>
    <n v="2"/>
    <x v="4"/>
    <n v="29913"/>
    <n v="30770"/>
    <n v="10"/>
    <n v="6427.4999999999991"/>
    <s v="NA"/>
    <n v="80.099999999999994"/>
    <n v="22.5"/>
    <n v="9.19"/>
    <n v="106.3"/>
    <n v="209.8"/>
    <n v="8.91"/>
    <n v="106.2"/>
    <n v="3"/>
    <n v="0.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 6 FIG-3-D"/>
    <s v="FILET"/>
    <n v="500"/>
    <n v="3"/>
    <x v="4"/>
    <n v="30770"/>
    <n v="31596"/>
    <n v="10"/>
    <n v="6194.9999999999991"/>
    <s v="NA"/>
    <n v="80.099999999999994"/>
    <n v="22.5"/>
    <n v="9.19"/>
    <n v="106.3"/>
    <n v="209.8"/>
    <n v="8.91"/>
    <n v="106.2"/>
    <n v="3"/>
    <n v="1.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 FIP-1-D"/>
    <s v="FILET"/>
    <n v="25"/>
    <n v="1"/>
    <x v="4"/>
    <n v="10827"/>
    <n v="10831"/>
    <n v="1.02"/>
    <n v="211.76470588235293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 FIP-2-D"/>
    <s v="FILET"/>
    <n v="25"/>
    <n v="2"/>
    <x v="4"/>
    <n v="10835"/>
    <n v="10837"/>
    <n v="1.02"/>
    <n v="105.88235294117646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 FIP-3-D"/>
    <s v="FILET"/>
    <n v="25"/>
    <n v="3"/>
    <x v="4"/>
    <n v="10843"/>
    <n v="10846"/>
    <n v="1"/>
    <n v="161.99999999999997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FIG-4-D-EXTRA"/>
    <s v="FILET"/>
    <n v="25"/>
    <n v="4"/>
    <x v="4"/>
    <n v="31596"/>
    <n v="32459"/>
    <n v="10"/>
    <n v="6472.4999999999991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FIG-5-D-EXTRA"/>
    <s v="FILET"/>
    <n v="25"/>
    <n v="5"/>
    <x v="4"/>
    <n v="32460"/>
    <n v="33301"/>
    <n v="10"/>
    <n v="6307.4999999999991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FIG-6-D-EXTRA"/>
    <s v="FILET"/>
    <n v="25"/>
    <n v="6"/>
    <x v="4"/>
    <n v="33301"/>
    <n v="34154"/>
    <n v="10"/>
    <n v="6397.4999999999991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FIG-7-D-EXTRA"/>
    <s v="FILET"/>
    <n v="25"/>
    <n v="7"/>
    <x v="4"/>
    <n v="34154"/>
    <n v="35003"/>
    <n v="10"/>
    <n v="6367.5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SUG-1-D"/>
    <s v="SURBER"/>
    <n v="500"/>
    <n v="1"/>
    <x v="4"/>
    <s v="NA"/>
    <s v="NA"/>
    <n v="1.22"/>
    <s v="NA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SUG-2-D"/>
    <s v="SURBER"/>
    <n v="500"/>
    <n v="2"/>
    <x v="4"/>
    <s v="NA"/>
    <s v="NA"/>
    <n v="1.05"/>
    <s v="NA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SUG-3-D"/>
    <s v="SURBER"/>
    <n v="500"/>
    <n v="3"/>
    <x v="4"/>
    <s v="NA"/>
    <s v="NA"/>
    <n v="1.03"/>
    <s v="NA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SUP-1-D"/>
    <s v="SURBER"/>
    <n v="25"/>
    <n v="1"/>
    <x v="4"/>
    <s v="NA"/>
    <s v="NA"/>
    <n v="1.22"/>
    <s v="NA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SUP-2-D"/>
    <s v="SURBER"/>
    <n v="25"/>
    <n v="2"/>
    <x v="4"/>
    <s v="NA"/>
    <s v="NA"/>
    <n v="1.05"/>
    <s v="NA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d v="2019-07-02T00:00:00"/>
    <s v="14H00"/>
    <s v="PG-19-6-SUP-3-D"/>
    <s v="SURBER"/>
    <n v="25"/>
    <n v="3"/>
    <x v="4"/>
    <s v="NA"/>
    <s v="NA"/>
    <n v="1.03"/>
    <s v="NA"/>
    <s v="NA"/>
    <n v="80.099999999999994"/>
    <n v="22.5"/>
    <n v="9.19"/>
    <n v="106.3"/>
    <n v="209.8"/>
    <n v="8.91"/>
    <n v="106.2"/>
    <n v="3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d v="2019-07-02T00:00:00"/>
    <s v="9h30"/>
    <s v="PG-19-7 FIG-1-D"/>
    <s v="FILET"/>
    <n v="500"/>
    <n v="1"/>
    <x v="4"/>
    <n v="23912"/>
    <n v="25055"/>
    <n v="10.050000000000001"/>
    <n v="8529.8507462686557"/>
    <s v="NA"/>
    <n v="21.5"/>
    <n v="21.1"/>
    <n v="8.48"/>
    <n v="95.4"/>
    <n v="164.8"/>
    <n v="8.3000000000000007"/>
    <n v="116.3"/>
    <n v="2.9"/>
    <n v="3.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d v="2019-07-02T00:00:00"/>
    <s v="9h30"/>
    <s v="PG-19-7 FIG-2-D"/>
    <s v="FILET"/>
    <n v="500"/>
    <n v="2"/>
    <x v="4"/>
    <n v="25401"/>
    <n v="26468"/>
    <n v="10.029999999999999"/>
    <n v="7978.5643070787628"/>
    <s v="NA"/>
    <n v="21.5"/>
    <n v="21.1"/>
    <n v="8.48"/>
    <n v="95.4"/>
    <n v="164.8"/>
    <n v="8.3000000000000007"/>
    <n v="116.3"/>
    <n v="2.9"/>
    <n v="1.11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d v="2019-07-02T00:00:00"/>
    <s v="9h30"/>
    <s v="PG-19-7 FIG-3-D"/>
    <s v="FILET"/>
    <n v="500"/>
    <n v="3"/>
    <x v="4"/>
    <n v="26468"/>
    <n v="27550"/>
    <n v="10.050000000000001"/>
    <n v="8074.6268656716402"/>
    <s v="NA"/>
    <n v="21.5"/>
    <n v="21.1"/>
    <n v="8.48"/>
    <n v="95.4"/>
    <n v="164.8"/>
    <n v="8.3000000000000007"/>
    <n v="116.3"/>
    <n v="2.9"/>
    <n v="1.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d v="2019-07-02T00:00:00"/>
    <s v="9h30"/>
    <s v="PG-19-7 FIP-1-D"/>
    <s v="FILET"/>
    <n v="25"/>
    <n v="1"/>
    <x v="4"/>
    <n v="10660"/>
    <n v="10683"/>
    <n v="1.06"/>
    <n v="1171.6981132075468"/>
    <s v="NA"/>
    <n v="21.5"/>
    <n v="21.1"/>
    <n v="8.48"/>
    <n v="95.4"/>
    <n v="164.8"/>
    <n v="8.3000000000000007"/>
    <n v="116.3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d v="2019-07-02T00:00:00"/>
    <s v="9h30"/>
    <s v="PG-19-7 FIP-2-D"/>
    <s v="FILET"/>
    <n v="25"/>
    <n v="2"/>
    <x v="4"/>
    <n v="10684"/>
    <n v="10714"/>
    <n v="1"/>
    <n v="1619.9999999999998"/>
    <s v="NA"/>
    <n v="21.5"/>
    <n v="21.1"/>
    <n v="8.48"/>
    <n v="95.4"/>
    <n v="164.8"/>
    <n v="8.3000000000000007"/>
    <n v="116.3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6"/>
    <d v="2019-07-02T00:00:00"/>
    <s v="9h30"/>
    <s v="PG-19-7 FIP-3-D"/>
    <s v="FILET"/>
    <n v="25"/>
    <n v="3"/>
    <x v="4"/>
    <n v="10716"/>
    <n v="10744"/>
    <n v="1"/>
    <n v="1512"/>
    <s v="NA"/>
    <n v="21.5"/>
    <n v="21.1"/>
    <n v="8.48"/>
    <n v="95.4"/>
    <n v="164.8"/>
    <n v="8.3000000000000007"/>
    <n v="116.3"/>
    <n v="2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FIG-1-D"/>
    <s v="FILET"/>
    <n v="500"/>
    <n v="1"/>
    <x v="4"/>
    <n v="43478"/>
    <n v="43776"/>
    <n v="9.9600000000000009"/>
    <n v="2243.9759036144574"/>
    <s v="NA"/>
    <n v="0.95299999999999996"/>
    <n v="24.2"/>
    <n v="6.61"/>
    <n v="78.900000000000006"/>
    <n v="558"/>
    <n v="8.81"/>
    <n v="110.5"/>
    <n v="28.4"/>
    <n v="3.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FIG-2-D"/>
    <s v="FILET"/>
    <n v="500"/>
    <n v="2"/>
    <x v="4"/>
    <n v="43778"/>
    <n v="44117"/>
    <n v="9.98"/>
    <n v="2547.5951903807613"/>
    <s v="NA"/>
    <n v="0.95299999999999996"/>
    <n v="24.2"/>
    <n v="6.61"/>
    <n v="78.900000000000006"/>
    <n v="558"/>
    <n v="8.81"/>
    <n v="110.5"/>
    <n v="28.4"/>
    <n v="5.3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FIG-3-D"/>
    <s v="FILET"/>
    <n v="500"/>
    <n v="3"/>
    <x v="4"/>
    <n v="44121"/>
    <n v="44465"/>
    <n v="10"/>
    <n v="2580"/>
    <s v="NA"/>
    <n v="0.95299999999999996"/>
    <n v="24.2"/>
    <n v="6.61"/>
    <n v="78.900000000000006"/>
    <n v="558"/>
    <n v="8.81"/>
    <n v="110.5"/>
    <n v="28.4"/>
    <n v="8.52999999999999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 FIP-1-D"/>
    <s v="FILET"/>
    <n v="25"/>
    <n v="1"/>
    <x v="4"/>
    <n v="10929"/>
    <n v="10934"/>
    <n v="0.98"/>
    <n v="275.51020408163265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FIP-2-D"/>
    <s v="FILET"/>
    <n v="25"/>
    <n v="2"/>
    <x v="4"/>
    <n v="10935"/>
    <n v="10940"/>
    <n v="0.98"/>
    <n v="275.51020408163265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 FIP-3-D"/>
    <s v="FILET"/>
    <n v="25"/>
    <n v="3"/>
    <x v="4"/>
    <n v="10942"/>
    <n v="10947"/>
    <n v="0.98"/>
    <n v="275.51020408163265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-FIG-4-D-EXTRA"/>
    <s v="FILET"/>
    <n v="500"/>
    <n v="4"/>
    <x v="4"/>
    <n v="44468"/>
    <n v="44911"/>
    <n v="10"/>
    <n v="3322.5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-FIG-5-D-EXTRA"/>
    <s v="FILET"/>
    <n v="500"/>
    <n v="5"/>
    <x v="4"/>
    <n v="44911"/>
    <n v="45230"/>
    <n v="10.016"/>
    <n v="2388.6781150159745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-FIG-6-D-EXTRA"/>
    <s v="FILET"/>
    <n v="500"/>
    <n v="6"/>
    <x v="4"/>
    <n v="45232"/>
    <n v="45661"/>
    <n v="10"/>
    <n v="3217.4999999999995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-FIG-7-D-EXTRA"/>
    <s v="FILET"/>
    <n v="500"/>
    <n v="7"/>
    <x v="4"/>
    <n v="45662"/>
    <n v="46012"/>
    <n v="10"/>
    <n v="2625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SUG-1-D"/>
    <s v="SURBER"/>
    <n v="500"/>
    <n v="1"/>
    <x v="4"/>
    <s v="NA"/>
    <s v="NA"/>
    <n v="1"/>
    <s v="NA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SUG-2-D"/>
    <s v="SURBER"/>
    <n v="500"/>
    <n v="2"/>
    <x v="4"/>
    <s v="NA"/>
    <s v="NA"/>
    <n v="1"/>
    <s v="NA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SUG-3-D"/>
    <s v="SURBER"/>
    <n v="500"/>
    <n v="3"/>
    <x v="4"/>
    <s v="NA"/>
    <s v="NA"/>
    <s v="NA"/>
    <s v="NA"/>
    <s v="Pas fait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SUP-1-D"/>
    <s v="SURBER"/>
    <n v="25"/>
    <n v="1"/>
    <x v="4"/>
    <s v="NA"/>
    <s v="NA"/>
    <n v="1"/>
    <s v="NA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SUP-2-D"/>
    <s v="SURBER"/>
    <n v="25"/>
    <n v="2"/>
    <x v="4"/>
    <s v="NA"/>
    <s v="NA"/>
    <n v="1"/>
    <s v="NA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7"/>
    <d v="2019-07-03T00:00:00"/>
    <s v="13h30"/>
    <s v="PG-19-8 SUP-3-D"/>
    <s v="SURBER"/>
    <n v="25"/>
    <n v="3"/>
    <x v="4"/>
    <s v="NA"/>
    <s v="NA"/>
    <n v="1"/>
    <s v="NA"/>
    <s v="NA"/>
    <n v="0.95299999999999996"/>
    <n v="24.2"/>
    <n v="6.61"/>
    <n v="78.900000000000006"/>
    <n v="558"/>
    <n v="8.81"/>
    <n v="110.5"/>
    <n v="28.4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FIG-1-D"/>
    <s v="FILET"/>
    <n v="500"/>
    <n v="1"/>
    <x v="4"/>
    <n v="46123"/>
    <n v="46201"/>
    <n v="10"/>
    <n v="585"/>
    <s v="NA"/>
    <n v="0.61299999999999999"/>
    <n v="24.2"/>
    <n v="7.63"/>
    <n v="91"/>
    <n v="363.6"/>
    <n v="9.02"/>
    <n v="112.8"/>
    <n v="5.8"/>
    <n v="1.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FIG-2-D"/>
    <s v="FILET"/>
    <n v="500"/>
    <n v="2"/>
    <x v="4"/>
    <n v="46201"/>
    <n v="46255"/>
    <n v="10"/>
    <n v="405"/>
    <s v="NA"/>
    <n v="0.61299999999999999"/>
    <n v="24.2"/>
    <n v="7.63"/>
    <n v="91"/>
    <n v="363.6"/>
    <n v="9.02"/>
    <n v="112.8"/>
    <n v="5.8"/>
    <n v="1.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FIG-3-D"/>
    <s v="FILET"/>
    <n v="500"/>
    <n v="3"/>
    <x v="4"/>
    <n v="46256"/>
    <n v="46312"/>
    <n v="10"/>
    <n v="420"/>
    <s v="NA"/>
    <n v="0.61299999999999999"/>
    <n v="24.2"/>
    <n v="7.63"/>
    <n v="91"/>
    <n v="363.6"/>
    <n v="9.02"/>
    <n v="112.8"/>
    <n v="5.8"/>
    <n v="0.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FIP-1-D"/>
    <s v="FILET"/>
    <n v="25"/>
    <n v="1"/>
    <x v="4"/>
    <n v="10956"/>
    <n v="10958"/>
    <n v="0.88"/>
    <n v="122.72727272727273"/>
    <s v="NA"/>
    <n v="0.61299999999999999"/>
    <n v="24.2"/>
    <n v="7.63"/>
    <n v="91"/>
    <n v="363.6"/>
    <n v="9.02"/>
    <n v="112.8"/>
    <n v="5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FIP-2-D"/>
    <s v="FILET"/>
    <n v="25"/>
    <n v="2"/>
    <x v="4"/>
    <n v="10961"/>
    <n v="10965"/>
    <n v="0.9"/>
    <n v="240"/>
    <s v="NA"/>
    <n v="0.61299999999999999"/>
    <n v="24.2"/>
    <n v="7.63"/>
    <n v="91"/>
    <n v="363.6"/>
    <n v="9.02"/>
    <n v="112.8"/>
    <n v="5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FIP-3-D"/>
    <s v="FILET"/>
    <n v="25"/>
    <n v="3"/>
    <x v="4"/>
    <n v="10967"/>
    <n v="10971"/>
    <n v="0.9"/>
    <n v="240"/>
    <s v="NA"/>
    <n v="0.61299999999999999"/>
    <n v="24.2"/>
    <n v="7.63"/>
    <n v="91"/>
    <n v="363.6"/>
    <n v="9.02"/>
    <n v="112.8"/>
    <n v="5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SUG-1-D"/>
    <s v="SURBER"/>
    <n v="500"/>
    <n v="1"/>
    <x v="4"/>
    <s v="NA"/>
    <s v="NA"/>
    <n v="1"/>
    <s v="NA"/>
    <s v="NA"/>
    <n v="0.61299999999999999"/>
    <n v="24.2"/>
    <n v="7.63"/>
    <n v="91"/>
    <n v="363.6"/>
    <n v="9.02"/>
    <n v="112.8"/>
    <n v="5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SUG-2-D"/>
    <s v="SURBER"/>
    <n v="500"/>
    <n v="2"/>
    <x v="4"/>
    <s v="NA"/>
    <s v="NA"/>
    <n v="1"/>
    <s v="NA"/>
    <s v="NA"/>
    <n v="0.61299999999999999"/>
    <n v="24.2"/>
    <n v="7.63"/>
    <n v="91"/>
    <n v="363.6"/>
    <n v="9.02"/>
    <n v="112.8"/>
    <n v="5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SUG-3-D"/>
    <s v="SURBER"/>
    <n v="500"/>
    <n v="3"/>
    <x v="4"/>
    <s v="NA"/>
    <s v="NA"/>
    <n v="1"/>
    <s v="NA"/>
    <s v="NA"/>
    <n v="0.61299999999999999"/>
    <n v="24.2"/>
    <n v="7.63"/>
    <n v="91"/>
    <n v="363.6"/>
    <n v="9.02"/>
    <n v="112.8"/>
    <n v="5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SUP-1-D"/>
    <s v="SURBER"/>
    <n v="25"/>
    <n v="1"/>
    <x v="4"/>
    <s v="NA"/>
    <s v="NA"/>
    <n v="1"/>
    <s v="NA"/>
    <s v="NA"/>
    <n v="0.61299999999999999"/>
    <n v="24.2"/>
    <n v="7.63"/>
    <n v="91"/>
    <n v="363.6"/>
    <n v="9.02"/>
    <n v="112.8"/>
    <n v="5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SUP-2-D"/>
    <s v="SURBER"/>
    <n v="25"/>
    <n v="2"/>
    <x v="4"/>
    <s v="NA"/>
    <s v="NA"/>
    <n v="1"/>
    <s v="NA"/>
    <s v="NA"/>
    <n v="0.61299999999999999"/>
    <n v="24.2"/>
    <n v="7.63"/>
    <n v="91"/>
    <n v="363.6"/>
    <n v="9.02"/>
    <n v="112.8"/>
    <n v="5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8"/>
    <d v="2019-07-03T00:00:00"/>
    <s v="16h00"/>
    <s v="PG-19-10 SUP-3-D"/>
    <s v="SURBER"/>
    <n v="25"/>
    <n v="3"/>
    <x v="4"/>
    <s v="NA"/>
    <s v="NA"/>
    <n v="1"/>
    <s v="NA"/>
    <s v="NA"/>
    <n v="0.61299999999999999"/>
    <n v="24.2"/>
    <n v="7.63"/>
    <n v="91"/>
    <n v="363.6"/>
    <n v="9.02"/>
    <n v="112.8"/>
    <n v="5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G-1-D"/>
    <s v="FILET"/>
    <n v="500"/>
    <n v="1"/>
    <x v="4"/>
    <n v="37749"/>
    <n v="38626"/>
    <n v="10.029999999999999"/>
    <n v="6557.8265204386826"/>
    <s v="NA"/>
    <n v="80.099999999999994"/>
    <n v="22.6"/>
    <n v="8.1199999999999992"/>
    <n v="94"/>
    <n v="212.9"/>
    <n v="8.4"/>
    <n v="111.3"/>
    <n v="5.9"/>
    <n v="1.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G-2-D"/>
    <s v="FILET"/>
    <n v="500"/>
    <n v="2"/>
    <x v="4"/>
    <n v="38627"/>
    <n v="39053"/>
    <n v="10.029999999999999"/>
    <n v="3185.4436689930212"/>
    <s v="NA"/>
    <n v="80.099999999999994"/>
    <n v="22.6"/>
    <n v="8.1199999999999992"/>
    <n v="94"/>
    <n v="212.9"/>
    <n v="8.4"/>
    <n v="111.3"/>
    <n v="5.9"/>
    <n v="1.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G-3-D"/>
    <s v="FILET"/>
    <n v="500"/>
    <n v="3"/>
    <x v="4"/>
    <n v="39054"/>
    <n v="39896"/>
    <n v="10.016"/>
    <n v="6304.9121405750802"/>
    <s v="NA"/>
    <n v="80.099999999999994"/>
    <n v="22.6"/>
    <n v="8.1199999999999992"/>
    <n v="94"/>
    <n v="212.9"/>
    <n v="8.4"/>
    <n v="111.3"/>
    <n v="5.9"/>
    <n v="0.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G-4-D EXTRA"/>
    <s v="FILET"/>
    <n v="500"/>
    <n v="4"/>
    <x v="4"/>
    <n v="39897"/>
    <n v="40734"/>
    <n v="10.016"/>
    <n v="6267.4720447284344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G-5-D EXTRA"/>
    <s v="FILET"/>
    <n v="500"/>
    <n v="5"/>
    <x v="4"/>
    <n v="40735"/>
    <n v="41640"/>
    <n v="10"/>
    <n v="6787.5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G-6-D EXTRA"/>
    <s v="FILET"/>
    <n v="500"/>
    <n v="6"/>
    <x v="4"/>
    <n v="40641"/>
    <n v="42528"/>
    <n v="9.98"/>
    <n v="14180.861723446893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G-7-D EXTRA"/>
    <s v="FILET"/>
    <n v="500"/>
    <n v="7"/>
    <x v="4"/>
    <n v="42529"/>
    <n v="43430"/>
    <n v="10"/>
    <n v="6757.5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P-1-D"/>
    <s v="FILET"/>
    <n v="25"/>
    <n v="1"/>
    <x v="4"/>
    <n v="10891"/>
    <n v="10897"/>
    <n v="1.016"/>
    <n v="318.89763779527556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P-2-D"/>
    <s v="FILET"/>
    <n v="25"/>
    <n v="2"/>
    <x v="4"/>
    <n v="10901"/>
    <n v="10907"/>
    <n v="0.98"/>
    <n v="330.61224489795916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FIP-3-D"/>
    <s v="FILET"/>
    <n v="25"/>
    <n v="3"/>
    <x v="4"/>
    <n v="10911"/>
    <n v="10917"/>
    <n v="1"/>
    <n v="323.99999999999994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SUG-1-D"/>
    <s v="SURBER"/>
    <n v="500"/>
    <n v="1"/>
    <x v="4"/>
    <s v="NA"/>
    <s v="NA"/>
    <n v="1.03"/>
    <s v="NA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SUG-2-D"/>
    <s v="SURBER"/>
    <n v="500"/>
    <n v="2"/>
    <x v="4"/>
    <s v="NA"/>
    <s v="NA"/>
    <n v="1.03"/>
    <s v="NA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SUG-2-D"/>
    <s v="SURBER"/>
    <n v="500"/>
    <n v="3"/>
    <x v="4"/>
    <s v="NA"/>
    <s v="NA"/>
    <n v="1"/>
    <s v="NA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SUP-1-D"/>
    <s v="SURBER"/>
    <n v="25"/>
    <n v="1"/>
    <x v="4"/>
    <s v="NA"/>
    <s v="NA"/>
    <n v="1.03"/>
    <s v="NA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SUP-2-D"/>
    <s v="SURBER"/>
    <n v="25"/>
    <n v="2"/>
    <x v="4"/>
    <s v="NA"/>
    <s v="NA"/>
    <n v="1.03"/>
    <s v="NA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9"/>
    <d v="2019-07-03T00:00:00"/>
    <s v="10h05"/>
    <s v="PG-19-11 SUP-3-D"/>
    <s v="SURBER"/>
    <n v="25"/>
    <n v="3"/>
    <x v="4"/>
    <s v="NA"/>
    <s v="NA"/>
    <n v="1.03"/>
    <s v="NA"/>
    <s v="NA"/>
    <n v="80.099999999999994"/>
    <n v="22.6"/>
    <n v="8.1199999999999992"/>
    <n v="94"/>
    <n v="212.9"/>
    <n v="8.4"/>
    <n v="111.3"/>
    <n v="5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FIG-1-D"/>
    <s v="FILET"/>
    <n v="500"/>
    <n v="1"/>
    <x v="4"/>
    <n v="54074"/>
    <n v="54730"/>
    <n v="10"/>
    <n v="4919.9999999999991"/>
    <s v="NA"/>
    <n v="69.7"/>
    <n v="26.6"/>
    <n v="8.4"/>
    <n v="103.5"/>
    <n v="252"/>
    <n v="9.11"/>
    <n v="118.6"/>
    <n v="0.9"/>
    <n v="0.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FIG-2-D"/>
    <s v="FILET"/>
    <n v="500"/>
    <n v="2"/>
    <x v="4"/>
    <n v="54730"/>
    <n v="55374"/>
    <n v="9.57"/>
    <n v="5047.0219435736672"/>
    <s v="NA"/>
    <n v="69.7"/>
    <n v="26.6"/>
    <n v="8.4"/>
    <n v="103.5"/>
    <n v="252"/>
    <n v="9.11"/>
    <n v="118.6"/>
    <n v="0.9"/>
    <n v="7.000000000000000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FIG-3-D"/>
    <s v="FILET"/>
    <n v="500"/>
    <n v="3"/>
    <x v="4"/>
    <n v="55375"/>
    <n v="56010"/>
    <n v="9.98"/>
    <n v="4772.0440881763525"/>
    <s v="NA"/>
    <n v="69.7"/>
    <n v="26.6"/>
    <n v="8.4"/>
    <n v="103.5"/>
    <n v="252"/>
    <n v="9.11"/>
    <n v="118.6"/>
    <n v="0.9"/>
    <n v="7.000000000000000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FIP-1-D"/>
    <s v="FILET"/>
    <n v="25"/>
    <n v="1"/>
    <x v="4"/>
    <n v="11160"/>
    <n v="11177"/>
    <n v="0.98"/>
    <n v="936.73469387755097"/>
    <s v="NA"/>
    <n v="69.7"/>
    <n v="26.6"/>
    <n v="8.4"/>
    <n v="103.5"/>
    <n v="252"/>
    <n v="9.11"/>
    <n v="118.6"/>
    <n v="0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FIP-2-D"/>
    <s v="FILET"/>
    <n v="25"/>
    <n v="2"/>
    <x v="4"/>
    <n v="11185"/>
    <n v="11204"/>
    <n v="1.016"/>
    <n v="1009.8425196850394"/>
    <s v="NA"/>
    <n v="69.7"/>
    <n v="26.6"/>
    <n v="8.4"/>
    <n v="103.5"/>
    <n v="252"/>
    <n v="9.11"/>
    <n v="118.6"/>
    <n v="0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FIP-3-D"/>
    <s v="FILET"/>
    <n v="25"/>
    <n v="3"/>
    <x v="4"/>
    <n v="11212"/>
    <n v="11230"/>
    <n v="1.02"/>
    <n v="952.94117647058806"/>
    <s v="NA"/>
    <n v="69.7"/>
    <n v="26.6"/>
    <n v="8.4"/>
    <n v="103.5"/>
    <n v="252"/>
    <n v="9.11"/>
    <n v="118.6"/>
    <n v="0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SUG-1-D"/>
    <s v="SURBER"/>
    <n v="500"/>
    <n v="1"/>
    <x v="4"/>
    <s v="NA"/>
    <s v="NA"/>
    <n v="1"/>
    <s v="NA"/>
    <s v="NA"/>
    <n v="69.7"/>
    <n v="26.6"/>
    <n v="8.4"/>
    <n v="103.5"/>
    <n v="252"/>
    <n v="9.11"/>
    <n v="118.6"/>
    <n v="0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SUG-2-D"/>
    <s v="SURBER"/>
    <n v="500"/>
    <n v="2"/>
    <x v="4"/>
    <s v="NA"/>
    <s v="NA"/>
    <n v="1"/>
    <s v="NA"/>
    <s v="NA"/>
    <n v="69.7"/>
    <n v="26.6"/>
    <n v="8.4"/>
    <n v="103.5"/>
    <n v="252"/>
    <n v="9.11"/>
    <n v="118.6"/>
    <n v="0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SUG-3-D"/>
    <s v="SURBER"/>
    <n v="500"/>
    <n v="3"/>
    <x v="4"/>
    <s v="NA"/>
    <s v="NA"/>
    <n v="1"/>
    <s v="NA"/>
    <s v="NA"/>
    <n v="69.7"/>
    <n v="26.6"/>
    <n v="8.4"/>
    <n v="103.5"/>
    <n v="252"/>
    <n v="9.11"/>
    <n v="118.6"/>
    <n v="0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SUP-1-D"/>
    <s v="SURBER"/>
    <n v="25"/>
    <n v="1"/>
    <x v="4"/>
    <s v="NA"/>
    <s v="NA"/>
    <n v="1"/>
    <s v="NA"/>
    <s v="NA"/>
    <n v="69.7"/>
    <n v="26.6"/>
    <n v="8.4"/>
    <n v="103.5"/>
    <n v="252"/>
    <n v="9.11"/>
    <n v="118.6"/>
    <n v="0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SUP-2-D"/>
    <s v="SURBER"/>
    <n v="25"/>
    <n v="2"/>
    <x v="4"/>
    <s v="NA"/>
    <s v="NA"/>
    <n v="1"/>
    <s v="NA"/>
    <s v="NA"/>
    <n v="69.7"/>
    <n v="26.6"/>
    <n v="8.4"/>
    <n v="103.5"/>
    <n v="252"/>
    <n v="9.11"/>
    <n v="118.6"/>
    <n v="0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0"/>
    <d v="2019-07-04T00:00:00"/>
    <s v="14h00"/>
    <s v="PG-19-12 SUP-3-D"/>
    <s v="SURBER"/>
    <n v="25"/>
    <n v="3"/>
    <x v="4"/>
    <s v="NA"/>
    <s v="NA"/>
    <n v="1"/>
    <s v="NA"/>
    <s v="NA"/>
    <n v="69.7"/>
    <n v="26.6"/>
    <n v="8.4"/>
    <n v="103.5"/>
    <n v="252"/>
    <n v="9.11"/>
    <n v="118.6"/>
    <n v="0.9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d v="2019-07-03T00:00:00"/>
    <s v="8h15"/>
    <s v="PG-19-13 FIG-1-D"/>
    <s v="FILET"/>
    <n v="500"/>
    <n v="1"/>
    <x v="4"/>
    <n v="35185"/>
    <n v="35809"/>
    <n v="10.029999999999999"/>
    <n v="4666.0019940179463"/>
    <s v="NA"/>
    <n v="1.46"/>
    <n v="21.8"/>
    <n v="7.14"/>
    <n v="81.400000000000006"/>
    <n v="374.5"/>
    <n v="8.26"/>
    <n v="118.8"/>
    <n v="13.8"/>
    <n v="0.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d v="2019-07-03T00:00:00"/>
    <s v="8h15"/>
    <s v="PG-19-13 FIG-2-D"/>
    <s v="FILET"/>
    <n v="500"/>
    <n v="2"/>
    <x v="4"/>
    <n v="35809"/>
    <n v="36691"/>
    <n v="10"/>
    <n v="6614.9999999999982"/>
    <s v="NA"/>
    <n v="1.46"/>
    <n v="21.8"/>
    <n v="7.14"/>
    <n v="81.400000000000006"/>
    <n v="374.5"/>
    <n v="8.26"/>
    <n v="118.8"/>
    <n v="13.8"/>
    <n v="0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d v="2019-07-03T00:00:00"/>
    <s v="8h15"/>
    <s v="PG-19-13 FIG-3-D"/>
    <s v="FILET"/>
    <n v="500"/>
    <n v="3"/>
    <x v="4"/>
    <n v="36692"/>
    <n v="37604"/>
    <n v="10"/>
    <n v="6839.9999999999982"/>
    <s v="NA"/>
    <n v="1.46"/>
    <n v="21.8"/>
    <n v="7.14"/>
    <n v="81.400000000000006"/>
    <n v="374.5"/>
    <n v="8.26"/>
    <n v="118.8"/>
    <n v="13.8"/>
    <n v="0.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d v="2019-07-03T00:00:00"/>
    <s v="8h15"/>
    <s v="PG-19-13 FIP-1-D"/>
    <s v="FILET"/>
    <n v="25"/>
    <n v="1"/>
    <x v="4"/>
    <n v="10860"/>
    <n v="10866"/>
    <n v="0.78"/>
    <n v="415.3846153846153"/>
    <s v="NA"/>
    <n v="1.46"/>
    <n v="21.8"/>
    <n v="7.14"/>
    <n v="81.400000000000006"/>
    <n v="374.5"/>
    <n v="8.26"/>
    <n v="118.8"/>
    <n v="13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d v="2019-07-03T00:00:00"/>
    <s v="8h15"/>
    <s v="PG-19-13 FIP-2-D"/>
    <s v="FILET"/>
    <n v="25"/>
    <n v="2"/>
    <x v="4"/>
    <n v="10867"/>
    <n v="10870"/>
    <n v="0.8"/>
    <n v="202.49999999999994"/>
    <s v="NA"/>
    <n v="1.46"/>
    <n v="21.8"/>
    <n v="7.14"/>
    <n v="81.400000000000006"/>
    <n v="374.5"/>
    <n v="8.26"/>
    <n v="118.8"/>
    <n v="13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1"/>
    <d v="2019-07-03T00:00:00"/>
    <s v="8h15"/>
    <s v="PG-19-13 FIP-3-D"/>
    <s v="FILET"/>
    <n v="25"/>
    <n v="3"/>
    <x v="4"/>
    <n v="10871"/>
    <n v="10879"/>
    <n v="0.78"/>
    <n v="553.84615384615381"/>
    <s v="NA"/>
    <n v="1.46"/>
    <n v="21.8"/>
    <n v="7.14"/>
    <n v="81.400000000000006"/>
    <n v="374.5"/>
    <n v="8.26"/>
    <n v="118.8"/>
    <n v="13.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d v="2019-07-04T00:00:00"/>
    <s v="11h30"/>
    <s v="PG-19-15 FIG-1-D"/>
    <s v="FILET"/>
    <n v="500"/>
    <n v="1"/>
    <x v="4"/>
    <n v="50050"/>
    <n v="51324"/>
    <n v="10"/>
    <n v="9555"/>
    <s v="NA"/>
    <s v="NA"/>
    <n v="24"/>
    <n v="7.48"/>
    <n v="88.8"/>
    <n v="280.3"/>
    <n v="8.64"/>
    <n v="131.19999999999999"/>
    <n v="8"/>
    <n v="0.2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d v="2019-07-04T00:00:00"/>
    <s v="11h30"/>
    <s v="PG-19-15 FIG-2-D"/>
    <s v="FILET"/>
    <n v="500"/>
    <n v="2"/>
    <x v="4"/>
    <n v="51325"/>
    <n v="51617"/>
    <n v="10.016"/>
    <n v="2186.5015974440894"/>
    <s v="NA"/>
    <s v="NA"/>
    <n v="24"/>
    <n v="7.48"/>
    <n v="88.8"/>
    <n v="280.3"/>
    <n v="8.64"/>
    <n v="131.19999999999999"/>
    <n v="8"/>
    <n v="7.0000000000000007E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d v="2019-07-04T00:00:00"/>
    <s v="11h30"/>
    <s v="PG-19-15 FIG-3-D"/>
    <s v="FILET"/>
    <n v="500"/>
    <n v="3"/>
    <x v="4"/>
    <n v="52618"/>
    <n v="53933"/>
    <n v="10"/>
    <n v="9862.5"/>
    <s v="NA"/>
    <s v="NA"/>
    <n v="24"/>
    <n v="7.48"/>
    <n v="88.8"/>
    <n v="280.3"/>
    <n v="8.64"/>
    <n v="131.19999999999999"/>
    <n v="8"/>
    <n v="0.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d v="2019-07-04T00:00:00"/>
    <s v="11h30"/>
    <s v="PG-19-15 FIP-1-D"/>
    <s v="FILET"/>
    <n v="25"/>
    <n v="1"/>
    <x v="4"/>
    <n v="11015"/>
    <n v="11028"/>
    <n v="1"/>
    <n v="702"/>
    <s v="NA"/>
    <s v="NA"/>
    <n v="24"/>
    <n v="7.48"/>
    <n v="88.8"/>
    <n v="280.3"/>
    <n v="8.64"/>
    <n v="131.19999999999999"/>
    <n v="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d v="2019-07-04T00:00:00"/>
    <s v="11h30"/>
    <s v="PG-19-15 FIP-2-D"/>
    <s v="FILET"/>
    <n v="25"/>
    <n v="2"/>
    <x v="4"/>
    <n v="11028"/>
    <n v="11075"/>
    <n v="1.016"/>
    <n v="2498.0314960629921"/>
    <s v="NA"/>
    <s v="NA"/>
    <n v="24"/>
    <n v="7.48"/>
    <n v="88.8"/>
    <n v="280.3"/>
    <n v="8.64"/>
    <n v="131.19999999999999"/>
    <n v="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2"/>
    <d v="2019-07-04T00:00:00"/>
    <s v="11h30"/>
    <s v="PG-19-15 FIP-3-D"/>
    <s v="FILET"/>
    <n v="25"/>
    <n v="3"/>
    <x v="4"/>
    <n v="11076"/>
    <n v="11129"/>
    <n v="1"/>
    <n v="2861.9999999999995"/>
    <s v="NA"/>
    <s v="NA"/>
    <n v="24"/>
    <n v="7.48"/>
    <n v="88.8"/>
    <n v="280.3"/>
    <n v="8.64"/>
    <n v="131.19999999999999"/>
    <n v="8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d v="2019-07-04T00:00:00"/>
    <s v="9h30"/>
    <s v="PG-19-16 FIG-1-D"/>
    <s v="FILET"/>
    <n v="500"/>
    <n v="1"/>
    <x v="4"/>
    <n v="46494"/>
    <n v="47680"/>
    <n v="9.3000000000000007"/>
    <n v="9564.5161290322576"/>
    <s v="NA"/>
    <n v="110"/>
    <n v="25.3"/>
    <n v="6.03"/>
    <n v="72.7"/>
    <n v="249"/>
    <n v="8.14"/>
    <n v="125.2"/>
    <n v="1.7"/>
    <n v="0.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d v="2019-07-04T00:00:00"/>
    <s v="9h30"/>
    <s v="PG-19-16 FIG-2-D"/>
    <s v="FILET"/>
    <n v="500"/>
    <n v="2"/>
    <x v="4"/>
    <n v="47680"/>
    <n v="48847"/>
    <n v="9.7200000000000006"/>
    <n v="9004.6296296296277"/>
    <s v="NA"/>
    <n v="110"/>
    <n v="25.3"/>
    <n v="6.03"/>
    <n v="72.7"/>
    <n v="249"/>
    <n v="8.14"/>
    <n v="125.2"/>
    <n v="1.7"/>
    <n v="0.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d v="2019-07-04T00:00:00"/>
    <s v="9h30"/>
    <s v="PG-19-16 FIG-3-D"/>
    <s v="FILET"/>
    <n v="500"/>
    <n v="3"/>
    <x v="4"/>
    <n v="48847"/>
    <n v="49959"/>
    <n v="9.76"/>
    <n v="8545.0819672131129"/>
    <s v="NA"/>
    <n v="110"/>
    <n v="25.3"/>
    <n v="6.03"/>
    <n v="72.7"/>
    <n v="249"/>
    <n v="8.14"/>
    <n v="125.2"/>
    <n v="1.7"/>
    <n v="0.1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d v="2019-07-04T00:00:00"/>
    <s v="9h30"/>
    <s v="PG-19-16 FIP-1-D"/>
    <s v="FILET"/>
    <n v="25"/>
    <n v="1"/>
    <x v="4"/>
    <n v="10989"/>
    <n v="10995"/>
    <n v="0.8"/>
    <n v="404.99999999999989"/>
    <s v="NA"/>
    <n v="110"/>
    <n v="25.3"/>
    <n v="6.03"/>
    <n v="72.7"/>
    <n v="249"/>
    <n v="8.14"/>
    <n v="125.2"/>
    <n v="1.7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d v="2019-07-04T00:00:00"/>
    <s v="9h30"/>
    <s v="PG-19-16 FIP-2-D"/>
    <s v="FILET"/>
    <n v="25"/>
    <n v="2"/>
    <x v="4"/>
    <n v="10995"/>
    <n v="11000"/>
    <n v="1"/>
    <n v="270"/>
    <s v="NA"/>
    <n v="110"/>
    <n v="25.3"/>
    <n v="6.03"/>
    <n v="72.7"/>
    <n v="249"/>
    <n v="8.14"/>
    <n v="125.2"/>
    <n v="1.7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3"/>
    <d v="2019-07-04T00:00:00"/>
    <s v="9h30"/>
    <s v="PG-19-16 FIP-3-D"/>
    <s v="FILET"/>
    <n v="25"/>
    <n v="3"/>
    <x v="4"/>
    <n v="11000"/>
    <n v="11003"/>
    <n v="1"/>
    <n v="161.99999999999997"/>
    <s v="NA"/>
    <n v="110"/>
    <n v="25.3"/>
    <n v="6.03"/>
    <n v="72.7"/>
    <n v="249"/>
    <n v="8.14"/>
    <n v="125.2"/>
    <n v="1.7"/>
    <s v="N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14"/>
    <m/>
    <m/>
    <m/>
    <m/>
    <m/>
    <m/>
    <x v="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A3:F17" firstHeaderRow="1" firstDataRow="2" firstDataCol="1"/>
  <pivotFields count="58">
    <pivotField showAll="0"/>
    <pivotField axis="axisRow" showAll="0">
      <items count="17">
        <item x="6"/>
        <item x="13"/>
        <item x="10"/>
        <item x="9"/>
        <item x="2"/>
        <item x="0"/>
        <item x="5"/>
        <item h="1" x="12"/>
        <item x="7"/>
        <item x="4"/>
        <item m="1" x="15"/>
        <item h="1" x="1"/>
        <item x="3"/>
        <item x="11"/>
        <item x="8"/>
        <item h="1" x="14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7">
        <item x="0"/>
        <item x="1"/>
        <item x="2"/>
        <item h="1" x="3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2"/>
    </i>
    <i>
      <x v="13"/>
    </i>
    <i>
      <x v="14"/>
    </i>
    <i t="grand">
      <x/>
    </i>
  </rowItems>
  <colFields count="1">
    <field x="8"/>
  </colFields>
  <colItems count="5">
    <i>
      <x/>
    </i>
    <i>
      <x v="1"/>
    </i>
    <i>
      <x v="2"/>
    </i>
    <i>
      <x v="4"/>
    </i>
    <i t="grand">
      <x/>
    </i>
  </colItems>
  <dataFields count="1">
    <dataField name="Moyenne de Debit (m3/s)" fld="14" subtotal="average" baseField="1" baseItem="0"/>
  </dataFields>
  <chartFormats count="1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8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8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1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1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1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1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1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1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1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8" count="1" selected="0">
            <x v="1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8" count="1" selected="0">
            <x v="1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2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2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2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2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2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2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2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2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2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8" count="1" selected="0">
            <x v="2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8" count="1" selected="0">
            <x v="2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4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4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4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4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4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4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4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4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4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4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8" count="1" selected="0">
            <x v="4"/>
          </reference>
        </references>
      </pivotArea>
    </chartFormat>
    <chartFormat chart="1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8" count="1" selected="0">
            <x v="4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0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0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8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8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1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1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1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1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8" count="1" selected="0">
            <x v="1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8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2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2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2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2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2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2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8" count="1" selected="0">
            <x v="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8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8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8" count="1" selected="0">
            <x v="4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8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8" count="1" selected="0">
            <x v="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8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8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8"/>
          </reference>
          <reference field="8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8" count="1" selected="0">
            <x v="4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2"/>
          </reference>
          <reference field="8" count="1" selected="0">
            <x v="4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3"/>
          </reference>
          <reference field="8" count="1" selected="0">
            <x v="4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4"/>
          </reference>
          <reference field="8" count="1" selected="0">
            <x v="4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FF0000"/>
  </sheetPr>
  <dimension ref="A1:BI737"/>
  <sheetViews>
    <sheetView tabSelected="1" zoomScale="119" zoomScaleNormal="119" zoomScaleSheetLayoutView="40" workbookViewId="0">
      <selection activeCell="AO737" sqref="AO737"/>
    </sheetView>
  </sheetViews>
  <sheetFormatPr baseColWidth="10" defaultColWidth="9.109375" defaultRowHeight="14.4"/>
  <cols>
    <col min="1" max="1" width="12.6640625" style="8" bestFit="1" customWidth="1"/>
    <col min="2" max="2" width="27" style="8" bestFit="1" customWidth="1"/>
    <col min="3" max="4" width="11.44140625" style="8" bestFit="1" customWidth="1"/>
    <col min="5" max="5" width="22.44140625" style="8" bestFit="1" customWidth="1"/>
    <col min="6" max="6" width="14" style="8" bestFit="1" customWidth="1"/>
    <col min="7" max="7" width="10.44140625" style="8" bestFit="1" customWidth="1"/>
    <col min="8" max="8" width="19.33203125" style="8" customWidth="1"/>
    <col min="9" max="9" width="10.6640625" style="8" customWidth="1"/>
    <col min="10" max="11" width="9.109375" style="138"/>
    <col min="12" max="12" width="20.109375" style="124" customWidth="1"/>
    <col min="13" max="13" width="14.44140625" style="8" bestFit="1" customWidth="1"/>
    <col min="14" max="14" width="10.88671875" style="118" bestFit="1" customWidth="1"/>
    <col min="15" max="15" width="10.88671875" style="118" customWidth="1"/>
    <col min="16" max="16" width="14.44140625" style="8" customWidth="1"/>
    <col min="17" max="17" width="38.88671875" style="8" customWidth="1"/>
    <col min="18" max="18" width="12.6640625" style="118" bestFit="1" customWidth="1"/>
    <col min="19" max="19" width="12.6640625" style="8" bestFit="1" customWidth="1"/>
    <col min="20" max="20" width="11.44140625" style="8" bestFit="1" customWidth="1"/>
    <col min="21" max="21" width="9.109375" style="8"/>
    <col min="22" max="22" width="12.109375" style="8" bestFit="1" customWidth="1"/>
    <col min="23" max="25" width="9.109375" style="8"/>
    <col min="26" max="31" width="24" style="118" customWidth="1"/>
    <col min="32" max="32" width="22.44140625" style="163" bestFit="1" customWidth="1"/>
    <col min="33" max="38" width="17.6640625" style="8" customWidth="1"/>
    <col min="39" max="39" width="11.88671875" style="8" bestFit="1" customWidth="1"/>
    <col min="40" max="40" width="12.44140625" style="8" bestFit="1" customWidth="1"/>
    <col min="41" max="41" width="13.109375" style="8" bestFit="1" customWidth="1"/>
    <col min="42" max="42" width="18.6640625" style="8" bestFit="1" customWidth="1"/>
    <col min="43" max="47" width="9.109375" style="8"/>
    <col min="48" max="51" width="13.33203125" style="8" customWidth="1"/>
    <col min="52" max="52" width="10.33203125" style="141" customWidth="1"/>
    <col min="53" max="53" width="5.6640625" style="141" customWidth="1"/>
    <col min="54" max="54" width="8.33203125" style="141" customWidth="1"/>
    <col min="55" max="55" width="9" style="141" customWidth="1"/>
    <col min="56" max="56" width="9.44140625" style="141" customWidth="1"/>
    <col min="57" max="57" width="6.6640625" style="141" customWidth="1"/>
    <col min="58" max="58" width="10.44140625" style="141" customWidth="1"/>
    <col min="59" max="59" width="9.33203125" style="141" customWidth="1"/>
    <col min="60" max="60" width="9.109375" style="141"/>
    <col min="61" max="61" width="17.6640625" style="141" bestFit="1" customWidth="1"/>
    <col min="62" max="16384" width="9.109375" style="8"/>
  </cols>
  <sheetData>
    <row r="1" spans="1:6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1" t="s">
        <v>8</v>
      </c>
      <c r="J1" s="125" t="s">
        <v>9</v>
      </c>
      <c r="K1" s="125" t="s">
        <v>10</v>
      </c>
      <c r="L1" s="2" t="s">
        <v>11</v>
      </c>
      <c r="M1" s="2" t="s">
        <v>12</v>
      </c>
      <c r="N1" s="7" t="s">
        <v>932</v>
      </c>
      <c r="O1" s="7" t="s">
        <v>931</v>
      </c>
      <c r="P1" s="2" t="s">
        <v>937</v>
      </c>
      <c r="Q1" s="2" t="s">
        <v>13</v>
      </c>
      <c r="R1" s="7" t="s">
        <v>14</v>
      </c>
      <c r="S1" s="2" t="s">
        <v>15</v>
      </c>
      <c r="T1" s="2" t="s">
        <v>16</v>
      </c>
      <c r="U1" s="2" t="s">
        <v>17</v>
      </c>
      <c r="V1" s="2" t="s">
        <v>18</v>
      </c>
      <c r="W1" s="2" t="s">
        <v>19</v>
      </c>
      <c r="X1" s="2" t="s">
        <v>20</v>
      </c>
      <c r="Y1" s="2" t="s">
        <v>21</v>
      </c>
      <c r="Z1" s="7" t="s">
        <v>633</v>
      </c>
      <c r="AA1" s="7" t="s">
        <v>632</v>
      </c>
      <c r="AB1" s="7" t="s">
        <v>631</v>
      </c>
      <c r="AC1" s="7" t="s">
        <v>630</v>
      </c>
      <c r="AD1" s="7" t="s">
        <v>634</v>
      </c>
      <c r="AE1" s="7" t="s">
        <v>22</v>
      </c>
      <c r="AF1" s="10" t="s">
        <v>4</v>
      </c>
      <c r="AG1" s="5" t="s">
        <v>23</v>
      </c>
      <c r="AH1" s="5" t="s">
        <v>24</v>
      </c>
      <c r="AI1" s="5" t="s">
        <v>25</v>
      </c>
      <c r="AJ1" s="5" t="s">
        <v>26</v>
      </c>
      <c r="AK1" s="5" t="s">
        <v>27</v>
      </c>
      <c r="AL1" s="5" t="s">
        <v>28</v>
      </c>
      <c r="AM1" s="3" t="s">
        <v>29</v>
      </c>
      <c r="AN1" s="3" t="s">
        <v>30</v>
      </c>
      <c r="AO1" s="3" t="s">
        <v>31</v>
      </c>
      <c r="AP1" s="5" t="s">
        <v>32</v>
      </c>
      <c r="AQ1" s="5" t="s">
        <v>33</v>
      </c>
      <c r="AR1" s="8" t="s">
        <v>34</v>
      </c>
      <c r="AS1" s="5" t="s">
        <v>35</v>
      </c>
      <c r="AT1" s="8" t="s">
        <v>36</v>
      </c>
      <c r="AU1" s="5" t="s">
        <v>37</v>
      </c>
      <c r="AV1" s="5" t="s">
        <v>38</v>
      </c>
      <c r="AW1" s="5" t="s">
        <v>39</v>
      </c>
      <c r="AX1" s="5" t="s">
        <v>40</v>
      </c>
      <c r="AY1" s="5" t="s">
        <v>41</v>
      </c>
      <c r="AZ1" s="141" t="s">
        <v>42</v>
      </c>
      <c r="BA1" s="141" t="s">
        <v>43</v>
      </c>
      <c r="BB1" s="141" t="s">
        <v>44</v>
      </c>
      <c r="BC1" s="141" t="s">
        <v>45</v>
      </c>
      <c r="BD1" s="141" t="s">
        <v>46</v>
      </c>
      <c r="BE1" s="141" t="s">
        <v>47</v>
      </c>
      <c r="BF1" s="141" t="s">
        <v>48</v>
      </c>
      <c r="BG1" s="141" t="s">
        <v>49</v>
      </c>
      <c r="BH1" s="141" t="s">
        <v>50</v>
      </c>
      <c r="BI1" s="142" t="s">
        <v>51</v>
      </c>
    </row>
    <row r="2" spans="1:61" hidden="1">
      <c r="A2" s="1">
        <v>7</v>
      </c>
      <c r="B2" s="15" t="s">
        <v>201</v>
      </c>
      <c r="C2" s="16">
        <v>43395</v>
      </c>
      <c r="D2" s="15" t="s">
        <v>202</v>
      </c>
      <c r="E2" s="15" t="s">
        <v>207</v>
      </c>
      <c r="F2" s="15" t="s">
        <v>55</v>
      </c>
      <c r="G2" s="17">
        <v>25</v>
      </c>
      <c r="H2" s="17">
        <v>1</v>
      </c>
      <c r="I2" s="16" t="s">
        <v>56</v>
      </c>
      <c r="J2" s="126">
        <v>2765</v>
      </c>
      <c r="K2" s="126">
        <v>2799</v>
      </c>
      <c r="L2" s="15">
        <v>0.73333333333333328</v>
      </c>
      <c r="M2" s="15">
        <v>2503.6363636363635</v>
      </c>
      <c r="N2" s="44">
        <v>0.32</v>
      </c>
      <c r="O2" s="44">
        <v>2.6764799999999997</v>
      </c>
      <c r="P2" s="29">
        <f t="shared" ref="P2:P33" si="0">(K2-J2)*0.3*0.82*N2</f>
        <v>2.6764799999999997</v>
      </c>
      <c r="Q2" s="15" t="s">
        <v>57</v>
      </c>
      <c r="R2" s="19">
        <v>23</v>
      </c>
      <c r="S2" s="15">
        <v>14.2</v>
      </c>
      <c r="T2" s="15">
        <v>9.8699999999999992</v>
      </c>
      <c r="U2" s="15">
        <v>96.1</v>
      </c>
      <c r="V2" s="15">
        <v>174.4</v>
      </c>
      <c r="W2" s="15">
        <v>7.78</v>
      </c>
      <c r="X2" s="15">
        <v>109.4</v>
      </c>
      <c r="Y2" s="15">
        <v>6.5</v>
      </c>
      <c r="Z2" s="18" t="s">
        <v>57</v>
      </c>
      <c r="AA2" s="18" t="s">
        <v>57</v>
      </c>
      <c r="AB2" s="18" t="s">
        <v>57</v>
      </c>
      <c r="AC2" s="18" t="s">
        <v>57</v>
      </c>
      <c r="AD2" s="18" t="s">
        <v>57</v>
      </c>
      <c r="AE2" s="15" t="s">
        <v>57</v>
      </c>
      <c r="AF2" s="11" t="s">
        <v>207</v>
      </c>
      <c r="AM2" s="3"/>
      <c r="AN2" s="3"/>
      <c r="AO2" s="3"/>
      <c r="AP2" s="124">
        <f t="shared" ref="AP2:AP22" si="1">AO2+AN2+AM2</f>
        <v>0</v>
      </c>
      <c r="BB2" s="141">
        <f t="shared" ref="BB2:BB16" si="2">BA2-AZ2</f>
        <v>0</v>
      </c>
      <c r="BE2" s="141">
        <f t="shared" ref="BE2:BE33" si="3">BD2-BC2</f>
        <v>0</v>
      </c>
      <c r="BH2" s="141">
        <f t="shared" ref="BH2:BH33" si="4">BG2-BF2</f>
        <v>0</v>
      </c>
      <c r="BI2" s="141">
        <f t="shared" ref="BI2:BI33" si="5">BB2+BE2+BH2</f>
        <v>0</v>
      </c>
    </row>
    <row r="3" spans="1:61" hidden="1">
      <c r="A3" s="1">
        <v>7</v>
      </c>
      <c r="B3" s="15" t="s">
        <v>201</v>
      </c>
      <c r="C3" s="16">
        <v>43395</v>
      </c>
      <c r="D3" s="15" t="s">
        <v>202</v>
      </c>
      <c r="E3" s="15" t="s">
        <v>208</v>
      </c>
      <c r="F3" s="15" t="s">
        <v>55</v>
      </c>
      <c r="G3" s="17">
        <v>25</v>
      </c>
      <c r="H3" s="17">
        <v>2</v>
      </c>
      <c r="I3" s="16" t="s">
        <v>56</v>
      </c>
      <c r="J3" s="126">
        <v>2800</v>
      </c>
      <c r="K3" s="126">
        <v>2833</v>
      </c>
      <c r="L3" s="15">
        <v>0.83333333333333337</v>
      </c>
      <c r="M3" s="15">
        <v>2138.4</v>
      </c>
      <c r="N3" s="44">
        <v>0.32</v>
      </c>
      <c r="O3" s="44">
        <v>2.5977600000000001</v>
      </c>
      <c r="P3" s="29">
        <f t="shared" si="0"/>
        <v>2.5977600000000001</v>
      </c>
      <c r="Q3" s="15" t="s">
        <v>57</v>
      </c>
      <c r="R3" s="19">
        <v>23</v>
      </c>
      <c r="S3" s="15">
        <v>14.2</v>
      </c>
      <c r="T3" s="15">
        <v>9.8699999999999992</v>
      </c>
      <c r="U3" s="15">
        <v>96.1</v>
      </c>
      <c r="V3" s="15">
        <v>174.4</v>
      </c>
      <c r="W3" s="15">
        <v>7.78</v>
      </c>
      <c r="X3" s="15">
        <v>109.4</v>
      </c>
      <c r="Y3" s="15">
        <v>6.5</v>
      </c>
      <c r="Z3" s="18" t="s">
        <v>57</v>
      </c>
      <c r="AA3" s="18" t="s">
        <v>57</v>
      </c>
      <c r="AB3" s="18" t="s">
        <v>57</v>
      </c>
      <c r="AC3" s="18" t="s">
        <v>57</v>
      </c>
      <c r="AD3" s="18" t="s">
        <v>57</v>
      </c>
      <c r="AE3" s="15" t="s">
        <v>57</v>
      </c>
      <c r="AF3" s="11" t="s">
        <v>208</v>
      </c>
      <c r="AM3" s="3"/>
      <c r="AN3" s="3"/>
      <c r="AO3" s="3"/>
      <c r="AP3" s="124">
        <f t="shared" si="1"/>
        <v>0</v>
      </c>
      <c r="BB3" s="141">
        <f t="shared" si="2"/>
        <v>0</v>
      </c>
      <c r="BE3" s="141">
        <f t="shared" si="3"/>
        <v>0</v>
      </c>
      <c r="BH3" s="141">
        <f t="shared" si="4"/>
        <v>0</v>
      </c>
      <c r="BI3" s="141">
        <f t="shared" si="5"/>
        <v>0</v>
      </c>
    </row>
    <row r="4" spans="1:61" hidden="1">
      <c r="A4" s="1">
        <v>7</v>
      </c>
      <c r="B4" s="15" t="s">
        <v>201</v>
      </c>
      <c r="C4" s="16">
        <v>43395</v>
      </c>
      <c r="D4" s="15" t="s">
        <v>202</v>
      </c>
      <c r="E4" s="15" t="s">
        <v>209</v>
      </c>
      <c r="F4" s="15" t="s">
        <v>55</v>
      </c>
      <c r="G4" s="17">
        <v>25</v>
      </c>
      <c r="H4" s="17">
        <v>3</v>
      </c>
      <c r="I4" s="16" t="s">
        <v>56</v>
      </c>
      <c r="J4" s="126">
        <v>2835</v>
      </c>
      <c r="K4" s="126">
        <v>2872</v>
      </c>
      <c r="L4" s="15">
        <v>0.8</v>
      </c>
      <c r="M4" s="15">
        <v>2497.4999999999995</v>
      </c>
      <c r="N4" s="44">
        <v>0.32</v>
      </c>
      <c r="O4" s="44">
        <v>2.9126399999999997</v>
      </c>
      <c r="P4" s="29">
        <f t="shared" si="0"/>
        <v>2.9126399999999997</v>
      </c>
      <c r="Q4" s="15" t="s">
        <v>57</v>
      </c>
      <c r="R4" s="19">
        <v>23</v>
      </c>
      <c r="S4" s="15">
        <v>14.2</v>
      </c>
      <c r="T4" s="15">
        <v>9.8699999999999992</v>
      </c>
      <c r="U4" s="15">
        <v>96.1</v>
      </c>
      <c r="V4" s="15">
        <v>174.4</v>
      </c>
      <c r="W4" s="15">
        <v>7.78</v>
      </c>
      <c r="X4" s="15">
        <v>109.4</v>
      </c>
      <c r="Y4" s="15">
        <v>6.5</v>
      </c>
      <c r="Z4" s="18" t="s">
        <v>57</v>
      </c>
      <c r="AA4" s="18" t="s">
        <v>57</v>
      </c>
      <c r="AB4" s="18" t="s">
        <v>57</v>
      </c>
      <c r="AC4" s="18" t="s">
        <v>57</v>
      </c>
      <c r="AD4" s="18" t="s">
        <v>57</v>
      </c>
      <c r="AE4" s="15" t="s">
        <v>57</v>
      </c>
      <c r="AF4" s="11" t="s">
        <v>209</v>
      </c>
      <c r="AM4" s="3"/>
      <c r="AN4" s="3"/>
      <c r="AO4" s="3"/>
      <c r="AP4" s="124">
        <f t="shared" si="1"/>
        <v>0</v>
      </c>
      <c r="BB4" s="141">
        <f t="shared" si="2"/>
        <v>0</v>
      </c>
      <c r="BE4" s="141">
        <f t="shared" si="3"/>
        <v>0</v>
      </c>
      <c r="BH4" s="141">
        <f t="shared" si="4"/>
        <v>0</v>
      </c>
      <c r="BI4" s="141">
        <f t="shared" si="5"/>
        <v>0</v>
      </c>
    </row>
    <row r="5" spans="1:61" hidden="1">
      <c r="A5" s="1">
        <v>16</v>
      </c>
      <c r="B5" s="15" t="s">
        <v>337</v>
      </c>
      <c r="C5" s="16">
        <v>43392</v>
      </c>
      <c r="D5" s="15" t="s">
        <v>338</v>
      </c>
      <c r="E5" s="15" t="s">
        <v>344</v>
      </c>
      <c r="F5" s="15" t="s">
        <v>55</v>
      </c>
      <c r="G5" s="17">
        <v>25</v>
      </c>
      <c r="H5" s="17">
        <v>1</v>
      </c>
      <c r="I5" s="16" t="s">
        <v>56</v>
      </c>
      <c r="J5" s="126">
        <v>2036</v>
      </c>
      <c r="K5" s="126">
        <v>2165</v>
      </c>
      <c r="L5" s="15">
        <v>1</v>
      </c>
      <c r="M5" s="15">
        <v>6965.9999999999991</v>
      </c>
      <c r="N5" s="44">
        <v>0.32</v>
      </c>
      <c r="O5" s="44">
        <v>10.154879999999999</v>
      </c>
      <c r="P5" s="29">
        <f t="shared" si="0"/>
        <v>10.154879999999999</v>
      </c>
      <c r="Q5" s="15" t="s">
        <v>57</v>
      </c>
      <c r="R5" s="21">
        <v>302</v>
      </c>
      <c r="S5" s="15">
        <v>17</v>
      </c>
      <c r="T5" s="15">
        <v>9.32</v>
      </c>
      <c r="U5" s="15">
        <v>96.4</v>
      </c>
      <c r="V5" s="15">
        <v>291</v>
      </c>
      <c r="W5" s="15">
        <v>7.83</v>
      </c>
      <c r="X5" s="15">
        <v>117.5</v>
      </c>
      <c r="Y5" s="15">
        <v>16.5</v>
      </c>
      <c r="Z5" s="18" t="s">
        <v>57</v>
      </c>
      <c r="AA5" s="18" t="s">
        <v>57</v>
      </c>
      <c r="AB5" s="18" t="s">
        <v>57</v>
      </c>
      <c r="AC5" s="18" t="s">
        <v>57</v>
      </c>
      <c r="AD5" s="18" t="s">
        <v>57</v>
      </c>
      <c r="AE5" s="15" t="s">
        <v>57</v>
      </c>
      <c r="AF5" s="11" t="s">
        <v>344</v>
      </c>
      <c r="AM5" s="3"/>
      <c r="AN5" s="3"/>
      <c r="AO5" s="3"/>
      <c r="AP5" s="124">
        <f t="shared" si="1"/>
        <v>0</v>
      </c>
      <c r="BB5" s="141">
        <f t="shared" si="2"/>
        <v>0</v>
      </c>
      <c r="BE5" s="141">
        <f t="shared" si="3"/>
        <v>0</v>
      </c>
      <c r="BH5" s="141">
        <f t="shared" si="4"/>
        <v>0</v>
      </c>
      <c r="BI5" s="141">
        <f t="shared" si="5"/>
        <v>0</v>
      </c>
    </row>
    <row r="6" spans="1:61" hidden="1">
      <c r="A6" s="74">
        <v>16</v>
      </c>
      <c r="B6" s="75" t="s">
        <v>337</v>
      </c>
      <c r="C6" s="78">
        <v>43392</v>
      </c>
      <c r="D6" s="75" t="s">
        <v>338</v>
      </c>
      <c r="E6" s="75" t="s">
        <v>345</v>
      </c>
      <c r="F6" s="75" t="s">
        <v>55</v>
      </c>
      <c r="G6" s="80">
        <v>25</v>
      </c>
      <c r="H6" s="80">
        <v>2</v>
      </c>
      <c r="I6" s="78" t="s">
        <v>56</v>
      </c>
      <c r="J6" s="127">
        <v>2165</v>
      </c>
      <c r="K6" s="127">
        <v>2252</v>
      </c>
      <c r="L6" s="75">
        <v>0.8</v>
      </c>
      <c r="M6" s="75">
        <v>5872.4999999999982</v>
      </c>
      <c r="N6" s="44">
        <v>0.32</v>
      </c>
      <c r="O6" s="44">
        <v>6.8486399999999996</v>
      </c>
      <c r="P6" s="29">
        <f t="shared" si="0"/>
        <v>6.8486399999999996</v>
      </c>
      <c r="Q6" s="75" t="s">
        <v>57</v>
      </c>
      <c r="R6" s="82">
        <v>302</v>
      </c>
      <c r="S6" s="75">
        <v>17</v>
      </c>
      <c r="T6" s="75">
        <v>9.32</v>
      </c>
      <c r="U6" s="75">
        <v>96.4</v>
      </c>
      <c r="V6" s="75">
        <v>291</v>
      </c>
      <c r="W6" s="75">
        <v>7.83</v>
      </c>
      <c r="X6" s="75">
        <v>117.5</v>
      </c>
      <c r="Y6" s="75">
        <v>16.5</v>
      </c>
      <c r="Z6" s="23" t="s">
        <v>57</v>
      </c>
      <c r="AA6" s="23" t="s">
        <v>57</v>
      </c>
      <c r="AB6" s="23" t="s">
        <v>57</v>
      </c>
      <c r="AC6" s="23" t="s">
        <v>57</v>
      </c>
      <c r="AD6" s="23" t="s">
        <v>57</v>
      </c>
      <c r="AE6" s="75" t="s">
        <v>57</v>
      </c>
      <c r="AF6" s="86" t="s">
        <v>345</v>
      </c>
      <c r="AG6" s="148"/>
      <c r="AH6" s="148"/>
      <c r="AI6" s="148"/>
      <c r="AJ6" s="148"/>
      <c r="AK6" s="148"/>
      <c r="AL6" s="148"/>
      <c r="AM6" s="87"/>
      <c r="AN6" s="87"/>
      <c r="AO6" s="87"/>
      <c r="AP6" s="149">
        <f t="shared" si="1"/>
        <v>0</v>
      </c>
      <c r="AQ6" s="148"/>
      <c r="AR6" s="148"/>
      <c r="AS6" s="148"/>
      <c r="AT6" s="148"/>
      <c r="AU6" s="148"/>
      <c r="AV6" s="148"/>
      <c r="AW6" s="148"/>
      <c r="AX6" s="148"/>
      <c r="AY6" s="148"/>
      <c r="AZ6" s="150"/>
      <c r="BA6" s="150"/>
      <c r="BB6" s="150">
        <f t="shared" si="2"/>
        <v>0</v>
      </c>
      <c r="BC6" s="150"/>
      <c r="BD6" s="150"/>
      <c r="BE6" s="150">
        <f t="shared" si="3"/>
        <v>0</v>
      </c>
      <c r="BF6" s="150"/>
      <c r="BG6" s="150"/>
      <c r="BH6" s="150">
        <f t="shared" si="4"/>
        <v>0</v>
      </c>
      <c r="BI6" s="150">
        <f t="shared" si="5"/>
        <v>0</v>
      </c>
    </row>
    <row r="7" spans="1:61" hidden="1">
      <c r="A7" s="74">
        <v>16</v>
      </c>
      <c r="B7" s="15" t="s">
        <v>337</v>
      </c>
      <c r="C7" s="16">
        <v>43392</v>
      </c>
      <c r="D7" s="15" t="s">
        <v>338</v>
      </c>
      <c r="E7" s="15" t="s">
        <v>346</v>
      </c>
      <c r="F7" s="15" t="s">
        <v>55</v>
      </c>
      <c r="G7" s="17">
        <v>25</v>
      </c>
      <c r="H7" s="17">
        <v>3</v>
      </c>
      <c r="I7" s="16" t="s">
        <v>56</v>
      </c>
      <c r="J7" s="126">
        <v>2252</v>
      </c>
      <c r="K7" s="126">
        <v>2302</v>
      </c>
      <c r="L7" s="15">
        <v>0.33333333333333331</v>
      </c>
      <c r="M7" s="15">
        <v>8099.9999999999991</v>
      </c>
      <c r="N7" s="44">
        <v>0.32</v>
      </c>
      <c r="O7" s="44">
        <v>3.9359999999999999</v>
      </c>
      <c r="P7" s="29">
        <f t="shared" si="0"/>
        <v>3.9359999999999999</v>
      </c>
      <c r="Q7" s="15" t="s">
        <v>57</v>
      </c>
      <c r="R7" s="21">
        <v>302</v>
      </c>
      <c r="S7" s="15">
        <v>17</v>
      </c>
      <c r="T7" s="15">
        <v>9.32</v>
      </c>
      <c r="U7" s="15">
        <v>96.4</v>
      </c>
      <c r="V7" s="15">
        <v>291</v>
      </c>
      <c r="W7" s="15">
        <v>7.83</v>
      </c>
      <c r="X7" s="15">
        <v>117.5</v>
      </c>
      <c r="Y7" s="15">
        <v>16.5</v>
      </c>
      <c r="Z7" s="18" t="s">
        <v>57</v>
      </c>
      <c r="AA7" s="18" t="s">
        <v>57</v>
      </c>
      <c r="AB7" s="18" t="s">
        <v>57</v>
      </c>
      <c r="AC7" s="18" t="s">
        <v>57</v>
      </c>
      <c r="AD7" s="18" t="s">
        <v>57</v>
      </c>
      <c r="AE7" s="15" t="s">
        <v>57</v>
      </c>
      <c r="AF7" s="11" t="s">
        <v>346</v>
      </c>
      <c r="AM7" s="3"/>
      <c r="AN7" s="3"/>
      <c r="AO7" s="3"/>
      <c r="AP7" s="124">
        <f t="shared" si="1"/>
        <v>0</v>
      </c>
      <c r="BB7" s="141">
        <f t="shared" si="2"/>
        <v>0</v>
      </c>
      <c r="BE7" s="141">
        <f t="shared" si="3"/>
        <v>0</v>
      </c>
      <c r="BH7" s="141">
        <f t="shared" si="4"/>
        <v>0</v>
      </c>
      <c r="BI7" s="141">
        <f t="shared" si="5"/>
        <v>0</v>
      </c>
    </row>
    <row r="8" spans="1:61" hidden="1">
      <c r="A8" s="1">
        <v>12</v>
      </c>
      <c r="B8" s="15" t="s">
        <v>286</v>
      </c>
      <c r="C8" s="16">
        <v>43392</v>
      </c>
      <c r="D8" s="15" t="s">
        <v>287</v>
      </c>
      <c r="E8" s="15" t="s">
        <v>291</v>
      </c>
      <c r="F8" s="15" t="s">
        <v>55</v>
      </c>
      <c r="G8" s="17">
        <v>25</v>
      </c>
      <c r="H8" s="17">
        <v>1</v>
      </c>
      <c r="I8" s="16" t="s">
        <v>56</v>
      </c>
      <c r="J8" s="126">
        <v>2331</v>
      </c>
      <c r="K8" s="126">
        <v>2354</v>
      </c>
      <c r="L8" s="15">
        <v>1</v>
      </c>
      <c r="M8" s="15">
        <v>1724.9999999999998</v>
      </c>
      <c r="N8" s="44">
        <v>0.32</v>
      </c>
      <c r="O8" s="44">
        <v>1.8105599999999999</v>
      </c>
      <c r="P8" s="29">
        <f t="shared" si="0"/>
        <v>1.8105599999999999</v>
      </c>
      <c r="Q8" s="15" t="s">
        <v>57</v>
      </c>
      <c r="R8" s="15">
        <v>87.3</v>
      </c>
      <c r="S8" s="15">
        <v>16.7</v>
      </c>
      <c r="T8" s="15">
        <v>9.4499999999999993</v>
      </c>
      <c r="U8" s="15">
        <v>97.2</v>
      </c>
      <c r="V8" s="15">
        <v>231.4</v>
      </c>
      <c r="W8" s="15">
        <v>7.77</v>
      </c>
      <c r="X8" s="15">
        <v>111.1</v>
      </c>
      <c r="Y8" s="15">
        <v>11</v>
      </c>
      <c r="Z8" s="18" t="s">
        <v>57</v>
      </c>
      <c r="AA8" s="18" t="s">
        <v>57</v>
      </c>
      <c r="AB8" s="18" t="s">
        <v>57</v>
      </c>
      <c r="AC8" s="18" t="s">
        <v>57</v>
      </c>
      <c r="AD8" s="18" t="s">
        <v>57</v>
      </c>
      <c r="AE8" s="15" t="s">
        <v>57</v>
      </c>
      <c r="AF8" s="11" t="s">
        <v>291</v>
      </c>
      <c r="AM8" s="3"/>
      <c r="AN8" s="3"/>
      <c r="AO8" s="3"/>
      <c r="AP8" s="124">
        <f t="shared" si="1"/>
        <v>0</v>
      </c>
      <c r="BB8" s="141">
        <f t="shared" si="2"/>
        <v>0</v>
      </c>
      <c r="BE8" s="141">
        <f t="shared" si="3"/>
        <v>0</v>
      </c>
      <c r="BH8" s="141">
        <f t="shared" si="4"/>
        <v>0</v>
      </c>
      <c r="BI8" s="141">
        <f t="shared" si="5"/>
        <v>0</v>
      </c>
    </row>
    <row r="9" spans="1:61" hidden="1">
      <c r="A9" s="1">
        <v>12</v>
      </c>
      <c r="B9" s="15" t="s">
        <v>286</v>
      </c>
      <c r="C9" s="16">
        <v>43392</v>
      </c>
      <c r="D9" s="15" t="s">
        <v>287</v>
      </c>
      <c r="E9" s="15" t="s">
        <v>292</v>
      </c>
      <c r="F9" s="15" t="s">
        <v>55</v>
      </c>
      <c r="G9" s="17">
        <v>25</v>
      </c>
      <c r="H9" s="17">
        <v>2</v>
      </c>
      <c r="I9" s="16" t="s">
        <v>56</v>
      </c>
      <c r="J9" s="126">
        <v>2354</v>
      </c>
      <c r="K9" s="126">
        <v>2377</v>
      </c>
      <c r="L9" s="15">
        <v>0.91666666666666663</v>
      </c>
      <c r="M9" s="15">
        <v>1881.8181818181818</v>
      </c>
      <c r="N9" s="44">
        <v>0.32</v>
      </c>
      <c r="O9" s="44">
        <v>1.8105599999999999</v>
      </c>
      <c r="P9" s="29">
        <f t="shared" si="0"/>
        <v>1.8105599999999999</v>
      </c>
      <c r="Q9" s="15" t="s">
        <v>57</v>
      </c>
      <c r="R9" s="15">
        <v>87.3</v>
      </c>
      <c r="S9" s="15">
        <v>16.7</v>
      </c>
      <c r="T9" s="15">
        <v>9.4499999999999993</v>
      </c>
      <c r="U9" s="15">
        <v>97.2</v>
      </c>
      <c r="V9" s="15">
        <v>231.4</v>
      </c>
      <c r="W9" s="15">
        <v>7.77</v>
      </c>
      <c r="X9" s="15">
        <v>111.1</v>
      </c>
      <c r="Y9" s="15">
        <v>11</v>
      </c>
      <c r="Z9" s="18" t="s">
        <v>57</v>
      </c>
      <c r="AA9" s="18" t="s">
        <v>57</v>
      </c>
      <c r="AB9" s="18" t="s">
        <v>57</v>
      </c>
      <c r="AC9" s="18" t="s">
        <v>57</v>
      </c>
      <c r="AD9" s="18" t="s">
        <v>57</v>
      </c>
      <c r="AE9" s="15" t="s">
        <v>57</v>
      </c>
      <c r="AF9" s="11" t="s">
        <v>292</v>
      </c>
      <c r="AM9" s="3"/>
      <c r="AN9" s="3"/>
      <c r="AO9" s="3"/>
      <c r="AP9" s="124">
        <f t="shared" si="1"/>
        <v>0</v>
      </c>
      <c r="BB9" s="141">
        <f t="shared" si="2"/>
        <v>0</v>
      </c>
      <c r="BE9" s="141">
        <f t="shared" si="3"/>
        <v>0</v>
      </c>
      <c r="BH9" s="141">
        <f t="shared" si="4"/>
        <v>0</v>
      </c>
      <c r="BI9" s="141">
        <f t="shared" si="5"/>
        <v>0</v>
      </c>
    </row>
    <row r="10" spans="1:61" hidden="1">
      <c r="A10" s="1">
        <v>12</v>
      </c>
      <c r="B10" s="15" t="s">
        <v>286</v>
      </c>
      <c r="C10" s="16">
        <v>43392</v>
      </c>
      <c r="D10" s="15" t="s">
        <v>287</v>
      </c>
      <c r="E10" s="15" t="s">
        <v>293</v>
      </c>
      <c r="F10" s="15" t="s">
        <v>55</v>
      </c>
      <c r="G10" s="17">
        <v>25</v>
      </c>
      <c r="H10" s="17">
        <v>3</v>
      </c>
      <c r="I10" s="16" t="s">
        <v>56</v>
      </c>
      <c r="J10" s="126">
        <v>2377</v>
      </c>
      <c r="K10" s="126">
        <v>2398</v>
      </c>
      <c r="L10" s="15">
        <v>0.96666666666666667</v>
      </c>
      <c r="M10" s="15">
        <v>1629.3103448275863</v>
      </c>
      <c r="N10" s="44">
        <v>0.32</v>
      </c>
      <c r="O10" s="44">
        <v>1.6531199999999999</v>
      </c>
      <c r="P10" s="29">
        <f t="shared" si="0"/>
        <v>1.6531199999999999</v>
      </c>
      <c r="Q10" s="15" t="s">
        <v>57</v>
      </c>
      <c r="R10" s="15">
        <v>87.3</v>
      </c>
      <c r="S10" s="15">
        <v>16.7</v>
      </c>
      <c r="T10" s="15">
        <v>9.4499999999999993</v>
      </c>
      <c r="U10" s="15">
        <v>97.2</v>
      </c>
      <c r="V10" s="15">
        <v>231.4</v>
      </c>
      <c r="W10" s="15">
        <v>7.77</v>
      </c>
      <c r="X10" s="15">
        <v>111.1</v>
      </c>
      <c r="Y10" s="15">
        <v>11</v>
      </c>
      <c r="Z10" s="18" t="s">
        <v>57</v>
      </c>
      <c r="AA10" s="18" t="s">
        <v>57</v>
      </c>
      <c r="AB10" s="18" t="s">
        <v>57</v>
      </c>
      <c r="AC10" s="18" t="s">
        <v>57</v>
      </c>
      <c r="AD10" s="18" t="s">
        <v>57</v>
      </c>
      <c r="AE10" s="15" t="s">
        <v>57</v>
      </c>
      <c r="AF10" s="11" t="s">
        <v>293</v>
      </c>
      <c r="AM10" s="3"/>
      <c r="AN10" s="3"/>
      <c r="AO10" s="3"/>
      <c r="AP10" s="124">
        <f t="shared" si="1"/>
        <v>0</v>
      </c>
      <c r="BB10" s="141">
        <f t="shared" si="2"/>
        <v>0</v>
      </c>
      <c r="BE10" s="141">
        <f t="shared" si="3"/>
        <v>0</v>
      </c>
      <c r="BH10" s="141">
        <f t="shared" si="4"/>
        <v>0</v>
      </c>
      <c r="BI10" s="141">
        <f t="shared" si="5"/>
        <v>0</v>
      </c>
    </row>
    <row r="11" spans="1:61" hidden="1">
      <c r="A11" s="1">
        <v>11</v>
      </c>
      <c r="B11" s="15" t="s">
        <v>235</v>
      </c>
      <c r="C11" s="16">
        <v>43388</v>
      </c>
      <c r="D11" s="15" t="s">
        <v>236</v>
      </c>
      <c r="E11" s="15" t="s">
        <v>240</v>
      </c>
      <c r="F11" s="15" t="s">
        <v>55</v>
      </c>
      <c r="G11" s="17">
        <v>25</v>
      </c>
      <c r="H11" s="17">
        <v>1</v>
      </c>
      <c r="I11" s="16" t="s">
        <v>56</v>
      </c>
      <c r="J11" s="126">
        <v>249</v>
      </c>
      <c r="K11" s="126">
        <v>261</v>
      </c>
      <c r="L11" s="15">
        <v>1</v>
      </c>
      <c r="M11" s="15">
        <v>647.99999999999989</v>
      </c>
      <c r="N11" s="44">
        <v>0.32</v>
      </c>
      <c r="O11" s="44">
        <v>0.94463999999999981</v>
      </c>
      <c r="P11" s="29">
        <f t="shared" si="0"/>
        <v>0.94463999999999981</v>
      </c>
      <c r="Q11" s="15" t="s">
        <v>57</v>
      </c>
      <c r="R11" s="15">
        <v>100</v>
      </c>
      <c r="S11" s="15">
        <v>19</v>
      </c>
      <c r="T11" s="15">
        <v>9.24</v>
      </c>
      <c r="U11" s="15">
        <v>99.6</v>
      </c>
      <c r="V11" s="15">
        <v>245.8</v>
      </c>
      <c r="W11" s="15">
        <v>7.85</v>
      </c>
      <c r="X11" s="15">
        <v>293.7</v>
      </c>
      <c r="Y11" s="15">
        <v>5.8</v>
      </c>
      <c r="Z11" s="18" t="s">
        <v>57</v>
      </c>
      <c r="AA11" s="18" t="s">
        <v>57</v>
      </c>
      <c r="AB11" s="18" t="s">
        <v>57</v>
      </c>
      <c r="AC11" s="18" t="s">
        <v>57</v>
      </c>
      <c r="AD11" s="18" t="s">
        <v>57</v>
      </c>
      <c r="AE11" s="15" t="s">
        <v>57</v>
      </c>
      <c r="AF11" s="11" t="s">
        <v>240</v>
      </c>
      <c r="AM11" s="3"/>
      <c r="AN11" s="3"/>
      <c r="AO11" s="3"/>
      <c r="AP11" s="124">
        <f t="shared" si="1"/>
        <v>0</v>
      </c>
      <c r="BB11" s="141">
        <f t="shared" si="2"/>
        <v>0</v>
      </c>
      <c r="BE11" s="141">
        <f t="shared" si="3"/>
        <v>0</v>
      </c>
      <c r="BH11" s="141">
        <f t="shared" si="4"/>
        <v>0</v>
      </c>
      <c r="BI11" s="141">
        <f t="shared" si="5"/>
        <v>0</v>
      </c>
    </row>
    <row r="12" spans="1:61" hidden="1">
      <c r="A12" s="1">
        <v>11</v>
      </c>
      <c r="B12" s="15" t="s">
        <v>235</v>
      </c>
      <c r="C12" s="16">
        <v>43388</v>
      </c>
      <c r="D12" s="15" t="s">
        <v>236</v>
      </c>
      <c r="E12" s="15" t="s">
        <v>241</v>
      </c>
      <c r="F12" s="15" t="s">
        <v>55</v>
      </c>
      <c r="G12" s="17">
        <v>25</v>
      </c>
      <c r="H12" s="17">
        <v>2</v>
      </c>
      <c r="I12" s="16" t="s">
        <v>56</v>
      </c>
      <c r="J12" s="126">
        <v>262</v>
      </c>
      <c r="K12" s="126">
        <v>282</v>
      </c>
      <c r="L12" s="15">
        <v>1.0166666666666666</v>
      </c>
      <c r="M12" s="15">
        <v>1062.2950819672133</v>
      </c>
      <c r="N12" s="44">
        <v>0.32</v>
      </c>
      <c r="O12" s="44">
        <v>1.5744</v>
      </c>
      <c r="P12" s="29">
        <f t="shared" si="0"/>
        <v>1.5744</v>
      </c>
      <c r="Q12" s="15" t="s">
        <v>57</v>
      </c>
      <c r="R12" s="15">
        <v>100</v>
      </c>
      <c r="S12" s="15">
        <v>19</v>
      </c>
      <c r="T12" s="15">
        <v>9.24</v>
      </c>
      <c r="U12" s="15">
        <v>99.6</v>
      </c>
      <c r="V12" s="15">
        <v>245.8</v>
      </c>
      <c r="W12" s="15">
        <v>7.85</v>
      </c>
      <c r="X12" s="15">
        <v>293.7</v>
      </c>
      <c r="Y12" s="15">
        <v>5.8</v>
      </c>
      <c r="Z12" s="18" t="s">
        <v>57</v>
      </c>
      <c r="AA12" s="18" t="s">
        <v>57</v>
      </c>
      <c r="AB12" s="18" t="s">
        <v>57</v>
      </c>
      <c r="AC12" s="18" t="s">
        <v>57</v>
      </c>
      <c r="AD12" s="18" t="s">
        <v>57</v>
      </c>
      <c r="AE12" s="15" t="s">
        <v>57</v>
      </c>
      <c r="AF12" s="11" t="s">
        <v>241</v>
      </c>
      <c r="AM12" s="3"/>
      <c r="AN12" s="3"/>
      <c r="AO12" s="3"/>
      <c r="AP12" s="124">
        <f t="shared" si="1"/>
        <v>0</v>
      </c>
      <c r="BB12" s="141">
        <f t="shared" si="2"/>
        <v>0</v>
      </c>
      <c r="BE12" s="141">
        <f t="shared" si="3"/>
        <v>0</v>
      </c>
      <c r="BH12" s="141">
        <f t="shared" si="4"/>
        <v>0</v>
      </c>
      <c r="BI12" s="141">
        <f t="shared" si="5"/>
        <v>0</v>
      </c>
    </row>
    <row r="13" spans="1:61" hidden="1">
      <c r="A13" s="1">
        <v>11</v>
      </c>
      <c r="B13" s="15" t="s">
        <v>235</v>
      </c>
      <c r="C13" s="16">
        <v>43388</v>
      </c>
      <c r="D13" s="15" t="s">
        <v>236</v>
      </c>
      <c r="E13" s="15" t="s">
        <v>242</v>
      </c>
      <c r="F13" s="15" t="s">
        <v>55</v>
      </c>
      <c r="G13" s="17">
        <v>25</v>
      </c>
      <c r="H13" s="17">
        <v>3</v>
      </c>
      <c r="I13" s="16" t="s">
        <v>56</v>
      </c>
      <c r="J13" s="126">
        <v>283</v>
      </c>
      <c r="K13" s="126">
        <v>309</v>
      </c>
      <c r="L13" s="15">
        <v>1</v>
      </c>
      <c r="M13" s="15">
        <v>1404</v>
      </c>
      <c r="N13" s="44">
        <v>0.32</v>
      </c>
      <c r="O13" s="44">
        <v>2.0467200000000001</v>
      </c>
      <c r="P13" s="29">
        <f t="shared" si="0"/>
        <v>2.0467200000000001</v>
      </c>
      <c r="Q13" s="15" t="s">
        <v>57</v>
      </c>
      <c r="R13" s="15">
        <v>100</v>
      </c>
      <c r="S13" s="15">
        <v>19</v>
      </c>
      <c r="T13" s="15">
        <v>9.24</v>
      </c>
      <c r="U13" s="15">
        <v>99.6</v>
      </c>
      <c r="V13" s="15">
        <v>245.8</v>
      </c>
      <c r="W13" s="15">
        <v>7.85</v>
      </c>
      <c r="X13" s="15">
        <v>293.7</v>
      </c>
      <c r="Y13" s="15">
        <v>5.8</v>
      </c>
      <c r="Z13" s="18" t="s">
        <v>57</v>
      </c>
      <c r="AA13" s="18" t="s">
        <v>57</v>
      </c>
      <c r="AB13" s="18" t="s">
        <v>57</v>
      </c>
      <c r="AC13" s="18" t="s">
        <v>57</v>
      </c>
      <c r="AD13" s="18" t="s">
        <v>57</v>
      </c>
      <c r="AE13" s="15" t="s">
        <v>57</v>
      </c>
      <c r="AF13" s="11" t="s">
        <v>242</v>
      </c>
      <c r="AM13" s="3"/>
      <c r="AN13" s="3"/>
      <c r="AO13" s="3"/>
      <c r="AP13" s="124">
        <f t="shared" si="1"/>
        <v>0</v>
      </c>
      <c r="BB13" s="141">
        <f t="shared" si="2"/>
        <v>0</v>
      </c>
      <c r="BE13" s="141">
        <f t="shared" si="3"/>
        <v>0</v>
      </c>
      <c r="BH13" s="141">
        <f t="shared" si="4"/>
        <v>0</v>
      </c>
      <c r="BI13" s="141">
        <f t="shared" si="5"/>
        <v>0</v>
      </c>
    </row>
    <row r="14" spans="1:61" hidden="1">
      <c r="A14" s="1">
        <v>11</v>
      </c>
      <c r="B14" s="15" t="s">
        <v>235</v>
      </c>
      <c r="C14" s="16">
        <v>43389</v>
      </c>
      <c r="D14" s="15" t="s">
        <v>252</v>
      </c>
      <c r="E14" s="15" t="s">
        <v>258</v>
      </c>
      <c r="F14" s="15" t="s">
        <v>55</v>
      </c>
      <c r="G14" s="17">
        <v>25</v>
      </c>
      <c r="H14" s="17">
        <v>4</v>
      </c>
      <c r="I14" s="16" t="s">
        <v>56</v>
      </c>
      <c r="J14" s="126">
        <v>637</v>
      </c>
      <c r="K14" s="126">
        <v>650</v>
      </c>
      <c r="L14" s="15">
        <v>0.45</v>
      </c>
      <c r="M14" s="15">
        <v>1560</v>
      </c>
      <c r="N14" s="44">
        <v>0.32</v>
      </c>
      <c r="O14" s="44">
        <v>1.02336</v>
      </c>
      <c r="P14" s="29">
        <f t="shared" si="0"/>
        <v>1.02336</v>
      </c>
      <c r="Q14" s="15" t="s">
        <v>57</v>
      </c>
      <c r="R14" s="21">
        <v>219</v>
      </c>
      <c r="S14" s="15">
        <v>16.8</v>
      </c>
      <c r="T14" s="15">
        <v>9.48</v>
      </c>
      <c r="U14" s="15">
        <v>97.8</v>
      </c>
      <c r="V14" s="15">
        <v>239</v>
      </c>
      <c r="W14" s="15">
        <v>7.82</v>
      </c>
      <c r="X14" s="15">
        <v>229.9</v>
      </c>
      <c r="Y14" s="15">
        <v>22</v>
      </c>
      <c r="Z14" s="18" t="s">
        <v>57</v>
      </c>
      <c r="AA14" s="18" t="s">
        <v>57</v>
      </c>
      <c r="AB14" s="18" t="s">
        <v>57</v>
      </c>
      <c r="AC14" s="18" t="s">
        <v>57</v>
      </c>
      <c r="AD14" s="18" t="s">
        <v>57</v>
      </c>
      <c r="AE14" s="15" t="s">
        <v>57</v>
      </c>
      <c r="AF14" s="11" t="s">
        <v>258</v>
      </c>
      <c r="AM14" s="3"/>
      <c r="AN14" s="3"/>
      <c r="AO14" s="3"/>
      <c r="AP14" s="124">
        <f t="shared" si="1"/>
        <v>0</v>
      </c>
      <c r="BB14" s="141">
        <f t="shared" si="2"/>
        <v>0</v>
      </c>
      <c r="BE14" s="141">
        <f t="shared" si="3"/>
        <v>0</v>
      </c>
      <c r="BH14" s="141">
        <f t="shared" si="4"/>
        <v>0</v>
      </c>
      <c r="BI14" s="141">
        <f t="shared" si="5"/>
        <v>0</v>
      </c>
    </row>
    <row r="15" spans="1:61" hidden="1">
      <c r="A15" s="1">
        <v>11</v>
      </c>
      <c r="B15" s="15" t="s">
        <v>235</v>
      </c>
      <c r="C15" s="16">
        <v>43389</v>
      </c>
      <c r="D15" s="15" t="s">
        <v>252</v>
      </c>
      <c r="E15" s="15" t="s">
        <v>259</v>
      </c>
      <c r="F15" s="15" t="s">
        <v>55</v>
      </c>
      <c r="G15" s="17">
        <v>25</v>
      </c>
      <c r="H15" s="17">
        <v>5</v>
      </c>
      <c r="I15" s="16" t="s">
        <v>56</v>
      </c>
      <c r="J15" s="126">
        <v>651</v>
      </c>
      <c r="K15" s="126">
        <v>667</v>
      </c>
      <c r="L15" s="15">
        <v>0.48333333333333334</v>
      </c>
      <c r="M15" s="15">
        <v>1787.5862068965516</v>
      </c>
      <c r="N15" s="44">
        <v>0.32</v>
      </c>
      <c r="O15" s="44">
        <v>1.25952</v>
      </c>
      <c r="P15" s="29">
        <f t="shared" si="0"/>
        <v>1.25952</v>
      </c>
      <c r="Q15" s="15" t="s">
        <v>57</v>
      </c>
      <c r="R15" s="21">
        <v>219</v>
      </c>
      <c r="S15" s="15">
        <v>16.8</v>
      </c>
      <c r="T15" s="15">
        <v>9.48</v>
      </c>
      <c r="U15" s="15">
        <v>97.8</v>
      </c>
      <c r="V15" s="15">
        <v>239</v>
      </c>
      <c r="W15" s="15">
        <v>7.82</v>
      </c>
      <c r="X15" s="15">
        <v>229.9</v>
      </c>
      <c r="Y15" s="15">
        <v>22</v>
      </c>
      <c r="Z15" s="18" t="s">
        <v>57</v>
      </c>
      <c r="AA15" s="18" t="s">
        <v>57</v>
      </c>
      <c r="AB15" s="18" t="s">
        <v>57</v>
      </c>
      <c r="AC15" s="18" t="s">
        <v>57</v>
      </c>
      <c r="AD15" s="18" t="s">
        <v>57</v>
      </c>
      <c r="AE15" s="15" t="s">
        <v>57</v>
      </c>
      <c r="AF15" s="11" t="s">
        <v>259</v>
      </c>
      <c r="AM15" s="3"/>
      <c r="AN15" s="3"/>
      <c r="AO15" s="3"/>
      <c r="AP15" s="124">
        <f t="shared" si="1"/>
        <v>0</v>
      </c>
      <c r="BB15" s="141">
        <f t="shared" si="2"/>
        <v>0</v>
      </c>
      <c r="BE15" s="141">
        <f t="shared" si="3"/>
        <v>0</v>
      </c>
      <c r="BH15" s="141">
        <f t="shared" si="4"/>
        <v>0</v>
      </c>
      <c r="BI15" s="141">
        <f t="shared" si="5"/>
        <v>0</v>
      </c>
    </row>
    <row r="16" spans="1:61" hidden="1">
      <c r="A16" s="1">
        <v>11</v>
      </c>
      <c r="B16" s="15" t="s">
        <v>235</v>
      </c>
      <c r="C16" s="16">
        <v>43389</v>
      </c>
      <c r="D16" s="15" t="s">
        <v>252</v>
      </c>
      <c r="E16" s="15" t="s">
        <v>260</v>
      </c>
      <c r="F16" s="15" t="s">
        <v>55</v>
      </c>
      <c r="G16" s="17">
        <v>25</v>
      </c>
      <c r="H16" s="17">
        <v>6</v>
      </c>
      <c r="I16" s="16" t="s">
        <v>56</v>
      </c>
      <c r="J16" s="126">
        <v>671</v>
      </c>
      <c r="K16" s="126">
        <v>692</v>
      </c>
      <c r="L16" s="15">
        <v>0.45</v>
      </c>
      <c r="M16" s="15">
        <v>2520</v>
      </c>
      <c r="N16" s="44">
        <v>0.32</v>
      </c>
      <c r="O16" s="44">
        <v>1.6531199999999999</v>
      </c>
      <c r="P16" s="29">
        <f t="shared" si="0"/>
        <v>1.6531199999999999</v>
      </c>
      <c r="Q16" s="15" t="s">
        <v>57</v>
      </c>
      <c r="R16" s="21">
        <v>219</v>
      </c>
      <c r="S16" s="15">
        <v>16.8</v>
      </c>
      <c r="T16" s="15">
        <v>9.48</v>
      </c>
      <c r="U16" s="15">
        <v>97.8</v>
      </c>
      <c r="V16" s="15">
        <v>239</v>
      </c>
      <c r="W16" s="15">
        <v>7.82</v>
      </c>
      <c r="X16" s="15">
        <v>229.9</v>
      </c>
      <c r="Y16" s="15">
        <v>22</v>
      </c>
      <c r="Z16" s="18" t="s">
        <v>57</v>
      </c>
      <c r="AA16" s="18" t="s">
        <v>57</v>
      </c>
      <c r="AB16" s="18" t="s">
        <v>57</v>
      </c>
      <c r="AC16" s="18" t="s">
        <v>57</v>
      </c>
      <c r="AD16" s="18" t="s">
        <v>57</v>
      </c>
      <c r="AE16" s="15" t="s">
        <v>57</v>
      </c>
      <c r="AF16" s="11" t="s">
        <v>260</v>
      </c>
      <c r="AM16" s="3"/>
      <c r="AN16" s="3"/>
      <c r="AO16" s="3"/>
      <c r="AP16" s="124">
        <f t="shared" si="1"/>
        <v>0</v>
      </c>
      <c r="BB16" s="141">
        <f t="shared" si="2"/>
        <v>0</v>
      </c>
      <c r="BE16" s="141">
        <f t="shared" si="3"/>
        <v>0</v>
      </c>
      <c r="BH16" s="141">
        <f t="shared" si="4"/>
        <v>0</v>
      </c>
      <c r="BI16" s="141">
        <f t="shared" si="5"/>
        <v>0</v>
      </c>
    </row>
    <row r="17" spans="1:61" hidden="1">
      <c r="A17" s="1">
        <v>11</v>
      </c>
      <c r="B17" s="15" t="s">
        <v>235</v>
      </c>
      <c r="C17" s="16">
        <v>43391</v>
      </c>
      <c r="D17" s="15" t="s">
        <v>261</v>
      </c>
      <c r="E17" s="15" t="s">
        <v>267</v>
      </c>
      <c r="F17" s="15" t="s">
        <v>55</v>
      </c>
      <c r="G17" s="17">
        <v>25</v>
      </c>
      <c r="H17" s="17">
        <v>7</v>
      </c>
      <c r="I17" s="16" t="s">
        <v>56</v>
      </c>
      <c r="J17" s="126">
        <v>1707</v>
      </c>
      <c r="K17" s="126">
        <v>1733</v>
      </c>
      <c r="L17" s="15">
        <v>0.5</v>
      </c>
      <c r="M17" s="15">
        <v>2808</v>
      </c>
      <c r="N17" s="44">
        <v>0.32</v>
      </c>
      <c r="O17" s="44">
        <v>2.0467200000000001</v>
      </c>
      <c r="P17" s="29">
        <f t="shared" si="0"/>
        <v>2.0467200000000001</v>
      </c>
      <c r="Q17" s="15" t="s">
        <v>57</v>
      </c>
      <c r="R17" s="21">
        <v>104</v>
      </c>
      <c r="S17" s="15">
        <v>16.600000000000001</v>
      </c>
      <c r="T17" s="15">
        <v>9.61</v>
      </c>
      <c r="U17" s="15">
        <v>98.7</v>
      </c>
      <c r="V17" s="15">
        <v>212.2</v>
      </c>
      <c r="W17" s="15">
        <v>7.81</v>
      </c>
      <c r="X17" s="15">
        <v>127.9</v>
      </c>
      <c r="Y17" s="15">
        <v>8.8000000000000007</v>
      </c>
      <c r="Z17" s="18" t="s">
        <v>57</v>
      </c>
      <c r="AA17" s="18" t="s">
        <v>57</v>
      </c>
      <c r="AB17" s="18" t="s">
        <v>57</v>
      </c>
      <c r="AC17" s="18" t="s">
        <v>57</v>
      </c>
      <c r="AD17" s="18" t="s">
        <v>57</v>
      </c>
      <c r="AE17" s="15" t="s">
        <v>57</v>
      </c>
      <c r="AF17" s="11" t="s">
        <v>267</v>
      </c>
      <c r="AM17" s="3"/>
      <c r="AN17" s="3"/>
      <c r="AO17" s="3">
        <v>67</v>
      </c>
      <c r="AP17" s="124">
        <f t="shared" si="1"/>
        <v>67</v>
      </c>
      <c r="BB17" s="141">
        <v>4.8030000000000003E-2</v>
      </c>
      <c r="BE17" s="141">
        <f t="shared" si="3"/>
        <v>0</v>
      </c>
      <c r="BH17" s="141">
        <f t="shared" si="4"/>
        <v>0</v>
      </c>
      <c r="BI17" s="141">
        <f t="shared" si="5"/>
        <v>4.8030000000000003E-2</v>
      </c>
    </row>
    <row r="18" spans="1:61" hidden="1">
      <c r="A18" s="1">
        <v>11</v>
      </c>
      <c r="B18" s="15" t="s">
        <v>235</v>
      </c>
      <c r="C18" s="16">
        <v>43391</v>
      </c>
      <c r="D18" s="15" t="s">
        <v>261</v>
      </c>
      <c r="E18" s="15" t="s">
        <v>268</v>
      </c>
      <c r="F18" s="15" t="s">
        <v>55</v>
      </c>
      <c r="G18" s="17">
        <v>25</v>
      </c>
      <c r="H18" s="17">
        <v>8</v>
      </c>
      <c r="I18" s="16" t="s">
        <v>56</v>
      </c>
      <c r="J18" s="126">
        <v>1733</v>
      </c>
      <c r="K18" s="126">
        <v>1760</v>
      </c>
      <c r="L18" s="15">
        <v>0.6333333333333333</v>
      </c>
      <c r="M18" s="15">
        <v>2302.105263157895</v>
      </c>
      <c r="N18" s="44">
        <v>0.32</v>
      </c>
      <c r="O18" s="44">
        <v>2.1254399999999998</v>
      </c>
      <c r="P18" s="29">
        <f t="shared" si="0"/>
        <v>2.1254399999999998</v>
      </c>
      <c r="Q18" s="15" t="s">
        <v>57</v>
      </c>
      <c r="R18" s="21">
        <v>104</v>
      </c>
      <c r="S18" s="15">
        <v>16.600000000000001</v>
      </c>
      <c r="T18" s="15">
        <v>9.61</v>
      </c>
      <c r="U18" s="15">
        <v>98.7</v>
      </c>
      <c r="V18" s="15">
        <v>212.2</v>
      </c>
      <c r="W18" s="15">
        <v>7.81</v>
      </c>
      <c r="X18" s="15">
        <v>127.9</v>
      </c>
      <c r="Y18" s="15">
        <v>8.8000000000000007</v>
      </c>
      <c r="Z18" s="18" t="s">
        <v>57</v>
      </c>
      <c r="AA18" s="18" t="s">
        <v>57</v>
      </c>
      <c r="AB18" s="18" t="s">
        <v>57</v>
      </c>
      <c r="AC18" s="18" t="s">
        <v>57</v>
      </c>
      <c r="AD18" s="18" t="s">
        <v>57</v>
      </c>
      <c r="AE18" s="15" t="s">
        <v>57</v>
      </c>
      <c r="AF18" s="11" t="s">
        <v>268</v>
      </c>
      <c r="AM18" s="3"/>
      <c r="AN18" s="3"/>
      <c r="AO18" s="3"/>
      <c r="AP18" s="124">
        <f t="shared" si="1"/>
        <v>0</v>
      </c>
      <c r="BB18" s="141">
        <f t="shared" ref="BB18:BB49" si="6">BA18-AZ18</f>
        <v>0</v>
      </c>
      <c r="BE18" s="141">
        <f t="shared" si="3"/>
        <v>0</v>
      </c>
      <c r="BH18" s="141">
        <f t="shared" si="4"/>
        <v>0</v>
      </c>
      <c r="BI18" s="141">
        <f t="shared" si="5"/>
        <v>0</v>
      </c>
    </row>
    <row r="19" spans="1:61" hidden="1">
      <c r="A19" s="1">
        <v>11</v>
      </c>
      <c r="B19" s="15" t="s">
        <v>235</v>
      </c>
      <c r="C19" s="16">
        <v>43391</v>
      </c>
      <c r="D19" s="15" t="s">
        <v>261</v>
      </c>
      <c r="E19" s="15" t="s">
        <v>269</v>
      </c>
      <c r="F19" s="15" t="s">
        <v>55</v>
      </c>
      <c r="G19" s="17">
        <v>25</v>
      </c>
      <c r="H19" s="17">
        <v>9</v>
      </c>
      <c r="I19" s="16" t="s">
        <v>56</v>
      </c>
      <c r="J19" s="126">
        <v>1778</v>
      </c>
      <c r="K19" s="126">
        <v>1798</v>
      </c>
      <c r="L19" s="15">
        <v>0.66666666666666663</v>
      </c>
      <c r="M19" s="15">
        <v>1620</v>
      </c>
      <c r="N19" s="44">
        <v>0.32</v>
      </c>
      <c r="O19" s="44">
        <v>1.5744</v>
      </c>
      <c r="P19" s="29">
        <f t="shared" si="0"/>
        <v>1.5744</v>
      </c>
      <c r="Q19" s="15" t="s">
        <v>57</v>
      </c>
      <c r="R19" s="21">
        <v>104</v>
      </c>
      <c r="S19" s="15">
        <v>16.600000000000001</v>
      </c>
      <c r="T19" s="15">
        <v>9.61</v>
      </c>
      <c r="U19" s="15">
        <v>98.7</v>
      </c>
      <c r="V19" s="15">
        <v>212.2</v>
      </c>
      <c r="W19" s="15">
        <v>7.81</v>
      </c>
      <c r="X19" s="15">
        <v>127.9</v>
      </c>
      <c r="Y19" s="15">
        <v>8.8000000000000007</v>
      </c>
      <c r="Z19" s="18" t="s">
        <v>57</v>
      </c>
      <c r="AA19" s="18" t="s">
        <v>57</v>
      </c>
      <c r="AB19" s="18" t="s">
        <v>57</v>
      </c>
      <c r="AC19" s="18" t="s">
        <v>57</v>
      </c>
      <c r="AD19" s="18" t="s">
        <v>57</v>
      </c>
      <c r="AE19" s="15" t="s">
        <v>57</v>
      </c>
      <c r="AF19" s="11" t="s">
        <v>269</v>
      </c>
      <c r="AM19" s="3"/>
      <c r="AN19" s="3"/>
      <c r="AO19" s="3"/>
      <c r="AP19" s="124">
        <f t="shared" si="1"/>
        <v>0</v>
      </c>
      <c r="BB19" s="141">
        <f t="shared" si="6"/>
        <v>0</v>
      </c>
      <c r="BE19" s="141">
        <f t="shared" si="3"/>
        <v>0</v>
      </c>
      <c r="BH19" s="141">
        <f t="shared" si="4"/>
        <v>0</v>
      </c>
      <c r="BI19" s="141">
        <f t="shared" si="5"/>
        <v>0</v>
      </c>
    </row>
    <row r="20" spans="1:61" hidden="1">
      <c r="A20" s="1">
        <v>11</v>
      </c>
      <c r="B20" s="15" t="s">
        <v>235</v>
      </c>
      <c r="C20" s="16">
        <v>43395</v>
      </c>
      <c r="D20" s="15" t="s">
        <v>270</v>
      </c>
      <c r="E20" s="15" t="s">
        <v>274</v>
      </c>
      <c r="F20" s="15" t="s">
        <v>55</v>
      </c>
      <c r="G20" s="17">
        <v>25</v>
      </c>
      <c r="H20" s="17">
        <v>10</v>
      </c>
      <c r="I20" s="16" t="s">
        <v>56</v>
      </c>
      <c r="J20" s="126">
        <v>2893</v>
      </c>
      <c r="K20" s="126">
        <v>2909</v>
      </c>
      <c r="L20" s="15">
        <v>0.66666666666666663</v>
      </c>
      <c r="M20" s="15">
        <v>1296</v>
      </c>
      <c r="N20" s="44">
        <v>0.32</v>
      </c>
      <c r="O20" s="44">
        <v>1.25952</v>
      </c>
      <c r="P20" s="29">
        <f t="shared" si="0"/>
        <v>1.25952</v>
      </c>
      <c r="Q20" s="15" t="s">
        <v>57</v>
      </c>
      <c r="R20" s="15">
        <v>65.099999999999994</v>
      </c>
      <c r="S20" s="15">
        <v>15.7</v>
      </c>
      <c r="T20" s="15">
        <v>10.119999999999999</v>
      </c>
      <c r="U20" s="15">
        <v>102</v>
      </c>
      <c r="V20" s="15">
        <v>298.39999999999998</v>
      </c>
      <c r="W20" s="15">
        <v>7.85</v>
      </c>
      <c r="X20" s="15">
        <v>100.6</v>
      </c>
      <c r="Y20" s="15">
        <v>4.7</v>
      </c>
      <c r="Z20" s="18" t="s">
        <v>57</v>
      </c>
      <c r="AA20" s="18" t="s">
        <v>57</v>
      </c>
      <c r="AB20" s="18" t="s">
        <v>57</v>
      </c>
      <c r="AC20" s="18" t="s">
        <v>57</v>
      </c>
      <c r="AD20" s="18" t="s">
        <v>57</v>
      </c>
      <c r="AE20" s="15" t="s">
        <v>57</v>
      </c>
      <c r="AF20" s="11" t="s">
        <v>274</v>
      </c>
      <c r="AM20" s="3"/>
      <c r="AN20" s="3"/>
      <c r="AO20" s="3"/>
      <c r="AP20" s="124">
        <f t="shared" si="1"/>
        <v>0</v>
      </c>
      <c r="BB20" s="141">
        <f t="shared" si="6"/>
        <v>0</v>
      </c>
      <c r="BE20" s="141">
        <f t="shared" si="3"/>
        <v>0</v>
      </c>
      <c r="BH20" s="141">
        <f t="shared" si="4"/>
        <v>0</v>
      </c>
      <c r="BI20" s="141">
        <f t="shared" si="5"/>
        <v>0</v>
      </c>
    </row>
    <row r="21" spans="1:61" hidden="1">
      <c r="A21" s="1">
        <v>11</v>
      </c>
      <c r="B21" s="15" t="s">
        <v>235</v>
      </c>
      <c r="C21" s="16">
        <v>43395</v>
      </c>
      <c r="D21" s="15" t="s">
        <v>270</v>
      </c>
      <c r="E21" s="15" t="s">
        <v>275</v>
      </c>
      <c r="F21" s="15" t="s">
        <v>55</v>
      </c>
      <c r="G21" s="17">
        <v>25</v>
      </c>
      <c r="H21" s="17">
        <v>11</v>
      </c>
      <c r="I21" s="16" t="s">
        <v>56</v>
      </c>
      <c r="J21" s="126">
        <v>2914</v>
      </c>
      <c r="K21" s="126">
        <v>2983</v>
      </c>
      <c r="L21" s="15">
        <v>0.66666666666666663</v>
      </c>
      <c r="M21" s="15">
        <v>5589</v>
      </c>
      <c r="N21" s="44">
        <v>0.32</v>
      </c>
      <c r="O21" s="44">
        <v>5.4316799999999992</v>
      </c>
      <c r="P21" s="29">
        <f t="shared" si="0"/>
        <v>5.4316799999999992</v>
      </c>
      <c r="Q21" s="15" t="s">
        <v>57</v>
      </c>
      <c r="R21" s="15">
        <v>65.099999999999994</v>
      </c>
      <c r="S21" s="15">
        <v>15.7</v>
      </c>
      <c r="T21" s="15">
        <v>10.119999999999999</v>
      </c>
      <c r="U21" s="15">
        <v>102</v>
      </c>
      <c r="V21" s="15">
        <v>298.39999999999998</v>
      </c>
      <c r="W21" s="15">
        <v>7.85</v>
      </c>
      <c r="X21" s="15">
        <v>100.6</v>
      </c>
      <c r="Y21" s="15">
        <v>4.7</v>
      </c>
      <c r="Z21" s="18" t="s">
        <v>57</v>
      </c>
      <c r="AA21" s="18" t="s">
        <v>57</v>
      </c>
      <c r="AB21" s="18" t="s">
        <v>57</v>
      </c>
      <c r="AC21" s="18" t="s">
        <v>57</v>
      </c>
      <c r="AD21" s="18" t="s">
        <v>57</v>
      </c>
      <c r="AE21" s="15" t="s">
        <v>57</v>
      </c>
      <c r="AF21" s="11" t="s">
        <v>275</v>
      </c>
      <c r="AM21" s="3"/>
      <c r="AN21" s="3"/>
      <c r="AO21" s="3"/>
      <c r="AP21" s="124">
        <f t="shared" si="1"/>
        <v>0</v>
      </c>
      <c r="BB21" s="141">
        <f t="shared" si="6"/>
        <v>0</v>
      </c>
      <c r="BE21" s="141">
        <f t="shared" si="3"/>
        <v>0</v>
      </c>
      <c r="BH21" s="141">
        <f t="shared" si="4"/>
        <v>0</v>
      </c>
      <c r="BI21" s="141">
        <f t="shared" si="5"/>
        <v>0</v>
      </c>
    </row>
    <row r="22" spans="1:61" hidden="1">
      <c r="A22" s="1">
        <v>11</v>
      </c>
      <c r="B22" s="15" t="s">
        <v>235</v>
      </c>
      <c r="C22" s="16">
        <v>43395</v>
      </c>
      <c r="D22" s="15" t="s">
        <v>270</v>
      </c>
      <c r="E22" s="15" t="s">
        <v>276</v>
      </c>
      <c r="F22" s="15" t="s">
        <v>55</v>
      </c>
      <c r="G22" s="17">
        <v>25</v>
      </c>
      <c r="H22" s="17">
        <v>12</v>
      </c>
      <c r="I22" s="16" t="s">
        <v>56</v>
      </c>
      <c r="J22" s="126">
        <v>2939</v>
      </c>
      <c r="K22" s="126">
        <v>2971</v>
      </c>
      <c r="L22" s="15">
        <v>0.66666666666666663</v>
      </c>
      <c r="M22" s="15">
        <v>2592</v>
      </c>
      <c r="N22" s="44">
        <v>0.32</v>
      </c>
      <c r="O22" s="44">
        <v>2.5190399999999999</v>
      </c>
      <c r="P22" s="29">
        <f t="shared" si="0"/>
        <v>2.5190399999999999</v>
      </c>
      <c r="Q22" s="15" t="s">
        <v>57</v>
      </c>
      <c r="R22" s="15">
        <v>65.099999999999994</v>
      </c>
      <c r="S22" s="15">
        <v>15.7</v>
      </c>
      <c r="T22" s="15">
        <v>10.119999999999999</v>
      </c>
      <c r="U22" s="15">
        <v>102</v>
      </c>
      <c r="V22" s="15">
        <v>298.39999999999998</v>
      </c>
      <c r="W22" s="15">
        <v>7.85</v>
      </c>
      <c r="X22" s="15">
        <v>100.6</v>
      </c>
      <c r="Y22" s="15">
        <v>4.7</v>
      </c>
      <c r="Z22" s="18" t="s">
        <v>57</v>
      </c>
      <c r="AA22" s="18" t="s">
        <v>57</v>
      </c>
      <c r="AB22" s="18" t="s">
        <v>57</v>
      </c>
      <c r="AC22" s="18" t="s">
        <v>57</v>
      </c>
      <c r="AD22" s="18" t="s">
        <v>57</v>
      </c>
      <c r="AE22" s="15" t="s">
        <v>57</v>
      </c>
      <c r="AF22" s="11" t="s">
        <v>276</v>
      </c>
      <c r="AM22" s="3"/>
      <c r="AN22" s="3"/>
      <c r="AO22" s="3"/>
      <c r="AP22" s="124">
        <f t="shared" si="1"/>
        <v>0</v>
      </c>
      <c r="BB22" s="141">
        <f t="shared" si="6"/>
        <v>0</v>
      </c>
      <c r="BE22" s="141">
        <f t="shared" si="3"/>
        <v>0</v>
      </c>
      <c r="BH22" s="141">
        <f t="shared" si="4"/>
        <v>0</v>
      </c>
      <c r="BI22" s="141">
        <f t="shared" si="5"/>
        <v>0</v>
      </c>
    </row>
    <row r="23" spans="1:61" hidden="1">
      <c r="A23" s="1">
        <v>3</v>
      </c>
      <c r="B23" s="15" t="s">
        <v>93</v>
      </c>
      <c r="C23" s="16">
        <v>43390</v>
      </c>
      <c r="D23" s="15" t="s">
        <v>94</v>
      </c>
      <c r="E23" s="15" t="s">
        <v>98</v>
      </c>
      <c r="F23" s="15" t="s">
        <v>55</v>
      </c>
      <c r="G23" s="17">
        <v>25</v>
      </c>
      <c r="H23" s="17">
        <v>1</v>
      </c>
      <c r="I23" s="16" t="s">
        <v>56</v>
      </c>
      <c r="J23" s="126">
        <v>1341</v>
      </c>
      <c r="K23" s="126">
        <v>1369</v>
      </c>
      <c r="L23" s="15">
        <v>0.58333333333333337</v>
      </c>
      <c r="M23" s="15">
        <v>2592</v>
      </c>
      <c r="N23" s="44">
        <v>0.32</v>
      </c>
      <c r="O23" s="44">
        <v>2.2041599999999999</v>
      </c>
      <c r="P23" s="29">
        <f t="shared" si="0"/>
        <v>2.2041599999999999</v>
      </c>
      <c r="Q23" s="15" t="s">
        <v>57</v>
      </c>
      <c r="R23" s="114">
        <v>36.9</v>
      </c>
      <c r="S23" s="15">
        <v>13.7</v>
      </c>
      <c r="T23" s="15">
        <v>10.130000000000001</v>
      </c>
      <c r="U23" s="15">
        <v>97.8</v>
      </c>
      <c r="V23" s="15">
        <v>200.8</v>
      </c>
      <c r="W23" s="15">
        <v>7.93</v>
      </c>
      <c r="X23" s="15">
        <v>172.9</v>
      </c>
      <c r="Y23" s="15">
        <v>8.3000000000000007</v>
      </c>
      <c r="Z23" s="18" t="s">
        <v>57</v>
      </c>
      <c r="AA23" s="18" t="s">
        <v>57</v>
      </c>
      <c r="AB23" s="18" t="s">
        <v>57</v>
      </c>
      <c r="AC23" s="18" t="s">
        <v>57</v>
      </c>
      <c r="AD23" s="18" t="s">
        <v>57</v>
      </c>
      <c r="AE23" s="15" t="s">
        <v>57</v>
      </c>
      <c r="AF23" s="11" t="s">
        <v>98</v>
      </c>
      <c r="AM23" s="3"/>
      <c r="AN23" s="3"/>
      <c r="AO23" s="3"/>
      <c r="AP23" s="124"/>
      <c r="BB23" s="141">
        <f t="shared" si="6"/>
        <v>0</v>
      </c>
      <c r="BE23" s="141">
        <f t="shared" si="3"/>
        <v>0</v>
      </c>
      <c r="BH23" s="141">
        <f t="shared" si="4"/>
        <v>0</v>
      </c>
      <c r="BI23" s="141">
        <f t="shared" si="5"/>
        <v>0</v>
      </c>
    </row>
    <row r="24" spans="1:61" hidden="1">
      <c r="A24" s="1">
        <v>3</v>
      </c>
      <c r="B24" s="15" t="s">
        <v>93</v>
      </c>
      <c r="C24" s="16">
        <v>43390</v>
      </c>
      <c r="D24" s="15" t="s">
        <v>94</v>
      </c>
      <c r="E24" s="15" t="s">
        <v>99</v>
      </c>
      <c r="F24" s="15" t="s">
        <v>55</v>
      </c>
      <c r="G24" s="17">
        <v>25</v>
      </c>
      <c r="H24" s="17">
        <v>2</v>
      </c>
      <c r="I24" s="16" t="s">
        <v>56</v>
      </c>
      <c r="J24" s="126">
        <v>1369</v>
      </c>
      <c r="K24" s="126">
        <v>1391</v>
      </c>
      <c r="L24" s="15">
        <v>0.6</v>
      </c>
      <c r="M24" s="15">
        <v>1980</v>
      </c>
      <c r="N24" s="44">
        <v>0.32</v>
      </c>
      <c r="O24" s="44">
        <v>1.7318399999999998</v>
      </c>
      <c r="P24" s="29">
        <f t="shared" si="0"/>
        <v>1.7318399999999998</v>
      </c>
      <c r="Q24" s="15" t="s">
        <v>57</v>
      </c>
      <c r="R24" s="114">
        <v>36.9</v>
      </c>
      <c r="S24" s="15">
        <v>13.7</v>
      </c>
      <c r="T24" s="15">
        <v>10.130000000000001</v>
      </c>
      <c r="U24" s="15">
        <v>97.8</v>
      </c>
      <c r="V24" s="15">
        <v>200.8</v>
      </c>
      <c r="W24" s="15">
        <v>7.93</v>
      </c>
      <c r="X24" s="15">
        <v>172.9</v>
      </c>
      <c r="Y24" s="15">
        <v>8.3000000000000007</v>
      </c>
      <c r="Z24" s="18" t="s">
        <v>57</v>
      </c>
      <c r="AA24" s="18" t="s">
        <v>57</v>
      </c>
      <c r="AB24" s="18" t="s">
        <v>57</v>
      </c>
      <c r="AC24" s="18" t="s">
        <v>57</v>
      </c>
      <c r="AD24" s="18" t="s">
        <v>57</v>
      </c>
      <c r="AE24" s="15" t="s">
        <v>57</v>
      </c>
      <c r="AF24" s="11" t="s">
        <v>99</v>
      </c>
      <c r="AM24" s="3"/>
      <c r="AN24" s="3"/>
      <c r="AO24" s="3"/>
      <c r="AP24" s="124"/>
      <c r="BB24" s="141">
        <f t="shared" si="6"/>
        <v>0</v>
      </c>
      <c r="BE24" s="141">
        <f t="shared" si="3"/>
        <v>0</v>
      </c>
      <c r="BH24" s="141">
        <f t="shared" si="4"/>
        <v>0</v>
      </c>
      <c r="BI24" s="141">
        <f t="shared" si="5"/>
        <v>0</v>
      </c>
    </row>
    <row r="25" spans="1:61" hidden="1">
      <c r="A25" s="1">
        <v>3</v>
      </c>
      <c r="B25" s="15" t="s">
        <v>93</v>
      </c>
      <c r="C25" s="16">
        <v>43390</v>
      </c>
      <c r="D25" s="15" t="s">
        <v>94</v>
      </c>
      <c r="E25" s="15" t="s">
        <v>100</v>
      </c>
      <c r="F25" s="15" t="s">
        <v>55</v>
      </c>
      <c r="G25" s="17">
        <v>25</v>
      </c>
      <c r="H25" s="17">
        <v>3</v>
      </c>
      <c r="I25" s="16" t="s">
        <v>56</v>
      </c>
      <c r="J25" s="126">
        <v>1391</v>
      </c>
      <c r="K25" s="126">
        <v>1409</v>
      </c>
      <c r="L25" s="15">
        <v>0.6333333333333333</v>
      </c>
      <c r="M25" s="15">
        <v>1534.7368421052631</v>
      </c>
      <c r="N25" s="44">
        <v>0.32</v>
      </c>
      <c r="O25" s="44">
        <v>1.4169599999999998</v>
      </c>
      <c r="P25" s="29">
        <f t="shared" si="0"/>
        <v>1.4169599999999998</v>
      </c>
      <c r="Q25" s="15" t="s">
        <v>57</v>
      </c>
      <c r="R25" s="114">
        <v>36.9</v>
      </c>
      <c r="S25" s="15">
        <v>13.7</v>
      </c>
      <c r="T25" s="15">
        <v>10.130000000000001</v>
      </c>
      <c r="U25" s="15">
        <v>97.8</v>
      </c>
      <c r="V25" s="15">
        <v>200.8</v>
      </c>
      <c r="W25" s="15">
        <v>7.93</v>
      </c>
      <c r="X25" s="15">
        <v>172.9</v>
      </c>
      <c r="Y25" s="15">
        <v>8.3000000000000007</v>
      </c>
      <c r="Z25" s="18" t="s">
        <v>57</v>
      </c>
      <c r="AA25" s="18" t="s">
        <v>57</v>
      </c>
      <c r="AB25" s="18" t="s">
        <v>57</v>
      </c>
      <c r="AC25" s="18" t="s">
        <v>57</v>
      </c>
      <c r="AD25" s="18" t="s">
        <v>57</v>
      </c>
      <c r="AE25" s="15" t="s">
        <v>57</v>
      </c>
      <c r="AF25" s="11" t="s">
        <v>100</v>
      </c>
      <c r="AM25" s="3"/>
      <c r="AN25" s="3"/>
      <c r="AO25" s="3"/>
      <c r="AP25" s="124"/>
      <c r="BB25" s="141">
        <f t="shared" si="6"/>
        <v>0</v>
      </c>
      <c r="BE25" s="141">
        <f t="shared" si="3"/>
        <v>0</v>
      </c>
      <c r="BH25" s="141">
        <f t="shared" si="4"/>
        <v>0</v>
      </c>
      <c r="BI25" s="141">
        <f t="shared" si="5"/>
        <v>0</v>
      </c>
    </row>
    <row r="26" spans="1:61" hidden="1">
      <c r="A26" s="1">
        <v>1</v>
      </c>
      <c r="B26" s="15" t="s">
        <v>52</v>
      </c>
      <c r="C26" s="16">
        <v>43390</v>
      </c>
      <c r="D26" s="15" t="s">
        <v>53</v>
      </c>
      <c r="E26" s="15" t="s">
        <v>61</v>
      </c>
      <c r="F26" s="15" t="s">
        <v>55</v>
      </c>
      <c r="G26" s="17">
        <v>25</v>
      </c>
      <c r="H26" s="17">
        <v>1</v>
      </c>
      <c r="I26" s="16" t="s">
        <v>56</v>
      </c>
      <c r="J26" s="126">
        <v>805</v>
      </c>
      <c r="K26" s="126">
        <v>892</v>
      </c>
      <c r="L26" s="15">
        <v>0.6166666666666667</v>
      </c>
      <c r="M26" s="15">
        <v>10581.08108108108</v>
      </c>
      <c r="N26" s="44">
        <v>0.32</v>
      </c>
      <c r="O26" s="44">
        <v>6.8486399999999996</v>
      </c>
      <c r="P26" s="29">
        <f t="shared" si="0"/>
        <v>6.8486399999999996</v>
      </c>
      <c r="Q26" s="15" t="s">
        <v>57</v>
      </c>
      <c r="R26" s="114">
        <v>23.4</v>
      </c>
      <c r="S26" s="15">
        <v>11.4</v>
      </c>
      <c r="T26" s="15">
        <v>10.09</v>
      </c>
      <c r="U26" s="15">
        <v>92.4</v>
      </c>
      <c r="V26" s="15">
        <v>124</v>
      </c>
      <c r="W26" s="15">
        <v>7.73</v>
      </c>
      <c r="X26" s="15">
        <v>140.30000000000001</v>
      </c>
      <c r="Y26" s="15">
        <v>6.4</v>
      </c>
      <c r="Z26" s="18" t="s">
        <v>57</v>
      </c>
      <c r="AA26" s="18" t="s">
        <v>57</v>
      </c>
      <c r="AB26" s="18" t="s">
        <v>57</v>
      </c>
      <c r="AC26" s="18" t="s">
        <v>57</v>
      </c>
      <c r="AD26" s="18" t="s">
        <v>57</v>
      </c>
      <c r="AE26" s="15" t="s">
        <v>57</v>
      </c>
      <c r="AF26" s="11" t="s">
        <v>61</v>
      </c>
      <c r="AM26" s="3"/>
      <c r="AN26" s="3"/>
      <c r="AO26" s="3"/>
      <c r="AP26" s="124"/>
      <c r="BB26" s="141">
        <f t="shared" si="6"/>
        <v>0</v>
      </c>
      <c r="BE26" s="141">
        <f t="shared" si="3"/>
        <v>0</v>
      </c>
      <c r="BH26" s="141">
        <f t="shared" si="4"/>
        <v>0</v>
      </c>
      <c r="BI26" s="141">
        <f t="shared" si="5"/>
        <v>0</v>
      </c>
    </row>
    <row r="27" spans="1:61" hidden="1">
      <c r="A27" s="1">
        <v>1</v>
      </c>
      <c r="B27" s="15" t="s">
        <v>52</v>
      </c>
      <c r="C27" s="16">
        <v>43390</v>
      </c>
      <c r="D27" s="15" t="s">
        <v>53</v>
      </c>
      <c r="E27" s="15" t="s">
        <v>62</v>
      </c>
      <c r="F27" s="15" t="s">
        <v>55</v>
      </c>
      <c r="G27" s="17">
        <v>25</v>
      </c>
      <c r="H27" s="17">
        <v>2</v>
      </c>
      <c r="I27" s="16" t="s">
        <v>56</v>
      </c>
      <c r="J27" s="126">
        <v>897</v>
      </c>
      <c r="K27" s="126">
        <v>983</v>
      </c>
      <c r="L27" s="15">
        <v>0.6</v>
      </c>
      <c r="M27" s="15">
        <v>10750</v>
      </c>
      <c r="N27" s="44">
        <v>0.32</v>
      </c>
      <c r="O27" s="44">
        <v>6.7699199999999999</v>
      </c>
      <c r="P27" s="29">
        <f t="shared" si="0"/>
        <v>6.7699199999999999</v>
      </c>
      <c r="Q27" s="15" t="s">
        <v>57</v>
      </c>
      <c r="R27" s="114">
        <v>23.4</v>
      </c>
      <c r="S27" s="15">
        <v>11.4</v>
      </c>
      <c r="T27" s="15">
        <v>10.09</v>
      </c>
      <c r="U27" s="15">
        <v>92.4</v>
      </c>
      <c r="V27" s="15">
        <v>124</v>
      </c>
      <c r="W27" s="15">
        <v>7.73</v>
      </c>
      <c r="X27" s="15">
        <v>140.30000000000001</v>
      </c>
      <c r="Y27" s="15">
        <v>6.4</v>
      </c>
      <c r="Z27" s="18" t="s">
        <v>57</v>
      </c>
      <c r="AA27" s="18" t="s">
        <v>57</v>
      </c>
      <c r="AB27" s="18" t="s">
        <v>57</v>
      </c>
      <c r="AC27" s="18" t="s">
        <v>57</v>
      </c>
      <c r="AD27" s="18" t="s">
        <v>57</v>
      </c>
      <c r="AE27" s="15" t="s">
        <v>57</v>
      </c>
      <c r="AF27" s="11" t="s">
        <v>62</v>
      </c>
      <c r="AM27" s="3"/>
      <c r="AN27" s="3"/>
      <c r="AO27" s="3"/>
      <c r="AP27" s="124"/>
      <c r="BB27" s="141">
        <f t="shared" si="6"/>
        <v>0</v>
      </c>
      <c r="BE27" s="141">
        <f t="shared" si="3"/>
        <v>0</v>
      </c>
      <c r="BH27" s="141">
        <f t="shared" si="4"/>
        <v>0</v>
      </c>
      <c r="BI27" s="141">
        <f t="shared" si="5"/>
        <v>0</v>
      </c>
    </row>
    <row r="28" spans="1:61" hidden="1">
      <c r="A28" s="1">
        <v>1</v>
      </c>
      <c r="B28" s="15" t="s">
        <v>52</v>
      </c>
      <c r="C28" s="16">
        <v>43390</v>
      </c>
      <c r="D28" s="15" t="s">
        <v>53</v>
      </c>
      <c r="E28" s="15" t="s">
        <v>63</v>
      </c>
      <c r="F28" s="15" t="s">
        <v>55</v>
      </c>
      <c r="G28" s="17">
        <v>25</v>
      </c>
      <c r="H28" s="17">
        <v>3</v>
      </c>
      <c r="I28" s="16" t="s">
        <v>56</v>
      </c>
      <c r="J28" s="126">
        <v>991</v>
      </c>
      <c r="K28" s="126">
        <v>1070</v>
      </c>
      <c r="L28" s="15">
        <v>0.56666666666666665</v>
      </c>
      <c r="M28" s="15">
        <v>10455.882352941177</v>
      </c>
      <c r="N28" s="44">
        <v>0.32</v>
      </c>
      <c r="O28" s="44">
        <v>6.2188799999999995</v>
      </c>
      <c r="P28" s="29">
        <f t="shared" si="0"/>
        <v>6.2188799999999995</v>
      </c>
      <c r="Q28" s="15" t="s">
        <v>57</v>
      </c>
      <c r="R28" s="114">
        <v>23.4</v>
      </c>
      <c r="S28" s="15">
        <v>11.4</v>
      </c>
      <c r="T28" s="15">
        <v>10.09</v>
      </c>
      <c r="U28" s="15">
        <v>92.4</v>
      </c>
      <c r="V28" s="15">
        <v>124</v>
      </c>
      <c r="W28" s="15">
        <v>7.73</v>
      </c>
      <c r="X28" s="15">
        <v>140.30000000000001</v>
      </c>
      <c r="Y28" s="15">
        <v>6.4</v>
      </c>
      <c r="Z28" s="18" t="s">
        <v>57</v>
      </c>
      <c r="AA28" s="18" t="s">
        <v>57</v>
      </c>
      <c r="AB28" s="18" t="s">
        <v>57</v>
      </c>
      <c r="AC28" s="18" t="s">
        <v>57</v>
      </c>
      <c r="AD28" s="18" t="s">
        <v>57</v>
      </c>
      <c r="AE28" s="15" t="s">
        <v>57</v>
      </c>
      <c r="AF28" s="11" t="s">
        <v>63</v>
      </c>
      <c r="AM28" s="3">
        <v>1</v>
      </c>
      <c r="AN28" s="3"/>
      <c r="AO28" s="3">
        <v>4</v>
      </c>
      <c r="AP28" s="124">
        <f>AO28+AN28+AM28</f>
        <v>5</v>
      </c>
      <c r="AV28" s="124"/>
      <c r="AW28" s="124"/>
      <c r="AX28" s="124"/>
      <c r="AY28" s="124"/>
      <c r="BB28" s="141">
        <f t="shared" si="6"/>
        <v>0</v>
      </c>
      <c r="BE28" s="141">
        <f t="shared" si="3"/>
        <v>0</v>
      </c>
      <c r="BH28" s="141">
        <f t="shared" si="4"/>
        <v>0</v>
      </c>
      <c r="BI28" s="141">
        <f t="shared" si="5"/>
        <v>0</v>
      </c>
    </row>
    <row r="29" spans="1:61" hidden="1">
      <c r="A29" s="1">
        <v>6</v>
      </c>
      <c r="B29" s="15" t="s">
        <v>143</v>
      </c>
      <c r="C29" s="16">
        <v>43388</v>
      </c>
      <c r="D29" s="15" t="s">
        <v>150</v>
      </c>
      <c r="E29" s="15" t="s">
        <v>151</v>
      </c>
      <c r="F29" s="15" t="s">
        <v>55</v>
      </c>
      <c r="G29" s="17">
        <v>25</v>
      </c>
      <c r="H29" s="17">
        <v>1</v>
      </c>
      <c r="I29" s="16" t="s">
        <v>56</v>
      </c>
      <c r="J29" s="126">
        <v>9900</v>
      </c>
      <c r="K29" s="126">
        <v>117</v>
      </c>
      <c r="L29" s="15">
        <v>1</v>
      </c>
      <c r="M29" s="15">
        <v>16200</v>
      </c>
      <c r="N29" s="44">
        <v>0.32</v>
      </c>
      <c r="O29" s="44">
        <v>-770.11775999999998</v>
      </c>
      <c r="P29" s="29">
        <f t="shared" si="0"/>
        <v>-770.11775999999998</v>
      </c>
      <c r="Q29" s="15" t="s">
        <v>57</v>
      </c>
      <c r="R29" s="15">
        <v>139</v>
      </c>
      <c r="S29" s="15">
        <v>17</v>
      </c>
      <c r="T29" s="15">
        <v>9.39</v>
      </c>
      <c r="U29" s="15">
        <v>97.3</v>
      </c>
      <c r="V29" s="15">
        <v>263.5</v>
      </c>
      <c r="W29" s="15">
        <v>7.87</v>
      </c>
      <c r="X29" s="15">
        <v>281</v>
      </c>
      <c r="Y29" s="15">
        <v>4.9000000000000004</v>
      </c>
      <c r="Z29" s="18" t="s">
        <v>57</v>
      </c>
      <c r="AA29" s="18" t="s">
        <v>57</v>
      </c>
      <c r="AB29" s="18" t="s">
        <v>57</v>
      </c>
      <c r="AC29" s="18" t="s">
        <v>57</v>
      </c>
      <c r="AD29" s="18" t="s">
        <v>57</v>
      </c>
      <c r="AE29" s="15" t="s">
        <v>57</v>
      </c>
      <c r="AF29" s="11" t="s">
        <v>151</v>
      </c>
      <c r="AM29" s="3"/>
      <c r="AN29" s="3"/>
      <c r="AO29" s="3"/>
      <c r="AP29" s="124"/>
      <c r="BB29" s="141">
        <f t="shared" si="6"/>
        <v>0</v>
      </c>
      <c r="BE29" s="141">
        <f t="shared" si="3"/>
        <v>0</v>
      </c>
      <c r="BH29" s="141">
        <f t="shared" si="4"/>
        <v>0</v>
      </c>
      <c r="BI29" s="141">
        <f t="shared" si="5"/>
        <v>0</v>
      </c>
    </row>
    <row r="30" spans="1:61" hidden="1">
      <c r="A30" s="1">
        <v>6</v>
      </c>
      <c r="B30" s="15" t="s">
        <v>143</v>
      </c>
      <c r="C30" s="16">
        <v>43388</v>
      </c>
      <c r="D30" s="15" t="s">
        <v>152</v>
      </c>
      <c r="E30" s="15" t="s">
        <v>153</v>
      </c>
      <c r="F30" s="15" t="s">
        <v>55</v>
      </c>
      <c r="G30" s="17">
        <v>25</v>
      </c>
      <c r="H30" s="17">
        <v>2</v>
      </c>
      <c r="I30" s="16" t="s">
        <v>56</v>
      </c>
      <c r="J30" s="126">
        <v>120</v>
      </c>
      <c r="K30" s="126">
        <v>178</v>
      </c>
      <c r="L30" s="15">
        <v>1</v>
      </c>
      <c r="M30" s="15">
        <v>4350</v>
      </c>
      <c r="N30" s="44">
        <v>0.32</v>
      </c>
      <c r="O30" s="44">
        <v>4.5657599999999992</v>
      </c>
      <c r="P30" s="29">
        <f t="shared" si="0"/>
        <v>4.5657599999999992</v>
      </c>
      <c r="Q30" s="15" t="s">
        <v>57</v>
      </c>
      <c r="R30" s="15">
        <v>139</v>
      </c>
      <c r="S30" s="15">
        <v>17</v>
      </c>
      <c r="T30" s="15">
        <v>9.39</v>
      </c>
      <c r="U30" s="15">
        <v>97.3</v>
      </c>
      <c r="V30" s="15">
        <v>263.5</v>
      </c>
      <c r="W30" s="15">
        <v>7.87</v>
      </c>
      <c r="X30" s="15">
        <v>281</v>
      </c>
      <c r="Y30" s="15">
        <v>4.9000000000000004</v>
      </c>
      <c r="Z30" s="18" t="s">
        <v>57</v>
      </c>
      <c r="AA30" s="18" t="s">
        <v>57</v>
      </c>
      <c r="AB30" s="18" t="s">
        <v>57</v>
      </c>
      <c r="AC30" s="18" t="s">
        <v>57</v>
      </c>
      <c r="AD30" s="18" t="s">
        <v>57</v>
      </c>
      <c r="AE30" s="15" t="s">
        <v>57</v>
      </c>
      <c r="AF30" s="11" t="s">
        <v>153</v>
      </c>
      <c r="AM30" s="3"/>
      <c r="AN30" s="3"/>
      <c r="AO30" s="3"/>
      <c r="AP30" s="124"/>
      <c r="BB30" s="141">
        <f t="shared" si="6"/>
        <v>0</v>
      </c>
      <c r="BE30" s="141">
        <f t="shared" si="3"/>
        <v>0</v>
      </c>
      <c r="BH30" s="141">
        <f t="shared" si="4"/>
        <v>0</v>
      </c>
      <c r="BI30" s="141">
        <f t="shared" si="5"/>
        <v>0</v>
      </c>
    </row>
    <row r="31" spans="1:61" hidden="1">
      <c r="A31" s="1">
        <v>6</v>
      </c>
      <c r="B31" s="15" t="s">
        <v>143</v>
      </c>
      <c r="C31" s="16">
        <v>43388</v>
      </c>
      <c r="D31" s="15" t="s">
        <v>154</v>
      </c>
      <c r="E31" s="15" t="s">
        <v>155</v>
      </c>
      <c r="F31" s="15" t="s">
        <v>55</v>
      </c>
      <c r="G31" s="17">
        <v>25</v>
      </c>
      <c r="H31" s="17">
        <v>3</v>
      </c>
      <c r="I31" s="16" t="s">
        <v>56</v>
      </c>
      <c r="J31" s="126">
        <v>179</v>
      </c>
      <c r="K31" s="126">
        <v>226</v>
      </c>
      <c r="L31" s="15">
        <v>1</v>
      </c>
      <c r="M31" s="15">
        <v>3525</v>
      </c>
      <c r="N31" s="44">
        <v>0.32</v>
      </c>
      <c r="O31" s="44">
        <v>3.69984</v>
      </c>
      <c r="P31" s="29">
        <f t="shared" si="0"/>
        <v>3.69984</v>
      </c>
      <c r="Q31" s="15" t="s">
        <v>57</v>
      </c>
      <c r="R31" s="15">
        <v>139</v>
      </c>
      <c r="S31" s="15">
        <v>17</v>
      </c>
      <c r="T31" s="15">
        <v>9.39</v>
      </c>
      <c r="U31" s="15">
        <v>97.3</v>
      </c>
      <c r="V31" s="15">
        <v>263.5</v>
      </c>
      <c r="W31" s="15">
        <v>7.87</v>
      </c>
      <c r="X31" s="15">
        <v>281</v>
      </c>
      <c r="Y31" s="15">
        <v>4.9000000000000004</v>
      </c>
      <c r="Z31" s="18" t="s">
        <v>57</v>
      </c>
      <c r="AA31" s="18" t="s">
        <v>57</v>
      </c>
      <c r="AB31" s="18" t="s">
        <v>57</v>
      </c>
      <c r="AC31" s="18" t="s">
        <v>57</v>
      </c>
      <c r="AD31" s="18" t="s">
        <v>57</v>
      </c>
      <c r="AE31" s="15" t="s">
        <v>57</v>
      </c>
      <c r="AF31" s="11" t="s">
        <v>155</v>
      </c>
      <c r="AM31" s="3"/>
      <c r="AN31" s="3"/>
      <c r="AO31" s="3"/>
      <c r="AP31" s="124"/>
      <c r="BB31" s="141">
        <f t="shared" si="6"/>
        <v>0</v>
      </c>
      <c r="BE31" s="141">
        <f t="shared" si="3"/>
        <v>0</v>
      </c>
      <c r="BH31" s="141">
        <f t="shared" si="4"/>
        <v>0</v>
      </c>
      <c r="BI31" s="141">
        <f t="shared" si="5"/>
        <v>0</v>
      </c>
    </row>
    <row r="32" spans="1:61" hidden="1">
      <c r="A32" s="1">
        <v>6</v>
      </c>
      <c r="B32" s="15" t="s">
        <v>143</v>
      </c>
      <c r="C32" s="16">
        <v>43389</v>
      </c>
      <c r="D32" s="15" t="s">
        <v>174</v>
      </c>
      <c r="E32" s="15" t="s">
        <v>179</v>
      </c>
      <c r="F32" s="15" t="s">
        <v>55</v>
      </c>
      <c r="G32" s="17">
        <v>25</v>
      </c>
      <c r="H32" s="17">
        <v>4</v>
      </c>
      <c r="I32" s="16" t="s">
        <v>56</v>
      </c>
      <c r="J32" s="126">
        <v>429</v>
      </c>
      <c r="K32" s="126">
        <v>443</v>
      </c>
      <c r="L32" s="15">
        <v>0.6333333333333333</v>
      </c>
      <c r="M32" s="15">
        <v>1193.6842105263158</v>
      </c>
      <c r="N32" s="44">
        <v>0.32</v>
      </c>
      <c r="O32" s="44">
        <v>1.1020799999999999</v>
      </c>
      <c r="P32" s="29">
        <f t="shared" si="0"/>
        <v>1.1020799999999999</v>
      </c>
      <c r="Q32" s="15" t="s">
        <v>57</v>
      </c>
      <c r="R32" s="19">
        <v>154</v>
      </c>
      <c r="S32" s="15" t="s">
        <v>57</v>
      </c>
      <c r="T32" s="15" t="s">
        <v>57</v>
      </c>
      <c r="U32" s="15" t="s">
        <v>57</v>
      </c>
      <c r="V32" s="15" t="s">
        <v>57</v>
      </c>
      <c r="W32" s="15" t="s">
        <v>57</v>
      </c>
      <c r="X32" s="15" t="s">
        <v>57</v>
      </c>
      <c r="Y32" s="15" t="s">
        <v>57</v>
      </c>
      <c r="Z32" s="18" t="s">
        <v>57</v>
      </c>
      <c r="AA32" s="18" t="s">
        <v>57</v>
      </c>
      <c r="AB32" s="18" t="s">
        <v>57</v>
      </c>
      <c r="AC32" s="18" t="s">
        <v>57</v>
      </c>
      <c r="AD32" s="18" t="s">
        <v>57</v>
      </c>
      <c r="AE32" s="15" t="s">
        <v>57</v>
      </c>
      <c r="AF32" s="11" t="s">
        <v>179</v>
      </c>
      <c r="AM32" s="3"/>
      <c r="AN32" s="3"/>
      <c r="AO32" s="3"/>
      <c r="AP32" s="124">
        <f t="shared" ref="AP32:AP46" si="7">AO32+AN32+AM32</f>
        <v>0</v>
      </c>
      <c r="AZ32" s="143"/>
      <c r="BA32" s="143"/>
      <c r="BB32" s="141">
        <f t="shared" si="6"/>
        <v>0</v>
      </c>
      <c r="BE32" s="141">
        <f t="shared" si="3"/>
        <v>0</v>
      </c>
      <c r="BH32" s="141">
        <f t="shared" si="4"/>
        <v>0</v>
      </c>
      <c r="BI32" s="141">
        <f t="shared" si="5"/>
        <v>0</v>
      </c>
    </row>
    <row r="33" spans="1:61" hidden="1">
      <c r="A33" s="1">
        <v>6</v>
      </c>
      <c r="B33" s="15" t="s">
        <v>143</v>
      </c>
      <c r="C33" s="16">
        <v>43389</v>
      </c>
      <c r="D33" s="15" t="s">
        <v>174</v>
      </c>
      <c r="E33" s="15" t="s">
        <v>180</v>
      </c>
      <c r="F33" s="15" t="s">
        <v>55</v>
      </c>
      <c r="G33" s="17">
        <v>25</v>
      </c>
      <c r="H33" s="17">
        <v>5</v>
      </c>
      <c r="I33" s="16" t="s">
        <v>56</v>
      </c>
      <c r="J33" s="126">
        <v>444</v>
      </c>
      <c r="K33" s="126">
        <v>460</v>
      </c>
      <c r="L33" s="15">
        <v>0.58333333333333337</v>
      </c>
      <c r="M33" s="15">
        <v>1481.1428571428571</v>
      </c>
      <c r="N33" s="44">
        <v>0.32</v>
      </c>
      <c r="O33" s="44">
        <v>1.25952</v>
      </c>
      <c r="P33" s="29">
        <f t="shared" si="0"/>
        <v>1.25952</v>
      </c>
      <c r="Q33" s="15" t="s">
        <v>57</v>
      </c>
      <c r="R33" s="19">
        <v>154</v>
      </c>
      <c r="S33" s="15" t="s">
        <v>57</v>
      </c>
      <c r="T33" s="15" t="s">
        <v>57</v>
      </c>
      <c r="U33" s="15" t="s">
        <v>57</v>
      </c>
      <c r="V33" s="15" t="s">
        <v>57</v>
      </c>
      <c r="W33" s="15" t="s">
        <v>57</v>
      </c>
      <c r="X33" s="15" t="s">
        <v>57</v>
      </c>
      <c r="Y33" s="15" t="s">
        <v>57</v>
      </c>
      <c r="Z33" s="18" t="s">
        <v>57</v>
      </c>
      <c r="AA33" s="18" t="s">
        <v>57</v>
      </c>
      <c r="AB33" s="18" t="s">
        <v>57</v>
      </c>
      <c r="AC33" s="18" t="s">
        <v>57</v>
      </c>
      <c r="AD33" s="18" t="s">
        <v>57</v>
      </c>
      <c r="AE33" s="15" t="s">
        <v>57</v>
      </c>
      <c r="AF33" s="11" t="s">
        <v>180</v>
      </c>
      <c r="AM33" s="3"/>
      <c r="AN33" s="3"/>
      <c r="AO33" s="3"/>
      <c r="AP33" s="124">
        <f t="shared" si="7"/>
        <v>0</v>
      </c>
      <c r="BB33" s="141">
        <f t="shared" si="6"/>
        <v>0</v>
      </c>
      <c r="BE33" s="141">
        <f t="shared" si="3"/>
        <v>0</v>
      </c>
      <c r="BH33" s="141">
        <f t="shared" si="4"/>
        <v>0</v>
      </c>
      <c r="BI33" s="141">
        <f t="shared" si="5"/>
        <v>0</v>
      </c>
    </row>
    <row r="34" spans="1:61" hidden="1">
      <c r="A34" s="1">
        <v>6</v>
      </c>
      <c r="B34" s="15" t="s">
        <v>143</v>
      </c>
      <c r="C34" s="16">
        <v>43389</v>
      </c>
      <c r="D34" s="15" t="s">
        <v>174</v>
      </c>
      <c r="E34" s="15" t="s">
        <v>181</v>
      </c>
      <c r="F34" s="15" t="s">
        <v>55</v>
      </c>
      <c r="G34" s="17">
        <v>25</v>
      </c>
      <c r="H34" s="17">
        <v>6</v>
      </c>
      <c r="I34" s="16" t="s">
        <v>56</v>
      </c>
      <c r="J34" s="126">
        <v>461</v>
      </c>
      <c r="K34" s="126">
        <v>472</v>
      </c>
      <c r="L34" s="15">
        <v>0.53333333333333333</v>
      </c>
      <c r="M34" s="15">
        <v>1113.75</v>
      </c>
      <c r="N34" s="44">
        <v>0.32</v>
      </c>
      <c r="O34" s="44">
        <v>0.86591999999999991</v>
      </c>
      <c r="P34" s="29">
        <f t="shared" ref="P34:P65" si="8">(K34-J34)*0.3*0.82*N34</f>
        <v>0.86591999999999991</v>
      </c>
      <c r="Q34" s="15" t="s">
        <v>57</v>
      </c>
      <c r="R34" s="19">
        <v>154</v>
      </c>
      <c r="S34" s="15" t="s">
        <v>57</v>
      </c>
      <c r="T34" s="15" t="s">
        <v>57</v>
      </c>
      <c r="U34" s="15" t="s">
        <v>57</v>
      </c>
      <c r="V34" s="15" t="s">
        <v>57</v>
      </c>
      <c r="W34" s="15" t="s">
        <v>57</v>
      </c>
      <c r="X34" s="15" t="s">
        <v>57</v>
      </c>
      <c r="Y34" s="15" t="s">
        <v>57</v>
      </c>
      <c r="Z34" s="18" t="s">
        <v>57</v>
      </c>
      <c r="AA34" s="18" t="s">
        <v>57</v>
      </c>
      <c r="AB34" s="18" t="s">
        <v>57</v>
      </c>
      <c r="AC34" s="18" t="s">
        <v>57</v>
      </c>
      <c r="AD34" s="18" t="s">
        <v>57</v>
      </c>
      <c r="AE34" s="15" t="s">
        <v>57</v>
      </c>
      <c r="AF34" s="11" t="s">
        <v>181</v>
      </c>
      <c r="AM34" s="3"/>
      <c r="AN34" s="3"/>
      <c r="AO34" s="3"/>
      <c r="AP34" s="124">
        <f t="shared" si="7"/>
        <v>0</v>
      </c>
      <c r="BB34" s="141">
        <f t="shared" si="6"/>
        <v>0</v>
      </c>
      <c r="BE34" s="141">
        <f t="shared" ref="BE34:BE65" si="9">BD34-BC34</f>
        <v>0</v>
      </c>
      <c r="BH34" s="141">
        <f t="shared" ref="BH34:BH65" si="10">BG34-BF34</f>
        <v>0</v>
      </c>
      <c r="BI34" s="141">
        <f t="shared" ref="BI34:BI65" si="11">BB34+BE34+BH34</f>
        <v>0</v>
      </c>
    </row>
    <row r="35" spans="1:61" hidden="1">
      <c r="A35" s="1">
        <v>6</v>
      </c>
      <c r="B35" s="15" t="s">
        <v>143</v>
      </c>
      <c r="C35" s="16">
        <v>43391</v>
      </c>
      <c r="D35" s="15" t="s">
        <v>144</v>
      </c>
      <c r="E35" s="15" t="s">
        <v>185</v>
      </c>
      <c r="F35" s="15" t="s">
        <v>55</v>
      </c>
      <c r="G35" s="17">
        <v>25</v>
      </c>
      <c r="H35" s="17">
        <v>7</v>
      </c>
      <c r="I35" s="16" t="s">
        <v>56</v>
      </c>
      <c r="J35" s="126">
        <v>1466</v>
      </c>
      <c r="K35" s="126">
        <v>1531</v>
      </c>
      <c r="L35" s="15">
        <v>0.78333333333333333</v>
      </c>
      <c r="M35" s="15">
        <v>4480.8510638297876</v>
      </c>
      <c r="N35" s="44">
        <v>0.32</v>
      </c>
      <c r="O35" s="44">
        <v>5.1167999999999996</v>
      </c>
      <c r="P35" s="29">
        <f t="shared" si="8"/>
        <v>5.1167999999999996</v>
      </c>
      <c r="Q35" s="15" t="s">
        <v>57</v>
      </c>
      <c r="R35" s="15">
        <v>83.6</v>
      </c>
      <c r="S35" s="15">
        <v>14.8</v>
      </c>
      <c r="T35" s="15">
        <v>9.85</v>
      </c>
      <c r="U35" s="15">
        <v>97.3</v>
      </c>
      <c r="V35" s="15">
        <v>184.5</v>
      </c>
      <c r="W35" s="15">
        <v>7.82</v>
      </c>
      <c r="X35" s="15">
        <v>176</v>
      </c>
      <c r="Y35" s="15">
        <v>9.1999999999999993</v>
      </c>
      <c r="Z35" s="18" t="s">
        <v>57</v>
      </c>
      <c r="AA35" s="18" t="s">
        <v>57</v>
      </c>
      <c r="AB35" s="18" t="s">
        <v>57</v>
      </c>
      <c r="AC35" s="18" t="s">
        <v>57</v>
      </c>
      <c r="AD35" s="18" t="s">
        <v>57</v>
      </c>
      <c r="AE35" s="15" t="s">
        <v>57</v>
      </c>
      <c r="AF35" s="11" t="s">
        <v>185</v>
      </c>
      <c r="AM35" s="3"/>
      <c r="AN35" s="3"/>
      <c r="AO35" s="3"/>
      <c r="AP35" s="124">
        <f t="shared" si="7"/>
        <v>0</v>
      </c>
      <c r="BB35" s="141">
        <f t="shared" si="6"/>
        <v>0</v>
      </c>
      <c r="BE35" s="141">
        <f t="shared" si="9"/>
        <v>0</v>
      </c>
      <c r="BH35" s="141">
        <f t="shared" si="10"/>
        <v>0</v>
      </c>
      <c r="BI35" s="141">
        <f t="shared" si="11"/>
        <v>0</v>
      </c>
    </row>
    <row r="36" spans="1:61" hidden="1">
      <c r="A36" s="1">
        <v>6</v>
      </c>
      <c r="B36" s="15" t="s">
        <v>143</v>
      </c>
      <c r="C36" s="16">
        <v>43391</v>
      </c>
      <c r="D36" s="15" t="s">
        <v>144</v>
      </c>
      <c r="E36" s="15" t="s">
        <v>186</v>
      </c>
      <c r="F36" s="15" t="s">
        <v>55</v>
      </c>
      <c r="G36" s="17">
        <v>25</v>
      </c>
      <c r="H36" s="17">
        <v>8</v>
      </c>
      <c r="I36" s="16" t="s">
        <v>56</v>
      </c>
      <c r="J36" s="126">
        <v>1574</v>
      </c>
      <c r="K36" s="126">
        <v>1633</v>
      </c>
      <c r="L36" s="15">
        <v>0.6</v>
      </c>
      <c r="M36" s="15">
        <v>5310</v>
      </c>
      <c r="N36" s="44">
        <v>0.32</v>
      </c>
      <c r="O36" s="44">
        <v>4.6444799999999997</v>
      </c>
      <c r="P36" s="29">
        <f t="shared" si="8"/>
        <v>4.6444799999999997</v>
      </c>
      <c r="Q36" s="15" t="s">
        <v>57</v>
      </c>
      <c r="R36" s="15">
        <v>83.6</v>
      </c>
      <c r="S36" s="15">
        <v>14.8</v>
      </c>
      <c r="T36" s="15">
        <v>9.85</v>
      </c>
      <c r="U36" s="15">
        <v>97.3</v>
      </c>
      <c r="V36" s="15">
        <v>184.5</v>
      </c>
      <c r="W36" s="15">
        <v>7.82</v>
      </c>
      <c r="X36" s="15">
        <v>176</v>
      </c>
      <c r="Y36" s="15">
        <v>9.1999999999999993</v>
      </c>
      <c r="Z36" s="18" t="s">
        <v>57</v>
      </c>
      <c r="AA36" s="18" t="s">
        <v>57</v>
      </c>
      <c r="AB36" s="18" t="s">
        <v>57</v>
      </c>
      <c r="AC36" s="18" t="s">
        <v>57</v>
      </c>
      <c r="AD36" s="18" t="s">
        <v>57</v>
      </c>
      <c r="AE36" s="15" t="s">
        <v>57</v>
      </c>
      <c r="AF36" s="11" t="s">
        <v>186</v>
      </c>
      <c r="AM36" s="3"/>
      <c r="AN36" s="3"/>
      <c r="AO36" s="3"/>
      <c r="AP36" s="124">
        <f t="shared" si="7"/>
        <v>0</v>
      </c>
      <c r="BB36" s="141">
        <f t="shared" si="6"/>
        <v>0</v>
      </c>
      <c r="BE36" s="141">
        <f t="shared" si="9"/>
        <v>0</v>
      </c>
      <c r="BH36" s="141">
        <f t="shared" si="10"/>
        <v>0</v>
      </c>
      <c r="BI36" s="141">
        <f t="shared" si="11"/>
        <v>0</v>
      </c>
    </row>
    <row r="37" spans="1:61" hidden="1">
      <c r="A37" s="1">
        <v>6</v>
      </c>
      <c r="B37" s="15" t="s">
        <v>143</v>
      </c>
      <c r="C37" s="16">
        <v>43391</v>
      </c>
      <c r="D37" s="15" t="s">
        <v>144</v>
      </c>
      <c r="E37" s="15" t="s">
        <v>187</v>
      </c>
      <c r="F37" s="15" t="s">
        <v>55</v>
      </c>
      <c r="G37" s="17">
        <v>25</v>
      </c>
      <c r="H37" s="17">
        <v>9</v>
      </c>
      <c r="I37" s="16" t="s">
        <v>56</v>
      </c>
      <c r="J37" s="126">
        <v>1637</v>
      </c>
      <c r="K37" s="126">
        <v>1694</v>
      </c>
      <c r="L37" s="15">
        <v>0.6333333333333333</v>
      </c>
      <c r="M37" s="15">
        <v>4859.9999999999991</v>
      </c>
      <c r="N37" s="44">
        <v>0.32</v>
      </c>
      <c r="O37" s="44">
        <v>4.4870399999999995</v>
      </c>
      <c r="P37" s="29">
        <f t="shared" si="8"/>
        <v>4.4870399999999995</v>
      </c>
      <c r="Q37" s="15" t="s">
        <v>57</v>
      </c>
      <c r="R37" s="15">
        <v>83.6</v>
      </c>
      <c r="S37" s="15">
        <v>14.8</v>
      </c>
      <c r="T37" s="15">
        <v>9.85</v>
      </c>
      <c r="U37" s="15">
        <v>97.3</v>
      </c>
      <c r="V37" s="15">
        <v>184.5</v>
      </c>
      <c r="W37" s="15">
        <v>7.82</v>
      </c>
      <c r="X37" s="15">
        <v>176</v>
      </c>
      <c r="Y37" s="15">
        <v>9.1999999999999993</v>
      </c>
      <c r="Z37" s="18" t="s">
        <v>57</v>
      </c>
      <c r="AA37" s="18" t="s">
        <v>57</v>
      </c>
      <c r="AB37" s="18" t="s">
        <v>57</v>
      </c>
      <c r="AC37" s="18" t="s">
        <v>57</v>
      </c>
      <c r="AD37" s="18" t="s">
        <v>57</v>
      </c>
      <c r="AE37" s="15" t="s">
        <v>57</v>
      </c>
      <c r="AF37" s="11" t="s">
        <v>187</v>
      </c>
      <c r="AM37" s="3"/>
      <c r="AN37" s="3"/>
      <c r="AO37" s="3"/>
      <c r="AP37" s="124">
        <f t="shared" si="7"/>
        <v>0</v>
      </c>
      <c r="BB37" s="141">
        <f t="shared" si="6"/>
        <v>0</v>
      </c>
      <c r="BE37" s="141">
        <f t="shared" si="9"/>
        <v>0</v>
      </c>
      <c r="BH37" s="141">
        <f t="shared" si="10"/>
        <v>0</v>
      </c>
      <c r="BI37" s="141">
        <f t="shared" si="11"/>
        <v>0</v>
      </c>
    </row>
    <row r="38" spans="1:61" hidden="1">
      <c r="A38" s="1">
        <v>6</v>
      </c>
      <c r="B38" s="15" t="s">
        <v>143</v>
      </c>
      <c r="C38" s="16">
        <v>43395</v>
      </c>
      <c r="D38" s="15" t="s">
        <v>188</v>
      </c>
      <c r="E38" s="15" t="s">
        <v>192</v>
      </c>
      <c r="F38" s="15" t="s">
        <v>55</v>
      </c>
      <c r="G38" s="17">
        <v>25</v>
      </c>
      <c r="H38" s="17">
        <v>10</v>
      </c>
      <c r="I38" s="16" t="s">
        <v>56</v>
      </c>
      <c r="J38" s="126">
        <v>2431</v>
      </c>
      <c r="K38" s="126">
        <v>2545</v>
      </c>
      <c r="L38" s="15">
        <v>1</v>
      </c>
      <c r="M38" s="15">
        <v>6155.9999999999991</v>
      </c>
      <c r="N38" s="44">
        <v>0.32</v>
      </c>
      <c r="O38" s="44">
        <v>8.9740799999999989</v>
      </c>
      <c r="P38" s="29">
        <f t="shared" si="8"/>
        <v>8.9740799999999989</v>
      </c>
      <c r="Q38" s="15" t="s">
        <v>57</v>
      </c>
      <c r="R38" s="15">
        <v>60.3</v>
      </c>
      <c r="S38" s="15">
        <v>14.6</v>
      </c>
      <c r="T38" s="15">
        <v>9.31</v>
      </c>
      <c r="U38" s="15">
        <v>91.7</v>
      </c>
      <c r="V38" s="15">
        <v>212.3</v>
      </c>
      <c r="W38" s="15">
        <v>7.76</v>
      </c>
      <c r="X38" s="15">
        <v>123.6</v>
      </c>
      <c r="Y38" s="15">
        <v>3.9</v>
      </c>
      <c r="Z38" s="18" t="s">
        <v>57</v>
      </c>
      <c r="AA38" s="18" t="s">
        <v>57</v>
      </c>
      <c r="AB38" s="18" t="s">
        <v>57</v>
      </c>
      <c r="AC38" s="18" t="s">
        <v>57</v>
      </c>
      <c r="AD38" s="18" t="s">
        <v>57</v>
      </c>
      <c r="AE38" s="15" t="s">
        <v>57</v>
      </c>
      <c r="AF38" s="11" t="s">
        <v>192</v>
      </c>
      <c r="AM38" s="3"/>
      <c r="AN38" s="3"/>
      <c r="AO38" s="3"/>
      <c r="AP38" s="124">
        <f t="shared" si="7"/>
        <v>0</v>
      </c>
      <c r="BB38" s="141">
        <f t="shared" si="6"/>
        <v>0</v>
      </c>
      <c r="BE38" s="141">
        <f t="shared" si="9"/>
        <v>0</v>
      </c>
      <c r="BH38" s="141">
        <f t="shared" si="10"/>
        <v>0</v>
      </c>
      <c r="BI38" s="141">
        <f t="shared" si="11"/>
        <v>0</v>
      </c>
    </row>
    <row r="39" spans="1:61" hidden="1">
      <c r="A39" s="1">
        <v>6</v>
      </c>
      <c r="B39" s="15" t="s">
        <v>143</v>
      </c>
      <c r="C39" s="16">
        <v>43395</v>
      </c>
      <c r="D39" s="15" t="s">
        <v>188</v>
      </c>
      <c r="E39" s="15" t="s">
        <v>193</v>
      </c>
      <c r="F39" s="15" t="s">
        <v>55</v>
      </c>
      <c r="G39" s="17">
        <v>25</v>
      </c>
      <c r="H39" s="17">
        <v>11</v>
      </c>
      <c r="I39" s="16" t="s">
        <v>56</v>
      </c>
      <c r="J39" s="126">
        <v>2545</v>
      </c>
      <c r="K39" s="126">
        <v>2654</v>
      </c>
      <c r="L39" s="15">
        <v>1</v>
      </c>
      <c r="M39" s="15">
        <v>5885.9999999999991</v>
      </c>
      <c r="N39" s="44">
        <v>0.32</v>
      </c>
      <c r="O39" s="44">
        <v>8.5804799999999997</v>
      </c>
      <c r="P39" s="29">
        <f t="shared" si="8"/>
        <v>8.5804799999999997</v>
      </c>
      <c r="Q39" s="15" t="s">
        <v>57</v>
      </c>
      <c r="R39" s="15">
        <v>60.3</v>
      </c>
      <c r="S39" s="15">
        <v>14.6</v>
      </c>
      <c r="T39" s="15">
        <v>9.31</v>
      </c>
      <c r="U39" s="15">
        <v>91.7</v>
      </c>
      <c r="V39" s="15">
        <v>212.3</v>
      </c>
      <c r="W39" s="15">
        <v>7.76</v>
      </c>
      <c r="X39" s="15">
        <v>123.6</v>
      </c>
      <c r="Y39" s="15">
        <v>3.9</v>
      </c>
      <c r="Z39" s="18" t="s">
        <v>57</v>
      </c>
      <c r="AA39" s="18" t="s">
        <v>57</v>
      </c>
      <c r="AB39" s="18" t="s">
        <v>57</v>
      </c>
      <c r="AC39" s="18" t="s">
        <v>57</v>
      </c>
      <c r="AD39" s="18" t="s">
        <v>57</v>
      </c>
      <c r="AE39" s="15" t="s">
        <v>57</v>
      </c>
      <c r="AF39" s="11" t="s">
        <v>193</v>
      </c>
      <c r="AM39" s="3"/>
      <c r="AN39" s="3"/>
      <c r="AO39" s="3"/>
      <c r="AP39" s="124">
        <f t="shared" si="7"/>
        <v>0</v>
      </c>
      <c r="BB39" s="141">
        <f t="shared" si="6"/>
        <v>0</v>
      </c>
      <c r="BE39" s="141">
        <f t="shared" si="9"/>
        <v>0</v>
      </c>
      <c r="BH39" s="141">
        <f t="shared" si="10"/>
        <v>0</v>
      </c>
      <c r="BI39" s="141">
        <f t="shared" si="11"/>
        <v>0</v>
      </c>
    </row>
    <row r="40" spans="1:61" hidden="1">
      <c r="A40" s="1">
        <v>6</v>
      </c>
      <c r="B40" s="15" t="s">
        <v>143</v>
      </c>
      <c r="C40" s="16">
        <v>43395</v>
      </c>
      <c r="D40" s="15" t="s">
        <v>188</v>
      </c>
      <c r="E40" s="15" t="s">
        <v>194</v>
      </c>
      <c r="F40" s="15" t="s">
        <v>55</v>
      </c>
      <c r="G40" s="17">
        <v>25</v>
      </c>
      <c r="H40" s="17">
        <v>12</v>
      </c>
      <c r="I40" s="16" t="s">
        <v>56</v>
      </c>
      <c r="J40" s="126">
        <v>2654</v>
      </c>
      <c r="K40" s="126">
        <v>2760</v>
      </c>
      <c r="L40" s="15">
        <v>1</v>
      </c>
      <c r="M40" s="15">
        <v>5723.9999999999991</v>
      </c>
      <c r="N40" s="44">
        <v>0.32</v>
      </c>
      <c r="O40" s="44">
        <v>8.3443199999999997</v>
      </c>
      <c r="P40" s="29">
        <f t="shared" si="8"/>
        <v>8.3443199999999997</v>
      </c>
      <c r="Q40" s="15" t="s">
        <v>57</v>
      </c>
      <c r="R40" s="15">
        <v>60.3</v>
      </c>
      <c r="S40" s="15">
        <v>14.6</v>
      </c>
      <c r="T40" s="15">
        <v>9.31</v>
      </c>
      <c r="U40" s="15">
        <v>91.7</v>
      </c>
      <c r="V40" s="15">
        <v>212.3</v>
      </c>
      <c r="W40" s="15">
        <v>7.76</v>
      </c>
      <c r="X40" s="15">
        <v>123.6</v>
      </c>
      <c r="Y40" s="15">
        <v>3.9</v>
      </c>
      <c r="Z40" s="18" t="s">
        <v>57</v>
      </c>
      <c r="AA40" s="18" t="s">
        <v>57</v>
      </c>
      <c r="AB40" s="18" t="s">
        <v>57</v>
      </c>
      <c r="AC40" s="18" t="s">
        <v>57</v>
      </c>
      <c r="AD40" s="18" t="s">
        <v>57</v>
      </c>
      <c r="AE40" s="15" t="s">
        <v>57</v>
      </c>
      <c r="AF40" s="11" t="s">
        <v>194</v>
      </c>
      <c r="AM40" s="3"/>
      <c r="AN40" s="3"/>
      <c r="AO40" s="3"/>
      <c r="AP40" s="124">
        <f t="shared" si="7"/>
        <v>0</v>
      </c>
      <c r="BB40" s="141">
        <f t="shared" si="6"/>
        <v>0</v>
      </c>
      <c r="BE40" s="141">
        <f t="shared" si="9"/>
        <v>0</v>
      </c>
      <c r="BH40" s="141">
        <f t="shared" si="10"/>
        <v>0</v>
      </c>
      <c r="BI40" s="141">
        <f t="shared" si="11"/>
        <v>0</v>
      </c>
    </row>
    <row r="41" spans="1:61" hidden="1">
      <c r="A41" s="1">
        <v>15</v>
      </c>
      <c r="B41" s="15" t="s">
        <v>320</v>
      </c>
      <c r="C41" s="16">
        <v>43392</v>
      </c>
      <c r="D41" s="15" t="s">
        <v>321</v>
      </c>
      <c r="E41" s="15" t="s">
        <v>325</v>
      </c>
      <c r="F41" s="15" t="s">
        <v>55</v>
      </c>
      <c r="G41" s="17">
        <v>25</v>
      </c>
      <c r="H41" s="17">
        <v>1</v>
      </c>
      <c r="I41" s="16" t="s">
        <v>56</v>
      </c>
      <c r="J41" s="126">
        <v>1811</v>
      </c>
      <c r="K41" s="126">
        <v>1876</v>
      </c>
      <c r="L41" s="15">
        <v>0.75</v>
      </c>
      <c r="M41" s="15">
        <v>4680</v>
      </c>
      <c r="N41" s="44">
        <v>0.32</v>
      </c>
      <c r="O41" s="44">
        <v>5.1167999999999996</v>
      </c>
      <c r="P41" s="29">
        <f t="shared" si="8"/>
        <v>5.1167999999999996</v>
      </c>
      <c r="Q41" s="15" t="s">
        <v>57</v>
      </c>
      <c r="R41" s="15">
        <v>2.66</v>
      </c>
      <c r="S41" s="15">
        <v>16.7</v>
      </c>
      <c r="T41" s="15">
        <v>9.07</v>
      </c>
      <c r="U41" s="15">
        <v>93.3</v>
      </c>
      <c r="V41" s="15">
        <v>243</v>
      </c>
      <c r="W41" s="15">
        <v>7.65</v>
      </c>
      <c r="X41" s="15">
        <v>118.5</v>
      </c>
      <c r="Y41" s="15">
        <v>17.100000000000001</v>
      </c>
      <c r="Z41" s="18" t="s">
        <v>57</v>
      </c>
      <c r="AA41" s="18" t="s">
        <v>57</v>
      </c>
      <c r="AB41" s="18" t="s">
        <v>57</v>
      </c>
      <c r="AC41" s="18" t="s">
        <v>57</v>
      </c>
      <c r="AD41" s="18" t="s">
        <v>57</v>
      </c>
      <c r="AE41" s="15" t="s">
        <v>57</v>
      </c>
      <c r="AF41" s="11" t="s">
        <v>325</v>
      </c>
      <c r="AM41" s="3"/>
      <c r="AN41" s="3"/>
      <c r="AO41" s="3"/>
      <c r="AP41" s="124">
        <f t="shared" si="7"/>
        <v>0</v>
      </c>
      <c r="BB41" s="141">
        <f t="shared" si="6"/>
        <v>0</v>
      </c>
      <c r="BE41" s="141">
        <f t="shared" si="9"/>
        <v>0</v>
      </c>
      <c r="BH41" s="141">
        <f t="shared" si="10"/>
        <v>0</v>
      </c>
      <c r="BI41" s="141">
        <f t="shared" si="11"/>
        <v>0</v>
      </c>
    </row>
    <row r="42" spans="1:61" hidden="1">
      <c r="A42" s="74">
        <v>15</v>
      </c>
      <c r="B42" s="75" t="s">
        <v>320</v>
      </c>
      <c r="C42" s="78">
        <v>43392</v>
      </c>
      <c r="D42" s="75" t="s">
        <v>321</v>
      </c>
      <c r="E42" s="75" t="s">
        <v>326</v>
      </c>
      <c r="F42" s="75" t="s">
        <v>55</v>
      </c>
      <c r="G42" s="80">
        <v>25</v>
      </c>
      <c r="H42" s="80">
        <v>2</v>
      </c>
      <c r="I42" s="78" t="s">
        <v>56</v>
      </c>
      <c r="J42" s="127">
        <v>1878</v>
      </c>
      <c r="K42" s="127">
        <v>1953</v>
      </c>
      <c r="L42" s="75">
        <v>1</v>
      </c>
      <c r="M42" s="75">
        <v>4050</v>
      </c>
      <c r="N42" s="44">
        <v>0.32</v>
      </c>
      <c r="O42" s="44">
        <v>5.9039999999999999</v>
      </c>
      <c r="P42" s="29">
        <f t="shared" si="8"/>
        <v>5.9039999999999999</v>
      </c>
      <c r="Q42" s="75" t="s">
        <v>57</v>
      </c>
      <c r="R42" s="15">
        <v>2.66</v>
      </c>
      <c r="S42" s="75">
        <v>16.7</v>
      </c>
      <c r="T42" s="75">
        <v>9.07</v>
      </c>
      <c r="U42" s="75">
        <v>93.3</v>
      </c>
      <c r="V42" s="75">
        <v>243</v>
      </c>
      <c r="W42" s="75">
        <v>7.65</v>
      </c>
      <c r="X42" s="75">
        <v>118.5</v>
      </c>
      <c r="Y42" s="75">
        <v>17.100000000000001</v>
      </c>
      <c r="Z42" s="23" t="s">
        <v>57</v>
      </c>
      <c r="AA42" s="23" t="s">
        <v>57</v>
      </c>
      <c r="AB42" s="23" t="s">
        <v>57</v>
      </c>
      <c r="AC42" s="23" t="s">
        <v>57</v>
      </c>
      <c r="AD42" s="23" t="s">
        <v>57</v>
      </c>
      <c r="AE42" s="75" t="s">
        <v>57</v>
      </c>
      <c r="AF42" s="86" t="s">
        <v>326</v>
      </c>
      <c r="AG42" s="148"/>
      <c r="AH42" s="148"/>
      <c r="AI42" s="148"/>
      <c r="AJ42" s="148"/>
      <c r="AK42" s="148"/>
      <c r="AL42" s="148"/>
      <c r="AM42" s="87"/>
      <c r="AN42" s="87"/>
      <c r="AO42" s="87"/>
      <c r="AP42" s="149">
        <f t="shared" si="7"/>
        <v>0</v>
      </c>
      <c r="AQ42" s="148"/>
      <c r="AR42" s="148"/>
      <c r="AS42" s="148"/>
      <c r="AT42" s="148"/>
      <c r="AU42" s="148"/>
      <c r="AV42" s="148"/>
      <c r="AW42" s="148"/>
      <c r="AX42" s="148"/>
      <c r="AY42" s="148"/>
      <c r="AZ42" s="150"/>
      <c r="BA42" s="150"/>
      <c r="BB42" s="150">
        <f t="shared" si="6"/>
        <v>0</v>
      </c>
      <c r="BC42" s="150"/>
      <c r="BD42" s="150"/>
      <c r="BE42" s="150">
        <f t="shared" si="9"/>
        <v>0</v>
      </c>
      <c r="BF42" s="150"/>
      <c r="BG42" s="150"/>
      <c r="BH42" s="150">
        <f t="shared" si="10"/>
        <v>0</v>
      </c>
      <c r="BI42" s="150">
        <f t="shared" si="11"/>
        <v>0</v>
      </c>
    </row>
    <row r="43" spans="1:61" hidden="1">
      <c r="A43" s="1">
        <v>15</v>
      </c>
      <c r="B43" s="15" t="s">
        <v>320</v>
      </c>
      <c r="C43" s="16">
        <v>43392</v>
      </c>
      <c r="D43" s="15" t="s">
        <v>321</v>
      </c>
      <c r="E43" s="15" t="s">
        <v>327</v>
      </c>
      <c r="F43" s="15" t="s">
        <v>55</v>
      </c>
      <c r="G43" s="17">
        <v>25</v>
      </c>
      <c r="H43" s="17">
        <v>3</v>
      </c>
      <c r="I43" s="16" t="s">
        <v>56</v>
      </c>
      <c r="J43" s="126">
        <v>1958</v>
      </c>
      <c r="K43" s="126">
        <v>2033</v>
      </c>
      <c r="L43" s="15">
        <v>1</v>
      </c>
      <c r="M43" s="15">
        <v>4050</v>
      </c>
      <c r="N43" s="44">
        <v>0.32</v>
      </c>
      <c r="O43" s="44">
        <v>5.9039999999999999</v>
      </c>
      <c r="P43" s="29">
        <f t="shared" si="8"/>
        <v>5.9039999999999999</v>
      </c>
      <c r="Q43" s="15" t="s">
        <v>57</v>
      </c>
      <c r="R43" s="15">
        <v>2.66</v>
      </c>
      <c r="S43" s="15">
        <v>16.7</v>
      </c>
      <c r="T43" s="15">
        <v>9.07</v>
      </c>
      <c r="U43" s="15">
        <v>93.3</v>
      </c>
      <c r="V43" s="15">
        <v>243</v>
      </c>
      <c r="W43" s="15">
        <v>7.65</v>
      </c>
      <c r="X43" s="15">
        <v>118.5</v>
      </c>
      <c r="Y43" s="15">
        <v>17.100000000000001</v>
      </c>
      <c r="Z43" s="18" t="s">
        <v>57</v>
      </c>
      <c r="AA43" s="18" t="s">
        <v>57</v>
      </c>
      <c r="AB43" s="18" t="s">
        <v>57</v>
      </c>
      <c r="AC43" s="18" t="s">
        <v>57</v>
      </c>
      <c r="AD43" s="18" t="s">
        <v>57</v>
      </c>
      <c r="AE43" s="15" t="s">
        <v>57</v>
      </c>
      <c r="AF43" s="11" t="s">
        <v>327</v>
      </c>
      <c r="AM43" s="3"/>
      <c r="AN43" s="3"/>
      <c r="AO43" s="3"/>
      <c r="AP43" s="124">
        <f t="shared" si="7"/>
        <v>0</v>
      </c>
      <c r="BB43" s="141">
        <f t="shared" si="6"/>
        <v>0</v>
      </c>
      <c r="BE43" s="141">
        <f t="shared" si="9"/>
        <v>0</v>
      </c>
      <c r="BH43" s="141">
        <f t="shared" si="10"/>
        <v>0</v>
      </c>
      <c r="BI43" s="141">
        <f t="shared" si="11"/>
        <v>0</v>
      </c>
    </row>
    <row r="44" spans="1:61" hidden="1">
      <c r="A44" s="1">
        <v>8</v>
      </c>
      <c r="B44" s="15" t="s">
        <v>210</v>
      </c>
      <c r="C44" s="16">
        <v>43389</v>
      </c>
      <c r="D44" s="15" t="s">
        <v>211</v>
      </c>
      <c r="E44" s="15" t="s">
        <v>215</v>
      </c>
      <c r="F44" s="15" t="s">
        <v>55</v>
      </c>
      <c r="G44" s="17">
        <v>25</v>
      </c>
      <c r="H44" s="17">
        <v>1</v>
      </c>
      <c r="I44" s="16" t="s">
        <v>56</v>
      </c>
      <c r="J44" s="126">
        <v>707</v>
      </c>
      <c r="K44" s="126">
        <v>720</v>
      </c>
      <c r="L44" s="15">
        <v>0.33333333333333331</v>
      </c>
      <c r="M44" s="15">
        <v>2106</v>
      </c>
      <c r="N44" s="44">
        <v>0.32</v>
      </c>
      <c r="O44" s="44">
        <v>1.02336</v>
      </c>
      <c r="P44" s="29">
        <f t="shared" si="8"/>
        <v>1.02336</v>
      </c>
      <c r="Q44" s="15" t="s">
        <v>57</v>
      </c>
      <c r="R44" s="18">
        <v>3.23</v>
      </c>
      <c r="S44" s="15">
        <v>17.100000000000001</v>
      </c>
      <c r="T44" s="15">
        <v>8.58</v>
      </c>
      <c r="U44" s="15">
        <v>89.9</v>
      </c>
      <c r="V44" s="15">
        <v>442.5</v>
      </c>
      <c r="W44" s="15">
        <v>7.76</v>
      </c>
      <c r="X44" s="15">
        <v>223.5</v>
      </c>
      <c r="Y44" s="15">
        <v>260</v>
      </c>
      <c r="Z44" s="18" t="s">
        <v>57</v>
      </c>
      <c r="AA44" s="18" t="s">
        <v>57</v>
      </c>
      <c r="AB44" s="18" t="s">
        <v>57</v>
      </c>
      <c r="AC44" s="18" t="s">
        <v>57</v>
      </c>
      <c r="AD44" s="18" t="s">
        <v>57</v>
      </c>
      <c r="AE44" s="15" t="s">
        <v>57</v>
      </c>
      <c r="AF44" s="11" t="s">
        <v>215</v>
      </c>
      <c r="AM44" s="3"/>
      <c r="AN44" s="3"/>
      <c r="AO44" s="3"/>
      <c r="AP44" s="124">
        <f t="shared" si="7"/>
        <v>0</v>
      </c>
      <c r="BB44" s="141">
        <f t="shared" si="6"/>
        <v>0</v>
      </c>
      <c r="BE44" s="141">
        <f t="shared" si="9"/>
        <v>0</v>
      </c>
      <c r="BH44" s="141">
        <f t="shared" si="10"/>
        <v>0</v>
      </c>
      <c r="BI44" s="141">
        <f t="shared" si="11"/>
        <v>0</v>
      </c>
    </row>
    <row r="45" spans="1:61" hidden="1">
      <c r="A45" s="1">
        <v>8</v>
      </c>
      <c r="B45" s="15" t="s">
        <v>210</v>
      </c>
      <c r="C45" s="16">
        <v>43389</v>
      </c>
      <c r="D45" s="15" t="s">
        <v>211</v>
      </c>
      <c r="E45" s="15" t="s">
        <v>216</v>
      </c>
      <c r="F45" s="15" t="s">
        <v>55</v>
      </c>
      <c r="G45" s="17">
        <v>25</v>
      </c>
      <c r="H45" s="17">
        <v>2</v>
      </c>
      <c r="I45" s="16" t="s">
        <v>56</v>
      </c>
      <c r="J45" s="126">
        <v>720</v>
      </c>
      <c r="K45" s="126">
        <v>736</v>
      </c>
      <c r="L45" s="15">
        <v>0.35</v>
      </c>
      <c r="M45" s="15">
        <v>2468.5714285714289</v>
      </c>
      <c r="N45" s="44">
        <v>0.32</v>
      </c>
      <c r="O45" s="44">
        <v>1.25952</v>
      </c>
      <c r="P45" s="29">
        <f t="shared" si="8"/>
        <v>1.25952</v>
      </c>
      <c r="Q45" s="15" t="s">
        <v>57</v>
      </c>
      <c r="R45" s="18">
        <v>3.23</v>
      </c>
      <c r="S45" s="15">
        <v>17.100000000000001</v>
      </c>
      <c r="T45" s="15">
        <v>8.58</v>
      </c>
      <c r="U45" s="15">
        <v>89.9</v>
      </c>
      <c r="V45" s="15">
        <v>442.5</v>
      </c>
      <c r="W45" s="15">
        <v>7.76</v>
      </c>
      <c r="X45" s="15">
        <v>223.5</v>
      </c>
      <c r="Y45" s="15">
        <v>260</v>
      </c>
      <c r="Z45" s="18" t="s">
        <v>57</v>
      </c>
      <c r="AA45" s="18" t="s">
        <v>57</v>
      </c>
      <c r="AB45" s="18" t="s">
        <v>57</v>
      </c>
      <c r="AC45" s="18" t="s">
        <v>57</v>
      </c>
      <c r="AD45" s="18" t="s">
        <v>57</v>
      </c>
      <c r="AE45" s="15" t="s">
        <v>57</v>
      </c>
      <c r="AF45" s="11" t="s">
        <v>216</v>
      </c>
      <c r="AM45" s="3"/>
      <c r="AN45" s="3"/>
      <c r="AO45" s="3"/>
      <c r="AP45" s="124">
        <f t="shared" si="7"/>
        <v>0</v>
      </c>
      <c r="BB45" s="141">
        <f t="shared" si="6"/>
        <v>0</v>
      </c>
      <c r="BE45" s="141">
        <f t="shared" si="9"/>
        <v>0</v>
      </c>
      <c r="BH45" s="141">
        <f t="shared" si="10"/>
        <v>0</v>
      </c>
      <c r="BI45" s="141">
        <f t="shared" si="11"/>
        <v>0</v>
      </c>
    </row>
    <row r="46" spans="1:61" hidden="1">
      <c r="A46" s="1">
        <v>8</v>
      </c>
      <c r="B46" s="15" t="s">
        <v>210</v>
      </c>
      <c r="C46" s="16">
        <v>43389</v>
      </c>
      <c r="D46" s="15" t="s">
        <v>211</v>
      </c>
      <c r="E46" s="15" t="s">
        <v>217</v>
      </c>
      <c r="F46" s="15" t="s">
        <v>55</v>
      </c>
      <c r="G46" s="17">
        <v>25</v>
      </c>
      <c r="H46" s="17">
        <v>3</v>
      </c>
      <c r="I46" s="16" t="s">
        <v>56</v>
      </c>
      <c r="J46" s="126">
        <v>735</v>
      </c>
      <c r="K46" s="126">
        <v>749</v>
      </c>
      <c r="L46" s="15">
        <v>0.38333333333333336</v>
      </c>
      <c r="M46" s="15">
        <v>1972.173913043478</v>
      </c>
      <c r="N46" s="44">
        <v>0.32</v>
      </c>
      <c r="O46" s="44">
        <v>1.1020799999999999</v>
      </c>
      <c r="P46" s="29">
        <f t="shared" si="8"/>
        <v>1.1020799999999999</v>
      </c>
      <c r="Q46" s="15" t="s">
        <v>57</v>
      </c>
      <c r="R46" s="18">
        <v>3.23</v>
      </c>
      <c r="S46" s="15">
        <v>17.100000000000001</v>
      </c>
      <c r="T46" s="15">
        <v>8.58</v>
      </c>
      <c r="U46" s="15">
        <v>89.9</v>
      </c>
      <c r="V46" s="15">
        <v>442.5</v>
      </c>
      <c r="W46" s="15">
        <v>7.76</v>
      </c>
      <c r="X46" s="15">
        <v>223.5</v>
      </c>
      <c r="Y46" s="15">
        <v>260</v>
      </c>
      <c r="Z46" s="18" t="s">
        <v>57</v>
      </c>
      <c r="AA46" s="18" t="s">
        <v>57</v>
      </c>
      <c r="AB46" s="18" t="s">
        <v>57</v>
      </c>
      <c r="AC46" s="18" t="s">
        <v>57</v>
      </c>
      <c r="AD46" s="18" t="s">
        <v>57</v>
      </c>
      <c r="AE46" s="15" t="s">
        <v>57</v>
      </c>
      <c r="AF46" s="11" t="s">
        <v>217</v>
      </c>
      <c r="AM46" s="3"/>
      <c r="AN46" s="3"/>
      <c r="AO46" s="3"/>
      <c r="AP46" s="124">
        <f t="shared" si="7"/>
        <v>0</v>
      </c>
      <c r="BB46" s="141">
        <f t="shared" si="6"/>
        <v>0</v>
      </c>
      <c r="BE46" s="141">
        <f t="shared" si="9"/>
        <v>0</v>
      </c>
      <c r="BH46" s="141">
        <f t="shared" si="10"/>
        <v>0</v>
      </c>
      <c r="BI46" s="141">
        <f t="shared" si="11"/>
        <v>0</v>
      </c>
    </row>
    <row r="47" spans="1:61" hidden="1">
      <c r="A47" s="1">
        <v>5</v>
      </c>
      <c r="B47" s="15" t="s">
        <v>126</v>
      </c>
      <c r="C47" s="16">
        <v>43389</v>
      </c>
      <c r="D47" s="15" t="s">
        <v>127</v>
      </c>
      <c r="E47" s="15" t="s">
        <v>131</v>
      </c>
      <c r="F47" s="15" t="s">
        <v>55</v>
      </c>
      <c r="G47" s="17">
        <v>25</v>
      </c>
      <c r="H47" s="17">
        <v>1</v>
      </c>
      <c r="I47" s="16" t="s">
        <v>56</v>
      </c>
      <c r="J47" s="126">
        <v>340</v>
      </c>
      <c r="K47" s="126">
        <v>367</v>
      </c>
      <c r="L47" s="15">
        <v>0.5</v>
      </c>
      <c r="M47" s="15">
        <v>2916</v>
      </c>
      <c r="N47" s="44">
        <v>0.32</v>
      </c>
      <c r="O47" s="44">
        <v>2.1254399999999998</v>
      </c>
      <c r="P47" s="29">
        <f t="shared" si="8"/>
        <v>2.1254399999999998</v>
      </c>
      <c r="Q47" s="15" t="s">
        <v>57</v>
      </c>
      <c r="R47" s="18">
        <v>3.24</v>
      </c>
      <c r="S47" s="15">
        <v>15.8</v>
      </c>
      <c r="T47" s="15">
        <v>9.34</v>
      </c>
      <c r="U47" s="15">
        <v>94.3</v>
      </c>
      <c r="V47" s="15">
        <v>287</v>
      </c>
      <c r="W47" s="15">
        <v>7.82</v>
      </c>
      <c r="X47" s="15">
        <v>272.7</v>
      </c>
      <c r="Y47" s="15">
        <v>14.1</v>
      </c>
      <c r="Z47" s="18" t="s">
        <v>57</v>
      </c>
      <c r="AA47" s="18" t="s">
        <v>57</v>
      </c>
      <c r="AB47" s="18" t="s">
        <v>57</v>
      </c>
      <c r="AC47" s="18" t="s">
        <v>57</v>
      </c>
      <c r="AD47" s="18" t="s">
        <v>57</v>
      </c>
      <c r="AE47" s="15" t="s">
        <v>57</v>
      </c>
      <c r="AF47" s="11" t="s">
        <v>131</v>
      </c>
      <c r="AM47" s="3"/>
      <c r="AN47" s="3"/>
      <c r="AO47" s="3"/>
      <c r="AP47" s="124"/>
      <c r="BB47" s="141">
        <f t="shared" si="6"/>
        <v>0</v>
      </c>
      <c r="BE47" s="141">
        <f t="shared" si="9"/>
        <v>0</v>
      </c>
      <c r="BH47" s="141">
        <f t="shared" si="10"/>
        <v>0</v>
      </c>
      <c r="BI47" s="141">
        <f t="shared" si="11"/>
        <v>0</v>
      </c>
    </row>
    <row r="48" spans="1:61" hidden="1">
      <c r="A48" s="1">
        <v>5</v>
      </c>
      <c r="B48" s="15" t="s">
        <v>126</v>
      </c>
      <c r="C48" s="16">
        <v>43389</v>
      </c>
      <c r="D48" s="15" t="s">
        <v>127</v>
      </c>
      <c r="E48" s="15" t="s">
        <v>132</v>
      </c>
      <c r="F48" s="15" t="s">
        <v>55</v>
      </c>
      <c r="G48" s="17">
        <v>25</v>
      </c>
      <c r="H48" s="17">
        <v>2</v>
      </c>
      <c r="I48" s="16" t="s">
        <v>56</v>
      </c>
      <c r="J48" s="126">
        <v>367</v>
      </c>
      <c r="K48" s="126">
        <v>391</v>
      </c>
      <c r="L48" s="15">
        <v>0.41666666666666669</v>
      </c>
      <c r="M48" s="15">
        <v>3110.3999999999992</v>
      </c>
      <c r="N48" s="44">
        <v>0.32</v>
      </c>
      <c r="O48" s="44">
        <v>1.8892799999999996</v>
      </c>
      <c r="P48" s="29">
        <f t="shared" si="8"/>
        <v>1.8892799999999996</v>
      </c>
      <c r="Q48" s="15" t="s">
        <v>57</v>
      </c>
      <c r="R48" s="18">
        <v>3.24</v>
      </c>
      <c r="S48" s="15">
        <v>15.8</v>
      </c>
      <c r="T48" s="15">
        <v>9.34</v>
      </c>
      <c r="U48" s="15">
        <v>94.3</v>
      </c>
      <c r="V48" s="15">
        <v>287</v>
      </c>
      <c r="W48" s="15">
        <v>7.82</v>
      </c>
      <c r="X48" s="15">
        <v>272.7</v>
      </c>
      <c r="Y48" s="15">
        <v>14.1</v>
      </c>
      <c r="Z48" s="18" t="s">
        <v>57</v>
      </c>
      <c r="AA48" s="18" t="s">
        <v>57</v>
      </c>
      <c r="AB48" s="18" t="s">
        <v>57</v>
      </c>
      <c r="AC48" s="18" t="s">
        <v>57</v>
      </c>
      <c r="AD48" s="18" t="s">
        <v>57</v>
      </c>
      <c r="AE48" s="15" t="s">
        <v>57</v>
      </c>
      <c r="AF48" s="11" t="s">
        <v>132</v>
      </c>
      <c r="AM48" s="3"/>
      <c r="AN48" s="3"/>
      <c r="AO48" s="3"/>
      <c r="AP48" s="124"/>
      <c r="BB48" s="141">
        <f t="shared" si="6"/>
        <v>0</v>
      </c>
      <c r="BE48" s="141">
        <f t="shared" si="9"/>
        <v>0</v>
      </c>
      <c r="BH48" s="141">
        <f t="shared" si="10"/>
        <v>0</v>
      </c>
      <c r="BI48" s="141">
        <f t="shared" si="11"/>
        <v>0</v>
      </c>
    </row>
    <row r="49" spans="1:61" hidden="1">
      <c r="A49" s="1">
        <v>5</v>
      </c>
      <c r="B49" s="15" t="s">
        <v>126</v>
      </c>
      <c r="C49" s="16">
        <v>43389</v>
      </c>
      <c r="D49" s="15" t="s">
        <v>127</v>
      </c>
      <c r="E49" s="15" t="s">
        <v>133</v>
      </c>
      <c r="F49" s="15" t="s">
        <v>55</v>
      </c>
      <c r="G49" s="17">
        <v>25</v>
      </c>
      <c r="H49" s="17">
        <v>3</v>
      </c>
      <c r="I49" s="16" t="s">
        <v>56</v>
      </c>
      <c r="J49" s="126">
        <v>391</v>
      </c>
      <c r="K49" s="126">
        <v>418</v>
      </c>
      <c r="L49" s="15">
        <v>0.45</v>
      </c>
      <c r="M49" s="15">
        <v>3240</v>
      </c>
      <c r="N49" s="44">
        <v>0.32</v>
      </c>
      <c r="O49" s="44">
        <v>2.1254399999999998</v>
      </c>
      <c r="P49" s="29">
        <f t="shared" si="8"/>
        <v>2.1254399999999998</v>
      </c>
      <c r="Q49" s="15" t="s">
        <v>57</v>
      </c>
      <c r="R49" s="18">
        <v>3.24</v>
      </c>
      <c r="S49" s="15">
        <v>15.8</v>
      </c>
      <c r="T49" s="15">
        <v>9.34</v>
      </c>
      <c r="U49" s="15">
        <v>94.3</v>
      </c>
      <c r="V49" s="15">
        <v>287</v>
      </c>
      <c r="W49" s="15">
        <v>7.82</v>
      </c>
      <c r="X49" s="15">
        <v>272.7</v>
      </c>
      <c r="Y49" s="15">
        <v>14.1</v>
      </c>
      <c r="Z49" s="18" t="s">
        <v>57</v>
      </c>
      <c r="AA49" s="18" t="s">
        <v>57</v>
      </c>
      <c r="AB49" s="18" t="s">
        <v>57</v>
      </c>
      <c r="AC49" s="18" t="s">
        <v>57</v>
      </c>
      <c r="AD49" s="18" t="s">
        <v>57</v>
      </c>
      <c r="AE49" s="15" t="s">
        <v>57</v>
      </c>
      <c r="AF49" s="11" t="s">
        <v>133</v>
      </c>
      <c r="AM49" s="3"/>
      <c r="AN49" s="3"/>
      <c r="AO49" s="3"/>
      <c r="AP49" s="124"/>
      <c r="BB49" s="141">
        <f t="shared" si="6"/>
        <v>0</v>
      </c>
      <c r="BE49" s="141">
        <f t="shared" si="9"/>
        <v>0</v>
      </c>
      <c r="BH49" s="141">
        <f t="shared" si="10"/>
        <v>0</v>
      </c>
      <c r="BI49" s="141">
        <f t="shared" si="11"/>
        <v>0</v>
      </c>
    </row>
    <row r="50" spans="1:61" hidden="1">
      <c r="A50" s="1">
        <v>2</v>
      </c>
      <c r="B50" s="15" t="s">
        <v>75</v>
      </c>
      <c r="C50" s="16">
        <v>43390</v>
      </c>
      <c r="D50" s="15" t="s">
        <v>76</v>
      </c>
      <c r="E50" s="15" t="s">
        <v>81</v>
      </c>
      <c r="F50" s="15" t="s">
        <v>55</v>
      </c>
      <c r="G50" s="17">
        <v>25</v>
      </c>
      <c r="H50" s="17">
        <v>1</v>
      </c>
      <c r="I50" s="16" t="s">
        <v>56</v>
      </c>
      <c r="J50" s="126">
        <v>1100</v>
      </c>
      <c r="K50" s="126">
        <v>1131</v>
      </c>
      <c r="L50" s="15">
        <v>1.0166666666666666</v>
      </c>
      <c r="M50" s="15">
        <v>1646.5573770491801</v>
      </c>
      <c r="N50" s="44">
        <v>0.32</v>
      </c>
      <c r="O50" s="44">
        <v>2.4403199999999994</v>
      </c>
      <c r="P50" s="29">
        <f t="shared" si="8"/>
        <v>2.4403199999999994</v>
      </c>
      <c r="Q50" s="15" t="s">
        <v>57</v>
      </c>
      <c r="R50" s="19" t="s">
        <v>57</v>
      </c>
      <c r="S50" s="15">
        <v>11.5</v>
      </c>
      <c r="T50" s="15">
        <v>10.44</v>
      </c>
      <c r="U50" s="15">
        <v>95.9</v>
      </c>
      <c r="V50" s="15">
        <v>121.4</v>
      </c>
      <c r="W50" s="15">
        <v>7.86</v>
      </c>
      <c r="X50" s="15">
        <v>186.7</v>
      </c>
      <c r="Y50" s="15">
        <v>7.3</v>
      </c>
      <c r="Z50" s="18" t="s">
        <v>57</v>
      </c>
      <c r="AA50" s="18" t="s">
        <v>57</v>
      </c>
      <c r="AB50" s="18" t="s">
        <v>57</v>
      </c>
      <c r="AC50" s="18" t="s">
        <v>57</v>
      </c>
      <c r="AD50" s="18" t="s">
        <v>57</v>
      </c>
      <c r="AE50" s="15" t="s">
        <v>57</v>
      </c>
      <c r="AF50" s="11" t="s">
        <v>81</v>
      </c>
      <c r="AM50" s="3"/>
      <c r="AN50" s="3"/>
      <c r="AO50" s="3"/>
      <c r="AP50" s="124"/>
      <c r="BB50" s="141">
        <f t="shared" ref="BB50:BB81" si="12">BA50-AZ50</f>
        <v>0</v>
      </c>
      <c r="BE50" s="141">
        <f t="shared" si="9"/>
        <v>0</v>
      </c>
      <c r="BH50" s="141">
        <f t="shared" si="10"/>
        <v>0</v>
      </c>
      <c r="BI50" s="141">
        <f t="shared" si="11"/>
        <v>0</v>
      </c>
    </row>
    <row r="51" spans="1:61" hidden="1">
      <c r="A51" s="1">
        <v>2</v>
      </c>
      <c r="B51" s="15" t="s">
        <v>75</v>
      </c>
      <c r="C51" s="16">
        <v>43390</v>
      </c>
      <c r="D51" s="15" t="s">
        <v>76</v>
      </c>
      <c r="E51" s="15" t="s">
        <v>82</v>
      </c>
      <c r="F51" s="15" t="s">
        <v>55</v>
      </c>
      <c r="G51" s="17">
        <v>25</v>
      </c>
      <c r="H51" s="17">
        <v>2</v>
      </c>
      <c r="I51" s="16" t="s">
        <v>56</v>
      </c>
      <c r="J51" s="126">
        <v>1131</v>
      </c>
      <c r="K51" s="126">
        <v>1171</v>
      </c>
      <c r="L51" s="15">
        <v>1.4</v>
      </c>
      <c r="M51" s="15">
        <v>1542.8571428571429</v>
      </c>
      <c r="N51" s="44">
        <v>0.32</v>
      </c>
      <c r="O51" s="44">
        <v>3.1488</v>
      </c>
      <c r="P51" s="29">
        <f t="shared" si="8"/>
        <v>3.1488</v>
      </c>
      <c r="Q51" s="15" t="s">
        <v>57</v>
      </c>
      <c r="R51" s="19" t="s">
        <v>57</v>
      </c>
      <c r="S51" s="15">
        <v>11.5</v>
      </c>
      <c r="T51" s="15">
        <v>10.44</v>
      </c>
      <c r="U51" s="15">
        <v>95.9</v>
      </c>
      <c r="V51" s="15">
        <v>121.4</v>
      </c>
      <c r="W51" s="15">
        <v>7.86</v>
      </c>
      <c r="X51" s="15">
        <v>186.7</v>
      </c>
      <c r="Y51" s="15">
        <v>7.3</v>
      </c>
      <c r="Z51" s="18" t="s">
        <v>57</v>
      </c>
      <c r="AA51" s="18" t="s">
        <v>57</v>
      </c>
      <c r="AB51" s="18" t="s">
        <v>57</v>
      </c>
      <c r="AC51" s="18" t="s">
        <v>57</v>
      </c>
      <c r="AD51" s="18" t="s">
        <v>57</v>
      </c>
      <c r="AE51" s="15" t="s">
        <v>57</v>
      </c>
      <c r="AF51" s="11" t="s">
        <v>82</v>
      </c>
      <c r="AM51" s="3"/>
      <c r="AN51" s="3"/>
      <c r="AO51" s="3"/>
      <c r="AP51" s="124"/>
      <c r="BB51" s="141">
        <f t="shared" si="12"/>
        <v>0</v>
      </c>
      <c r="BE51" s="141">
        <f t="shared" si="9"/>
        <v>0</v>
      </c>
      <c r="BH51" s="141">
        <f t="shared" si="10"/>
        <v>0</v>
      </c>
      <c r="BI51" s="141">
        <f t="shared" si="11"/>
        <v>0</v>
      </c>
    </row>
    <row r="52" spans="1:61" hidden="1">
      <c r="A52" s="1">
        <v>2</v>
      </c>
      <c r="B52" s="15" t="s">
        <v>75</v>
      </c>
      <c r="C52" s="16">
        <v>43390</v>
      </c>
      <c r="D52" s="15" t="s">
        <v>76</v>
      </c>
      <c r="E52" s="15" t="s">
        <v>83</v>
      </c>
      <c r="F52" s="15" t="s">
        <v>55</v>
      </c>
      <c r="G52" s="17">
        <v>25</v>
      </c>
      <c r="H52" s="17">
        <v>3</v>
      </c>
      <c r="I52" s="16" t="s">
        <v>56</v>
      </c>
      <c r="J52" s="126">
        <v>1171</v>
      </c>
      <c r="K52" s="126">
        <v>1218</v>
      </c>
      <c r="L52" s="15">
        <v>1.3333333333333333</v>
      </c>
      <c r="M52" s="15">
        <v>1903.5</v>
      </c>
      <c r="N52" s="44">
        <v>0.32</v>
      </c>
      <c r="O52" s="44">
        <v>3.69984</v>
      </c>
      <c r="P52" s="29">
        <f t="shared" si="8"/>
        <v>3.69984</v>
      </c>
      <c r="Q52" s="15" t="s">
        <v>57</v>
      </c>
      <c r="R52" s="19" t="s">
        <v>57</v>
      </c>
      <c r="S52" s="15">
        <v>11.5</v>
      </c>
      <c r="T52" s="15">
        <v>10.44</v>
      </c>
      <c r="U52" s="15">
        <v>95.9</v>
      </c>
      <c r="V52" s="15">
        <v>121.4</v>
      </c>
      <c r="W52" s="15">
        <v>7.86</v>
      </c>
      <c r="X52" s="15">
        <v>186.7</v>
      </c>
      <c r="Y52" s="15">
        <v>7.3</v>
      </c>
      <c r="Z52" s="18" t="s">
        <v>57</v>
      </c>
      <c r="AA52" s="18" t="s">
        <v>57</v>
      </c>
      <c r="AB52" s="18" t="s">
        <v>57</v>
      </c>
      <c r="AC52" s="18" t="s">
        <v>57</v>
      </c>
      <c r="AD52" s="18" t="s">
        <v>57</v>
      </c>
      <c r="AE52" s="15" t="s">
        <v>57</v>
      </c>
      <c r="AF52" s="11" t="s">
        <v>83</v>
      </c>
      <c r="AM52" s="3"/>
      <c r="AN52" s="3"/>
      <c r="AO52" s="3"/>
      <c r="AP52" s="124"/>
      <c r="BB52" s="141">
        <f t="shared" si="12"/>
        <v>0</v>
      </c>
      <c r="BE52" s="141">
        <f t="shared" si="9"/>
        <v>0</v>
      </c>
      <c r="BH52" s="141">
        <f t="shared" si="10"/>
        <v>0</v>
      </c>
      <c r="BI52" s="141">
        <f t="shared" si="11"/>
        <v>0</v>
      </c>
    </row>
    <row r="53" spans="1:61" hidden="1">
      <c r="A53" s="1">
        <v>4</v>
      </c>
      <c r="B53" s="15" t="s">
        <v>378</v>
      </c>
      <c r="C53" s="16">
        <v>43390</v>
      </c>
      <c r="D53" s="15" t="s">
        <v>110</v>
      </c>
      <c r="E53" s="15" t="s">
        <v>114</v>
      </c>
      <c r="F53" s="15" t="s">
        <v>55</v>
      </c>
      <c r="G53" s="17">
        <v>25</v>
      </c>
      <c r="H53" s="17">
        <v>1</v>
      </c>
      <c r="I53" s="16" t="s">
        <v>56</v>
      </c>
      <c r="J53" s="126">
        <v>1257</v>
      </c>
      <c r="K53" s="126">
        <v>1278</v>
      </c>
      <c r="L53" s="15">
        <v>0.65</v>
      </c>
      <c r="M53" s="15">
        <v>1744.6153846153845</v>
      </c>
      <c r="N53" s="44">
        <v>0.32</v>
      </c>
      <c r="O53" s="44">
        <v>1.6531199999999999</v>
      </c>
      <c r="P53" s="29">
        <f t="shared" si="8"/>
        <v>1.6531199999999999</v>
      </c>
      <c r="Q53" s="15" t="s">
        <v>57</v>
      </c>
      <c r="R53" s="15">
        <v>27</v>
      </c>
      <c r="S53" s="15">
        <v>13.7</v>
      </c>
      <c r="T53" s="15">
        <v>10.28</v>
      </c>
      <c r="U53" s="15">
        <v>99</v>
      </c>
      <c r="V53" s="15">
        <v>157.9</v>
      </c>
      <c r="W53" s="15">
        <v>7.95</v>
      </c>
      <c r="X53" s="15">
        <v>186.8</v>
      </c>
      <c r="Y53" s="15">
        <v>6.9</v>
      </c>
      <c r="Z53" s="18" t="s">
        <v>57</v>
      </c>
      <c r="AA53" s="18" t="s">
        <v>57</v>
      </c>
      <c r="AB53" s="18" t="s">
        <v>57</v>
      </c>
      <c r="AC53" s="18" t="s">
        <v>57</v>
      </c>
      <c r="AD53" s="18" t="s">
        <v>57</v>
      </c>
      <c r="AE53" s="15" t="s">
        <v>57</v>
      </c>
      <c r="AF53" s="11" t="s">
        <v>114</v>
      </c>
      <c r="AM53" s="3"/>
      <c r="AN53" s="3"/>
      <c r="AO53" s="3"/>
      <c r="AP53" s="124"/>
      <c r="BB53" s="141">
        <f t="shared" si="12"/>
        <v>0</v>
      </c>
      <c r="BE53" s="141">
        <f t="shared" si="9"/>
        <v>0</v>
      </c>
      <c r="BH53" s="141">
        <f t="shared" si="10"/>
        <v>0</v>
      </c>
      <c r="BI53" s="141">
        <f t="shared" si="11"/>
        <v>0</v>
      </c>
    </row>
    <row r="54" spans="1:61" hidden="1">
      <c r="A54" s="1">
        <v>4</v>
      </c>
      <c r="B54" s="15" t="s">
        <v>378</v>
      </c>
      <c r="C54" s="16">
        <v>43390</v>
      </c>
      <c r="D54" s="15" t="s">
        <v>110</v>
      </c>
      <c r="E54" s="15" t="s">
        <v>115</v>
      </c>
      <c r="F54" s="15" t="s">
        <v>55</v>
      </c>
      <c r="G54" s="17">
        <v>25</v>
      </c>
      <c r="H54" s="17">
        <v>2</v>
      </c>
      <c r="I54" s="16" t="s">
        <v>56</v>
      </c>
      <c r="J54" s="126">
        <v>1278</v>
      </c>
      <c r="K54" s="126">
        <v>1299</v>
      </c>
      <c r="L54" s="15">
        <v>0.6166666666666667</v>
      </c>
      <c r="M54" s="15">
        <v>1838.9189189189187</v>
      </c>
      <c r="N54" s="44">
        <v>0.32</v>
      </c>
      <c r="O54" s="44">
        <v>1.6531199999999999</v>
      </c>
      <c r="P54" s="29">
        <f t="shared" si="8"/>
        <v>1.6531199999999999</v>
      </c>
      <c r="Q54" s="15" t="s">
        <v>57</v>
      </c>
      <c r="R54" s="15">
        <v>27</v>
      </c>
      <c r="S54" s="15">
        <v>13.7</v>
      </c>
      <c r="T54" s="15">
        <v>10.28</v>
      </c>
      <c r="U54" s="15">
        <v>99</v>
      </c>
      <c r="V54" s="15">
        <v>157.9</v>
      </c>
      <c r="W54" s="15">
        <v>7.95</v>
      </c>
      <c r="X54" s="15">
        <v>186.8</v>
      </c>
      <c r="Y54" s="15">
        <v>6.9</v>
      </c>
      <c r="Z54" s="18" t="s">
        <v>57</v>
      </c>
      <c r="AA54" s="18" t="s">
        <v>57</v>
      </c>
      <c r="AB54" s="18" t="s">
        <v>57</v>
      </c>
      <c r="AC54" s="18" t="s">
        <v>57</v>
      </c>
      <c r="AD54" s="18" t="s">
        <v>57</v>
      </c>
      <c r="AE54" s="15" t="s">
        <v>57</v>
      </c>
      <c r="AF54" s="11" t="s">
        <v>115</v>
      </c>
      <c r="AM54" s="3"/>
      <c r="AN54" s="3"/>
      <c r="AO54" s="3"/>
      <c r="AP54" s="124"/>
      <c r="BB54" s="141">
        <f t="shared" si="12"/>
        <v>0</v>
      </c>
      <c r="BE54" s="141">
        <f t="shared" si="9"/>
        <v>0</v>
      </c>
      <c r="BH54" s="141">
        <f t="shared" si="10"/>
        <v>0</v>
      </c>
      <c r="BI54" s="141">
        <f t="shared" si="11"/>
        <v>0</v>
      </c>
    </row>
    <row r="55" spans="1:61" hidden="1">
      <c r="A55" s="1">
        <v>4</v>
      </c>
      <c r="B55" s="15" t="s">
        <v>378</v>
      </c>
      <c r="C55" s="16">
        <v>43390</v>
      </c>
      <c r="D55" s="15" t="s">
        <v>110</v>
      </c>
      <c r="E55" s="15" t="s">
        <v>116</v>
      </c>
      <c r="F55" s="15" t="s">
        <v>55</v>
      </c>
      <c r="G55" s="17">
        <v>25</v>
      </c>
      <c r="H55" s="17">
        <v>3</v>
      </c>
      <c r="I55" s="16" t="s">
        <v>56</v>
      </c>
      <c r="J55" s="126">
        <v>1300</v>
      </c>
      <c r="K55" s="126">
        <v>1322</v>
      </c>
      <c r="L55" s="15">
        <v>0.58333333333333337</v>
      </c>
      <c r="M55" s="15">
        <v>2036.5714285714284</v>
      </c>
      <c r="N55" s="44">
        <v>0.32</v>
      </c>
      <c r="O55" s="44">
        <v>1.7318399999999998</v>
      </c>
      <c r="P55" s="29">
        <f t="shared" si="8"/>
        <v>1.7318399999999998</v>
      </c>
      <c r="Q55" s="15" t="s">
        <v>57</v>
      </c>
      <c r="R55" s="15">
        <v>27</v>
      </c>
      <c r="S55" s="15">
        <v>13.7</v>
      </c>
      <c r="T55" s="15">
        <v>10.28</v>
      </c>
      <c r="U55" s="15">
        <v>99</v>
      </c>
      <c r="V55" s="15">
        <v>157.9</v>
      </c>
      <c r="W55" s="15">
        <v>7.95</v>
      </c>
      <c r="X55" s="15">
        <v>186.8</v>
      </c>
      <c r="Y55" s="15">
        <v>6.9</v>
      </c>
      <c r="Z55" s="18" t="s">
        <v>57</v>
      </c>
      <c r="AA55" s="18" t="s">
        <v>57</v>
      </c>
      <c r="AB55" s="18" t="s">
        <v>57</v>
      </c>
      <c r="AC55" s="18" t="s">
        <v>57</v>
      </c>
      <c r="AD55" s="18" t="s">
        <v>57</v>
      </c>
      <c r="AE55" s="15" t="s">
        <v>57</v>
      </c>
      <c r="AF55" s="11" t="s">
        <v>116</v>
      </c>
      <c r="AM55" s="3"/>
      <c r="AN55" s="3"/>
      <c r="AO55" s="3"/>
      <c r="AP55" s="124"/>
      <c r="BB55" s="141">
        <f t="shared" si="12"/>
        <v>0</v>
      </c>
      <c r="BE55" s="141">
        <f t="shared" si="9"/>
        <v>0</v>
      </c>
      <c r="BH55" s="141">
        <f t="shared" si="10"/>
        <v>0</v>
      </c>
      <c r="BI55" s="141">
        <f t="shared" si="11"/>
        <v>0</v>
      </c>
    </row>
    <row r="56" spans="1:61" hidden="1">
      <c r="A56" s="1">
        <v>13</v>
      </c>
      <c r="B56" s="15" t="s">
        <v>303</v>
      </c>
      <c r="C56" s="16">
        <v>43389</v>
      </c>
      <c r="D56" s="15" t="s">
        <v>144</v>
      </c>
      <c r="E56" s="15" t="s">
        <v>308</v>
      </c>
      <c r="F56" s="15" t="s">
        <v>55</v>
      </c>
      <c r="G56" s="17">
        <v>25</v>
      </c>
      <c r="H56" s="17">
        <v>1</v>
      </c>
      <c r="I56" s="16" t="s">
        <v>56</v>
      </c>
      <c r="J56" s="126">
        <v>511</v>
      </c>
      <c r="K56" s="126">
        <v>536</v>
      </c>
      <c r="L56" s="15">
        <v>0.66666666666666663</v>
      </c>
      <c r="M56" s="15">
        <v>2024.9999999999998</v>
      </c>
      <c r="N56" s="44">
        <v>0.32</v>
      </c>
      <c r="O56" s="44">
        <v>1.968</v>
      </c>
      <c r="P56" s="29">
        <f t="shared" si="8"/>
        <v>1.968</v>
      </c>
      <c r="Q56" s="15" t="s">
        <v>57</v>
      </c>
      <c r="R56" s="22">
        <v>2.5499999999999998</v>
      </c>
      <c r="S56" s="15">
        <v>17.100000000000001</v>
      </c>
      <c r="T56" s="15">
        <v>8.42</v>
      </c>
      <c r="U56" s="15">
        <v>87.4</v>
      </c>
      <c r="V56" s="15">
        <v>312</v>
      </c>
      <c r="W56" s="15">
        <v>7.68</v>
      </c>
      <c r="X56" s="15">
        <v>253.2</v>
      </c>
      <c r="Y56" s="15">
        <v>18.2</v>
      </c>
      <c r="Z56" s="18" t="s">
        <v>57</v>
      </c>
      <c r="AA56" s="18" t="s">
        <v>57</v>
      </c>
      <c r="AB56" s="18" t="s">
        <v>57</v>
      </c>
      <c r="AC56" s="18" t="s">
        <v>57</v>
      </c>
      <c r="AD56" s="18" t="s">
        <v>57</v>
      </c>
      <c r="AE56" s="15" t="s">
        <v>57</v>
      </c>
      <c r="AF56" s="11" t="s">
        <v>308</v>
      </c>
      <c r="AN56" s="3"/>
      <c r="AP56" s="124">
        <f>AO55+AN56+AM54</f>
        <v>0</v>
      </c>
      <c r="BB56" s="141">
        <f t="shared" si="12"/>
        <v>0</v>
      </c>
      <c r="BE56" s="141">
        <f t="shared" si="9"/>
        <v>0</v>
      </c>
      <c r="BH56" s="141">
        <f t="shared" si="10"/>
        <v>0</v>
      </c>
      <c r="BI56" s="141">
        <f t="shared" si="11"/>
        <v>0</v>
      </c>
    </row>
    <row r="57" spans="1:61" hidden="1">
      <c r="A57" s="1">
        <v>13</v>
      </c>
      <c r="B57" s="15" t="s">
        <v>303</v>
      </c>
      <c r="C57" s="16">
        <v>43389</v>
      </c>
      <c r="D57" s="15" t="s">
        <v>144</v>
      </c>
      <c r="E57" s="15" t="s">
        <v>309</v>
      </c>
      <c r="F57" s="15" t="s">
        <v>55</v>
      </c>
      <c r="G57" s="17">
        <v>25</v>
      </c>
      <c r="H57" s="17">
        <v>2</v>
      </c>
      <c r="I57" s="16" t="s">
        <v>56</v>
      </c>
      <c r="J57" s="126">
        <v>537</v>
      </c>
      <c r="K57" s="126">
        <v>578</v>
      </c>
      <c r="L57" s="15">
        <v>0.5</v>
      </c>
      <c r="M57" s="15">
        <v>4427.9999999999991</v>
      </c>
      <c r="N57" s="44">
        <v>0.32</v>
      </c>
      <c r="O57" s="44">
        <v>3.2275199999999997</v>
      </c>
      <c r="P57" s="29">
        <f t="shared" si="8"/>
        <v>3.2275199999999997</v>
      </c>
      <c r="Q57" s="15" t="s">
        <v>57</v>
      </c>
      <c r="R57" s="22">
        <v>2.5499999999999998</v>
      </c>
      <c r="S57" s="15">
        <v>17.100000000000001</v>
      </c>
      <c r="T57" s="15">
        <v>8.42</v>
      </c>
      <c r="U57" s="15">
        <v>87.4</v>
      </c>
      <c r="V57" s="15">
        <v>312</v>
      </c>
      <c r="W57" s="15">
        <v>7.68</v>
      </c>
      <c r="X57" s="15">
        <v>253.2</v>
      </c>
      <c r="Y57" s="15">
        <v>18.2</v>
      </c>
      <c r="Z57" s="18" t="s">
        <v>57</v>
      </c>
      <c r="AA57" s="18" t="s">
        <v>57</v>
      </c>
      <c r="AB57" s="18" t="s">
        <v>57</v>
      </c>
      <c r="AC57" s="18" t="s">
        <v>57</v>
      </c>
      <c r="AD57" s="18" t="s">
        <v>57</v>
      </c>
      <c r="AE57" s="15" t="s">
        <v>57</v>
      </c>
      <c r="AF57" s="11" t="s">
        <v>309</v>
      </c>
      <c r="AM57" s="3"/>
      <c r="AN57" s="3"/>
      <c r="AO57" s="3"/>
      <c r="AP57" s="124">
        <f t="shared" ref="AP57:AP103" si="13">AO57+AN57+AM57</f>
        <v>0</v>
      </c>
      <c r="BB57" s="141">
        <f t="shared" si="12"/>
        <v>0</v>
      </c>
      <c r="BE57" s="141">
        <f t="shared" si="9"/>
        <v>0</v>
      </c>
      <c r="BH57" s="141">
        <f t="shared" si="10"/>
        <v>0</v>
      </c>
      <c r="BI57" s="141">
        <f t="shared" si="11"/>
        <v>0</v>
      </c>
    </row>
    <row r="58" spans="1:61" hidden="1">
      <c r="A58" s="1">
        <v>13</v>
      </c>
      <c r="B58" s="15" t="s">
        <v>303</v>
      </c>
      <c r="C58" s="16">
        <v>43389</v>
      </c>
      <c r="D58" s="15" t="s">
        <v>144</v>
      </c>
      <c r="E58" s="15" t="s">
        <v>310</v>
      </c>
      <c r="F58" s="15" t="s">
        <v>55</v>
      </c>
      <c r="G58" s="17">
        <v>25</v>
      </c>
      <c r="H58" s="17">
        <v>3</v>
      </c>
      <c r="I58" s="16" t="s">
        <v>56</v>
      </c>
      <c r="J58" s="126">
        <v>578</v>
      </c>
      <c r="K58" s="126">
        <v>618</v>
      </c>
      <c r="L58" s="15">
        <v>0.5</v>
      </c>
      <c r="M58" s="15">
        <v>4320</v>
      </c>
      <c r="N58" s="44">
        <v>0.32</v>
      </c>
      <c r="O58" s="44">
        <v>3.1488</v>
      </c>
      <c r="P58" s="29">
        <f t="shared" si="8"/>
        <v>3.1488</v>
      </c>
      <c r="Q58" s="15" t="s">
        <v>57</v>
      </c>
      <c r="R58" s="22">
        <v>2.5499999999999998</v>
      </c>
      <c r="S58" s="15">
        <v>17.100000000000001</v>
      </c>
      <c r="T58" s="15">
        <v>8.42</v>
      </c>
      <c r="U58" s="15">
        <v>87.4</v>
      </c>
      <c r="V58" s="15">
        <v>312</v>
      </c>
      <c r="W58" s="15">
        <v>7.68</v>
      </c>
      <c r="X58" s="15">
        <v>253.2</v>
      </c>
      <c r="Y58" s="15">
        <v>18.2</v>
      </c>
      <c r="Z58" s="18" t="s">
        <v>57</v>
      </c>
      <c r="AA58" s="18" t="s">
        <v>57</v>
      </c>
      <c r="AB58" s="18" t="s">
        <v>57</v>
      </c>
      <c r="AC58" s="18" t="s">
        <v>57</v>
      </c>
      <c r="AD58" s="18" t="s">
        <v>57</v>
      </c>
      <c r="AE58" s="15" t="s">
        <v>57</v>
      </c>
      <c r="AF58" s="11" t="s">
        <v>310</v>
      </c>
      <c r="AM58" s="3"/>
      <c r="AN58" s="3"/>
      <c r="AO58" s="3"/>
      <c r="AP58" s="124">
        <f t="shared" si="13"/>
        <v>0</v>
      </c>
      <c r="BB58" s="141">
        <f t="shared" si="12"/>
        <v>0</v>
      </c>
      <c r="BE58" s="141">
        <f t="shared" si="9"/>
        <v>0</v>
      </c>
      <c r="BH58" s="141">
        <f t="shared" si="10"/>
        <v>0</v>
      </c>
      <c r="BI58" s="141">
        <f t="shared" si="11"/>
        <v>0</v>
      </c>
    </row>
    <row r="59" spans="1:61" hidden="1">
      <c r="A59" s="1">
        <v>10</v>
      </c>
      <c r="B59" s="15" t="s">
        <v>218</v>
      </c>
      <c r="C59" s="16">
        <v>43395</v>
      </c>
      <c r="D59" s="15" t="s">
        <v>219</v>
      </c>
      <c r="E59" s="15" t="s">
        <v>223</v>
      </c>
      <c r="F59" s="15" t="s">
        <v>55</v>
      </c>
      <c r="G59" s="17">
        <v>25</v>
      </c>
      <c r="H59" s="17">
        <v>1</v>
      </c>
      <c r="I59" s="16" t="s">
        <v>56</v>
      </c>
      <c r="J59" s="126">
        <v>2998</v>
      </c>
      <c r="K59" s="126">
        <v>3023</v>
      </c>
      <c r="L59" s="15">
        <v>0.53333333333333333</v>
      </c>
      <c r="M59" s="15">
        <v>2531.2499999999995</v>
      </c>
      <c r="N59" s="44">
        <v>0.32</v>
      </c>
      <c r="O59" s="44">
        <v>1.968</v>
      </c>
      <c r="P59" s="29">
        <f t="shared" si="8"/>
        <v>1.968</v>
      </c>
      <c r="Q59" s="15" t="s">
        <v>57</v>
      </c>
      <c r="R59" s="18">
        <v>1.03</v>
      </c>
      <c r="S59" s="15">
        <v>16.5</v>
      </c>
      <c r="T59" s="15">
        <v>9.6199999999999992</v>
      </c>
      <c r="U59" s="15">
        <v>98.6</v>
      </c>
      <c r="V59" s="15">
        <v>347.2</v>
      </c>
      <c r="W59" s="15">
        <v>7.87</v>
      </c>
      <c r="X59" s="15">
        <v>124</v>
      </c>
      <c r="Y59" s="15">
        <v>9.3000000000000007</v>
      </c>
      <c r="Z59" s="18" t="s">
        <v>57</v>
      </c>
      <c r="AA59" s="18" t="s">
        <v>57</v>
      </c>
      <c r="AB59" s="18" t="s">
        <v>57</v>
      </c>
      <c r="AC59" s="18" t="s">
        <v>57</v>
      </c>
      <c r="AD59" s="18" t="s">
        <v>57</v>
      </c>
      <c r="AE59" s="15" t="s">
        <v>57</v>
      </c>
      <c r="AF59" s="11" t="s">
        <v>223</v>
      </c>
      <c r="AM59" s="3"/>
      <c r="AN59" s="3"/>
      <c r="AO59" s="3"/>
      <c r="AP59" s="124">
        <f t="shared" si="13"/>
        <v>0</v>
      </c>
      <c r="BB59" s="141">
        <f t="shared" si="12"/>
        <v>0</v>
      </c>
      <c r="BE59" s="141">
        <f t="shared" si="9"/>
        <v>0</v>
      </c>
      <c r="BH59" s="141">
        <f t="shared" si="10"/>
        <v>0</v>
      </c>
      <c r="BI59" s="141">
        <f t="shared" si="11"/>
        <v>0</v>
      </c>
    </row>
    <row r="60" spans="1:61" hidden="1">
      <c r="A60" s="1">
        <v>10</v>
      </c>
      <c r="B60" s="15" t="s">
        <v>218</v>
      </c>
      <c r="C60" s="16">
        <v>43395</v>
      </c>
      <c r="D60" s="15" t="s">
        <v>219</v>
      </c>
      <c r="E60" s="15" t="s">
        <v>224</v>
      </c>
      <c r="F60" s="15" t="s">
        <v>55</v>
      </c>
      <c r="G60" s="17">
        <v>25</v>
      </c>
      <c r="H60" s="17">
        <v>2</v>
      </c>
      <c r="I60" s="16" t="s">
        <v>56</v>
      </c>
      <c r="J60" s="126">
        <v>3025</v>
      </c>
      <c r="K60" s="126">
        <v>3064</v>
      </c>
      <c r="L60" s="15">
        <v>0.76666666666666672</v>
      </c>
      <c r="M60" s="15">
        <v>2746.95652173913</v>
      </c>
      <c r="N60" s="44">
        <v>0.32</v>
      </c>
      <c r="O60" s="44">
        <v>3.0700799999999999</v>
      </c>
      <c r="P60" s="29">
        <f t="shared" si="8"/>
        <v>3.0700799999999999</v>
      </c>
      <c r="Q60" s="15" t="s">
        <v>57</v>
      </c>
      <c r="R60" s="18">
        <v>1.03</v>
      </c>
      <c r="S60" s="15">
        <v>16.5</v>
      </c>
      <c r="T60" s="15">
        <v>9.6199999999999992</v>
      </c>
      <c r="U60" s="15">
        <v>98.6</v>
      </c>
      <c r="V60" s="15">
        <v>347.2</v>
      </c>
      <c r="W60" s="15">
        <v>7.87</v>
      </c>
      <c r="X60" s="15">
        <v>124</v>
      </c>
      <c r="Y60" s="15">
        <v>9.3000000000000007</v>
      </c>
      <c r="Z60" s="18" t="s">
        <v>57</v>
      </c>
      <c r="AA60" s="18" t="s">
        <v>57</v>
      </c>
      <c r="AB60" s="18" t="s">
        <v>57</v>
      </c>
      <c r="AC60" s="18" t="s">
        <v>57</v>
      </c>
      <c r="AD60" s="18" t="s">
        <v>57</v>
      </c>
      <c r="AE60" s="15" t="s">
        <v>57</v>
      </c>
      <c r="AF60" s="11" t="s">
        <v>224</v>
      </c>
      <c r="AM60" s="3"/>
      <c r="AN60" s="3"/>
      <c r="AO60" s="3"/>
      <c r="AP60" s="124">
        <f t="shared" si="13"/>
        <v>0</v>
      </c>
      <c r="BB60" s="141">
        <f t="shared" si="12"/>
        <v>0</v>
      </c>
      <c r="BE60" s="141">
        <f t="shared" si="9"/>
        <v>0</v>
      </c>
      <c r="BH60" s="141">
        <f t="shared" si="10"/>
        <v>0</v>
      </c>
      <c r="BI60" s="141">
        <f t="shared" si="11"/>
        <v>0</v>
      </c>
    </row>
    <row r="61" spans="1:61" hidden="1">
      <c r="A61" s="1">
        <v>10</v>
      </c>
      <c r="B61" s="15" t="s">
        <v>218</v>
      </c>
      <c r="C61" s="16">
        <v>43395</v>
      </c>
      <c r="D61" s="15" t="s">
        <v>219</v>
      </c>
      <c r="E61" s="15" t="s">
        <v>225</v>
      </c>
      <c r="F61" s="15" t="s">
        <v>55</v>
      </c>
      <c r="G61" s="17">
        <v>25</v>
      </c>
      <c r="H61" s="17">
        <v>3</v>
      </c>
      <c r="I61" s="16" t="s">
        <v>56</v>
      </c>
      <c r="J61" s="126">
        <v>3074</v>
      </c>
      <c r="K61" s="126">
        <v>3095</v>
      </c>
      <c r="L61" s="15">
        <v>0.76666666666666672</v>
      </c>
      <c r="M61" s="15">
        <v>1479.1304347826085</v>
      </c>
      <c r="N61" s="44">
        <v>0.32</v>
      </c>
      <c r="O61" s="44">
        <v>1.6531199999999999</v>
      </c>
      <c r="P61" s="29">
        <f t="shared" si="8"/>
        <v>1.6531199999999999</v>
      </c>
      <c r="Q61" s="15" t="s">
        <v>57</v>
      </c>
      <c r="R61" s="18">
        <v>1.03</v>
      </c>
      <c r="S61" s="15">
        <v>16.5</v>
      </c>
      <c r="T61" s="15">
        <v>9.6199999999999992</v>
      </c>
      <c r="U61" s="15">
        <v>98.6</v>
      </c>
      <c r="V61" s="15">
        <v>347.2</v>
      </c>
      <c r="W61" s="15">
        <v>7.87</v>
      </c>
      <c r="X61" s="15">
        <v>124</v>
      </c>
      <c r="Y61" s="15">
        <v>9.3000000000000007</v>
      </c>
      <c r="Z61" s="18" t="s">
        <v>57</v>
      </c>
      <c r="AA61" s="18" t="s">
        <v>57</v>
      </c>
      <c r="AB61" s="18" t="s">
        <v>57</v>
      </c>
      <c r="AC61" s="18" t="s">
        <v>57</v>
      </c>
      <c r="AD61" s="18" t="s">
        <v>57</v>
      </c>
      <c r="AE61" s="15" t="s">
        <v>57</v>
      </c>
      <c r="AF61" s="11" t="s">
        <v>225</v>
      </c>
      <c r="AM61" s="3"/>
      <c r="AN61" s="3"/>
      <c r="AO61" s="3"/>
      <c r="AP61" s="124">
        <f t="shared" si="13"/>
        <v>0</v>
      </c>
      <c r="BB61" s="141">
        <f t="shared" si="12"/>
        <v>0</v>
      </c>
      <c r="BE61" s="141">
        <f t="shared" si="9"/>
        <v>0</v>
      </c>
      <c r="BH61" s="141">
        <f t="shared" si="10"/>
        <v>0</v>
      </c>
      <c r="BI61" s="141">
        <f t="shared" si="11"/>
        <v>0</v>
      </c>
    </row>
    <row r="62" spans="1:61" hidden="1">
      <c r="A62" s="1">
        <v>7</v>
      </c>
      <c r="B62" s="29" t="s">
        <v>201</v>
      </c>
      <c r="C62" s="30">
        <v>43511</v>
      </c>
      <c r="D62" s="29" t="s">
        <v>411</v>
      </c>
      <c r="E62" s="29" t="s">
        <v>416</v>
      </c>
      <c r="F62" s="29" t="s">
        <v>55</v>
      </c>
      <c r="G62" s="31">
        <v>25</v>
      </c>
      <c r="H62" s="31">
        <v>1</v>
      </c>
      <c r="I62" s="30" t="s">
        <v>353</v>
      </c>
      <c r="J62" s="34">
        <v>5793</v>
      </c>
      <c r="K62" s="34">
        <v>5839</v>
      </c>
      <c r="L62" s="29">
        <v>0.81666666666666665</v>
      </c>
      <c r="M62" s="29">
        <v>3041.6326530612241</v>
      </c>
      <c r="N62" s="44">
        <v>0.32</v>
      </c>
      <c r="O62" s="44">
        <v>3.6211199999999999</v>
      </c>
      <c r="P62" s="29">
        <f t="shared" si="8"/>
        <v>3.6211199999999999</v>
      </c>
      <c r="Q62" s="29" t="s">
        <v>57</v>
      </c>
      <c r="R62" s="35">
        <v>60.3</v>
      </c>
      <c r="S62" s="31">
        <v>8.1</v>
      </c>
      <c r="T62" s="31">
        <v>12.07</v>
      </c>
      <c r="U62" s="31">
        <v>102.4</v>
      </c>
      <c r="V62" s="31">
        <v>185.1</v>
      </c>
      <c r="W62" s="31">
        <v>7.88</v>
      </c>
      <c r="X62" s="31">
        <v>118.1</v>
      </c>
      <c r="Y62" s="31">
        <v>6</v>
      </c>
      <c r="Z62" s="31">
        <v>1.7070000000000001</v>
      </c>
      <c r="AA62" s="33">
        <v>1.86</v>
      </c>
      <c r="AB62" s="36">
        <v>14.1</v>
      </c>
      <c r="AC62" s="36">
        <v>64.2</v>
      </c>
      <c r="AD62" s="34">
        <v>48</v>
      </c>
      <c r="AE62" s="29" t="s">
        <v>57</v>
      </c>
      <c r="AF62" s="11" t="s">
        <v>416</v>
      </c>
      <c r="AM62" s="4"/>
      <c r="AN62" s="4"/>
      <c r="AO62" s="4"/>
      <c r="AP62" s="124">
        <f t="shared" si="13"/>
        <v>0</v>
      </c>
      <c r="AS62" s="8">
        <f t="shared" ref="AS62:AS103" si="14">AR62-AQ62</f>
        <v>0</v>
      </c>
      <c r="AU62" s="8">
        <f t="shared" ref="AU62:AU103" si="15">AT62-AQ62</f>
        <v>0</v>
      </c>
      <c r="BB62" s="141">
        <f t="shared" si="12"/>
        <v>0</v>
      </c>
      <c r="BE62" s="141">
        <f t="shared" si="9"/>
        <v>0</v>
      </c>
      <c r="BH62" s="141">
        <f t="shared" si="10"/>
        <v>0</v>
      </c>
      <c r="BI62" s="141">
        <f t="shared" si="11"/>
        <v>0</v>
      </c>
    </row>
    <row r="63" spans="1:61" hidden="1">
      <c r="A63" s="1">
        <v>7</v>
      </c>
      <c r="B63" s="29" t="s">
        <v>201</v>
      </c>
      <c r="C63" s="30">
        <v>43511</v>
      </c>
      <c r="D63" s="29" t="s">
        <v>411</v>
      </c>
      <c r="E63" s="29" t="s">
        <v>417</v>
      </c>
      <c r="F63" s="29" t="s">
        <v>55</v>
      </c>
      <c r="G63" s="31">
        <v>25</v>
      </c>
      <c r="H63" s="31">
        <v>2</v>
      </c>
      <c r="I63" s="30" t="s">
        <v>353</v>
      </c>
      <c r="J63" s="34">
        <v>5841</v>
      </c>
      <c r="K63" s="34">
        <v>5923</v>
      </c>
      <c r="L63" s="29">
        <v>0.78333333333333333</v>
      </c>
      <c r="M63" s="29">
        <v>5652.7659574468071</v>
      </c>
      <c r="N63" s="44">
        <v>0.32</v>
      </c>
      <c r="O63" s="44">
        <v>6.4550399999999994</v>
      </c>
      <c r="P63" s="29">
        <f t="shared" si="8"/>
        <v>6.4550399999999994</v>
      </c>
      <c r="Q63" s="29" t="s">
        <v>57</v>
      </c>
      <c r="R63" s="35">
        <v>60.3</v>
      </c>
      <c r="S63" s="31">
        <v>8.1</v>
      </c>
      <c r="T63" s="31">
        <v>12.07</v>
      </c>
      <c r="U63" s="31">
        <v>102.4</v>
      </c>
      <c r="V63" s="31">
        <v>185.1</v>
      </c>
      <c r="W63" s="31">
        <v>7.88</v>
      </c>
      <c r="X63" s="31">
        <v>118.1</v>
      </c>
      <c r="Y63" s="31">
        <v>6</v>
      </c>
      <c r="Z63" s="31">
        <v>1.7070000000000001</v>
      </c>
      <c r="AA63" s="33">
        <v>1.86</v>
      </c>
      <c r="AB63" s="36">
        <v>14.1</v>
      </c>
      <c r="AC63" s="36">
        <v>64.2</v>
      </c>
      <c r="AD63" s="34">
        <v>48</v>
      </c>
      <c r="AE63" s="29" t="s">
        <v>57</v>
      </c>
      <c r="AF63" s="11" t="s">
        <v>417</v>
      </c>
      <c r="AM63" s="4"/>
      <c r="AN63" s="4"/>
      <c r="AO63" s="4"/>
      <c r="AP63" s="124">
        <f t="shared" si="13"/>
        <v>0</v>
      </c>
      <c r="AS63" s="8">
        <f t="shared" si="14"/>
        <v>0</v>
      </c>
      <c r="AU63" s="8">
        <f t="shared" si="15"/>
        <v>0</v>
      </c>
      <c r="BB63" s="141">
        <f t="shared" si="12"/>
        <v>0</v>
      </c>
      <c r="BE63" s="141">
        <f t="shared" si="9"/>
        <v>0</v>
      </c>
      <c r="BH63" s="141">
        <f t="shared" si="10"/>
        <v>0</v>
      </c>
      <c r="BI63" s="141">
        <f t="shared" si="11"/>
        <v>0</v>
      </c>
    </row>
    <row r="64" spans="1:61" hidden="1">
      <c r="A64" s="1">
        <v>7</v>
      </c>
      <c r="B64" s="29" t="s">
        <v>201</v>
      </c>
      <c r="C64" s="30">
        <v>43511</v>
      </c>
      <c r="D64" s="29" t="s">
        <v>411</v>
      </c>
      <c r="E64" s="29" t="s">
        <v>418</v>
      </c>
      <c r="F64" s="29" t="s">
        <v>55</v>
      </c>
      <c r="G64" s="31">
        <v>25</v>
      </c>
      <c r="H64" s="31">
        <v>3</v>
      </c>
      <c r="I64" s="30" t="s">
        <v>353</v>
      </c>
      <c r="J64" s="34">
        <v>5923</v>
      </c>
      <c r="K64" s="34">
        <v>5973</v>
      </c>
      <c r="L64" s="29">
        <v>0.76666666666666672</v>
      </c>
      <c r="M64" s="29">
        <v>3521.7391304347816</v>
      </c>
      <c r="N64" s="44">
        <v>0.32</v>
      </c>
      <c r="O64" s="44">
        <v>3.9359999999999999</v>
      </c>
      <c r="P64" s="29">
        <f t="shared" si="8"/>
        <v>3.9359999999999999</v>
      </c>
      <c r="Q64" s="29" t="s">
        <v>57</v>
      </c>
      <c r="R64" s="35">
        <v>60.3</v>
      </c>
      <c r="S64" s="31">
        <v>8.1</v>
      </c>
      <c r="T64" s="31">
        <v>12.07</v>
      </c>
      <c r="U64" s="31">
        <v>102.4</v>
      </c>
      <c r="V64" s="31">
        <v>185.1</v>
      </c>
      <c r="W64" s="31">
        <v>7.88</v>
      </c>
      <c r="X64" s="31">
        <v>118.1</v>
      </c>
      <c r="Y64" s="31">
        <v>6</v>
      </c>
      <c r="Z64" s="31">
        <v>1.7070000000000001</v>
      </c>
      <c r="AA64" s="33">
        <v>1.86</v>
      </c>
      <c r="AB64" s="36">
        <v>14.1</v>
      </c>
      <c r="AC64" s="36">
        <v>64.2</v>
      </c>
      <c r="AD64" s="34">
        <v>48</v>
      </c>
      <c r="AE64" s="29" t="s">
        <v>57</v>
      </c>
      <c r="AF64" s="11" t="s">
        <v>418</v>
      </c>
      <c r="AM64" s="4"/>
      <c r="AN64" s="4"/>
      <c r="AO64" s="4"/>
      <c r="AP64" s="124">
        <f t="shared" si="13"/>
        <v>0</v>
      </c>
      <c r="AS64" s="8">
        <f t="shared" si="14"/>
        <v>0</v>
      </c>
      <c r="AU64" s="8">
        <f t="shared" si="15"/>
        <v>0</v>
      </c>
      <c r="BB64" s="141">
        <f t="shared" si="12"/>
        <v>0</v>
      </c>
      <c r="BE64" s="141">
        <f t="shared" si="9"/>
        <v>0</v>
      </c>
      <c r="BH64" s="141">
        <f t="shared" si="10"/>
        <v>0</v>
      </c>
      <c r="BI64" s="141">
        <f t="shared" si="11"/>
        <v>0</v>
      </c>
    </row>
    <row r="65" spans="1:61" hidden="1">
      <c r="A65" s="74">
        <v>16</v>
      </c>
      <c r="B65" s="29" t="s">
        <v>337</v>
      </c>
      <c r="C65" s="30">
        <v>43510</v>
      </c>
      <c r="D65" s="29" t="s">
        <v>474</v>
      </c>
      <c r="E65" s="29" t="s">
        <v>478</v>
      </c>
      <c r="F65" s="29" t="s">
        <v>55</v>
      </c>
      <c r="G65" s="31">
        <v>25</v>
      </c>
      <c r="H65" s="31">
        <v>1</v>
      </c>
      <c r="I65" s="30" t="s">
        <v>353</v>
      </c>
      <c r="J65" s="34">
        <v>4448</v>
      </c>
      <c r="K65" s="34">
        <v>4548</v>
      </c>
      <c r="L65" s="29">
        <v>3.3166666666666664</v>
      </c>
      <c r="M65" s="29">
        <v>1628.1407035175878</v>
      </c>
      <c r="N65" s="44">
        <v>0.32</v>
      </c>
      <c r="O65" s="44">
        <v>7.8719999999999999</v>
      </c>
      <c r="P65" s="29">
        <f t="shared" si="8"/>
        <v>7.8719999999999999</v>
      </c>
      <c r="Q65" s="31" t="s">
        <v>479</v>
      </c>
      <c r="R65" s="29">
        <v>480</v>
      </c>
      <c r="S65" s="31">
        <v>8.1</v>
      </c>
      <c r="T65" s="31">
        <v>11.58</v>
      </c>
      <c r="U65" s="31">
        <v>98.4</v>
      </c>
      <c r="V65" s="31">
        <v>243.5</v>
      </c>
      <c r="W65" s="31">
        <v>7.48</v>
      </c>
      <c r="X65" s="31">
        <v>146.19999999999999</v>
      </c>
      <c r="Y65" s="31">
        <v>9.6</v>
      </c>
      <c r="Z65" s="33">
        <v>0.94899999999999995</v>
      </c>
      <c r="AA65" s="36">
        <v>3.57</v>
      </c>
      <c r="AB65" s="36">
        <v>11</v>
      </c>
      <c r="AC65" s="36">
        <v>64.599999999999994</v>
      </c>
      <c r="AD65" s="34">
        <v>59</v>
      </c>
      <c r="AE65" s="29" t="s">
        <v>57</v>
      </c>
      <c r="AF65" s="29" t="s">
        <v>478</v>
      </c>
      <c r="AG65" s="157"/>
      <c r="AH65" s="157"/>
      <c r="AI65" s="157"/>
      <c r="AJ65" s="157"/>
      <c r="AK65" s="157"/>
      <c r="AL65" s="157"/>
      <c r="AM65" s="31"/>
      <c r="AN65" s="31"/>
      <c r="AO65" s="31"/>
      <c r="AP65" s="158">
        <f t="shared" si="13"/>
        <v>0</v>
      </c>
      <c r="AQ65" s="157"/>
      <c r="AR65" s="157"/>
      <c r="AS65" s="157">
        <f t="shared" si="14"/>
        <v>0</v>
      </c>
      <c r="AT65" s="157"/>
      <c r="AU65" s="157">
        <f t="shared" si="15"/>
        <v>0</v>
      </c>
      <c r="AV65" s="157"/>
      <c r="AW65" s="157"/>
      <c r="AX65" s="157"/>
      <c r="AY65" s="157"/>
      <c r="AZ65" s="159"/>
      <c r="BA65" s="159"/>
      <c r="BB65" s="159">
        <f t="shared" si="12"/>
        <v>0</v>
      </c>
      <c r="BC65" s="159"/>
      <c r="BD65" s="159"/>
      <c r="BE65" s="159">
        <f t="shared" si="9"/>
        <v>0</v>
      </c>
      <c r="BF65" s="159"/>
      <c r="BG65" s="159"/>
      <c r="BH65" s="159">
        <f t="shared" si="10"/>
        <v>0</v>
      </c>
      <c r="BI65" s="159">
        <f t="shared" si="11"/>
        <v>0</v>
      </c>
    </row>
    <row r="66" spans="1:61" hidden="1">
      <c r="A66" s="74">
        <v>16</v>
      </c>
      <c r="B66" s="29" t="s">
        <v>337</v>
      </c>
      <c r="C66" s="30">
        <v>43510</v>
      </c>
      <c r="D66" s="29" t="s">
        <v>474</v>
      </c>
      <c r="E66" s="29" t="s">
        <v>480</v>
      </c>
      <c r="F66" s="29" t="s">
        <v>55</v>
      </c>
      <c r="G66" s="31">
        <v>25</v>
      </c>
      <c r="H66" s="31">
        <v>2</v>
      </c>
      <c r="I66" s="30" t="s">
        <v>353</v>
      </c>
      <c r="J66" s="34">
        <v>4548</v>
      </c>
      <c r="K66" s="34">
        <v>4566</v>
      </c>
      <c r="L66" s="29">
        <v>0.33333333333333331</v>
      </c>
      <c r="M66" s="29">
        <v>2916</v>
      </c>
      <c r="N66" s="44">
        <v>0.32</v>
      </c>
      <c r="O66" s="44">
        <v>1.4169599999999998</v>
      </c>
      <c r="P66" s="29">
        <f t="shared" ref="P66:P129" si="16">(K66-J66)*0.3*0.82*N66</f>
        <v>1.4169599999999998</v>
      </c>
      <c r="Q66" s="31" t="s">
        <v>481</v>
      </c>
      <c r="R66" s="29">
        <v>480</v>
      </c>
      <c r="S66" s="31">
        <v>8.1</v>
      </c>
      <c r="T66" s="31">
        <v>11.58</v>
      </c>
      <c r="U66" s="31">
        <v>98.4</v>
      </c>
      <c r="V66" s="31">
        <v>243.5</v>
      </c>
      <c r="W66" s="31">
        <v>7.48</v>
      </c>
      <c r="X66" s="31">
        <v>146.19999999999999</v>
      </c>
      <c r="Y66" s="31">
        <v>9.6</v>
      </c>
      <c r="Z66" s="33">
        <v>0.94899999999999995</v>
      </c>
      <c r="AA66" s="36">
        <v>3.57</v>
      </c>
      <c r="AB66" s="36">
        <v>11</v>
      </c>
      <c r="AC66" s="36">
        <v>64.599999999999994</v>
      </c>
      <c r="AD66" s="34">
        <v>59</v>
      </c>
      <c r="AE66" s="29" t="s">
        <v>57</v>
      </c>
      <c r="AF66" s="29" t="s">
        <v>480</v>
      </c>
      <c r="AG66" s="157"/>
      <c r="AH66" s="157"/>
      <c r="AI66" s="157"/>
      <c r="AJ66" s="157"/>
      <c r="AK66" s="157"/>
      <c r="AL66" s="157"/>
      <c r="AM66" s="31"/>
      <c r="AN66" s="31"/>
      <c r="AO66" s="31"/>
      <c r="AP66" s="158">
        <f t="shared" si="13"/>
        <v>0</v>
      </c>
      <c r="AQ66" s="157"/>
      <c r="AR66" s="157"/>
      <c r="AS66" s="157">
        <f t="shared" si="14"/>
        <v>0</v>
      </c>
      <c r="AT66" s="157"/>
      <c r="AU66" s="157">
        <f t="shared" si="15"/>
        <v>0</v>
      </c>
      <c r="AV66" s="157"/>
      <c r="AW66" s="157"/>
      <c r="AX66" s="157"/>
      <c r="AY66" s="157"/>
      <c r="AZ66" s="159"/>
      <c r="BA66" s="159"/>
      <c r="BB66" s="159">
        <f t="shared" si="12"/>
        <v>0</v>
      </c>
      <c r="BC66" s="159"/>
      <c r="BD66" s="159"/>
      <c r="BE66" s="159">
        <f t="shared" ref="BE66:BE97" si="17">BD66-BC66</f>
        <v>0</v>
      </c>
      <c r="BF66" s="159"/>
      <c r="BG66" s="159"/>
      <c r="BH66" s="159">
        <f t="shared" ref="BH66:BH97" si="18">BG66-BF66</f>
        <v>0</v>
      </c>
      <c r="BI66" s="159">
        <f t="shared" ref="BI66:BI97" si="19">BB66+BE66+BH66</f>
        <v>0</v>
      </c>
    </row>
    <row r="67" spans="1:61" hidden="1">
      <c r="A67" s="74">
        <v>16</v>
      </c>
      <c r="B67" s="77" t="s">
        <v>337</v>
      </c>
      <c r="C67" s="79">
        <v>43510</v>
      </c>
      <c r="D67" s="77" t="s">
        <v>474</v>
      </c>
      <c r="E67" s="77" t="s">
        <v>482</v>
      </c>
      <c r="F67" s="77" t="s">
        <v>55</v>
      </c>
      <c r="G67" s="81">
        <v>25</v>
      </c>
      <c r="H67" s="81">
        <v>3</v>
      </c>
      <c r="I67" s="79" t="s">
        <v>353</v>
      </c>
      <c r="J67" s="85">
        <v>4566</v>
      </c>
      <c r="K67" s="85">
        <v>4586</v>
      </c>
      <c r="L67" s="77">
        <v>0.31666666666666665</v>
      </c>
      <c r="M67" s="77">
        <v>3410.5263157894738</v>
      </c>
      <c r="N67" s="44">
        <v>0.32</v>
      </c>
      <c r="O67" s="44">
        <v>1.5744</v>
      </c>
      <c r="P67" s="29">
        <f t="shared" si="16"/>
        <v>1.5744</v>
      </c>
      <c r="Q67" s="81" t="s">
        <v>481</v>
      </c>
      <c r="R67" s="77">
        <v>480</v>
      </c>
      <c r="S67" s="81">
        <v>8.1</v>
      </c>
      <c r="T67" s="81">
        <v>11.58</v>
      </c>
      <c r="U67" s="81">
        <v>98.4</v>
      </c>
      <c r="V67" s="81">
        <v>243.5</v>
      </c>
      <c r="W67" s="81">
        <v>7.48</v>
      </c>
      <c r="X67" s="81">
        <v>146.19999999999999</v>
      </c>
      <c r="Y67" s="81">
        <v>9.6</v>
      </c>
      <c r="Z67" s="83">
        <v>0.94899999999999995</v>
      </c>
      <c r="AA67" s="84">
        <v>3.57</v>
      </c>
      <c r="AB67" s="84">
        <v>11</v>
      </c>
      <c r="AC67" s="84">
        <v>64.599999999999994</v>
      </c>
      <c r="AD67" s="85">
        <v>59</v>
      </c>
      <c r="AE67" s="77" t="s">
        <v>57</v>
      </c>
      <c r="AF67" s="77" t="s">
        <v>482</v>
      </c>
      <c r="AG67" s="189"/>
      <c r="AH67" s="189"/>
      <c r="AI67" s="189"/>
      <c r="AJ67" s="189"/>
      <c r="AK67" s="189"/>
      <c r="AL67" s="189"/>
      <c r="AM67" s="81"/>
      <c r="AN67" s="81"/>
      <c r="AO67" s="81"/>
      <c r="AP67" s="190">
        <f t="shared" si="13"/>
        <v>0</v>
      </c>
      <c r="AQ67" s="189"/>
      <c r="AR67" s="189"/>
      <c r="AS67" s="189">
        <f t="shared" si="14"/>
        <v>0</v>
      </c>
      <c r="AT67" s="189"/>
      <c r="AU67" s="189">
        <f t="shared" si="15"/>
        <v>0</v>
      </c>
      <c r="AV67" s="189"/>
      <c r="AW67" s="189"/>
      <c r="AX67" s="189"/>
      <c r="AY67" s="189"/>
      <c r="AZ67" s="193"/>
      <c r="BA67" s="193"/>
      <c r="BB67" s="193">
        <f t="shared" si="12"/>
        <v>0</v>
      </c>
      <c r="BC67" s="193"/>
      <c r="BD67" s="193"/>
      <c r="BE67" s="193">
        <f t="shared" si="17"/>
        <v>0</v>
      </c>
      <c r="BF67" s="193"/>
      <c r="BG67" s="193"/>
      <c r="BH67" s="193">
        <f t="shared" si="18"/>
        <v>0</v>
      </c>
      <c r="BI67" s="193">
        <f t="shared" si="19"/>
        <v>0</v>
      </c>
    </row>
    <row r="68" spans="1:61" hidden="1">
      <c r="A68" s="1">
        <v>12</v>
      </c>
      <c r="B68" s="29" t="s">
        <v>286</v>
      </c>
      <c r="C68" s="30">
        <v>43510</v>
      </c>
      <c r="D68" s="29" t="s">
        <v>252</v>
      </c>
      <c r="E68" s="29" t="s">
        <v>456</v>
      </c>
      <c r="F68" s="29" t="s">
        <v>55</v>
      </c>
      <c r="G68" s="31">
        <v>25</v>
      </c>
      <c r="H68" s="31">
        <v>1</v>
      </c>
      <c r="I68" s="30" t="s">
        <v>353</v>
      </c>
      <c r="J68" s="34">
        <v>4922</v>
      </c>
      <c r="K68" s="34">
        <v>4963</v>
      </c>
      <c r="L68" s="29">
        <v>0.7</v>
      </c>
      <c r="M68" s="29">
        <v>4392.8571428571422</v>
      </c>
      <c r="N68" s="44">
        <v>0.32</v>
      </c>
      <c r="O68" s="44">
        <v>3.2275199999999997</v>
      </c>
      <c r="P68" s="29">
        <f t="shared" si="16"/>
        <v>3.2275199999999997</v>
      </c>
      <c r="Q68" s="29" t="s">
        <v>57</v>
      </c>
      <c r="R68" s="31">
        <v>224</v>
      </c>
      <c r="S68" s="31">
        <v>8.3000000000000007</v>
      </c>
      <c r="T68" s="31">
        <v>11.7</v>
      </c>
      <c r="U68" s="31">
        <v>99.6</v>
      </c>
      <c r="V68" s="31">
        <v>242.4</v>
      </c>
      <c r="W68" s="31">
        <v>7.84</v>
      </c>
      <c r="X68" s="31">
        <v>142.4</v>
      </c>
      <c r="Y68" s="31">
        <v>10.7</v>
      </c>
      <c r="Z68" s="31">
        <v>1.728</v>
      </c>
      <c r="AA68" s="36">
        <v>2.702</v>
      </c>
      <c r="AB68" s="36">
        <v>26</v>
      </c>
      <c r="AC68" s="36">
        <v>140.6</v>
      </c>
      <c r="AD68" s="34">
        <v>59</v>
      </c>
      <c r="AE68" s="29" t="s">
        <v>57</v>
      </c>
      <c r="AF68" s="47" t="s">
        <v>456</v>
      </c>
      <c r="AG68" s="157"/>
      <c r="AH68" s="157"/>
      <c r="AI68" s="157"/>
      <c r="AJ68" s="157"/>
      <c r="AK68" s="157"/>
      <c r="AL68" s="157"/>
      <c r="AM68" s="31"/>
      <c r="AN68" s="31"/>
      <c r="AO68" s="31"/>
      <c r="AP68" s="158">
        <f t="shared" si="13"/>
        <v>0</v>
      </c>
      <c r="AQ68" s="157"/>
      <c r="AR68" s="157"/>
      <c r="AS68" s="157">
        <f t="shared" si="14"/>
        <v>0</v>
      </c>
      <c r="AT68" s="157"/>
      <c r="AU68" s="157">
        <f t="shared" si="15"/>
        <v>0</v>
      </c>
      <c r="AV68" s="157"/>
      <c r="AW68" s="157"/>
      <c r="AX68" s="157"/>
      <c r="AY68" s="157"/>
      <c r="AZ68" s="159"/>
      <c r="BA68" s="159"/>
      <c r="BB68" s="159">
        <f t="shared" si="12"/>
        <v>0</v>
      </c>
      <c r="BC68" s="159"/>
      <c r="BD68" s="159"/>
      <c r="BE68" s="159">
        <f t="shared" si="17"/>
        <v>0</v>
      </c>
      <c r="BF68" s="159"/>
      <c r="BG68" s="159"/>
      <c r="BH68" s="159">
        <f t="shared" si="18"/>
        <v>0</v>
      </c>
      <c r="BI68" s="159">
        <f t="shared" si="19"/>
        <v>0</v>
      </c>
    </row>
    <row r="69" spans="1:61" hidden="1">
      <c r="A69" s="1">
        <v>12</v>
      </c>
      <c r="B69" s="29" t="s">
        <v>286</v>
      </c>
      <c r="C69" s="30">
        <v>43510</v>
      </c>
      <c r="D69" s="29" t="s">
        <v>252</v>
      </c>
      <c r="E69" s="29" t="s">
        <v>457</v>
      </c>
      <c r="F69" s="29" t="s">
        <v>55</v>
      </c>
      <c r="G69" s="31">
        <v>25</v>
      </c>
      <c r="H69" s="31">
        <v>2</v>
      </c>
      <c r="I69" s="30" t="s">
        <v>353</v>
      </c>
      <c r="J69" s="34">
        <v>4964</v>
      </c>
      <c r="K69" s="34">
        <v>5004</v>
      </c>
      <c r="L69" s="29">
        <v>0.76666666666666672</v>
      </c>
      <c r="M69" s="29">
        <v>3913.0434782608695</v>
      </c>
      <c r="N69" s="44">
        <v>0.32</v>
      </c>
      <c r="O69" s="44">
        <v>3.1488</v>
      </c>
      <c r="P69" s="29">
        <f t="shared" si="16"/>
        <v>3.1488</v>
      </c>
      <c r="Q69" s="29" t="s">
        <v>57</v>
      </c>
      <c r="R69" s="31">
        <v>224</v>
      </c>
      <c r="S69" s="31">
        <v>8.3000000000000007</v>
      </c>
      <c r="T69" s="31">
        <v>11.7</v>
      </c>
      <c r="U69" s="31">
        <v>99.6</v>
      </c>
      <c r="V69" s="31">
        <v>242.4</v>
      </c>
      <c r="W69" s="31">
        <v>7.84</v>
      </c>
      <c r="X69" s="31">
        <v>142.4</v>
      </c>
      <c r="Y69" s="31">
        <v>10.7</v>
      </c>
      <c r="Z69" s="31">
        <v>1.728</v>
      </c>
      <c r="AA69" s="36">
        <v>2.702</v>
      </c>
      <c r="AB69" s="36">
        <v>26</v>
      </c>
      <c r="AC69" s="36">
        <v>140.6</v>
      </c>
      <c r="AD69" s="34">
        <v>59</v>
      </c>
      <c r="AE69" s="29" t="s">
        <v>57</v>
      </c>
      <c r="AF69" s="47" t="s">
        <v>457</v>
      </c>
      <c r="AG69" s="157"/>
      <c r="AH69" s="157"/>
      <c r="AI69" s="157"/>
      <c r="AJ69" s="157"/>
      <c r="AK69" s="157"/>
      <c r="AL69" s="157"/>
      <c r="AM69" s="31"/>
      <c r="AN69" s="31"/>
      <c r="AO69" s="31"/>
      <c r="AP69" s="158">
        <f t="shared" si="13"/>
        <v>0</v>
      </c>
      <c r="AQ69" s="157"/>
      <c r="AR69" s="157"/>
      <c r="AS69" s="157">
        <f t="shared" si="14"/>
        <v>0</v>
      </c>
      <c r="AT69" s="157"/>
      <c r="AU69" s="157">
        <f t="shared" si="15"/>
        <v>0</v>
      </c>
      <c r="AV69" s="157"/>
      <c r="AW69" s="157"/>
      <c r="AX69" s="157"/>
      <c r="AY69" s="157"/>
      <c r="AZ69" s="159"/>
      <c r="BA69" s="159"/>
      <c r="BB69" s="159">
        <f t="shared" si="12"/>
        <v>0</v>
      </c>
      <c r="BC69" s="159"/>
      <c r="BD69" s="159"/>
      <c r="BE69" s="159">
        <f t="shared" si="17"/>
        <v>0</v>
      </c>
      <c r="BF69" s="159"/>
      <c r="BG69" s="159"/>
      <c r="BH69" s="159">
        <f t="shared" si="18"/>
        <v>0</v>
      </c>
      <c r="BI69" s="159">
        <f t="shared" si="19"/>
        <v>0</v>
      </c>
    </row>
    <row r="70" spans="1:61" hidden="1">
      <c r="A70" s="1">
        <v>12</v>
      </c>
      <c r="B70" s="29" t="s">
        <v>286</v>
      </c>
      <c r="C70" s="30">
        <v>43510</v>
      </c>
      <c r="D70" s="29" t="s">
        <v>252</v>
      </c>
      <c r="E70" s="29" t="s">
        <v>458</v>
      </c>
      <c r="F70" s="29" t="s">
        <v>55</v>
      </c>
      <c r="G70" s="31">
        <v>25</v>
      </c>
      <c r="H70" s="31">
        <v>3</v>
      </c>
      <c r="I70" s="30" t="s">
        <v>353</v>
      </c>
      <c r="J70" s="34">
        <v>5005</v>
      </c>
      <c r="K70" s="34">
        <v>5044</v>
      </c>
      <c r="L70" s="29">
        <v>0.71666666666666667</v>
      </c>
      <c r="M70" s="29">
        <v>4081.3953488372094</v>
      </c>
      <c r="N70" s="44">
        <v>0.32</v>
      </c>
      <c r="O70" s="44">
        <v>3.0700799999999999</v>
      </c>
      <c r="P70" s="29">
        <f t="shared" si="16"/>
        <v>3.0700799999999999</v>
      </c>
      <c r="Q70" s="29" t="s">
        <v>57</v>
      </c>
      <c r="R70" s="31">
        <v>224</v>
      </c>
      <c r="S70" s="31">
        <v>8.3000000000000007</v>
      </c>
      <c r="T70" s="31">
        <v>11.7</v>
      </c>
      <c r="U70" s="31">
        <v>99.6</v>
      </c>
      <c r="V70" s="31">
        <v>242.4</v>
      </c>
      <c r="W70" s="31">
        <v>7.84</v>
      </c>
      <c r="X70" s="31">
        <v>142.4</v>
      </c>
      <c r="Y70" s="31">
        <v>10.7</v>
      </c>
      <c r="Z70" s="31">
        <v>1.728</v>
      </c>
      <c r="AA70" s="36">
        <v>2.702</v>
      </c>
      <c r="AB70" s="36">
        <v>26</v>
      </c>
      <c r="AC70" s="36">
        <v>140.6</v>
      </c>
      <c r="AD70" s="34">
        <v>59</v>
      </c>
      <c r="AE70" s="29" t="s">
        <v>57</v>
      </c>
      <c r="AF70" s="47" t="s">
        <v>458</v>
      </c>
      <c r="AG70" s="157"/>
      <c r="AH70" s="157"/>
      <c r="AI70" s="157"/>
      <c r="AJ70" s="157"/>
      <c r="AK70" s="157"/>
      <c r="AL70" s="157"/>
      <c r="AM70" s="31"/>
      <c r="AN70" s="31"/>
      <c r="AO70" s="31"/>
      <c r="AP70" s="158">
        <f t="shared" si="13"/>
        <v>0</v>
      </c>
      <c r="AQ70" s="157"/>
      <c r="AR70" s="157"/>
      <c r="AS70" s="157">
        <f t="shared" si="14"/>
        <v>0</v>
      </c>
      <c r="AT70" s="157"/>
      <c r="AU70" s="157">
        <f t="shared" si="15"/>
        <v>0</v>
      </c>
      <c r="AV70" s="157"/>
      <c r="AW70" s="157"/>
      <c r="AX70" s="157"/>
      <c r="AY70" s="157"/>
      <c r="AZ70" s="159"/>
      <c r="BA70" s="159"/>
      <c r="BB70" s="159">
        <f t="shared" si="12"/>
        <v>0</v>
      </c>
      <c r="BC70" s="159"/>
      <c r="BD70" s="159"/>
      <c r="BE70" s="159">
        <f t="shared" si="17"/>
        <v>0</v>
      </c>
      <c r="BF70" s="159"/>
      <c r="BG70" s="159"/>
      <c r="BH70" s="159">
        <f t="shared" si="18"/>
        <v>0</v>
      </c>
      <c r="BI70" s="159">
        <f t="shared" si="19"/>
        <v>0</v>
      </c>
    </row>
    <row r="71" spans="1:61" hidden="1">
      <c r="A71" s="1">
        <v>11</v>
      </c>
      <c r="B71" s="29" t="s">
        <v>235</v>
      </c>
      <c r="C71" s="30">
        <v>43511</v>
      </c>
      <c r="D71" s="29" t="s">
        <v>437</v>
      </c>
      <c r="E71" s="29" t="s">
        <v>442</v>
      </c>
      <c r="F71" s="29" t="s">
        <v>55</v>
      </c>
      <c r="G71" s="31">
        <v>25</v>
      </c>
      <c r="H71" s="31">
        <v>1</v>
      </c>
      <c r="I71" s="30" t="s">
        <v>353</v>
      </c>
      <c r="J71" s="34">
        <v>5326</v>
      </c>
      <c r="K71" s="34">
        <v>5364</v>
      </c>
      <c r="L71" s="29">
        <v>0.9</v>
      </c>
      <c r="M71" s="29">
        <v>2280</v>
      </c>
      <c r="N71" s="44">
        <v>0.32</v>
      </c>
      <c r="O71" s="44">
        <v>2.9913599999999998</v>
      </c>
      <c r="P71" s="29">
        <f t="shared" si="16"/>
        <v>2.9913599999999998</v>
      </c>
      <c r="Q71" s="29" t="s">
        <v>57</v>
      </c>
      <c r="R71" s="29">
        <v>216</v>
      </c>
      <c r="S71" s="31">
        <v>7.7</v>
      </c>
      <c r="T71" s="31">
        <v>11.79</v>
      </c>
      <c r="U71" s="31">
        <v>98.9</v>
      </c>
      <c r="V71" s="31">
        <v>194.5</v>
      </c>
      <c r="W71" s="31">
        <v>7.81</v>
      </c>
      <c r="X71" s="31">
        <v>135.6</v>
      </c>
      <c r="Y71" s="31">
        <v>7.3</v>
      </c>
      <c r="Z71" s="31">
        <v>1.1990000000000001</v>
      </c>
      <c r="AA71" s="36">
        <v>1.607</v>
      </c>
      <c r="AB71" s="36">
        <v>16.7</v>
      </c>
      <c r="AC71" s="36">
        <v>82.7</v>
      </c>
      <c r="AD71" s="34">
        <v>42</v>
      </c>
      <c r="AE71" s="29" t="s">
        <v>57</v>
      </c>
      <c r="AF71" s="11" t="s">
        <v>442</v>
      </c>
      <c r="AM71" s="4"/>
      <c r="AN71" s="4"/>
      <c r="AO71" s="4"/>
      <c r="AP71" s="124">
        <f t="shared" si="13"/>
        <v>0</v>
      </c>
      <c r="AS71" s="8">
        <f t="shared" si="14"/>
        <v>0</v>
      </c>
      <c r="AU71" s="8">
        <f t="shared" si="15"/>
        <v>0</v>
      </c>
      <c r="BB71" s="141">
        <f t="shared" si="12"/>
        <v>0</v>
      </c>
      <c r="BE71" s="141">
        <f t="shared" si="17"/>
        <v>0</v>
      </c>
      <c r="BH71" s="141">
        <f t="shared" si="18"/>
        <v>0</v>
      </c>
      <c r="BI71" s="141">
        <f t="shared" si="19"/>
        <v>0</v>
      </c>
    </row>
    <row r="72" spans="1:61" hidden="1">
      <c r="A72" s="1">
        <v>11</v>
      </c>
      <c r="B72" s="29" t="s">
        <v>235</v>
      </c>
      <c r="C72" s="30">
        <v>43511</v>
      </c>
      <c r="D72" s="29" t="s">
        <v>437</v>
      </c>
      <c r="E72" s="29" t="s">
        <v>443</v>
      </c>
      <c r="F72" s="29" t="s">
        <v>55</v>
      </c>
      <c r="G72" s="31">
        <v>25</v>
      </c>
      <c r="H72" s="31">
        <v>2</v>
      </c>
      <c r="I72" s="30" t="s">
        <v>353</v>
      </c>
      <c r="J72" s="34">
        <v>5367</v>
      </c>
      <c r="K72" s="34">
        <v>5413</v>
      </c>
      <c r="L72" s="29">
        <v>1.0166666666666666</v>
      </c>
      <c r="M72" s="29">
        <v>2443.2786885245901</v>
      </c>
      <c r="N72" s="44">
        <v>0.32</v>
      </c>
      <c r="O72" s="44">
        <v>3.6211199999999999</v>
      </c>
      <c r="P72" s="29">
        <f t="shared" si="16"/>
        <v>3.6211199999999999</v>
      </c>
      <c r="Q72" s="29" t="s">
        <v>57</v>
      </c>
      <c r="R72" s="29">
        <v>216</v>
      </c>
      <c r="S72" s="31">
        <v>7.7</v>
      </c>
      <c r="T72" s="31">
        <v>11.79</v>
      </c>
      <c r="U72" s="31">
        <v>98.9</v>
      </c>
      <c r="V72" s="31">
        <v>194.5</v>
      </c>
      <c r="W72" s="31">
        <v>7.81</v>
      </c>
      <c r="X72" s="31">
        <v>135.6</v>
      </c>
      <c r="Y72" s="31">
        <v>7.3</v>
      </c>
      <c r="Z72" s="31">
        <v>1.1990000000000001</v>
      </c>
      <c r="AA72" s="36">
        <v>1.607</v>
      </c>
      <c r="AB72" s="36">
        <v>16.7</v>
      </c>
      <c r="AC72" s="36">
        <v>82.7</v>
      </c>
      <c r="AD72" s="34">
        <v>42</v>
      </c>
      <c r="AE72" s="29" t="s">
        <v>57</v>
      </c>
      <c r="AF72" s="11" t="s">
        <v>443</v>
      </c>
      <c r="AM72" s="4"/>
      <c r="AN72" s="4"/>
      <c r="AO72" s="4"/>
      <c r="AP72" s="124">
        <f t="shared" si="13"/>
        <v>0</v>
      </c>
      <c r="AS72" s="8">
        <f t="shared" si="14"/>
        <v>0</v>
      </c>
      <c r="AU72" s="8">
        <f t="shared" si="15"/>
        <v>0</v>
      </c>
      <c r="BB72" s="141">
        <f t="shared" si="12"/>
        <v>0</v>
      </c>
      <c r="BE72" s="141">
        <f t="shared" si="17"/>
        <v>0</v>
      </c>
      <c r="BH72" s="141">
        <f t="shared" si="18"/>
        <v>0</v>
      </c>
      <c r="BI72" s="141">
        <f t="shared" si="19"/>
        <v>0</v>
      </c>
    </row>
    <row r="73" spans="1:61" hidden="1">
      <c r="A73" s="1">
        <v>11</v>
      </c>
      <c r="B73" s="29" t="s">
        <v>235</v>
      </c>
      <c r="C73" s="30">
        <v>43511</v>
      </c>
      <c r="D73" s="29" t="s">
        <v>437</v>
      </c>
      <c r="E73" s="29" t="s">
        <v>444</v>
      </c>
      <c r="F73" s="29" t="s">
        <v>55</v>
      </c>
      <c r="G73" s="31">
        <v>25</v>
      </c>
      <c r="H73" s="31">
        <v>3</v>
      </c>
      <c r="I73" s="30" t="s">
        <v>353</v>
      </c>
      <c r="J73" s="34">
        <v>5413</v>
      </c>
      <c r="K73" s="34">
        <v>5447</v>
      </c>
      <c r="L73" s="29">
        <v>0.96666666666666667</v>
      </c>
      <c r="M73" s="29">
        <v>1899.3103448275861</v>
      </c>
      <c r="N73" s="44">
        <v>0.32</v>
      </c>
      <c r="O73" s="44">
        <v>2.6764799999999997</v>
      </c>
      <c r="P73" s="29">
        <f t="shared" si="16"/>
        <v>2.6764799999999997</v>
      </c>
      <c r="Q73" s="29" t="s">
        <v>57</v>
      </c>
      <c r="R73" s="29">
        <v>216</v>
      </c>
      <c r="S73" s="31">
        <v>7.7</v>
      </c>
      <c r="T73" s="31">
        <v>11.79</v>
      </c>
      <c r="U73" s="31">
        <v>98.9</v>
      </c>
      <c r="V73" s="31">
        <v>194.5</v>
      </c>
      <c r="W73" s="31">
        <v>7.81</v>
      </c>
      <c r="X73" s="31">
        <v>135.6</v>
      </c>
      <c r="Y73" s="31">
        <v>7.3</v>
      </c>
      <c r="Z73" s="31">
        <v>1.1990000000000001</v>
      </c>
      <c r="AA73" s="36">
        <v>1.607</v>
      </c>
      <c r="AB73" s="36">
        <v>16.7</v>
      </c>
      <c r="AC73" s="36">
        <v>82.7</v>
      </c>
      <c r="AD73" s="34">
        <v>42</v>
      </c>
      <c r="AE73" s="29" t="s">
        <v>57</v>
      </c>
      <c r="AF73" s="11" t="s">
        <v>445</v>
      </c>
      <c r="AM73" s="4"/>
      <c r="AN73" s="4"/>
      <c r="AO73" s="4"/>
      <c r="AP73" s="124">
        <f t="shared" si="13"/>
        <v>0</v>
      </c>
      <c r="AS73" s="8">
        <f t="shared" si="14"/>
        <v>0</v>
      </c>
      <c r="AU73" s="8">
        <f t="shared" si="15"/>
        <v>0</v>
      </c>
      <c r="BB73" s="141">
        <f t="shared" si="12"/>
        <v>0</v>
      </c>
      <c r="BE73" s="141">
        <f t="shared" si="17"/>
        <v>0</v>
      </c>
      <c r="BH73" s="141">
        <f t="shared" si="18"/>
        <v>0</v>
      </c>
      <c r="BI73" s="141">
        <f t="shared" si="19"/>
        <v>0</v>
      </c>
    </row>
    <row r="74" spans="1:61" hidden="1">
      <c r="A74" s="1">
        <v>3</v>
      </c>
      <c r="B74" s="29" t="s">
        <v>93</v>
      </c>
      <c r="C74" s="30">
        <v>43509</v>
      </c>
      <c r="D74" s="29" t="s">
        <v>369</v>
      </c>
      <c r="E74" s="29" t="s">
        <v>374</v>
      </c>
      <c r="F74" s="29" t="s">
        <v>55</v>
      </c>
      <c r="G74" s="31">
        <v>25</v>
      </c>
      <c r="H74" s="31">
        <v>1</v>
      </c>
      <c r="I74" s="30" t="s">
        <v>353</v>
      </c>
      <c r="J74" s="34">
        <v>3848</v>
      </c>
      <c r="K74" s="34">
        <v>3905</v>
      </c>
      <c r="L74" s="29">
        <v>1</v>
      </c>
      <c r="M74" s="29">
        <v>3077.9999999999995</v>
      </c>
      <c r="N74" s="44">
        <v>0.32</v>
      </c>
      <c r="O74" s="44">
        <v>4.4870399999999995</v>
      </c>
      <c r="P74" s="29">
        <f t="shared" si="16"/>
        <v>4.4870399999999995</v>
      </c>
      <c r="Q74" s="31" t="s">
        <v>375</v>
      </c>
      <c r="R74" s="35">
        <v>46.7</v>
      </c>
      <c r="S74" s="31">
        <v>8.3000000000000007</v>
      </c>
      <c r="T74" s="31">
        <v>11.29</v>
      </c>
      <c r="U74" s="31">
        <v>95.9</v>
      </c>
      <c r="V74" s="31">
        <v>177.5</v>
      </c>
      <c r="W74" s="31">
        <v>7.87</v>
      </c>
      <c r="X74" s="31">
        <v>179.3</v>
      </c>
      <c r="Y74" s="31">
        <v>5.7</v>
      </c>
      <c r="Z74" s="31">
        <v>1.8440000000000001</v>
      </c>
      <c r="AA74" s="36">
        <v>0.94399999999999995</v>
      </c>
      <c r="AB74" s="33">
        <v>24.1</v>
      </c>
      <c r="AC74" s="33">
        <v>80.3</v>
      </c>
      <c r="AD74" s="34">
        <v>39</v>
      </c>
      <c r="AE74" s="29" t="s">
        <v>57</v>
      </c>
      <c r="AF74" s="11" t="s">
        <v>374</v>
      </c>
      <c r="AM74" s="4"/>
      <c r="AN74" s="4"/>
      <c r="AO74" s="4"/>
      <c r="AP74" s="124">
        <f t="shared" si="13"/>
        <v>0</v>
      </c>
      <c r="AS74" s="8">
        <f t="shared" si="14"/>
        <v>0</v>
      </c>
      <c r="AU74" s="8">
        <f t="shared" si="15"/>
        <v>0</v>
      </c>
      <c r="BB74" s="141">
        <f t="shared" si="12"/>
        <v>0</v>
      </c>
      <c r="BE74" s="141">
        <f t="shared" si="17"/>
        <v>0</v>
      </c>
      <c r="BH74" s="141">
        <f t="shared" si="18"/>
        <v>0</v>
      </c>
      <c r="BI74" s="141">
        <f t="shared" si="19"/>
        <v>0</v>
      </c>
    </row>
    <row r="75" spans="1:61" hidden="1">
      <c r="A75" s="1">
        <v>3</v>
      </c>
      <c r="B75" s="29" t="s">
        <v>93</v>
      </c>
      <c r="C75" s="30">
        <v>43509</v>
      </c>
      <c r="D75" s="29" t="s">
        <v>369</v>
      </c>
      <c r="E75" s="29" t="s">
        <v>376</v>
      </c>
      <c r="F75" s="29" t="s">
        <v>55</v>
      </c>
      <c r="G75" s="31">
        <v>25</v>
      </c>
      <c r="H75" s="31">
        <v>2</v>
      </c>
      <c r="I75" s="30" t="s">
        <v>353</v>
      </c>
      <c r="J75" s="34">
        <v>3906</v>
      </c>
      <c r="K75" s="34">
        <v>3963</v>
      </c>
      <c r="L75" s="29">
        <v>1.1333333333333333</v>
      </c>
      <c r="M75" s="29">
        <v>2715.8823529411761</v>
      </c>
      <c r="N75" s="44">
        <v>0.32</v>
      </c>
      <c r="O75" s="44">
        <v>4.4870399999999995</v>
      </c>
      <c r="P75" s="29">
        <f t="shared" si="16"/>
        <v>4.4870399999999995</v>
      </c>
      <c r="Q75" s="31" t="s">
        <v>375</v>
      </c>
      <c r="R75" s="35">
        <v>46.7</v>
      </c>
      <c r="S75" s="31">
        <v>8.3000000000000007</v>
      </c>
      <c r="T75" s="31">
        <v>11.29</v>
      </c>
      <c r="U75" s="31">
        <v>95.9</v>
      </c>
      <c r="V75" s="31">
        <v>177.5</v>
      </c>
      <c r="W75" s="31">
        <v>7.87</v>
      </c>
      <c r="X75" s="31">
        <v>179.3</v>
      </c>
      <c r="Y75" s="31">
        <v>5.7</v>
      </c>
      <c r="Z75" s="31">
        <v>1.8440000000000001</v>
      </c>
      <c r="AA75" s="36">
        <v>0.94399999999999995</v>
      </c>
      <c r="AB75" s="33">
        <v>24.1</v>
      </c>
      <c r="AC75" s="33">
        <v>80.3</v>
      </c>
      <c r="AD75" s="34">
        <v>39</v>
      </c>
      <c r="AE75" s="29" t="s">
        <v>57</v>
      </c>
      <c r="AF75" s="11" t="s">
        <v>376</v>
      </c>
      <c r="AM75" s="4"/>
      <c r="AN75" s="4"/>
      <c r="AO75" s="4"/>
      <c r="AP75" s="124">
        <f t="shared" si="13"/>
        <v>0</v>
      </c>
      <c r="AS75" s="8">
        <f t="shared" si="14"/>
        <v>0</v>
      </c>
      <c r="AU75" s="8">
        <f t="shared" si="15"/>
        <v>0</v>
      </c>
      <c r="BB75" s="141">
        <f t="shared" si="12"/>
        <v>0</v>
      </c>
      <c r="BE75" s="141">
        <f t="shared" si="17"/>
        <v>0</v>
      </c>
      <c r="BH75" s="141">
        <f t="shared" si="18"/>
        <v>0</v>
      </c>
      <c r="BI75" s="141">
        <f t="shared" si="19"/>
        <v>0</v>
      </c>
    </row>
    <row r="76" spans="1:61" hidden="1">
      <c r="A76" s="1">
        <v>3</v>
      </c>
      <c r="B76" s="29" t="s">
        <v>93</v>
      </c>
      <c r="C76" s="30">
        <v>43509</v>
      </c>
      <c r="D76" s="29" t="s">
        <v>369</v>
      </c>
      <c r="E76" s="29" t="s">
        <v>377</v>
      </c>
      <c r="F76" s="29" t="s">
        <v>55</v>
      </c>
      <c r="G76" s="31">
        <v>25</v>
      </c>
      <c r="H76" s="31">
        <v>3</v>
      </c>
      <c r="I76" s="30" t="s">
        <v>353</v>
      </c>
      <c r="J76" s="34">
        <v>3964</v>
      </c>
      <c r="K76" s="34">
        <v>4013</v>
      </c>
      <c r="L76" s="29">
        <v>0.98333333333333328</v>
      </c>
      <c r="M76" s="29">
        <v>2690.8474576271187</v>
      </c>
      <c r="N76" s="44">
        <v>0.32</v>
      </c>
      <c r="O76" s="44">
        <v>3.8572799999999998</v>
      </c>
      <c r="P76" s="29">
        <f t="shared" si="16"/>
        <v>3.8572799999999998</v>
      </c>
      <c r="Q76" s="31" t="s">
        <v>375</v>
      </c>
      <c r="R76" s="35">
        <v>46.7</v>
      </c>
      <c r="S76" s="31">
        <v>8.3000000000000007</v>
      </c>
      <c r="T76" s="31">
        <v>11.29</v>
      </c>
      <c r="U76" s="31">
        <v>95.9</v>
      </c>
      <c r="V76" s="31">
        <v>177.5</v>
      </c>
      <c r="W76" s="31">
        <v>7.87</v>
      </c>
      <c r="X76" s="31">
        <v>179.3</v>
      </c>
      <c r="Y76" s="31">
        <v>5.7</v>
      </c>
      <c r="Z76" s="31">
        <v>1.8440000000000001</v>
      </c>
      <c r="AA76" s="36">
        <v>0.94399999999999995</v>
      </c>
      <c r="AB76" s="33">
        <v>24.1</v>
      </c>
      <c r="AC76" s="33">
        <v>80.3</v>
      </c>
      <c r="AD76" s="34">
        <v>39</v>
      </c>
      <c r="AE76" s="29" t="s">
        <v>57</v>
      </c>
      <c r="AF76" s="11" t="s">
        <v>377</v>
      </c>
      <c r="AM76" s="4"/>
      <c r="AN76" s="4"/>
      <c r="AO76" s="4"/>
      <c r="AP76" s="124">
        <f t="shared" si="13"/>
        <v>0</v>
      </c>
      <c r="AS76" s="8">
        <f t="shared" si="14"/>
        <v>0</v>
      </c>
      <c r="AU76" s="8">
        <f t="shared" si="15"/>
        <v>0</v>
      </c>
      <c r="BB76" s="141">
        <f t="shared" si="12"/>
        <v>0</v>
      </c>
      <c r="BE76" s="141">
        <f t="shared" si="17"/>
        <v>0</v>
      </c>
      <c r="BH76" s="141">
        <f t="shared" si="18"/>
        <v>0</v>
      </c>
      <c r="BI76" s="141">
        <f t="shared" si="19"/>
        <v>0</v>
      </c>
    </row>
    <row r="77" spans="1:61" hidden="1">
      <c r="A77" s="1">
        <v>1</v>
      </c>
      <c r="B77" s="29" t="s">
        <v>52</v>
      </c>
      <c r="C77" s="30">
        <v>43509</v>
      </c>
      <c r="D77" s="29" t="s">
        <v>351</v>
      </c>
      <c r="E77" s="29" t="s">
        <v>357</v>
      </c>
      <c r="F77" s="29" t="s">
        <v>55</v>
      </c>
      <c r="G77" s="31">
        <v>25</v>
      </c>
      <c r="H77" s="31">
        <v>1</v>
      </c>
      <c r="I77" s="30" t="s">
        <v>353</v>
      </c>
      <c r="J77" s="34">
        <v>3158</v>
      </c>
      <c r="K77" s="34">
        <v>3243</v>
      </c>
      <c r="L77" s="29">
        <v>0.98333333333333328</v>
      </c>
      <c r="M77" s="29">
        <v>6483.0508474576272</v>
      </c>
      <c r="N77" s="44">
        <v>0.32</v>
      </c>
      <c r="O77" s="44">
        <v>6.6912000000000003</v>
      </c>
      <c r="P77" s="29">
        <f t="shared" si="16"/>
        <v>6.6912000000000003</v>
      </c>
      <c r="Q77" s="29" t="s">
        <v>57</v>
      </c>
      <c r="R77" s="32">
        <v>25.3</v>
      </c>
      <c r="S77" s="31">
        <v>6.4</v>
      </c>
      <c r="T77" s="31">
        <v>11.6</v>
      </c>
      <c r="U77" s="31">
        <v>93.9</v>
      </c>
      <c r="V77" s="31">
        <v>127.6</v>
      </c>
      <c r="W77" s="31">
        <v>7.59</v>
      </c>
      <c r="X77" s="31">
        <v>178.3</v>
      </c>
      <c r="Y77" s="31">
        <v>4.0999999999999996</v>
      </c>
      <c r="Z77" s="31">
        <v>0.95899999999999996</v>
      </c>
      <c r="AA77" s="33">
        <v>0.63900000000000001</v>
      </c>
      <c r="AB77" s="33">
        <v>1.7</v>
      </c>
      <c r="AC77" s="33">
        <v>86.2</v>
      </c>
      <c r="AD77" s="34">
        <v>25</v>
      </c>
      <c r="AE77" s="29" t="s">
        <v>57</v>
      </c>
      <c r="AF77" s="11" t="s">
        <v>357</v>
      </c>
      <c r="AM77" s="4"/>
      <c r="AN77" s="4"/>
      <c r="AO77" s="4"/>
      <c r="AP77" s="124">
        <f t="shared" si="13"/>
        <v>0</v>
      </c>
      <c r="AS77" s="8">
        <f t="shared" si="14"/>
        <v>0</v>
      </c>
      <c r="AU77" s="8">
        <f t="shared" si="15"/>
        <v>0</v>
      </c>
      <c r="BB77" s="141">
        <f t="shared" si="12"/>
        <v>0</v>
      </c>
      <c r="BE77" s="141">
        <f t="shared" si="17"/>
        <v>0</v>
      </c>
      <c r="BH77" s="141">
        <f t="shared" si="18"/>
        <v>0</v>
      </c>
      <c r="BI77" s="141">
        <f t="shared" si="19"/>
        <v>0</v>
      </c>
    </row>
    <row r="78" spans="1:61" hidden="1">
      <c r="A78" s="1">
        <v>1</v>
      </c>
      <c r="B78" s="29" t="s">
        <v>52</v>
      </c>
      <c r="C78" s="30">
        <v>43509</v>
      </c>
      <c r="D78" s="29" t="s">
        <v>351</v>
      </c>
      <c r="E78" s="29" t="s">
        <v>358</v>
      </c>
      <c r="F78" s="29" t="s">
        <v>55</v>
      </c>
      <c r="G78" s="31">
        <v>25</v>
      </c>
      <c r="H78" s="31">
        <v>2</v>
      </c>
      <c r="I78" s="30" t="s">
        <v>353</v>
      </c>
      <c r="J78" s="34">
        <v>3243</v>
      </c>
      <c r="K78" s="34">
        <v>3345</v>
      </c>
      <c r="L78" s="29">
        <v>1</v>
      </c>
      <c r="M78" s="29">
        <v>7649.9999999999991</v>
      </c>
      <c r="N78" s="44">
        <v>0.32</v>
      </c>
      <c r="O78" s="44">
        <v>8.0294399999999992</v>
      </c>
      <c r="P78" s="29">
        <f t="shared" si="16"/>
        <v>8.0294399999999992</v>
      </c>
      <c r="Q78" s="29" t="s">
        <v>57</v>
      </c>
      <c r="R78" s="32">
        <v>25.3</v>
      </c>
      <c r="S78" s="31">
        <v>6.4</v>
      </c>
      <c r="T78" s="31">
        <v>11.6</v>
      </c>
      <c r="U78" s="31">
        <v>93.9</v>
      </c>
      <c r="V78" s="31">
        <v>127.6</v>
      </c>
      <c r="W78" s="31">
        <v>7.59</v>
      </c>
      <c r="X78" s="31">
        <v>178.3</v>
      </c>
      <c r="Y78" s="31">
        <v>4.0999999999999996</v>
      </c>
      <c r="Z78" s="31">
        <v>0.95899999999999996</v>
      </c>
      <c r="AA78" s="33">
        <v>0.63900000000000001</v>
      </c>
      <c r="AB78" s="33">
        <v>1.7</v>
      </c>
      <c r="AC78" s="33">
        <v>86.2</v>
      </c>
      <c r="AD78" s="34">
        <v>25</v>
      </c>
      <c r="AE78" s="29" t="s">
        <v>57</v>
      </c>
      <c r="AF78" s="11" t="s">
        <v>358</v>
      </c>
      <c r="AM78" s="4"/>
      <c r="AN78" s="4"/>
      <c r="AO78" s="4"/>
      <c r="AP78" s="124">
        <f t="shared" si="13"/>
        <v>0</v>
      </c>
      <c r="AS78" s="8">
        <f t="shared" si="14"/>
        <v>0</v>
      </c>
      <c r="AU78" s="8">
        <f t="shared" si="15"/>
        <v>0</v>
      </c>
      <c r="BB78" s="141">
        <f t="shared" si="12"/>
        <v>0</v>
      </c>
      <c r="BE78" s="141">
        <f t="shared" si="17"/>
        <v>0</v>
      </c>
      <c r="BH78" s="141">
        <f t="shared" si="18"/>
        <v>0</v>
      </c>
      <c r="BI78" s="141">
        <f t="shared" si="19"/>
        <v>0</v>
      </c>
    </row>
    <row r="79" spans="1:61" hidden="1">
      <c r="A79" s="1">
        <v>1</v>
      </c>
      <c r="B79" s="29" t="s">
        <v>52</v>
      </c>
      <c r="C79" s="30">
        <v>43509</v>
      </c>
      <c r="D79" s="29" t="s">
        <v>351</v>
      </c>
      <c r="E79" s="29" t="s">
        <v>359</v>
      </c>
      <c r="F79" s="29" t="s">
        <v>55</v>
      </c>
      <c r="G79" s="31">
        <v>25</v>
      </c>
      <c r="H79" s="31">
        <v>3</v>
      </c>
      <c r="I79" s="30" t="s">
        <v>353</v>
      </c>
      <c r="J79" s="34">
        <v>3347</v>
      </c>
      <c r="K79" s="34">
        <v>3452</v>
      </c>
      <c r="L79" s="29">
        <v>1.0333333333333334</v>
      </c>
      <c r="M79" s="29">
        <v>7620.967741935483</v>
      </c>
      <c r="N79" s="44">
        <v>0.32</v>
      </c>
      <c r="O79" s="44">
        <v>8.2655999999999992</v>
      </c>
      <c r="P79" s="29">
        <f t="shared" si="16"/>
        <v>8.2655999999999992</v>
      </c>
      <c r="Q79" s="29" t="s">
        <v>57</v>
      </c>
      <c r="R79" s="32">
        <v>25.3</v>
      </c>
      <c r="S79" s="31">
        <v>6.4</v>
      </c>
      <c r="T79" s="31">
        <v>11.6</v>
      </c>
      <c r="U79" s="31">
        <v>93.9</v>
      </c>
      <c r="V79" s="31">
        <v>127.6</v>
      </c>
      <c r="W79" s="31">
        <v>7.59</v>
      </c>
      <c r="X79" s="31">
        <v>178.3</v>
      </c>
      <c r="Y79" s="31">
        <v>4.0999999999999996</v>
      </c>
      <c r="Z79" s="31">
        <v>0.95899999999999996</v>
      </c>
      <c r="AA79" s="33">
        <v>0.63900000000000001</v>
      </c>
      <c r="AB79" s="33">
        <v>1.7</v>
      </c>
      <c r="AC79" s="33">
        <v>86.2</v>
      </c>
      <c r="AD79" s="34">
        <v>25</v>
      </c>
      <c r="AE79" s="29" t="s">
        <v>57</v>
      </c>
      <c r="AF79" s="11" t="s">
        <v>359</v>
      </c>
      <c r="AM79" s="4"/>
      <c r="AN79" s="4"/>
      <c r="AO79" s="4"/>
      <c r="AP79" s="124">
        <f t="shared" si="13"/>
        <v>0</v>
      </c>
      <c r="AS79" s="8">
        <f t="shared" si="14"/>
        <v>0</v>
      </c>
      <c r="AU79" s="8">
        <f t="shared" si="15"/>
        <v>0</v>
      </c>
      <c r="BB79" s="141">
        <f t="shared" si="12"/>
        <v>0</v>
      </c>
      <c r="BE79" s="141">
        <f t="shared" si="17"/>
        <v>0</v>
      </c>
      <c r="BH79" s="141">
        <f t="shared" si="18"/>
        <v>0</v>
      </c>
      <c r="BI79" s="141">
        <f t="shared" si="19"/>
        <v>0</v>
      </c>
    </row>
    <row r="80" spans="1:61" hidden="1">
      <c r="A80" s="1">
        <v>6</v>
      </c>
      <c r="B80" s="29" t="s">
        <v>143</v>
      </c>
      <c r="C80" s="30">
        <v>43509</v>
      </c>
      <c r="D80" s="30" t="s">
        <v>400</v>
      </c>
      <c r="E80" s="29" t="s">
        <v>404</v>
      </c>
      <c r="F80" s="29" t="s">
        <v>55</v>
      </c>
      <c r="G80" s="31">
        <v>25</v>
      </c>
      <c r="H80" s="31">
        <v>1</v>
      </c>
      <c r="I80" s="30" t="s">
        <v>353</v>
      </c>
      <c r="J80" s="34">
        <v>4249</v>
      </c>
      <c r="K80" s="34">
        <v>4276</v>
      </c>
      <c r="L80" s="29">
        <v>1.0166666666666666</v>
      </c>
      <c r="M80" s="29">
        <v>1991.8032786885246</v>
      </c>
      <c r="N80" s="44">
        <v>0.32</v>
      </c>
      <c r="O80" s="44">
        <v>2.1254399999999998</v>
      </c>
      <c r="P80" s="29">
        <f t="shared" si="16"/>
        <v>2.1254399999999998</v>
      </c>
      <c r="Q80" s="29" t="s">
        <v>57</v>
      </c>
      <c r="R80" s="29">
        <v>179</v>
      </c>
      <c r="S80" s="31">
        <v>9.4</v>
      </c>
      <c r="T80" s="31">
        <v>11.57</v>
      </c>
      <c r="U80" s="31">
        <v>101</v>
      </c>
      <c r="V80" s="31">
        <v>185</v>
      </c>
      <c r="W80" s="31">
        <v>8.08</v>
      </c>
      <c r="X80" s="31">
        <v>167.8</v>
      </c>
      <c r="Y80" s="31">
        <v>3.4</v>
      </c>
      <c r="Z80" s="31">
        <v>1.081</v>
      </c>
      <c r="AA80" s="36">
        <v>0.9</v>
      </c>
      <c r="AB80" s="33">
        <v>5.9</v>
      </c>
      <c r="AC80" s="33">
        <v>65.7</v>
      </c>
      <c r="AD80" s="34">
        <v>31</v>
      </c>
      <c r="AE80" s="29" t="s">
        <v>57</v>
      </c>
      <c r="AF80" s="11" t="s">
        <v>404</v>
      </c>
      <c r="AM80" s="4"/>
      <c r="AN80" s="4"/>
      <c r="AO80" s="4"/>
      <c r="AP80" s="124">
        <f t="shared" si="13"/>
        <v>0</v>
      </c>
      <c r="AS80" s="8">
        <f t="shared" si="14"/>
        <v>0</v>
      </c>
      <c r="AU80" s="8">
        <f t="shared" si="15"/>
        <v>0</v>
      </c>
      <c r="BB80" s="141">
        <f t="shared" si="12"/>
        <v>0</v>
      </c>
      <c r="BE80" s="141">
        <f t="shared" si="17"/>
        <v>0</v>
      </c>
      <c r="BH80" s="141">
        <f t="shared" si="18"/>
        <v>0</v>
      </c>
      <c r="BI80" s="141">
        <f t="shared" si="19"/>
        <v>0</v>
      </c>
    </row>
    <row r="81" spans="1:61" hidden="1">
      <c r="A81" s="1">
        <v>6</v>
      </c>
      <c r="B81" s="29" t="s">
        <v>143</v>
      </c>
      <c r="C81" s="30">
        <v>43509</v>
      </c>
      <c r="D81" s="30" t="s">
        <v>400</v>
      </c>
      <c r="E81" s="29" t="s">
        <v>405</v>
      </c>
      <c r="F81" s="29" t="s">
        <v>55</v>
      </c>
      <c r="G81" s="31">
        <v>25</v>
      </c>
      <c r="H81" s="31">
        <v>2</v>
      </c>
      <c r="I81" s="30" t="s">
        <v>353</v>
      </c>
      <c r="J81" s="34">
        <v>4279</v>
      </c>
      <c r="K81" s="34">
        <v>4310</v>
      </c>
      <c r="L81" s="29">
        <v>1</v>
      </c>
      <c r="M81" s="29">
        <v>2324.9999999999995</v>
      </c>
      <c r="N81" s="44">
        <v>0.32</v>
      </c>
      <c r="O81" s="44">
        <v>2.4403199999999994</v>
      </c>
      <c r="P81" s="29">
        <f t="shared" si="16"/>
        <v>2.4403199999999994</v>
      </c>
      <c r="Q81" s="29" t="s">
        <v>57</v>
      </c>
      <c r="R81" s="29">
        <v>179</v>
      </c>
      <c r="S81" s="31">
        <v>9.4</v>
      </c>
      <c r="T81" s="31">
        <v>11.57</v>
      </c>
      <c r="U81" s="31">
        <v>101</v>
      </c>
      <c r="V81" s="31">
        <v>185</v>
      </c>
      <c r="W81" s="31">
        <v>8.08</v>
      </c>
      <c r="X81" s="31">
        <v>167.8</v>
      </c>
      <c r="Y81" s="31">
        <v>3.4</v>
      </c>
      <c r="Z81" s="31">
        <v>1.081</v>
      </c>
      <c r="AA81" s="36">
        <v>0.9</v>
      </c>
      <c r="AB81" s="33">
        <v>5.9</v>
      </c>
      <c r="AC81" s="33">
        <v>65.7</v>
      </c>
      <c r="AD81" s="34">
        <v>31</v>
      </c>
      <c r="AE81" s="29" t="s">
        <v>57</v>
      </c>
      <c r="AF81" s="11" t="s">
        <v>405</v>
      </c>
      <c r="AM81" s="4"/>
      <c r="AN81" s="4"/>
      <c r="AO81" s="4"/>
      <c r="AP81" s="124">
        <f t="shared" si="13"/>
        <v>0</v>
      </c>
      <c r="AS81" s="8">
        <f t="shared" si="14"/>
        <v>0</v>
      </c>
      <c r="AU81" s="8">
        <f t="shared" si="15"/>
        <v>0</v>
      </c>
      <c r="BB81" s="141">
        <f t="shared" si="12"/>
        <v>0</v>
      </c>
      <c r="BE81" s="141">
        <f t="shared" si="17"/>
        <v>0</v>
      </c>
      <c r="BH81" s="141">
        <f t="shared" si="18"/>
        <v>0</v>
      </c>
      <c r="BI81" s="141">
        <f t="shared" si="19"/>
        <v>0</v>
      </c>
    </row>
    <row r="82" spans="1:61" hidden="1">
      <c r="A82" s="1">
        <v>6</v>
      </c>
      <c r="B82" s="29" t="s">
        <v>143</v>
      </c>
      <c r="C82" s="30">
        <v>43509</v>
      </c>
      <c r="D82" s="30" t="s">
        <v>400</v>
      </c>
      <c r="E82" s="29" t="s">
        <v>406</v>
      </c>
      <c r="F82" s="29" t="s">
        <v>55</v>
      </c>
      <c r="G82" s="31">
        <v>25</v>
      </c>
      <c r="H82" s="31">
        <v>3</v>
      </c>
      <c r="I82" s="30" t="s">
        <v>353</v>
      </c>
      <c r="J82" s="34">
        <v>4311</v>
      </c>
      <c r="K82" s="34">
        <v>4338</v>
      </c>
      <c r="L82" s="29">
        <v>1</v>
      </c>
      <c r="M82" s="29">
        <v>2025</v>
      </c>
      <c r="N82" s="44">
        <v>0.32</v>
      </c>
      <c r="O82" s="44">
        <v>2.1254399999999998</v>
      </c>
      <c r="P82" s="29">
        <f t="shared" si="16"/>
        <v>2.1254399999999998</v>
      </c>
      <c r="Q82" s="29" t="s">
        <v>57</v>
      </c>
      <c r="R82" s="29">
        <v>179</v>
      </c>
      <c r="S82" s="31">
        <v>9.4</v>
      </c>
      <c r="T82" s="31">
        <v>11.57</v>
      </c>
      <c r="U82" s="31">
        <v>101</v>
      </c>
      <c r="V82" s="31">
        <v>185</v>
      </c>
      <c r="W82" s="31">
        <v>8.08</v>
      </c>
      <c r="X82" s="31">
        <v>167.8</v>
      </c>
      <c r="Y82" s="31">
        <v>3.4</v>
      </c>
      <c r="Z82" s="31">
        <v>1.081</v>
      </c>
      <c r="AA82" s="36">
        <v>0.9</v>
      </c>
      <c r="AB82" s="33">
        <v>5.9</v>
      </c>
      <c r="AC82" s="33">
        <v>65.7</v>
      </c>
      <c r="AD82" s="34">
        <v>31</v>
      </c>
      <c r="AE82" s="29" t="s">
        <v>57</v>
      </c>
      <c r="AF82" s="11" t="s">
        <v>406</v>
      </c>
      <c r="AM82" s="4"/>
      <c r="AN82" s="4"/>
      <c r="AO82" s="4"/>
      <c r="AP82" s="124">
        <f t="shared" si="13"/>
        <v>0</v>
      </c>
      <c r="AS82" s="8">
        <f t="shared" si="14"/>
        <v>0</v>
      </c>
      <c r="AU82" s="8">
        <f t="shared" si="15"/>
        <v>0</v>
      </c>
      <c r="BB82" s="141">
        <f t="shared" ref="BB82:BB103" si="20">BA82-AZ82</f>
        <v>0</v>
      </c>
      <c r="BE82" s="141">
        <f t="shared" si="17"/>
        <v>0</v>
      </c>
      <c r="BH82" s="141">
        <f t="shared" si="18"/>
        <v>0</v>
      </c>
      <c r="BI82" s="141">
        <f t="shared" si="19"/>
        <v>0</v>
      </c>
    </row>
    <row r="83" spans="1:61" hidden="1">
      <c r="A83" s="1">
        <v>15</v>
      </c>
      <c r="B83" s="29" t="s">
        <v>320</v>
      </c>
      <c r="C83" s="30">
        <v>43510</v>
      </c>
      <c r="D83" s="29" t="s">
        <v>467</v>
      </c>
      <c r="E83" s="29" t="s">
        <v>471</v>
      </c>
      <c r="F83" s="29" t="s">
        <v>55</v>
      </c>
      <c r="G83" s="31">
        <v>25</v>
      </c>
      <c r="H83" s="31">
        <v>1</v>
      </c>
      <c r="I83" s="30" t="s">
        <v>353</v>
      </c>
      <c r="J83" s="34">
        <v>4669</v>
      </c>
      <c r="K83" s="34">
        <v>4746</v>
      </c>
      <c r="L83" s="29">
        <v>0.5</v>
      </c>
      <c r="M83" s="29">
        <v>8315.9999999999982</v>
      </c>
      <c r="N83" s="44">
        <v>0.32</v>
      </c>
      <c r="O83" s="44">
        <v>6.0614399999999993</v>
      </c>
      <c r="P83" s="29">
        <f t="shared" si="16"/>
        <v>6.0614399999999993</v>
      </c>
      <c r="Q83" s="29" t="s">
        <v>57</v>
      </c>
      <c r="R83" s="29">
        <v>4.38</v>
      </c>
      <c r="S83" s="31">
        <v>7.7</v>
      </c>
      <c r="T83" s="31">
        <v>11.78</v>
      </c>
      <c r="U83" s="31">
        <v>98.8</v>
      </c>
      <c r="V83" s="31">
        <v>399</v>
      </c>
      <c r="W83" s="31">
        <v>7.75</v>
      </c>
      <c r="X83" s="31">
        <v>148.19999999999999</v>
      </c>
      <c r="Y83" s="31">
        <v>22.2</v>
      </c>
      <c r="Z83" s="31">
        <v>2.5419999999999998</v>
      </c>
      <c r="AA83" s="33">
        <v>7.633</v>
      </c>
      <c r="AB83" s="36">
        <v>13.9</v>
      </c>
      <c r="AC83" s="36">
        <v>89.2</v>
      </c>
      <c r="AD83" s="34">
        <v>73</v>
      </c>
      <c r="AE83" s="29" t="s">
        <v>57</v>
      </c>
      <c r="AF83" s="29" t="s">
        <v>471</v>
      </c>
      <c r="AG83" s="157"/>
      <c r="AH83" s="157"/>
      <c r="AI83" s="157"/>
      <c r="AJ83" s="157"/>
      <c r="AK83" s="157"/>
      <c r="AL83" s="157"/>
      <c r="AM83" s="31"/>
      <c r="AN83" s="31"/>
      <c r="AO83" s="31"/>
      <c r="AP83" s="158">
        <f t="shared" si="13"/>
        <v>0</v>
      </c>
      <c r="AQ83" s="157"/>
      <c r="AR83" s="157"/>
      <c r="AS83" s="157">
        <f t="shared" si="14"/>
        <v>0</v>
      </c>
      <c r="AT83" s="157"/>
      <c r="AU83" s="157">
        <f t="shared" si="15"/>
        <v>0</v>
      </c>
      <c r="AV83" s="157"/>
      <c r="AW83" s="157"/>
      <c r="AX83" s="157"/>
      <c r="AY83" s="157"/>
      <c r="AZ83" s="159"/>
      <c r="BA83" s="159"/>
      <c r="BB83" s="159">
        <f t="shared" si="20"/>
        <v>0</v>
      </c>
      <c r="BC83" s="159"/>
      <c r="BD83" s="159"/>
      <c r="BE83" s="159">
        <f t="shared" si="17"/>
        <v>0</v>
      </c>
      <c r="BF83" s="159"/>
      <c r="BG83" s="159"/>
      <c r="BH83" s="159">
        <f t="shared" si="18"/>
        <v>0</v>
      </c>
      <c r="BI83" s="159">
        <f t="shared" si="19"/>
        <v>0</v>
      </c>
    </row>
    <row r="84" spans="1:61" hidden="1">
      <c r="A84" s="1">
        <v>15</v>
      </c>
      <c r="B84" s="77" t="s">
        <v>320</v>
      </c>
      <c r="C84" s="79">
        <v>43510</v>
      </c>
      <c r="D84" s="77" t="s">
        <v>467</v>
      </c>
      <c r="E84" s="77" t="s">
        <v>472</v>
      </c>
      <c r="F84" s="77" t="s">
        <v>55</v>
      </c>
      <c r="G84" s="81">
        <v>25</v>
      </c>
      <c r="H84" s="81">
        <v>2</v>
      </c>
      <c r="I84" s="79" t="s">
        <v>353</v>
      </c>
      <c r="J84" s="85">
        <v>4746</v>
      </c>
      <c r="K84" s="85">
        <v>4822</v>
      </c>
      <c r="L84" s="77">
        <v>0.71666666666666667</v>
      </c>
      <c r="M84" s="77">
        <v>5726.5116279069771</v>
      </c>
      <c r="N84" s="44">
        <v>0.32</v>
      </c>
      <c r="O84" s="44">
        <v>5.9827199999999996</v>
      </c>
      <c r="P84" s="29">
        <f t="shared" si="16"/>
        <v>5.9827199999999996</v>
      </c>
      <c r="Q84" s="77" t="s">
        <v>57</v>
      </c>
      <c r="R84" s="77">
        <v>4.38</v>
      </c>
      <c r="S84" s="81">
        <v>7.7</v>
      </c>
      <c r="T84" s="81">
        <v>11.78</v>
      </c>
      <c r="U84" s="81">
        <v>98.8</v>
      </c>
      <c r="V84" s="81">
        <v>399</v>
      </c>
      <c r="W84" s="81">
        <v>7.75</v>
      </c>
      <c r="X84" s="81">
        <v>148.19999999999999</v>
      </c>
      <c r="Y84" s="81">
        <v>22.2</v>
      </c>
      <c r="Z84" s="81">
        <v>2.5419999999999998</v>
      </c>
      <c r="AA84" s="83">
        <v>7.633</v>
      </c>
      <c r="AB84" s="84">
        <v>13.9</v>
      </c>
      <c r="AC84" s="84">
        <v>89.2</v>
      </c>
      <c r="AD84" s="85">
        <v>73</v>
      </c>
      <c r="AE84" s="77" t="s">
        <v>57</v>
      </c>
      <c r="AF84" s="77" t="s">
        <v>472</v>
      </c>
      <c r="AG84" s="189"/>
      <c r="AH84" s="189"/>
      <c r="AI84" s="189"/>
      <c r="AJ84" s="189"/>
      <c r="AK84" s="189"/>
      <c r="AL84" s="189"/>
      <c r="AM84" s="81"/>
      <c r="AN84" s="81"/>
      <c r="AO84" s="81"/>
      <c r="AP84" s="190">
        <f t="shared" si="13"/>
        <v>0</v>
      </c>
      <c r="AQ84" s="189"/>
      <c r="AR84" s="189"/>
      <c r="AS84" s="189">
        <f t="shared" si="14"/>
        <v>0</v>
      </c>
      <c r="AT84" s="189"/>
      <c r="AU84" s="189">
        <f t="shared" si="15"/>
        <v>0</v>
      </c>
      <c r="AV84" s="189"/>
      <c r="AW84" s="189"/>
      <c r="AX84" s="189"/>
      <c r="AY84" s="189"/>
      <c r="AZ84" s="193"/>
      <c r="BA84" s="193"/>
      <c r="BB84" s="193">
        <f t="shared" si="20"/>
        <v>0</v>
      </c>
      <c r="BC84" s="193"/>
      <c r="BD84" s="193"/>
      <c r="BE84" s="193">
        <f t="shared" si="17"/>
        <v>0</v>
      </c>
      <c r="BF84" s="193"/>
      <c r="BG84" s="193"/>
      <c r="BH84" s="193">
        <f t="shared" si="18"/>
        <v>0</v>
      </c>
      <c r="BI84" s="193">
        <f t="shared" si="19"/>
        <v>0</v>
      </c>
    </row>
    <row r="85" spans="1:61" hidden="1">
      <c r="A85" s="1">
        <v>15</v>
      </c>
      <c r="B85" s="29" t="s">
        <v>320</v>
      </c>
      <c r="C85" s="30">
        <v>43510</v>
      </c>
      <c r="D85" s="29" t="s">
        <v>467</v>
      </c>
      <c r="E85" s="29" t="s">
        <v>473</v>
      </c>
      <c r="F85" s="29" t="s">
        <v>55</v>
      </c>
      <c r="G85" s="31">
        <v>25</v>
      </c>
      <c r="H85" s="31">
        <v>3</v>
      </c>
      <c r="I85" s="30" t="s">
        <v>353</v>
      </c>
      <c r="J85" s="34">
        <v>4831</v>
      </c>
      <c r="K85" s="34">
        <v>4879</v>
      </c>
      <c r="L85" s="29">
        <v>0.41666666666666669</v>
      </c>
      <c r="M85" s="29">
        <v>6220.7999999999984</v>
      </c>
      <c r="N85" s="44">
        <v>0.32</v>
      </c>
      <c r="O85" s="44">
        <v>3.7785599999999993</v>
      </c>
      <c r="P85" s="29">
        <f t="shared" si="16"/>
        <v>3.7785599999999993</v>
      </c>
      <c r="Q85" s="29" t="s">
        <v>57</v>
      </c>
      <c r="R85" s="29">
        <v>4.38</v>
      </c>
      <c r="S85" s="31">
        <v>7.7</v>
      </c>
      <c r="T85" s="31">
        <v>11.78</v>
      </c>
      <c r="U85" s="31">
        <v>98.8</v>
      </c>
      <c r="V85" s="31">
        <v>399</v>
      </c>
      <c r="W85" s="31">
        <v>7.75</v>
      </c>
      <c r="X85" s="31">
        <v>148.19999999999999</v>
      </c>
      <c r="Y85" s="31">
        <v>22.2</v>
      </c>
      <c r="Z85" s="31">
        <v>2.5419999999999998</v>
      </c>
      <c r="AA85" s="33">
        <v>7.633</v>
      </c>
      <c r="AB85" s="36">
        <v>13.9</v>
      </c>
      <c r="AC85" s="36">
        <v>89.2</v>
      </c>
      <c r="AD85" s="34">
        <v>73</v>
      </c>
      <c r="AE85" s="29" t="s">
        <v>57</v>
      </c>
      <c r="AF85" s="29" t="s">
        <v>473</v>
      </c>
      <c r="AG85" s="157"/>
      <c r="AH85" s="157"/>
      <c r="AI85" s="157"/>
      <c r="AJ85" s="157"/>
      <c r="AK85" s="157"/>
      <c r="AL85" s="157"/>
      <c r="AM85" s="31"/>
      <c r="AN85" s="31"/>
      <c r="AO85" s="31"/>
      <c r="AP85" s="158">
        <f t="shared" si="13"/>
        <v>0</v>
      </c>
      <c r="AQ85" s="157"/>
      <c r="AR85" s="157"/>
      <c r="AS85" s="157">
        <f t="shared" si="14"/>
        <v>0</v>
      </c>
      <c r="AT85" s="157"/>
      <c r="AU85" s="157">
        <f t="shared" si="15"/>
        <v>0</v>
      </c>
      <c r="AV85" s="157"/>
      <c r="AW85" s="157"/>
      <c r="AX85" s="157"/>
      <c r="AY85" s="157"/>
      <c r="AZ85" s="159"/>
      <c r="BA85" s="159"/>
      <c r="BB85" s="159">
        <f t="shared" si="20"/>
        <v>0</v>
      </c>
      <c r="BC85" s="159"/>
      <c r="BD85" s="159"/>
      <c r="BE85" s="159">
        <f t="shared" si="17"/>
        <v>0</v>
      </c>
      <c r="BF85" s="159"/>
      <c r="BG85" s="159"/>
      <c r="BH85" s="159">
        <f t="shared" si="18"/>
        <v>0</v>
      </c>
      <c r="BI85" s="159">
        <f t="shared" si="19"/>
        <v>0</v>
      </c>
    </row>
    <row r="86" spans="1:61" hidden="1">
      <c r="A86" s="1">
        <v>8</v>
      </c>
      <c r="B86" s="29" t="s">
        <v>210</v>
      </c>
      <c r="C86" s="30">
        <v>43511</v>
      </c>
      <c r="D86" s="29" t="s">
        <v>419</v>
      </c>
      <c r="E86" s="29" t="s">
        <v>423</v>
      </c>
      <c r="F86" s="29" t="s">
        <v>55</v>
      </c>
      <c r="G86" s="31">
        <v>25</v>
      </c>
      <c r="H86" s="31">
        <v>1</v>
      </c>
      <c r="I86" s="30" t="s">
        <v>353</v>
      </c>
      <c r="J86" s="34">
        <v>5470</v>
      </c>
      <c r="K86" s="34">
        <v>5486</v>
      </c>
      <c r="L86" s="29">
        <v>0.6166666666666667</v>
      </c>
      <c r="M86" s="29">
        <v>1401.081081081081</v>
      </c>
      <c r="N86" s="44">
        <v>0.32</v>
      </c>
      <c r="O86" s="44">
        <v>1.25952</v>
      </c>
      <c r="P86" s="29">
        <f t="shared" si="16"/>
        <v>1.25952</v>
      </c>
      <c r="Q86" s="29" t="s">
        <v>57</v>
      </c>
      <c r="R86" s="44">
        <v>4.54</v>
      </c>
      <c r="S86" s="31">
        <v>8.9</v>
      </c>
      <c r="T86" s="31">
        <v>11.23</v>
      </c>
      <c r="U86" s="31">
        <v>97.1</v>
      </c>
      <c r="V86" s="31">
        <v>510</v>
      </c>
      <c r="W86" s="31">
        <v>7.91</v>
      </c>
      <c r="X86" s="31">
        <v>128.9</v>
      </c>
      <c r="Y86" s="31">
        <v>26.4</v>
      </c>
      <c r="Z86" s="31">
        <v>1.927</v>
      </c>
      <c r="AA86" s="36">
        <v>8.8819999999999997</v>
      </c>
      <c r="AB86" s="36">
        <v>32.5</v>
      </c>
      <c r="AC86" s="36">
        <v>283.2</v>
      </c>
      <c r="AD86" s="34">
        <v>164</v>
      </c>
      <c r="AE86" s="29" t="s">
        <v>57</v>
      </c>
      <c r="AF86" s="11" t="s">
        <v>423</v>
      </c>
      <c r="AM86" s="4"/>
      <c r="AN86" s="4"/>
      <c r="AO86" s="4"/>
      <c r="AP86" s="124">
        <f t="shared" si="13"/>
        <v>0</v>
      </c>
      <c r="AS86" s="8">
        <f t="shared" si="14"/>
        <v>0</v>
      </c>
      <c r="AU86" s="8">
        <f t="shared" si="15"/>
        <v>0</v>
      </c>
      <c r="BB86" s="141">
        <f t="shared" si="20"/>
        <v>0</v>
      </c>
      <c r="BE86" s="141">
        <f t="shared" si="17"/>
        <v>0</v>
      </c>
      <c r="BH86" s="141">
        <f t="shared" si="18"/>
        <v>0</v>
      </c>
      <c r="BI86" s="141">
        <f t="shared" si="19"/>
        <v>0</v>
      </c>
    </row>
    <row r="87" spans="1:61" hidden="1">
      <c r="A87" s="1">
        <v>8</v>
      </c>
      <c r="B87" s="29" t="s">
        <v>210</v>
      </c>
      <c r="C87" s="30">
        <v>43511</v>
      </c>
      <c r="D87" s="29" t="s">
        <v>419</v>
      </c>
      <c r="E87" s="29" t="s">
        <v>424</v>
      </c>
      <c r="F87" s="29" t="s">
        <v>55</v>
      </c>
      <c r="G87" s="31">
        <v>25</v>
      </c>
      <c r="H87" s="31">
        <v>2</v>
      </c>
      <c r="I87" s="30" t="s">
        <v>353</v>
      </c>
      <c r="J87" s="34">
        <v>5486</v>
      </c>
      <c r="K87" s="34">
        <v>5507</v>
      </c>
      <c r="L87" s="29">
        <v>0.71666666666666667</v>
      </c>
      <c r="M87" s="29">
        <v>1582.3255813953488</v>
      </c>
      <c r="N87" s="44">
        <v>0.32</v>
      </c>
      <c r="O87" s="44">
        <v>1.6531199999999999</v>
      </c>
      <c r="P87" s="29">
        <f t="shared" si="16"/>
        <v>1.6531199999999999</v>
      </c>
      <c r="Q87" s="29" t="s">
        <v>57</v>
      </c>
      <c r="R87" s="44">
        <v>4.54</v>
      </c>
      <c r="S87" s="31">
        <v>8.9</v>
      </c>
      <c r="T87" s="31">
        <v>11.23</v>
      </c>
      <c r="U87" s="31">
        <v>97.1</v>
      </c>
      <c r="V87" s="31">
        <v>510</v>
      </c>
      <c r="W87" s="31">
        <v>7.91</v>
      </c>
      <c r="X87" s="31">
        <v>128.9</v>
      </c>
      <c r="Y87" s="31">
        <v>26.4</v>
      </c>
      <c r="Z87" s="31">
        <v>1.927</v>
      </c>
      <c r="AA87" s="36">
        <v>8.8819999999999997</v>
      </c>
      <c r="AB87" s="36">
        <v>32.5</v>
      </c>
      <c r="AC87" s="36">
        <v>283.2</v>
      </c>
      <c r="AD87" s="34">
        <v>164</v>
      </c>
      <c r="AE87" s="29" t="s">
        <v>57</v>
      </c>
      <c r="AF87" s="11" t="s">
        <v>424</v>
      </c>
      <c r="AM87" s="4"/>
      <c r="AN87" s="4"/>
      <c r="AO87" s="4"/>
      <c r="AP87" s="124">
        <f t="shared" si="13"/>
        <v>0</v>
      </c>
      <c r="AS87" s="8">
        <f t="shared" si="14"/>
        <v>0</v>
      </c>
      <c r="AU87" s="8">
        <f t="shared" si="15"/>
        <v>0</v>
      </c>
      <c r="BB87" s="141">
        <f t="shared" si="20"/>
        <v>0</v>
      </c>
      <c r="BE87" s="141">
        <f t="shared" si="17"/>
        <v>0</v>
      </c>
      <c r="BH87" s="141">
        <f t="shared" si="18"/>
        <v>0</v>
      </c>
      <c r="BI87" s="141">
        <f t="shared" si="19"/>
        <v>0</v>
      </c>
    </row>
    <row r="88" spans="1:61" hidden="1">
      <c r="A88" s="1">
        <v>8</v>
      </c>
      <c r="B88" s="29" t="s">
        <v>210</v>
      </c>
      <c r="C88" s="30">
        <v>43511</v>
      </c>
      <c r="D88" s="29" t="s">
        <v>419</v>
      </c>
      <c r="E88" s="29" t="s">
        <v>425</v>
      </c>
      <c r="F88" s="29" t="s">
        <v>55</v>
      </c>
      <c r="G88" s="31">
        <v>25</v>
      </c>
      <c r="H88" s="31">
        <v>3</v>
      </c>
      <c r="I88" s="30" t="s">
        <v>353</v>
      </c>
      <c r="J88" s="34">
        <v>5508</v>
      </c>
      <c r="K88" s="34">
        <v>5526</v>
      </c>
      <c r="L88" s="29">
        <v>0.71666666666666667</v>
      </c>
      <c r="M88" s="29">
        <v>1356.2790697674418</v>
      </c>
      <c r="N88" s="44">
        <v>0.32</v>
      </c>
      <c r="O88" s="44">
        <v>1.4169599999999998</v>
      </c>
      <c r="P88" s="29">
        <f t="shared" si="16"/>
        <v>1.4169599999999998</v>
      </c>
      <c r="Q88" s="29" t="s">
        <v>57</v>
      </c>
      <c r="R88" s="44">
        <v>4.54</v>
      </c>
      <c r="S88" s="31">
        <v>8.9</v>
      </c>
      <c r="T88" s="31">
        <v>11.23</v>
      </c>
      <c r="U88" s="31">
        <v>97.1</v>
      </c>
      <c r="V88" s="31">
        <v>510</v>
      </c>
      <c r="W88" s="31">
        <v>7.91</v>
      </c>
      <c r="X88" s="31">
        <v>128.9</v>
      </c>
      <c r="Y88" s="31">
        <v>26.4</v>
      </c>
      <c r="Z88" s="31">
        <v>1.927</v>
      </c>
      <c r="AA88" s="36">
        <v>8.8819999999999997</v>
      </c>
      <c r="AB88" s="36">
        <v>32.5</v>
      </c>
      <c r="AC88" s="36">
        <v>283.2</v>
      </c>
      <c r="AD88" s="34">
        <v>164</v>
      </c>
      <c r="AE88" s="29" t="s">
        <v>57</v>
      </c>
      <c r="AF88" s="11" t="s">
        <v>425</v>
      </c>
      <c r="AM88" s="4"/>
      <c r="AN88" s="4"/>
      <c r="AO88" s="4"/>
      <c r="AP88" s="124">
        <f t="shared" si="13"/>
        <v>0</v>
      </c>
      <c r="AS88" s="8">
        <f t="shared" si="14"/>
        <v>0</v>
      </c>
      <c r="AU88" s="8">
        <f t="shared" si="15"/>
        <v>0</v>
      </c>
      <c r="BB88" s="141">
        <f t="shared" si="20"/>
        <v>0</v>
      </c>
      <c r="BE88" s="141">
        <f t="shared" si="17"/>
        <v>0</v>
      </c>
      <c r="BH88" s="141">
        <f t="shared" si="18"/>
        <v>0</v>
      </c>
      <c r="BI88" s="141">
        <f t="shared" si="19"/>
        <v>0</v>
      </c>
    </row>
    <row r="89" spans="1:61" hidden="1">
      <c r="A89" s="1">
        <v>5</v>
      </c>
      <c r="B89" s="29" t="s">
        <v>126</v>
      </c>
      <c r="C89" s="30">
        <v>43509</v>
      </c>
      <c r="D89" s="29" t="s">
        <v>388</v>
      </c>
      <c r="E89" s="29" t="s">
        <v>393</v>
      </c>
      <c r="F89" s="29" t="s">
        <v>55</v>
      </c>
      <c r="G89" s="31">
        <v>25</v>
      </c>
      <c r="H89" s="31">
        <v>1</v>
      </c>
      <c r="I89" s="30" t="s">
        <v>353</v>
      </c>
      <c r="J89" s="34">
        <v>4361</v>
      </c>
      <c r="K89" s="34">
        <v>4383</v>
      </c>
      <c r="L89" s="29">
        <v>0.95</v>
      </c>
      <c r="M89" s="29">
        <v>1250.5263157894738</v>
      </c>
      <c r="N89" s="44">
        <v>0.32</v>
      </c>
      <c r="O89" s="44">
        <v>1.7318399999999998</v>
      </c>
      <c r="P89" s="29">
        <f t="shared" si="16"/>
        <v>1.7318399999999998</v>
      </c>
      <c r="Q89" s="29" t="s">
        <v>57</v>
      </c>
      <c r="R89" s="35">
        <v>5.91</v>
      </c>
      <c r="S89" s="31">
        <v>9.3000000000000007</v>
      </c>
      <c r="T89" s="31">
        <v>11.33</v>
      </c>
      <c r="U89" s="31">
        <v>98.8</v>
      </c>
      <c r="V89" s="31">
        <v>264.5</v>
      </c>
      <c r="W89" s="31">
        <v>8.18</v>
      </c>
      <c r="X89" s="31">
        <v>150.80000000000001</v>
      </c>
      <c r="Y89" s="31">
        <v>7.6</v>
      </c>
      <c r="Z89" s="31">
        <v>2.2469999999999999</v>
      </c>
      <c r="AA89" s="36">
        <v>3.2069999999999999</v>
      </c>
      <c r="AB89" s="33">
        <v>19.600000000000001</v>
      </c>
      <c r="AC89" s="33">
        <v>104.4</v>
      </c>
      <c r="AD89" s="34">
        <v>55</v>
      </c>
      <c r="AE89" s="29" t="s">
        <v>57</v>
      </c>
      <c r="AF89" s="11" t="s">
        <v>393</v>
      </c>
      <c r="AM89" s="4"/>
      <c r="AN89" s="4"/>
      <c r="AO89" s="4"/>
      <c r="AP89" s="124">
        <f t="shared" si="13"/>
        <v>0</v>
      </c>
      <c r="AS89" s="8">
        <f t="shared" si="14"/>
        <v>0</v>
      </c>
      <c r="AU89" s="8">
        <f t="shared" si="15"/>
        <v>0</v>
      </c>
      <c r="BB89" s="141">
        <f t="shared" si="20"/>
        <v>0</v>
      </c>
      <c r="BE89" s="141">
        <f t="shared" si="17"/>
        <v>0</v>
      </c>
      <c r="BH89" s="141">
        <f t="shared" si="18"/>
        <v>0</v>
      </c>
      <c r="BI89" s="141">
        <f t="shared" si="19"/>
        <v>0</v>
      </c>
    </row>
    <row r="90" spans="1:61" hidden="1">
      <c r="A90" s="1">
        <v>5</v>
      </c>
      <c r="B90" s="29" t="s">
        <v>126</v>
      </c>
      <c r="C90" s="30">
        <v>43509</v>
      </c>
      <c r="D90" s="29" t="s">
        <v>388</v>
      </c>
      <c r="E90" s="29" t="s">
        <v>394</v>
      </c>
      <c r="F90" s="29" t="s">
        <v>55</v>
      </c>
      <c r="G90" s="31">
        <v>25</v>
      </c>
      <c r="H90" s="31">
        <v>2</v>
      </c>
      <c r="I90" s="30" t="s">
        <v>353</v>
      </c>
      <c r="J90" s="34">
        <v>4383</v>
      </c>
      <c r="K90" s="34">
        <v>4407</v>
      </c>
      <c r="L90" s="29">
        <v>0.98333333333333328</v>
      </c>
      <c r="M90" s="29">
        <v>1317.9661016949151</v>
      </c>
      <c r="N90" s="44">
        <v>0.32</v>
      </c>
      <c r="O90" s="44">
        <v>1.8892799999999996</v>
      </c>
      <c r="P90" s="29">
        <f t="shared" si="16"/>
        <v>1.8892799999999996</v>
      </c>
      <c r="Q90" s="29" t="s">
        <v>57</v>
      </c>
      <c r="R90" s="35">
        <v>5.91</v>
      </c>
      <c r="S90" s="31">
        <v>9.3000000000000007</v>
      </c>
      <c r="T90" s="31">
        <v>11.33</v>
      </c>
      <c r="U90" s="31">
        <v>98.8</v>
      </c>
      <c r="V90" s="31">
        <v>264.5</v>
      </c>
      <c r="W90" s="31">
        <v>8.18</v>
      </c>
      <c r="X90" s="31">
        <v>150.80000000000001</v>
      </c>
      <c r="Y90" s="31">
        <v>7.6</v>
      </c>
      <c r="Z90" s="31">
        <v>2.2469999999999999</v>
      </c>
      <c r="AA90" s="36">
        <v>3.2069999999999999</v>
      </c>
      <c r="AB90" s="33">
        <v>19.600000000000001</v>
      </c>
      <c r="AC90" s="33">
        <v>104.4</v>
      </c>
      <c r="AD90" s="34">
        <v>55</v>
      </c>
      <c r="AE90" s="29" t="s">
        <v>57</v>
      </c>
      <c r="AF90" s="11" t="s">
        <v>394</v>
      </c>
      <c r="AM90" s="4"/>
      <c r="AN90" s="4"/>
      <c r="AO90" s="4"/>
      <c r="AP90" s="124">
        <f t="shared" si="13"/>
        <v>0</v>
      </c>
      <c r="AS90" s="8">
        <f t="shared" si="14"/>
        <v>0</v>
      </c>
      <c r="AU90" s="8">
        <f t="shared" si="15"/>
        <v>0</v>
      </c>
      <c r="BB90" s="141">
        <f t="shared" si="20"/>
        <v>0</v>
      </c>
      <c r="BE90" s="141">
        <f t="shared" si="17"/>
        <v>0</v>
      </c>
      <c r="BH90" s="141">
        <f t="shared" si="18"/>
        <v>0</v>
      </c>
      <c r="BI90" s="141">
        <f t="shared" si="19"/>
        <v>0</v>
      </c>
    </row>
    <row r="91" spans="1:61" hidden="1">
      <c r="A91" s="1">
        <v>5</v>
      </c>
      <c r="B91" s="29" t="s">
        <v>126</v>
      </c>
      <c r="C91" s="30">
        <v>43509</v>
      </c>
      <c r="D91" s="29" t="s">
        <v>388</v>
      </c>
      <c r="E91" s="29" t="s">
        <v>395</v>
      </c>
      <c r="F91" s="29" t="s">
        <v>55</v>
      </c>
      <c r="G91" s="31">
        <v>25</v>
      </c>
      <c r="H91" s="31">
        <v>3</v>
      </c>
      <c r="I91" s="30" t="s">
        <v>353</v>
      </c>
      <c r="J91" s="34">
        <v>4409</v>
      </c>
      <c r="K91" s="34">
        <v>4433</v>
      </c>
      <c r="L91" s="29">
        <v>0.93333333333333335</v>
      </c>
      <c r="M91" s="29">
        <v>1388.5714285714282</v>
      </c>
      <c r="N91" s="44">
        <v>0.32</v>
      </c>
      <c r="O91" s="44">
        <v>1.8892799999999996</v>
      </c>
      <c r="P91" s="29">
        <f t="shared" si="16"/>
        <v>1.8892799999999996</v>
      </c>
      <c r="Q91" s="29" t="s">
        <v>57</v>
      </c>
      <c r="R91" s="35">
        <v>5.91</v>
      </c>
      <c r="S91" s="31">
        <v>9.3000000000000007</v>
      </c>
      <c r="T91" s="31">
        <v>11.33</v>
      </c>
      <c r="U91" s="31">
        <v>98.8</v>
      </c>
      <c r="V91" s="31">
        <v>264.5</v>
      </c>
      <c r="W91" s="31">
        <v>8.18</v>
      </c>
      <c r="X91" s="31">
        <v>150.80000000000001</v>
      </c>
      <c r="Y91" s="31">
        <v>7.6</v>
      </c>
      <c r="Z91" s="31">
        <v>2.2469999999999999</v>
      </c>
      <c r="AA91" s="36">
        <v>3.2069999999999999</v>
      </c>
      <c r="AB91" s="33">
        <v>19.600000000000001</v>
      </c>
      <c r="AC91" s="33">
        <v>104.4</v>
      </c>
      <c r="AD91" s="34">
        <v>55</v>
      </c>
      <c r="AE91" s="29" t="s">
        <v>57</v>
      </c>
      <c r="AF91" s="11" t="s">
        <v>395</v>
      </c>
      <c r="AM91" s="4"/>
      <c r="AN91" s="4"/>
      <c r="AO91" s="4"/>
      <c r="AP91" s="124">
        <f t="shared" si="13"/>
        <v>0</v>
      </c>
      <c r="AS91" s="8">
        <f t="shared" si="14"/>
        <v>0</v>
      </c>
      <c r="AU91" s="8">
        <f t="shared" si="15"/>
        <v>0</v>
      </c>
      <c r="BB91" s="141">
        <f t="shared" si="20"/>
        <v>0</v>
      </c>
      <c r="BE91" s="141">
        <f t="shared" si="17"/>
        <v>0</v>
      </c>
      <c r="BH91" s="141">
        <f t="shared" si="18"/>
        <v>0</v>
      </c>
      <c r="BI91" s="141">
        <f t="shared" si="19"/>
        <v>0</v>
      </c>
    </row>
    <row r="92" spans="1:61" hidden="1">
      <c r="A92" s="1">
        <v>2</v>
      </c>
      <c r="B92" s="29" t="s">
        <v>75</v>
      </c>
      <c r="C92" s="30">
        <v>43509</v>
      </c>
      <c r="D92" s="29" t="s">
        <v>360</v>
      </c>
      <c r="E92" s="29" t="s">
        <v>365</v>
      </c>
      <c r="F92" s="29" t="s">
        <v>55</v>
      </c>
      <c r="G92" s="31">
        <v>25</v>
      </c>
      <c r="H92" s="31">
        <v>1</v>
      </c>
      <c r="I92" s="30" t="s">
        <v>353</v>
      </c>
      <c r="J92" s="34">
        <v>3524</v>
      </c>
      <c r="K92" s="34">
        <v>3582</v>
      </c>
      <c r="L92" s="29">
        <v>1.0333333333333334</v>
      </c>
      <c r="M92" s="29">
        <v>3030.967741935483</v>
      </c>
      <c r="N92" s="44">
        <v>0.32</v>
      </c>
      <c r="O92" s="44">
        <v>4.5657599999999992</v>
      </c>
      <c r="P92" s="29">
        <f t="shared" si="16"/>
        <v>4.5657599999999992</v>
      </c>
      <c r="Q92" s="31" t="s">
        <v>366</v>
      </c>
      <c r="R92" s="35" t="s">
        <v>57</v>
      </c>
      <c r="S92" s="31">
        <v>7.2</v>
      </c>
      <c r="T92" s="31">
        <v>11.46</v>
      </c>
      <c r="U92" s="31">
        <v>94.5</v>
      </c>
      <c r="V92" s="31">
        <v>133</v>
      </c>
      <c r="W92" s="31">
        <v>7.94</v>
      </c>
      <c r="X92" s="31">
        <v>168.5</v>
      </c>
      <c r="Y92" s="31">
        <v>3.1</v>
      </c>
      <c r="Z92" s="31">
        <v>1.1140000000000001</v>
      </c>
      <c r="AA92" s="36">
        <v>0.63800000000000001</v>
      </c>
      <c r="AB92" s="33">
        <v>11.3</v>
      </c>
      <c r="AC92" s="33">
        <v>53.1</v>
      </c>
      <c r="AD92" s="34">
        <v>24</v>
      </c>
      <c r="AE92" s="29" t="s">
        <v>57</v>
      </c>
      <c r="AF92" s="11" t="s">
        <v>365</v>
      </c>
      <c r="AM92" s="4"/>
      <c r="AN92" s="4"/>
      <c r="AO92" s="4"/>
      <c r="AP92" s="124">
        <f t="shared" si="13"/>
        <v>0</v>
      </c>
      <c r="AS92" s="8">
        <f t="shared" si="14"/>
        <v>0</v>
      </c>
      <c r="AU92" s="8">
        <f t="shared" si="15"/>
        <v>0</v>
      </c>
      <c r="BB92" s="141">
        <f t="shared" si="20"/>
        <v>0</v>
      </c>
      <c r="BE92" s="141">
        <f t="shared" si="17"/>
        <v>0</v>
      </c>
      <c r="BH92" s="141">
        <f t="shared" si="18"/>
        <v>0</v>
      </c>
      <c r="BI92" s="141">
        <f t="shared" si="19"/>
        <v>0</v>
      </c>
    </row>
    <row r="93" spans="1:61" hidden="1">
      <c r="A93" s="1">
        <v>2</v>
      </c>
      <c r="B93" s="29" t="s">
        <v>75</v>
      </c>
      <c r="C93" s="30">
        <v>43509</v>
      </c>
      <c r="D93" s="29" t="s">
        <v>360</v>
      </c>
      <c r="E93" s="29" t="s">
        <v>367</v>
      </c>
      <c r="F93" s="29" t="s">
        <v>55</v>
      </c>
      <c r="G93" s="31">
        <v>25</v>
      </c>
      <c r="H93" s="31">
        <v>2</v>
      </c>
      <c r="I93" s="30" t="s">
        <v>353</v>
      </c>
      <c r="J93" s="34">
        <v>3593</v>
      </c>
      <c r="K93" s="34">
        <v>3664</v>
      </c>
      <c r="L93" s="29">
        <v>1.0166666666666666</v>
      </c>
      <c r="M93" s="29">
        <v>3771.1475409836066</v>
      </c>
      <c r="N93" s="44">
        <v>0.32</v>
      </c>
      <c r="O93" s="44">
        <v>5.5891200000000003</v>
      </c>
      <c r="P93" s="29">
        <f t="shared" si="16"/>
        <v>5.5891200000000003</v>
      </c>
      <c r="Q93" s="35" t="s">
        <v>362</v>
      </c>
      <c r="R93" s="35" t="s">
        <v>57</v>
      </c>
      <c r="S93" s="31">
        <v>7.2</v>
      </c>
      <c r="T93" s="31">
        <v>11.46</v>
      </c>
      <c r="U93" s="31">
        <v>94.5</v>
      </c>
      <c r="V93" s="31">
        <v>133</v>
      </c>
      <c r="W93" s="31">
        <v>7.94</v>
      </c>
      <c r="X93" s="31">
        <v>168.5</v>
      </c>
      <c r="Y93" s="31">
        <v>3.1</v>
      </c>
      <c r="Z93" s="31">
        <v>1.1140000000000001</v>
      </c>
      <c r="AA93" s="36">
        <v>0.63800000000000001</v>
      </c>
      <c r="AB93" s="33">
        <v>11.3</v>
      </c>
      <c r="AC93" s="33">
        <v>53.1</v>
      </c>
      <c r="AD93" s="34">
        <v>24</v>
      </c>
      <c r="AE93" s="29" t="s">
        <v>57</v>
      </c>
      <c r="AF93" s="11" t="s">
        <v>367</v>
      </c>
      <c r="AM93" s="4"/>
      <c r="AN93" s="4"/>
      <c r="AO93" s="4"/>
      <c r="AP93" s="124">
        <f t="shared" si="13"/>
        <v>0</v>
      </c>
      <c r="AS93" s="8">
        <f t="shared" si="14"/>
        <v>0</v>
      </c>
      <c r="AU93" s="8">
        <f t="shared" si="15"/>
        <v>0</v>
      </c>
      <c r="BB93" s="141">
        <f t="shared" si="20"/>
        <v>0</v>
      </c>
      <c r="BE93" s="141">
        <f t="shared" si="17"/>
        <v>0</v>
      </c>
      <c r="BH93" s="141">
        <f t="shared" si="18"/>
        <v>0</v>
      </c>
      <c r="BI93" s="141">
        <f t="shared" si="19"/>
        <v>0</v>
      </c>
    </row>
    <row r="94" spans="1:61" hidden="1">
      <c r="A94" s="1">
        <v>2</v>
      </c>
      <c r="B94" s="29" t="s">
        <v>75</v>
      </c>
      <c r="C94" s="30">
        <v>43509</v>
      </c>
      <c r="D94" s="29" t="s">
        <v>360</v>
      </c>
      <c r="E94" s="29" t="s">
        <v>368</v>
      </c>
      <c r="F94" s="29" t="s">
        <v>55</v>
      </c>
      <c r="G94" s="31">
        <v>25</v>
      </c>
      <c r="H94" s="31">
        <v>3</v>
      </c>
      <c r="I94" s="30" t="s">
        <v>353</v>
      </c>
      <c r="J94" s="34">
        <v>3675</v>
      </c>
      <c r="K94" s="34">
        <v>3769</v>
      </c>
      <c r="L94" s="29">
        <v>1.05</v>
      </c>
      <c r="M94" s="29">
        <v>4834.2857142857138</v>
      </c>
      <c r="N94" s="44">
        <v>0.32</v>
      </c>
      <c r="O94" s="44">
        <v>7.39968</v>
      </c>
      <c r="P94" s="29">
        <f t="shared" si="16"/>
        <v>7.39968</v>
      </c>
      <c r="Q94" s="35" t="s">
        <v>362</v>
      </c>
      <c r="R94" s="35" t="s">
        <v>57</v>
      </c>
      <c r="S94" s="31">
        <v>7.2</v>
      </c>
      <c r="T94" s="31">
        <v>11.46</v>
      </c>
      <c r="U94" s="31">
        <v>94.5</v>
      </c>
      <c r="V94" s="31">
        <v>133</v>
      </c>
      <c r="W94" s="31">
        <v>7.94</v>
      </c>
      <c r="X94" s="31">
        <v>168.5</v>
      </c>
      <c r="Y94" s="31">
        <v>3.1</v>
      </c>
      <c r="Z94" s="31">
        <v>1.1140000000000001</v>
      </c>
      <c r="AA94" s="36">
        <v>0.63800000000000001</v>
      </c>
      <c r="AB94" s="33">
        <v>11.3</v>
      </c>
      <c r="AC94" s="33">
        <v>53.1</v>
      </c>
      <c r="AD94" s="34">
        <v>24</v>
      </c>
      <c r="AE94" s="29" t="s">
        <v>57</v>
      </c>
      <c r="AF94" s="11" t="s">
        <v>368</v>
      </c>
      <c r="AM94" s="4"/>
      <c r="AN94" s="4"/>
      <c r="AO94" s="4"/>
      <c r="AP94" s="124">
        <f t="shared" si="13"/>
        <v>0</v>
      </c>
      <c r="AS94" s="8">
        <f t="shared" si="14"/>
        <v>0</v>
      </c>
      <c r="AU94" s="8">
        <f t="shared" si="15"/>
        <v>0</v>
      </c>
      <c r="BB94" s="141">
        <f t="shared" si="20"/>
        <v>0</v>
      </c>
      <c r="BE94" s="141">
        <f t="shared" si="17"/>
        <v>0</v>
      </c>
      <c r="BH94" s="141">
        <f t="shared" si="18"/>
        <v>0</v>
      </c>
      <c r="BI94" s="141">
        <f t="shared" si="19"/>
        <v>0</v>
      </c>
    </row>
    <row r="95" spans="1:61" hidden="1">
      <c r="A95" s="1">
        <v>4</v>
      </c>
      <c r="B95" s="29" t="s">
        <v>378</v>
      </c>
      <c r="C95" s="30">
        <v>43509</v>
      </c>
      <c r="D95" s="29" t="s">
        <v>379</v>
      </c>
      <c r="E95" s="29" t="s">
        <v>385</v>
      </c>
      <c r="F95" s="29" t="s">
        <v>55</v>
      </c>
      <c r="G95" s="31">
        <v>25</v>
      </c>
      <c r="H95" s="31">
        <v>1</v>
      </c>
      <c r="I95" s="30" t="s">
        <v>353</v>
      </c>
      <c r="J95" s="34">
        <v>4088</v>
      </c>
      <c r="K95" s="34">
        <v>4128</v>
      </c>
      <c r="L95" s="29">
        <v>1.0333333333333334</v>
      </c>
      <c r="M95" s="29">
        <v>2090.322580645161</v>
      </c>
      <c r="N95" s="44">
        <v>0.32</v>
      </c>
      <c r="O95" s="44">
        <v>3.1488</v>
      </c>
      <c r="P95" s="29">
        <f t="shared" si="16"/>
        <v>3.1488</v>
      </c>
      <c r="Q95" s="29" t="s">
        <v>57</v>
      </c>
      <c r="R95" s="89">
        <v>48.6</v>
      </c>
      <c r="S95" s="31">
        <v>7.9</v>
      </c>
      <c r="T95" s="31">
        <v>12.02</v>
      </c>
      <c r="U95" s="31">
        <v>101.3</v>
      </c>
      <c r="V95" s="31">
        <v>146</v>
      </c>
      <c r="W95" s="31">
        <v>7.96</v>
      </c>
      <c r="X95" s="31">
        <v>168.8</v>
      </c>
      <c r="Y95" s="31">
        <v>2.1</v>
      </c>
      <c r="Z95" s="31">
        <v>1.127</v>
      </c>
      <c r="AA95" s="36">
        <v>0.76700000000000002</v>
      </c>
      <c r="AB95" s="33">
        <v>2.6</v>
      </c>
      <c r="AC95" s="33">
        <v>52.1</v>
      </c>
      <c r="AD95" s="34">
        <v>23</v>
      </c>
      <c r="AE95" s="29" t="s">
        <v>57</v>
      </c>
      <c r="AF95" s="11" t="s">
        <v>385</v>
      </c>
      <c r="AM95" s="4"/>
      <c r="AN95" s="4"/>
      <c r="AO95" s="4"/>
      <c r="AP95" s="124">
        <f t="shared" si="13"/>
        <v>0</v>
      </c>
      <c r="AS95" s="8">
        <f t="shared" si="14"/>
        <v>0</v>
      </c>
      <c r="AU95" s="8">
        <f t="shared" si="15"/>
        <v>0</v>
      </c>
      <c r="BB95" s="141">
        <f t="shared" si="20"/>
        <v>0</v>
      </c>
      <c r="BE95" s="141">
        <f t="shared" si="17"/>
        <v>0</v>
      </c>
      <c r="BH95" s="141">
        <f t="shared" si="18"/>
        <v>0</v>
      </c>
      <c r="BI95" s="141">
        <f t="shared" si="19"/>
        <v>0</v>
      </c>
    </row>
    <row r="96" spans="1:61" hidden="1">
      <c r="A96" s="1">
        <v>4</v>
      </c>
      <c r="B96" s="29" t="s">
        <v>378</v>
      </c>
      <c r="C96" s="30">
        <v>43509</v>
      </c>
      <c r="D96" s="29" t="s">
        <v>379</v>
      </c>
      <c r="E96" s="29" t="s">
        <v>386</v>
      </c>
      <c r="F96" s="29" t="s">
        <v>55</v>
      </c>
      <c r="G96" s="31">
        <v>25</v>
      </c>
      <c r="H96" s="31">
        <v>2</v>
      </c>
      <c r="I96" s="30" t="s">
        <v>353</v>
      </c>
      <c r="J96" s="34">
        <v>4140</v>
      </c>
      <c r="K96" s="34">
        <v>4167</v>
      </c>
      <c r="L96" s="29">
        <v>1.05</v>
      </c>
      <c r="M96" s="29">
        <v>1388.5714285714284</v>
      </c>
      <c r="N96" s="44">
        <v>0.32</v>
      </c>
      <c r="O96" s="44">
        <v>2.1254399999999998</v>
      </c>
      <c r="P96" s="29">
        <f t="shared" si="16"/>
        <v>2.1254399999999998</v>
      </c>
      <c r="Q96" s="29" t="s">
        <v>57</v>
      </c>
      <c r="R96" s="89">
        <v>48.6</v>
      </c>
      <c r="S96" s="31">
        <v>7.9</v>
      </c>
      <c r="T96" s="31">
        <v>12.02</v>
      </c>
      <c r="U96" s="31">
        <v>101.3</v>
      </c>
      <c r="V96" s="31">
        <v>146</v>
      </c>
      <c r="W96" s="31">
        <v>7.96</v>
      </c>
      <c r="X96" s="31">
        <v>168.8</v>
      </c>
      <c r="Y96" s="31">
        <v>2.1</v>
      </c>
      <c r="Z96" s="31">
        <v>1.127</v>
      </c>
      <c r="AA96" s="36">
        <v>0.76700000000000002</v>
      </c>
      <c r="AB96" s="33">
        <v>2.6</v>
      </c>
      <c r="AC96" s="33">
        <v>52.1</v>
      </c>
      <c r="AD96" s="34">
        <v>23</v>
      </c>
      <c r="AE96" s="29" t="s">
        <v>57</v>
      </c>
      <c r="AF96" s="11" t="s">
        <v>386</v>
      </c>
      <c r="AM96" s="4"/>
      <c r="AN96" s="4"/>
      <c r="AO96" s="4"/>
      <c r="AP96" s="124">
        <f t="shared" si="13"/>
        <v>0</v>
      </c>
      <c r="AS96" s="8">
        <f t="shared" si="14"/>
        <v>0</v>
      </c>
      <c r="AU96" s="8">
        <f t="shared" si="15"/>
        <v>0</v>
      </c>
      <c r="BB96" s="141">
        <f t="shared" si="20"/>
        <v>0</v>
      </c>
      <c r="BE96" s="141">
        <f t="shared" si="17"/>
        <v>0</v>
      </c>
      <c r="BH96" s="141">
        <f t="shared" si="18"/>
        <v>0</v>
      </c>
      <c r="BI96" s="141">
        <f t="shared" si="19"/>
        <v>0</v>
      </c>
    </row>
    <row r="97" spans="1:61" hidden="1">
      <c r="A97" s="1">
        <v>4</v>
      </c>
      <c r="B97" s="29" t="s">
        <v>378</v>
      </c>
      <c r="C97" s="30">
        <v>43509</v>
      </c>
      <c r="D97" s="29" t="s">
        <v>379</v>
      </c>
      <c r="E97" s="29" t="s">
        <v>387</v>
      </c>
      <c r="F97" s="29" t="s">
        <v>55</v>
      </c>
      <c r="G97" s="31">
        <v>25</v>
      </c>
      <c r="H97" s="31">
        <v>3</v>
      </c>
      <c r="I97" s="30" t="s">
        <v>353</v>
      </c>
      <c r="J97" s="34">
        <v>4175</v>
      </c>
      <c r="K97" s="34">
        <v>4204</v>
      </c>
      <c r="L97" s="29">
        <v>1.0166666666666666</v>
      </c>
      <c r="M97" s="29">
        <v>1540.3278688524588</v>
      </c>
      <c r="N97" s="44">
        <v>0.32</v>
      </c>
      <c r="O97" s="44">
        <v>2.2828799999999996</v>
      </c>
      <c r="P97" s="29">
        <f t="shared" si="16"/>
        <v>2.2828799999999996</v>
      </c>
      <c r="Q97" s="29" t="s">
        <v>57</v>
      </c>
      <c r="R97" s="89">
        <v>48.6</v>
      </c>
      <c r="S97" s="31">
        <v>7.9</v>
      </c>
      <c r="T97" s="31">
        <v>12.02</v>
      </c>
      <c r="U97" s="31">
        <v>101.3</v>
      </c>
      <c r="V97" s="31">
        <v>146</v>
      </c>
      <c r="W97" s="31">
        <v>7.96</v>
      </c>
      <c r="X97" s="31">
        <v>168.8</v>
      </c>
      <c r="Y97" s="31">
        <v>2.1</v>
      </c>
      <c r="Z97" s="31">
        <v>1.127</v>
      </c>
      <c r="AA97" s="36">
        <v>0.76700000000000002</v>
      </c>
      <c r="AB97" s="33">
        <v>2.6</v>
      </c>
      <c r="AC97" s="33">
        <v>52.1</v>
      </c>
      <c r="AD97" s="34">
        <v>23</v>
      </c>
      <c r="AE97" s="29" t="s">
        <v>57</v>
      </c>
      <c r="AF97" s="11" t="s">
        <v>387</v>
      </c>
      <c r="AM97" s="4"/>
      <c r="AN97" s="4"/>
      <c r="AO97" s="4"/>
      <c r="AP97" s="124">
        <f t="shared" si="13"/>
        <v>0</v>
      </c>
      <c r="AS97" s="8">
        <f t="shared" si="14"/>
        <v>0</v>
      </c>
      <c r="AU97" s="8">
        <f t="shared" si="15"/>
        <v>0</v>
      </c>
      <c r="BB97" s="141">
        <f t="shared" si="20"/>
        <v>0</v>
      </c>
      <c r="BE97" s="141">
        <f t="shared" si="17"/>
        <v>0</v>
      </c>
      <c r="BH97" s="141">
        <f t="shared" si="18"/>
        <v>0</v>
      </c>
      <c r="BI97" s="141">
        <f t="shared" si="19"/>
        <v>0</v>
      </c>
    </row>
    <row r="98" spans="1:61" hidden="1">
      <c r="A98" s="1">
        <v>13</v>
      </c>
      <c r="B98" s="29" t="s">
        <v>303</v>
      </c>
      <c r="C98" s="30">
        <v>43511</v>
      </c>
      <c r="D98" s="29" t="s">
        <v>459</v>
      </c>
      <c r="E98" s="29" t="s">
        <v>463</v>
      </c>
      <c r="F98" s="29" t="s">
        <v>55</v>
      </c>
      <c r="G98" s="31">
        <v>25</v>
      </c>
      <c r="H98" s="31">
        <v>1</v>
      </c>
      <c r="I98" s="30" t="s">
        <v>353</v>
      </c>
      <c r="J98" s="34">
        <v>5173</v>
      </c>
      <c r="K98" s="34">
        <v>5197</v>
      </c>
      <c r="L98" s="29">
        <v>0.8666666666666667</v>
      </c>
      <c r="M98" s="29">
        <v>1495.384615384615</v>
      </c>
      <c r="N98" s="44">
        <v>0.32</v>
      </c>
      <c r="O98" s="44">
        <v>1.8892799999999996</v>
      </c>
      <c r="P98" s="29">
        <f t="shared" si="16"/>
        <v>1.8892799999999996</v>
      </c>
      <c r="Q98" s="29" t="s">
        <v>57</v>
      </c>
      <c r="R98" s="44">
        <v>4.71</v>
      </c>
      <c r="S98" s="31">
        <v>7.6</v>
      </c>
      <c r="T98" s="31">
        <v>11.7</v>
      </c>
      <c r="U98" s="31">
        <v>97.8</v>
      </c>
      <c r="V98" s="31">
        <v>410.4</v>
      </c>
      <c r="W98" s="31">
        <v>7.96</v>
      </c>
      <c r="X98" s="31">
        <v>140</v>
      </c>
      <c r="Y98" s="31">
        <v>13.7</v>
      </c>
      <c r="Z98" s="31">
        <v>2.6230000000000002</v>
      </c>
      <c r="AA98" s="36">
        <v>6.2149999999999999</v>
      </c>
      <c r="AB98" s="36">
        <v>13.6</v>
      </c>
      <c r="AC98" s="36">
        <v>155.69999999999999</v>
      </c>
      <c r="AD98" s="34">
        <v>61</v>
      </c>
      <c r="AE98" s="29" t="s">
        <v>57</v>
      </c>
      <c r="AF98" s="47" t="s">
        <v>463</v>
      </c>
      <c r="AG98" s="157"/>
      <c r="AH98" s="157"/>
      <c r="AI98" s="157"/>
      <c r="AJ98" s="157"/>
      <c r="AK98" s="157"/>
      <c r="AL98" s="157"/>
      <c r="AM98" s="31"/>
      <c r="AN98" s="31"/>
      <c r="AO98" s="31"/>
      <c r="AP98" s="158">
        <f t="shared" si="13"/>
        <v>0</v>
      </c>
      <c r="AQ98" s="157"/>
      <c r="AR98" s="157"/>
      <c r="AS98" s="157">
        <f t="shared" si="14"/>
        <v>0</v>
      </c>
      <c r="AT98" s="157"/>
      <c r="AU98" s="157">
        <f t="shared" si="15"/>
        <v>0</v>
      </c>
      <c r="AV98" s="157"/>
      <c r="AW98" s="157"/>
      <c r="AX98" s="157"/>
      <c r="AY98" s="157"/>
      <c r="AZ98" s="159"/>
      <c r="BA98" s="159"/>
      <c r="BB98" s="159">
        <f t="shared" si="20"/>
        <v>0</v>
      </c>
      <c r="BC98" s="159"/>
      <c r="BD98" s="159"/>
      <c r="BE98" s="159">
        <f t="shared" ref="BE98:BE103" si="21">BD98-BC98</f>
        <v>0</v>
      </c>
      <c r="BF98" s="159"/>
      <c r="BG98" s="159"/>
      <c r="BH98" s="159">
        <f t="shared" ref="BH98:BH103" si="22">BG98-BF98</f>
        <v>0</v>
      </c>
      <c r="BI98" s="159">
        <f t="shared" ref="BI98:BI103" si="23">BB98+BE98+BH98</f>
        <v>0</v>
      </c>
    </row>
    <row r="99" spans="1:61" hidden="1">
      <c r="A99" s="1">
        <v>13</v>
      </c>
      <c r="B99" s="29" t="s">
        <v>303</v>
      </c>
      <c r="C99" s="30">
        <v>43511</v>
      </c>
      <c r="D99" s="29" t="s">
        <v>459</v>
      </c>
      <c r="E99" s="29" t="s">
        <v>464</v>
      </c>
      <c r="F99" s="29" t="s">
        <v>55</v>
      </c>
      <c r="G99" s="31">
        <v>25</v>
      </c>
      <c r="H99" s="31">
        <v>2</v>
      </c>
      <c r="I99" s="30" t="s">
        <v>353</v>
      </c>
      <c r="J99" s="34">
        <v>5198</v>
      </c>
      <c r="K99" s="34">
        <v>5240</v>
      </c>
      <c r="L99" s="29">
        <v>0.98333333333333328</v>
      </c>
      <c r="M99" s="29">
        <v>2306.4406779661017</v>
      </c>
      <c r="N99" s="44">
        <v>0.32</v>
      </c>
      <c r="O99" s="44">
        <v>3.3062399999999998</v>
      </c>
      <c r="P99" s="29">
        <f t="shared" si="16"/>
        <v>3.3062399999999998</v>
      </c>
      <c r="Q99" s="29" t="s">
        <v>57</v>
      </c>
      <c r="R99" s="44">
        <v>4.71</v>
      </c>
      <c r="S99" s="31">
        <v>7.6</v>
      </c>
      <c r="T99" s="31">
        <v>11.7</v>
      </c>
      <c r="U99" s="31">
        <v>97.8</v>
      </c>
      <c r="V99" s="31">
        <v>410.4</v>
      </c>
      <c r="W99" s="31">
        <v>7.96</v>
      </c>
      <c r="X99" s="31">
        <v>140</v>
      </c>
      <c r="Y99" s="31">
        <v>13.7</v>
      </c>
      <c r="Z99" s="31">
        <v>2.6230000000000002</v>
      </c>
      <c r="AA99" s="36">
        <v>6.2149999999999999</v>
      </c>
      <c r="AB99" s="36">
        <v>13.6</v>
      </c>
      <c r="AC99" s="36">
        <v>155.69999999999999</v>
      </c>
      <c r="AD99" s="34">
        <v>61</v>
      </c>
      <c r="AE99" s="29" t="s">
        <v>57</v>
      </c>
      <c r="AF99" s="47" t="s">
        <v>464</v>
      </c>
      <c r="AG99" s="157"/>
      <c r="AH99" s="157"/>
      <c r="AI99" s="157"/>
      <c r="AJ99" s="157"/>
      <c r="AK99" s="157"/>
      <c r="AL99" s="157"/>
      <c r="AM99" s="31"/>
      <c r="AN99" s="31"/>
      <c r="AO99" s="31"/>
      <c r="AP99" s="158">
        <f t="shared" si="13"/>
        <v>0</v>
      </c>
      <c r="AQ99" s="157"/>
      <c r="AR99" s="157"/>
      <c r="AS99" s="157">
        <f t="shared" si="14"/>
        <v>0</v>
      </c>
      <c r="AT99" s="157"/>
      <c r="AU99" s="157">
        <f t="shared" si="15"/>
        <v>0</v>
      </c>
      <c r="AV99" s="157"/>
      <c r="AW99" s="157"/>
      <c r="AX99" s="157"/>
      <c r="AY99" s="157"/>
      <c r="AZ99" s="159"/>
      <c r="BA99" s="159"/>
      <c r="BB99" s="159">
        <f t="shared" si="20"/>
        <v>0</v>
      </c>
      <c r="BC99" s="159"/>
      <c r="BD99" s="159"/>
      <c r="BE99" s="159">
        <f t="shared" si="21"/>
        <v>0</v>
      </c>
      <c r="BF99" s="159"/>
      <c r="BG99" s="159"/>
      <c r="BH99" s="159">
        <f t="shared" si="22"/>
        <v>0</v>
      </c>
      <c r="BI99" s="159">
        <f t="shared" si="23"/>
        <v>0</v>
      </c>
    </row>
    <row r="100" spans="1:61" hidden="1">
      <c r="A100" s="1">
        <v>13</v>
      </c>
      <c r="B100" s="29" t="s">
        <v>303</v>
      </c>
      <c r="C100" s="30">
        <v>43511</v>
      </c>
      <c r="D100" s="29" t="s">
        <v>459</v>
      </c>
      <c r="E100" s="29" t="s">
        <v>465</v>
      </c>
      <c r="F100" s="29" t="s">
        <v>55</v>
      </c>
      <c r="G100" s="31">
        <v>25</v>
      </c>
      <c r="H100" s="31">
        <v>3</v>
      </c>
      <c r="I100" s="30" t="s">
        <v>353</v>
      </c>
      <c r="J100" s="34">
        <v>5243</v>
      </c>
      <c r="K100" s="34">
        <v>5286</v>
      </c>
      <c r="L100" s="29">
        <v>0.98333333333333328</v>
      </c>
      <c r="M100" s="29">
        <v>2361.3559322033898</v>
      </c>
      <c r="N100" s="44">
        <v>0.32</v>
      </c>
      <c r="O100" s="44">
        <v>3.38496</v>
      </c>
      <c r="P100" s="29">
        <f t="shared" si="16"/>
        <v>3.38496</v>
      </c>
      <c r="Q100" s="29" t="s">
        <v>57</v>
      </c>
      <c r="R100" s="44">
        <v>4.71</v>
      </c>
      <c r="S100" s="31">
        <v>7.6</v>
      </c>
      <c r="T100" s="31">
        <v>11.7</v>
      </c>
      <c r="U100" s="31">
        <v>97.8</v>
      </c>
      <c r="V100" s="31">
        <v>410.4</v>
      </c>
      <c r="W100" s="31">
        <v>7.96</v>
      </c>
      <c r="X100" s="31">
        <v>140</v>
      </c>
      <c r="Y100" s="31">
        <v>13.7</v>
      </c>
      <c r="Z100" s="31">
        <v>2.6230000000000002</v>
      </c>
      <c r="AA100" s="36">
        <v>6.2149999999999999</v>
      </c>
      <c r="AB100" s="36">
        <v>13.6</v>
      </c>
      <c r="AC100" s="36">
        <v>155.69999999999999</v>
      </c>
      <c r="AD100" s="34">
        <v>61</v>
      </c>
      <c r="AE100" s="29" t="s">
        <v>57</v>
      </c>
      <c r="AF100" s="47" t="s">
        <v>465</v>
      </c>
      <c r="AG100" s="157"/>
      <c r="AH100" s="157"/>
      <c r="AI100" s="157"/>
      <c r="AJ100" s="157"/>
      <c r="AK100" s="157"/>
      <c r="AL100" s="157"/>
      <c r="AM100" s="31"/>
      <c r="AN100" s="31"/>
      <c r="AO100" s="31"/>
      <c r="AP100" s="158">
        <f t="shared" si="13"/>
        <v>0</v>
      </c>
      <c r="AQ100" s="157"/>
      <c r="AR100" s="157"/>
      <c r="AS100" s="157">
        <f t="shared" si="14"/>
        <v>0</v>
      </c>
      <c r="AT100" s="157"/>
      <c r="AU100" s="157">
        <f t="shared" si="15"/>
        <v>0</v>
      </c>
      <c r="AV100" s="157"/>
      <c r="AW100" s="157"/>
      <c r="AX100" s="157"/>
      <c r="AY100" s="157"/>
      <c r="AZ100" s="159"/>
      <c r="BA100" s="159"/>
      <c r="BB100" s="159">
        <f t="shared" si="20"/>
        <v>0</v>
      </c>
      <c r="BC100" s="159"/>
      <c r="BD100" s="159"/>
      <c r="BE100" s="159">
        <f t="shared" si="21"/>
        <v>0</v>
      </c>
      <c r="BF100" s="159"/>
      <c r="BG100" s="159"/>
      <c r="BH100" s="159">
        <f t="shared" si="22"/>
        <v>0</v>
      </c>
      <c r="BI100" s="159">
        <f t="shared" si="23"/>
        <v>0</v>
      </c>
    </row>
    <row r="101" spans="1:61" hidden="1">
      <c r="A101" s="1">
        <v>10</v>
      </c>
      <c r="B101" s="29" t="s">
        <v>218</v>
      </c>
      <c r="C101" s="30">
        <v>43511</v>
      </c>
      <c r="D101" s="29" t="s">
        <v>426</v>
      </c>
      <c r="E101" s="29" t="s">
        <v>430</v>
      </c>
      <c r="F101" s="29" t="s">
        <v>55</v>
      </c>
      <c r="G101" s="31">
        <v>25</v>
      </c>
      <c r="H101" s="31">
        <v>1</v>
      </c>
      <c r="I101" s="30" t="s">
        <v>353</v>
      </c>
      <c r="J101" s="34">
        <v>5575</v>
      </c>
      <c r="K101" s="34">
        <v>5593</v>
      </c>
      <c r="L101" s="29">
        <v>0.45</v>
      </c>
      <c r="M101" s="29">
        <v>2159.9999999999995</v>
      </c>
      <c r="N101" s="44">
        <v>0.32</v>
      </c>
      <c r="O101" s="44">
        <v>1.4169599999999998</v>
      </c>
      <c r="P101" s="29">
        <f t="shared" si="16"/>
        <v>1.4169599999999998</v>
      </c>
      <c r="Q101" s="29" t="s">
        <v>57</v>
      </c>
      <c r="R101" s="44">
        <v>2.25</v>
      </c>
      <c r="S101" s="31">
        <v>8.5</v>
      </c>
      <c r="T101" s="31">
        <v>11.63</v>
      </c>
      <c r="U101" s="31">
        <v>99.7</v>
      </c>
      <c r="V101" s="31">
        <v>373.1</v>
      </c>
      <c r="W101" s="31">
        <v>8.06</v>
      </c>
      <c r="X101" s="31">
        <v>133.5</v>
      </c>
      <c r="Y101" s="31">
        <v>10.6</v>
      </c>
      <c r="Z101" s="31">
        <v>3.0920000000000001</v>
      </c>
      <c r="AA101" s="36">
        <v>4.7320000000000002</v>
      </c>
      <c r="AB101" s="36">
        <v>71.400000000000006</v>
      </c>
      <c r="AC101" s="36">
        <v>166</v>
      </c>
      <c r="AD101" s="34">
        <v>103</v>
      </c>
      <c r="AE101" s="29" t="s">
        <v>57</v>
      </c>
      <c r="AF101" s="11" t="s">
        <v>430</v>
      </c>
      <c r="AM101" s="4"/>
      <c r="AN101" s="4"/>
      <c r="AO101" s="4"/>
      <c r="AP101" s="124">
        <f t="shared" si="13"/>
        <v>0</v>
      </c>
      <c r="AS101" s="8">
        <f t="shared" si="14"/>
        <v>0</v>
      </c>
      <c r="AU101" s="8">
        <f t="shared" si="15"/>
        <v>0</v>
      </c>
      <c r="BB101" s="141">
        <f t="shared" si="20"/>
        <v>0</v>
      </c>
      <c r="BE101" s="141">
        <f t="shared" si="21"/>
        <v>0</v>
      </c>
      <c r="BH101" s="141">
        <f t="shared" si="22"/>
        <v>0</v>
      </c>
      <c r="BI101" s="141">
        <f t="shared" si="23"/>
        <v>0</v>
      </c>
    </row>
    <row r="102" spans="1:61" hidden="1">
      <c r="A102" s="1">
        <v>10</v>
      </c>
      <c r="B102" s="29" t="s">
        <v>218</v>
      </c>
      <c r="C102" s="30">
        <v>43511</v>
      </c>
      <c r="D102" s="29" t="s">
        <v>426</v>
      </c>
      <c r="E102" s="29" t="s">
        <v>431</v>
      </c>
      <c r="F102" s="29" t="s">
        <v>55</v>
      </c>
      <c r="G102" s="31">
        <v>25</v>
      </c>
      <c r="H102" s="31">
        <v>2</v>
      </c>
      <c r="I102" s="30" t="s">
        <v>353</v>
      </c>
      <c r="J102" s="34">
        <v>5619</v>
      </c>
      <c r="K102" s="34">
        <v>5634</v>
      </c>
      <c r="L102" s="29">
        <v>0.4</v>
      </c>
      <c r="M102" s="29">
        <v>2024.9999999999995</v>
      </c>
      <c r="N102" s="44">
        <v>0.32</v>
      </c>
      <c r="O102" s="44">
        <v>1.1808000000000001</v>
      </c>
      <c r="P102" s="29">
        <f t="shared" si="16"/>
        <v>1.1808000000000001</v>
      </c>
      <c r="Q102" s="29" t="s">
        <v>57</v>
      </c>
      <c r="R102" s="44">
        <v>2.25</v>
      </c>
      <c r="S102" s="31">
        <v>8.5</v>
      </c>
      <c r="T102" s="31">
        <v>11.63</v>
      </c>
      <c r="U102" s="31">
        <v>99.7</v>
      </c>
      <c r="V102" s="31">
        <v>373.1</v>
      </c>
      <c r="W102" s="31">
        <v>8.06</v>
      </c>
      <c r="X102" s="31">
        <v>133.5</v>
      </c>
      <c r="Y102" s="31">
        <v>10.6</v>
      </c>
      <c r="Z102" s="31">
        <v>3.0920000000000001</v>
      </c>
      <c r="AA102" s="36">
        <v>4.7320000000000002</v>
      </c>
      <c r="AB102" s="36">
        <v>71.400000000000006</v>
      </c>
      <c r="AC102" s="36">
        <v>166</v>
      </c>
      <c r="AD102" s="34">
        <v>103</v>
      </c>
      <c r="AE102" s="29" t="s">
        <v>57</v>
      </c>
      <c r="AF102" s="11" t="s">
        <v>431</v>
      </c>
      <c r="AM102" s="4"/>
      <c r="AN102" s="4"/>
      <c r="AO102" s="4"/>
      <c r="AP102" s="124">
        <f t="shared" si="13"/>
        <v>0</v>
      </c>
      <c r="AS102" s="8">
        <f t="shared" si="14"/>
        <v>0</v>
      </c>
      <c r="AU102" s="8">
        <f t="shared" si="15"/>
        <v>0</v>
      </c>
      <c r="BB102" s="141">
        <f t="shared" si="20"/>
        <v>0</v>
      </c>
      <c r="BE102" s="141">
        <f t="shared" si="21"/>
        <v>0</v>
      </c>
      <c r="BH102" s="141">
        <f t="shared" si="22"/>
        <v>0</v>
      </c>
      <c r="BI102" s="141">
        <f t="shared" si="23"/>
        <v>0</v>
      </c>
    </row>
    <row r="103" spans="1:61" hidden="1">
      <c r="A103" s="1">
        <v>10</v>
      </c>
      <c r="B103" s="29" t="s">
        <v>218</v>
      </c>
      <c r="C103" s="30">
        <v>43511</v>
      </c>
      <c r="D103" s="29" t="s">
        <v>426</v>
      </c>
      <c r="E103" s="29" t="s">
        <v>432</v>
      </c>
      <c r="F103" s="29" t="s">
        <v>55</v>
      </c>
      <c r="G103" s="31">
        <v>25</v>
      </c>
      <c r="H103" s="31">
        <v>3</v>
      </c>
      <c r="I103" s="30" t="s">
        <v>353</v>
      </c>
      <c r="J103" s="34">
        <v>5639</v>
      </c>
      <c r="K103" s="34">
        <v>5659</v>
      </c>
      <c r="L103" s="29">
        <v>0.46666666666666667</v>
      </c>
      <c r="M103" s="29">
        <v>2314.2857142857142</v>
      </c>
      <c r="N103" s="44">
        <v>0.32</v>
      </c>
      <c r="O103" s="44">
        <v>1.5744</v>
      </c>
      <c r="P103" s="29">
        <f t="shared" si="16"/>
        <v>1.5744</v>
      </c>
      <c r="Q103" s="29" t="s">
        <v>57</v>
      </c>
      <c r="R103" s="44">
        <v>2.25</v>
      </c>
      <c r="S103" s="31">
        <v>8.5</v>
      </c>
      <c r="T103" s="31">
        <v>11.63</v>
      </c>
      <c r="U103" s="31">
        <v>99.7</v>
      </c>
      <c r="V103" s="31">
        <v>373.1</v>
      </c>
      <c r="W103" s="31">
        <v>8.06</v>
      </c>
      <c r="X103" s="31">
        <v>133.5</v>
      </c>
      <c r="Y103" s="31">
        <v>10.6</v>
      </c>
      <c r="Z103" s="31">
        <v>3.0920000000000001</v>
      </c>
      <c r="AA103" s="36">
        <v>4.7320000000000002</v>
      </c>
      <c r="AB103" s="36">
        <v>71.400000000000006</v>
      </c>
      <c r="AC103" s="36">
        <v>166</v>
      </c>
      <c r="AD103" s="34">
        <v>103</v>
      </c>
      <c r="AE103" s="29" t="s">
        <v>57</v>
      </c>
      <c r="AF103" s="11" t="s">
        <v>432</v>
      </c>
      <c r="AM103" s="4"/>
      <c r="AN103" s="4"/>
      <c r="AO103" s="4"/>
      <c r="AP103" s="124">
        <f t="shared" si="13"/>
        <v>0</v>
      </c>
      <c r="AS103" s="8">
        <f t="shared" si="14"/>
        <v>0</v>
      </c>
      <c r="AU103" s="8">
        <f t="shared" si="15"/>
        <v>0</v>
      </c>
      <c r="BB103" s="141">
        <f t="shared" si="20"/>
        <v>0</v>
      </c>
      <c r="BE103" s="141">
        <f t="shared" si="21"/>
        <v>0</v>
      </c>
      <c r="BH103" s="141">
        <f t="shared" si="22"/>
        <v>0</v>
      </c>
      <c r="BI103" s="141">
        <f t="shared" si="23"/>
        <v>0</v>
      </c>
    </row>
    <row r="104" spans="1:61" hidden="1">
      <c r="A104" s="1">
        <v>7</v>
      </c>
      <c r="B104" s="24" t="s">
        <v>201</v>
      </c>
      <c r="C104" s="25">
        <v>43581</v>
      </c>
      <c r="D104" s="25" t="s">
        <v>524</v>
      </c>
      <c r="E104" s="24" t="s">
        <v>529</v>
      </c>
      <c r="F104" s="24" t="s">
        <v>55</v>
      </c>
      <c r="G104" s="26">
        <v>25</v>
      </c>
      <c r="H104" s="26">
        <v>1</v>
      </c>
      <c r="I104" s="25" t="s">
        <v>484</v>
      </c>
      <c r="J104" s="129">
        <v>7772</v>
      </c>
      <c r="K104" s="129">
        <v>7780</v>
      </c>
      <c r="L104" s="70">
        <v>0.75</v>
      </c>
      <c r="M104" s="70">
        <f t="shared" ref="M104:M115" si="24">((K104-J104)*0.3*0.18*1000)/L104</f>
        <v>576</v>
      </c>
      <c r="N104" s="44">
        <v>0.32</v>
      </c>
      <c r="O104" s="44">
        <v>0.62975999999999999</v>
      </c>
      <c r="P104" s="29">
        <f t="shared" si="16"/>
        <v>0.62975999999999999</v>
      </c>
      <c r="Q104" s="65" t="s">
        <v>530</v>
      </c>
      <c r="R104" s="55">
        <v>63.5</v>
      </c>
      <c r="S104" s="65">
        <v>12.4</v>
      </c>
      <c r="T104" s="65">
        <v>10.039999999999999</v>
      </c>
      <c r="U104" s="65">
        <v>94.31</v>
      </c>
      <c r="V104" s="65">
        <v>110.9</v>
      </c>
      <c r="W104" s="65">
        <v>7.77</v>
      </c>
      <c r="X104" s="65">
        <v>297.5</v>
      </c>
      <c r="Y104" s="65">
        <v>3.6</v>
      </c>
      <c r="Z104" s="40">
        <v>1.651</v>
      </c>
      <c r="AA104" s="40">
        <v>0.71699999999999997</v>
      </c>
      <c r="AB104" s="40">
        <v>16.5</v>
      </c>
      <c r="AC104" s="40">
        <v>59.9</v>
      </c>
      <c r="AD104" s="28">
        <v>39</v>
      </c>
      <c r="AE104" s="115" t="s">
        <v>57</v>
      </c>
      <c r="AF104" s="47" t="s">
        <v>529</v>
      </c>
      <c r="AG104" s="65"/>
      <c r="AH104" s="65"/>
      <c r="AI104" s="65"/>
      <c r="AJ104" s="65"/>
      <c r="AK104" s="65"/>
      <c r="AL104" s="65"/>
      <c r="AM104" s="65"/>
      <c r="AN104" s="65"/>
      <c r="AO104" s="65"/>
      <c r="AP104" s="65"/>
      <c r="AQ104" s="65"/>
      <c r="AR104" s="65"/>
      <c r="AS104" s="65"/>
      <c r="AT104" s="65"/>
      <c r="AU104" s="65"/>
      <c r="AV104" s="65"/>
      <c r="AW104" s="65"/>
      <c r="AX104" s="65"/>
      <c r="AY104" s="65"/>
      <c r="AZ104" s="161"/>
      <c r="BA104" s="161"/>
      <c r="BB104" s="161"/>
      <c r="BC104" s="161"/>
      <c r="BD104" s="161"/>
      <c r="BE104" s="161"/>
      <c r="BF104" s="161"/>
      <c r="BG104" s="161"/>
      <c r="BH104" s="161"/>
      <c r="BI104" s="161"/>
    </row>
    <row r="105" spans="1:61" hidden="1">
      <c r="A105" s="1">
        <v>7</v>
      </c>
      <c r="B105" s="24" t="s">
        <v>201</v>
      </c>
      <c r="C105" s="25">
        <v>43581</v>
      </c>
      <c r="D105" s="25" t="s">
        <v>524</v>
      </c>
      <c r="E105" s="24" t="s">
        <v>531</v>
      </c>
      <c r="F105" s="24" t="s">
        <v>55</v>
      </c>
      <c r="G105" s="26">
        <v>25</v>
      </c>
      <c r="H105" s="26">
        <v>2</v>
      </c>
      <c r="I105" s="25" t="s">
        <v>484</v>
      </c>
      <c r="J105" s="129">
        <v>7783</v>
      </c>
      <c r="K105" s="129">
        <v>7798</v>
      </c>
      <c r="L105" s="70">
        <v>0.92</v>
      </c>
      <c r="M105" s="70">
        <f t="shared" si="24"/>
        <v>880.43478260869551</v>
      </c>
      <c r="N105" s="44">
        <v>0.32</v>
      </c>
      <c r="O105" s="44">
        <v>1.1808000000000001</v>
      </c>
      <c r="P105" s="29">
        <f t="shared" si="16"/>
        <v>1.1808000000000001</v>
      </c>
      <c r="Q105" s="65" t="s">
        <v>57</v>
      </c>
      <c r="R105" s="55">
        <v>63.5</v>
      </c>
      <c r="S105" s="65">
        <v>12.4</v>
      </c>
      <c r="T105" s="65">
        <v>10.039999999999999</v>
      </c>
      <c r="U105" s="65">
        <v>94.31</v>
      </c>
      <c r="V105" s="65">
        <v>110.9</v>
      </c>
      <c r="W105" s="65">
        <v>7.77</v>
      </c>
      <c r="X105" s="65">
        <v>297.5</v>
      </c>
      <c r="Y105" s="65">
        <v>3.6</v>
      </c>
      <c r="Z105" s="40">
        <v>1.651</v>
      </c>
      <c r="AA105" s="40">
        <v>0.71699999999999997</v>
      </c>
      <c r="AB105" s="40">
        <v>16.5</v>
      </c>
      <c r="AC105" s="40">
        <v>59.9</v>
      </c>
      <c r="AD105" s="28">
        <v>39</v>
      </c>
      <c r="AE105" s="115" t="s">
        <v>57</v>
      </c>
      <c r="AF105" s="47" t="s">
        <v>531</v>
      </c>
      <c r="AG105" s="65"/>
      <c r="AH105" s="65"/>
      <c r="AI105" s="65"/>
      <c r="AJ105" s="65"/>
      <c r="AK105" s="65"/>
      <c r="AL105" s="65"/>
      <c r="AM105" s="65"/>
      <c r="AN105" s="65"/>
      <c r="AO105" s="65"/>
      <c r="AP105" s="65"/>
      <c r="AQ105" s="65"/>
      <c r="AR105" s="65"/>
      <c r="AS105" s="65"/>
      <c r="AT105" s="65"/>
      <c r="AU105" s="65"/>
      <c r="AV105" s="65"/>
      <c r="AW105" s="65"/>
      <c r="AX105" s="65"/>
      <c r="AY105" s="65"/>
      <c r="AZ105" s="161"/>
      <c r="BA105" s="161"/>
      <c r="BB105" s="161"/>
      <c r="BC105" s="161"/>
      <c r="BD105" s="161"/>
      <c r="BE105" s="161"/>
      <c r="BF105" s="161"/>
      <c r="BG105" s="161"/>
      <c r="BH105" s="161"/>
      <c r="BI105" s="161"/>
    </row>
    <row r="106" spans="1:61" hidden="1">
      <c r="A106" s="1">
        <v>7</v>
      </c>
      <c r="B106" s="24" t="s">
        <v>201</v>
      </c>
      <c r="C106" s="25">
        <v>43581</v>
      </c>
      <c r="D106" s="25" t="s">
        <v>524</v>
      </c>
      <c r="E106" s="24" t="s">
        <v>532</v>
      </c>
      <c r="F106" s="24" t="s">
        <v>55</v>
      </c>
      <c r="G106" s="26">
        <v>25</v>
      </c>
      <c r="H106" s="26">
        <v>3</v>
      </c>
      <c r="I106" s="25" t="s">
        <v>484</v>
      </c>
      <c r="J106" s="129">
        <v>7803</v>
      </c>
      <c r="K106" s="129">
        <v>7816</v>
      </c>
      <c r="L106" s="70">
        <v>0.92</v>
      </c>
      <c r="M106" s="70">
        <f t="shared" si="24"/>
        <v>763.04347826086951</v>
      </c>
      <c r="N106" s="44">
        <v>0.32</v>
      </c>
      <c r="O106" s="44">
        <v>1.02336</v>
      </c>
      <c r="P106" s="29">
        <f t="shared" si="16"/>
        <v>1.02336</v>
      </c>
      <c r="Q106" s="65" t="s">
        <v>57</v>
      </c>
      <c r="R106" s="55">
        <v>63.5</v>
      </c>
      <c r="S106" s="65">
        <v>12.4</v>
      </c>
      <c r="T106" s="65">
        <v>10.039999999999999</v>
      </c>
      <c r="U106" s="65">
        <v>94.31</v>
      </c>
      <c r="V106" s="65">
        <v>110.9</v>
      </c>
      <c r="W106" s="65">
        <v>7.77</v>
      </c>
      <c r="X106" s="65">
        <v>297.5</v>
      </c>
      <c r="Y106" s="65">
        <v>3.6</v>
      </c>
      <c r="Z106" s="40">
        <v>1.651</v>
      </c>
      <c r="AA106" s="40">
        <v>0.71699999999999997</v>
      </c>
      <c r="AB106" s="40">
        <v>16.5</v>
      </c>
      <c r="AC106" s="40">
        <v>59.9</v>
      </c>
      <c r="AD106" s="28">
        <v>39</v>
      </c>
      <c r="AE106" s="115" t="s">
        <v>57</v>
      </c>
      <c r="AF106" s="47" t="s">
        <v>532</v>
      </c>
      <c r="AG106" s="65"/>
      <c r="AH106" s="65"/>
      <c r="AI106" s="65"/>
      <c r="AJ106" s="65"/>
      <c r="AK106" s="65"/>
      <c r="AL106" s="65"/>
      <c r="AM106" s="65"/>
      <c r="AN106" s="65"/>
      <c r="AO106" s="65"/>
      <c r="AP106" s="65"/>
      <c r="AQ106" s="65"/>
      <c r="AR106" s="65"/>
      <c r="AS106" s="65"/>
      <c r="AT106" s="65"/>
      <c r="AU106" s="65"/>
      <c r="AV106" s="65"/>
      <c r="AW106" s="65"/>
      <c r="AX106" s="65"/>
      <c r="AY106" s="65"/>
      <c r="AZ106" s="161"/>
      <c r="BA106" s="161"/>
      <c r="BB106" s="161"/>
      <c r="BC106" s="161"/>
      <c r="BD106" s="161"/>
      <c r="BE106" s="161"/>
      <c r="BF106" s="161"/>
      <c r="BG106" s="161"/>
      <c r="BH106" s="161"/>
      <c r="BI106" s="161"/>
    </row>
    <row r="107" spans="1:61" hidden="1">
      <c r="A107" s="74">
        <v>16</v>
      </c>
      <c r="B107" s="24" t="s">
        <v>337</v>
      </c>
      <c r="C107" s="25">
        <v>43579</v>
      </c>
      <c r="D107" s="25" t="s">
        <v>578</v>
      </c>
      <c r="E107" s="24" t="s">
        <v>583</v>
      </c>
      <c r="F107" s="24" t="s">
        <v>55</v>
      </c>
      <c r="G107" s="26">
        <v>25</v>
      </c>
      <c r="H107" s="26">
        <v>1</v>
      </c>
      <c r="I107" s="25" t="s">
        <v>484</v>
      </c>
      <c r="J107" s="129">
        <v>7151</v>
      </c>
      <c r="K107" s="129">
        <v>7164</v>
      </c>
      <c r="L107" s="70">
        <v>0.9</v>
      </c>
      <c r="M107" s="70">
        <f t="shared" si="24"/>
        <v>780</v>
      </c>
      <c r="N107" s="44">
        <v>0.32</v>
      </c>
      <c r="O107" s="44">
        <v>1.02336</v>
      </c>
      <c r="P107" s="29">
        <f t="shared" si="16"/>
        <v>1.02336</v>
      </c>
      <c r="Q107" s="65" t="s">
        <v>57</v>
      </c>
      <c r="R107" s="24">
        <v>263</v>
      </c>
      <c r="S107" s="65">
        <v>14.6</v>
      </c>
      <c r="T107" s="65">
        <v>9.15</v>
      </c>
      <c r="U107" s="65">
        <v>90</v>
      </c>
      <c r="V107" s="65">
        <v>203.9</v>
      </c>
      <c r="W107" s="65">
        <v>7.79</v>
      </c>
      <c r="X107" s="65">
        <v>315.60000000000002</v>
      </c>
      <c r="Y107" s="65">
        <v>5.2</v>
      </c>
      <c r="Z107" s="40">
        <v>1.7629999999999999</v>
      </c>
      <c r="AA107" s="40">
        <v>1.419</v>
      </c>
      <c r="AB107" s="40">
        <v>48.7</v>
      </c>
      <c r="AC107" s="40">
        <v>96.6</v>
      </c>
      <c r="AD107" s="28">
        <v>62</v>
      </c>
      <c r="AE107" s="115" t="s">
        <v>57</v>
      </c>
      <c r="AF107" s="24" t="s">
        <v>583</v>
      </c>
      <c r="AG107" s="65"/>
      <c r="AH107" s="65"/>
      <c r="AI107" s="65"/>
      <c r="AJ107" s="65"/>
      <c r="AK107" s="65"/>
      <c r="AL107" s="65"/>
      <c r="AM107" s="65"/>
      <c r="AN107" s="65"/>
      <c r="AO107" s="65"/>
      <c r="AP107" s="65"/>
      <c r="AQ107" s="65"/>
      <c r="AR107" s="65"/>
      <c r="AS107" s="65"/>
      <c r="AT107" s="65"/>
      <c r="AU107" s="65"/>
      <c r="AV107" s="65"/>
      <c r="AW107" s="65"/>
      <c r="AX107" s="65"/>
      <c r="AY107" s="65"/>
      <c r="AZ107" s="161"/>
      <c r="BA107" s="161"/>
      <c r="BB107" s="161"/>
      <c r="BC107" s="161"/>
      <c r="BD107" s="161"/>
      <c r="BE107" s="161"/>
      <c r="BF107" s="161"/>
      <c r="BG107" s="161"/>
      <c r="BH107" s="161"/>
      <c r="BI107" s="161"/>
    </row>
    <row r="108" spans="1:61" hidden="1">
      <c r="A108" s="74">
        <v>16</v>
      </c>
      <c r="B108" s="24" t="s">
        <v>337</v>
      </c>
      <c r="C108" s="25">
        <v>43579</v>
      </c>
      <c r="D108" s="25" t="s">
        <v>578</v>
      </c>
      <c r="E108" s="24" t="s">
        <v>584</v>
      </c>
      <c r="F108" s="24" t="s">
        <v>55</v>
      </c>
      <c r="G108" s="26">
        <v>25</v>
      </c>
      <c r="H108" s="26">
        <v>2</v>
      </c>
      <c r="I108" s="25" t="s">
        <v>484</v>
      </c>
      <c r="J108" s="129">
        <v>7164</v>
      </c>
      <c r="K108" s="129">
        <v>7177</v>
      </c>
      <c r="L108" s="70">
        <v>0.9</v>
      </c>
      <c r="M108" s="70">
        <f t="shared" si="24"/>
        <v>780</v>
      </c>
      <c r="N108" s="44">
        <v>0.32</v>
      </c>
      <c r="O108" s="44">
        <v>1.02336</v>
      </c>
      <c r="P108" s="29">
        <f t="shared" si="16"/>
        <v>1.02336</v>
      </c>
      <c r="Q108" s="65" t="s">
        <v>57</v>
      </c>
      <c r="R108" s="24">
        <v>263</v>
      </c>
      <c r="S108" s="65">
        <v>14.6</v>
      </c>
      <c r="T108" s="65">
        <v>9.15</v>
      </c>
      <c r="U108" s="65">
        <v>90</v>
      </c>
      <c r="V108" s="65">
        <v>203.9</v>
      </c>
      <c r="W108" s="65">
        <v>7.79</v>
      </c>
      <c r="X108" s="65">
        <v>315.60000000000002</v>
      </c>
      <c r="Y108" s="65">
        <v>5.2</v>
      </c>
      <c r="Z108" s="40">
        <v>1.7629999999999999</v>
      </c>
      <c r="AA108" s="40">
        <v>1.419</v>
      </c>
      <c r="AB108" s="40">
        <v>48.7</v>
      </c>
      <c r="AC108" s="40">
        <v>96.6</v>
      </c>
      <c r="AD108" s="28">
        <v>62</v>
      </c>
      <c r="AE108" s="115" t="s">
        <v>57</v>
      </c>
      <c r="AF108" s="24" t="s">
        <v>584</v>
      </c>
      <c r="AG108" s="65"/>
      <c r="AH108" s="65"/>
      <c r="AI108" s="65"/>
      <c r="AJ108" s="65"/>
      <c r="AK108" s="65"/>
      <c r="AL108" s="65"/>
      <c r="AM108" s="65"/>
      <c r="AN108" s="65"/>
      <c r="AO108" s="65"/>
      <c r="AP108" s="65"/>
      <c r="AQ108" s="65"/>
      <c r="AR108" s="65"/>
      <c r="AS108" s="65"/>
      <c r="AT108" s="65"/>
      <c r="AU108" s="65"/>
      <c r="AV108" s="65"/>
      <c r="AW108" s="65"/>
      <c r="AX108" s="65"/>
      <c r="AY108" s="65"/>
      <c r="AZ108" s="161"/>
      <c r="BA108" s="161"/>
      <c r="BB108" s="161"/>
      <c r="BC108" s="161"/>
      <c r="BD108" s="161"/>
      <c r="BE108" s="161"/>
      <c r="BF108" s="161"/>
      <c r="BG108" s="161"/>
      <c r="BH108" s="161"/>
      <c r="BI108" s="161"/>
    </row>
    <row r="109" spans="1:61" hidden="1">
      <c r="A109" s="74">
        <v>16</v>
      </c>
      <c r="B109" s="170" t="s">
        <v>337</v>
      </c>
      <c r="C109" s="173">
        <v>43579</v>
      </c>
      <c r="D109" s="173" t="s">
        <v>578</v>
      </c>
      <c r="E109" s="170" t="s">
        <v>585</v>
      </c>
      <c r="F109" s="170" t="s">
        <v>55</v>
      </c>
      <c r="G109" s="176">
        <v>25</v>
      </c>
      <c r="H109" s="176">
        <v>3</v>
      </c>
      <c r="I109" s="173" t="s">
        <v>484</v>
      </c>
      <c r="J109" s="178">
        <v>7177</v>
      </c>
      <c r="K109" s="178">
        <v>7196</v>
      </c>
      <c r="L109" s="180">
        <v>0.95</v>
      </c>
      <c r="M109" s="180">
        <f t="shared" si="24"/>
        <v>1080</v>
      </c>
      <c r="N109" s="44">
        <v>0.32</v>
      </c>
      <c r="O109" s="44">
        <v>1.4956799999999999</v>
      </c>
      <c r="P109" s="29">
        <f t="shared" si="16"/>
        <v>1.4956799999999999</v>
      </c>
      <c r="Q109" s="183" t="s">
        <v>57</v>
      </c>
      <c r="R109" s="170">
        <v>263</v>
      </c>
      <c r="S109" s="183">
        <v>14.6</v>
      </c>
      <c r="T109" s="183">
        <v>9.15</v>
      </c>
      <c r="U109" s="183">
        <v>90</v>
      </c>
      <c r="V109" s="183">
        <v>203.9</v>
      </c>
      <c r="W109" s="183">
        <v>7.79</v>
      </c>
      <c r="X109" s="183">
        <v>315.60000000000002</v>
      </c>
      <c r="Y109" s="183">
        <v>5.2</v>
      </c>
      <c r="Z109" s="185">
        <v>1.7629999999999999</v>
      </c>
      <c r="AA109" s="185">
        <v>1.419</v>
      </c>
      <c r="AB109" s="185">
        <v>48.7</v>
      </c>
      <c r="AC109" s="185">
        <v>96.6</v>
      </c>
      <c r="AD109" s="187">
        <v>62</v>
      </c>
      <c r="AE109" s="188" t="s">
        <v>57</v>
      </c>
      <c r="AF109" s="170" t="s">
        <v>585</v>
      </c>
      <c r="AG109" s="183"/>
      <c r="AH109" s="183"/>
      <c r="AI109" s="183"/>
      <c r="AJ109" s="183"/>
      <c r="AK109" s="183"/>
      <c r="AL109" s="183"/>
      <c r="AM109" s="183"/>
      <c r="AN109" s="183"/>
      <c r="AO109" s="183"/>
      <c r="AP109" s="183"/>
      <c r="AQ109" s="183"/>
      <c r="AR109" s="183"/>
      <c r="AS109" s="183"/>
      <c r="AT109" s="183"/>
      <c r="AU109" s="183"/>
      <c r="AV109" s="183"/>
      <c r="AW109" s="183"/>
      <c r="AX109" s="183"/>
      <c r="AY109" s="183"/>
      <c r="AZ109" s="191"/>
      <c r="BA109" s="191"/>
      <c r="BB109" s="191"/>
      <c r="BC109" s="191"/>
      <c r="BD109" s="191"/>
      <c r="BE109" s="191"/>
      <c r="BF109" s="191"/>
      <c r="BG109" s="191"/>
      <c r="BH109" s="191"/>
      <c r="BI109" s="191"/>
    </row>
    <row r="110" spans="1:61" s="144" customFormat="1" hidden="1">
      <c r="A110" s="1">
        <v>12</v>
      </c>
      <c r="B110" s="24" t="s">
        <v>286</v>
      </c>
      <c r="C110" s="25">
        <v>43579</v>
      </c>
      <c r="D110" s="25" t="s">
        <v>433</v>
      </c>
      <c r="E110" s="24" t="s">
        <v>557</v>
      </c>
      <c r="F110" s="24" t="s">
        <v>55</v>
      </c>
      <c r="G110" s="26">
        <v>25</v>
      </c>
      <c r="H110" s="26">
        <v>1</v>
      </c>
      <c r="I110" s="25" t="s">
        <v>484</v>
      </c>
      <c r="J110" s="129">
        <v>7237</v>
      </c>
      <c r="K110" s="129">
        <v>7271</v>
      </c>
      <c r="L110" s="70">
        <v>1.1200000000000001</v>
      </c>
      <c r="M110" s="70">
        <f t="shared" si="24"/>
        <v>1639.285714285714</v>
      </c>
      <c r="N110" s="44">
        <v>0.32</v>
      </c>
      <c r="O110" s="44">
        <v>2.6764799999999997</v>
      </c>
      <c r="P110" s="29">
        <f t="shared" si="16"/>
        <v>2.6764799999999997</v>
      </c>
      <c r="Q110" s="65" t="s">
        <v>57</v>
      </c>
      <c r="R110" s="26">
        <v>162</v>
      </c>
      <c r="S110" s="65">
        <v>14.4</v>
      </c>
      <c r="T110" s="65">
        <v>9.19</v>
      </c>
      <c r="U110" s="65">
        <v>90.1</v>
      </c>
      <c r="V110" s="65">
        <v>185</v>
      </c>
      <c r="W110" s="65">
        <v>7.78</v>
      </c>
      <c r="X110" s="65">
        <v>312.3</v>
      </c>
      <c r="Y110" s="65">
        <v>6.1</v>
      </c>
      <c r="Z110" s="40">
        <v>2.5249999999999999</v>
      </c>
      <c r="AA110" s="27">
        <v>1.34</v>
      </c>
      <c r="AB110" s="40">
        <v>127</v>
      </c>
      <c r="AC110" s="40">
        <v>387.9</v>
      </c>
      <c r="AD110" s="28">
        <v>81</v>
      </c>
      <c r="AE110" s="115" t="s">
        <v>57</v>
      </c>
      <c r="AF110" s="24" t="s">
        <v>557</v>
      </c>
      <c r="AG110" s="65"/>
      <c r="AH110" s="65"/>
      <c r="AI110" s="65"/>
      <c r="AJ110" s="65"/>
      <c r="AK110" s="65"/>
      <c r="AL110" s="65"/>
      <c r="AM110" s="65"/>
      <c r="AN110" s="65"/>
      <c r="AO110" s="65"/>
      <c r="AP110" s="65"/>
      <c r="AQ110" s="65"/>
      <c r="AR110" s="65"/>
      <c r="AS110" s="65"/>
      <c r="AT110" s="65"/>
      <c r="AU110" s="65"/>
      <c r="AV110" s="65"/>
      <c r="AW110" s="65"/>
      <c r="AX110" s="65"/>
      <c r="AY110" s="65"/>
      <c r="AZ110" s="161"/>
      <c r="BA110" s="161"/>
      <c r="BB110" s="161"/>
      <c r="BC110" s="161"/>
      <c r="BD110" s="161"/>
      <c r="BE110" s="161"/>
      <c r="BF110" s="161"/>
      <c r="BG110" s="161"/>
      <c r="BH110" s="161"/>
      <c r="BI110" s="161"/>
    </row>
    <row r="111" spans="1:61" s="144" customFormat="1" hidden="1">
      <c r="A111" s="1">
        <v>12</v>
      </c>
      <c r="B111" s="24" t="s">
        <v>286</v>
      </c>
      <c r="C111" s="25">
        <v>43579</v>
      </c>
      <c r="D111" s="25" t="s">
        <v>433</v>
      </c>
      <c r="E111" s="24" t="s">
        <v>558</v>
      </c>
      <c r="F111" s="24" t="s">
        <v>55</v>
      </c>
      <c r="G111" s="26">
        <v>25</v>
      </c>
      <c r="H111" s="26">
        <v>2</v>
      </c>
      <c r="I111" s="25" t="s">
        <v>484</v>
      </c>
      <c r="J111" s="129">
        <v>7271</v>
      </c>
      <c r="K111" s="129">
        <v>7319</v>
      </c>
      <c r="L111" s="70">
        <v>1.33</v>
      </c>
      <c r="M111" s="70">
        <f t="shared" si="24"/>
        <v>1948.8721804511274</v>
      </c>
      <c r="N111" s="44">
        <v>0.32</v>
      </c>
      <c r="O111" s="44">
        <v>3.7785599999999993</v>
      </c>
      <c r="P111" s="29">
        <f t="shared" si="16"/>
        <v>3.7785599999999993</v>
      </c>
      <c r="Q111" s="65" t="s">
        <v>57</v>
      </c>
      <c r="R111" s="26">
        <v>162</v>
      </c>
      <c r="S111" s="65">
        <v>14.4</v>
      </c>
      <c r="T111" s="65">
        <v>9.19</v>
      </c>
      <c r="U111" s="65">
        <v>90.1</v>
      </c>
      <c r="V111" s="65">
        <v>185</v>
      </c>
      <c r="W111" s="65">
        <v>7.78</v>
      </c>
      <c r="X111" s="65">
        <v>312.3</v>
      </c>
      <c r="Y111" s="65">
        <v>6.1</v>
      </c>
      <c r="Z111" s="40">
        <v>2.5249999999999999</v>
      </c>
      <c r="AA111" s="27">
        <v>1.34</v>
      </c>
      <c r="AB111" s="40">
        <v>127</v>
      </c>
      <c r="AC111" s="40">
        <v>387.9</v>
      </c>
      <c r="AD111" s="28">
        <v>81</v>
      </c>
      <c r="AE111" s="115" t="s">
        <v>57</v>
      </c>
      <c r="AF111" s="24" t="s">
        <v>558</v>
      </c>
      <c r="AG111" s="65"/>
      <c r="AH111" s="65"/>
      <c r="AI111" s="65"/>
      <c r="AJ111" s="65"/>
      <c r="AK111" s="65"/>
      <c r="AL111" s="65"/>
      <c r="AM111" s="65"/>
      <c r="AN111" s="65"/>
      <c r="AO111" s="65"/>
      <c r="AP111" s="65"/>
      <c r="AQ111" s="65"/>
      <c r="AR111" s="65"/>
      <c r="AS111" s="65"/>
      <c r="AT111" s="65"/>
      <c r="AU111" s="65"/>
      <c r="AV111" s="65"/>
      <c r="AW111" s="65"/>
      <c r="AX111" s="65"/>
      <c r="AY111" s="65"/>
      <c r="AZ111" s="161"/>
      <c r="BA111" s="161"/>
      <c r="BB111" s="161"/>
      <c r="BC111" s="161"/>
      <c r="BD111" s="161"/>
      <c r="BE111" s="161"/>
      <c r="BF111" s="161"/>
      <c r="BG111" s="161"/>
      <c r="BH111" s="161"/>
      <c r="BI111" s="161"/>
    </row>
    <row r="112" spans="1:61" s="144" customFormat="1" hidden="1">
      <c r="A112" s="1">
        <v>12</v>
      </c>
      <c r="B112" s="24" t="s">
        <v>286</v>
      </c>
      <c r="C112" s="25">
        <v>43579</v>
      </c>
      <c r="D112" s="25" t="s">
        <v>433</v>
      </c>
      <c r="E112" s="24" t="s">
        <v>559</v>
      </c>
      <c r="F112" s="24" t="s">
        <v>55</v>
      </c>
      <c r="G112" s="26">
        <v>25</v>
      </c>
      <c r="H112" s="26">
        <v>3</v>
      </c>
      <c r="I112" s="25" t="s">
        <v>484</v>
      </c>
      <c r="J112" s="129">
        <v>7319</v>
      </c>
      <c r="K112" s="129">
        <v>7351</v>
      </c>
      <c r="L112" s="70">
        <v>1.03</v>
      </c>
      <c r="M112" s="70">
        <f t="shared" si="24"/>
        <v>1677.6699029126214</v>
      </c>
      <c r="N112" s="44">
        <v>0.32</v>
      </c>
      <c r="O112" s="44">
        <v>2.5190399999999999</v>
      </c>
      <c r="P112" s="29">
        <f t="shared" si="16"/>
        <v>2.5190399999999999</v>
      </c>
      <c r="Q112" s="65" t="s">
        <v>57</v>
      </c>
      <c r="R112" s="26">
        <v>162</v>
      </c>
      <c r="S112" s="65">
        <v>14.4</v>
      </c>
      <c r="T112" s="65">
        <v>9.19</v>
      </c>
      <c r="U112" s="65">
        <v>90.1</v>
      </c>
      <c r="V112" s="65">
        <v>185</v>
      </c>
      <c r="W112" s="65">
        <v>7.78</v>
      </c>
      <c r="X112" s="65">
        <v>312.3</v>
      </c>
      <c r="Y112" s="65">
        <v>6.1</v>
      </c>
      <c r="Z112" s="40">
        <v>2.5249999999999999</v>
      </c>
      <c r="AA112" s="27">
        <v>1.34</v>
      </c>
      <c r="AB112" s="40">
        <v>127</v>
      </c>
      <c r="AC112" s="40">
        <v>387.9</v>
      </c>
      <c r="AD112" s="28">
        <v>81</v>
      </c>
      <c r="AE112" s="115" t="s">
        <v>57</v>
      </c>
      <c r="AF112" s="24" t="s">
        <v>559</v>
      </c>
      <c r="AG112" s="65"/>
      <c r="AH112" s="65"/>
      <c r="AI112" s="65"/>
      <c r="AJ112" s="65"/>
      <c r="AK112" s="65"/>
      <c r="AL112" s="65"/>
      <c r="AM112" s="65"/>
      <c r="AN112" s="65"/>
      <c r="AO112" s="65"/>
      <c r="AP112" s="65"/>
      <c r="AQ112" s="65"/>
      <c r="AR112" s="65"/>
      <c r="AS112" s="65"/>
      <c r="AT112" s="65"/>
      <c r="AU112" s="65"/>
      <c r="AV112" s="65"/>
      <c r="AW112" s="65"/>
      <c r="AX112" s="65"/>
      <c r="AY112" s="65"/>
      <c r="AZ112" s="161"/>
      <c r="BA112" s="161"/>
      <c r="BB112" s="161"/>
      <c r="BC112" s="161"/>
      <c r="BD112" s="161"/>
      <c r="BE112" s="161"/>
      <c r="BF112" s="161"/>
      <c r="BG112" s="161"/>
      <c r="BH112" s="161"/>
      <c r="BI112" s="161"/>
    </row>
    <row r="113" spans="1:61" s="144" customFormat="1" hidden="1">
      <c r="A113" s="1">
        <v>11</v>
      </c>
      <c r="B113" s="24" t="s">
        <v>235</v>
      </c>
      <c r="C113" s="25">
        <v>43580</v>
      </c>
      <c r="D113" s="25" t="s">
        <v>546</v>
      </c>
      <c r="E113" s="24" t="s">
        <v>551</v>
      </c>
      <c r="F113" s="24" t="s">
        <v>55</v>
      </c>
      <c r="G113" s="26">
        <v>25</v>
      </c>
      <c r="H113" s="26">
        <v>1</v>
      </c>
      <c r="I113" s="25" t="s">
        <v>484</v>
      </c>
      <c r="J113" s="129">
        <v>7431</v>
      </c>
      <c r="K113" s="129">
        <v>7450</v>
      </c>
      <c r="L113" s="70">
        <v>1.03</v>
      </c>
      <c r="M113" s="70">
        <f t="shared" si="24"/>
        <v>996.11650485436894</v>
      </c>
      <c r="N113" s="44">
        <v>0.32</v>
      </c>
      <c r="O113" s="44">
        <v>1.4956799999999999</v>
      </c>
      <c r="P113" s="29">
        <f t="shared" si="16"/>
        <v>1.4956799999999999</v>
      </c>
      <c r="Q113" s="65" t="s">
        <v>57</v>
      </c>
      <c r="R113" s="24">
        <v>174</v>
      </c>
      <c r="S113" s="65">
        <v>13.9</v>
      </c>
      <c r="T113" s="65">
        <v>9.3800000000000008</v>
      </c>
      <c r="U113" s="65">
        <v>91.1</v>
      </c>
      <c r="V113" s="65">
        <v>168</v>
      </c>
      <c r="W113" s="65">
        <v>7.86</v>
      </c>
      <c r="X113" s="65">
        <v>329.8</v>
      </c>
      <c r="Y113" s="65">
        <v>6.8</v>
      </c>
      <c r="Z113" s="40">
        <v>1.571</v>
      </c>
      <c r="AA113" s="40">
        <v>0.90600000000000003</v>
      </c>
      <c r="AB113" s="40">
        <v>40.799999999999997</v>
      </c>
      <c r="AC113" s="40">
        <v>229.8</v>
      </c>
      <c r="AD113" s="28">
        <v>54</v>
      </c>
      <c r="AE113" s="115" t="s">
        <v>57</v>
      </c>
      <c r="AF113" s="24" t="s">
        <v>551</v>
      </c>
      <c r="AG113" s="65"/>
      <c r="AH113" s="65"/>
      <c r="AI113" s="65"/>
      <c r="AJ113" s="65"/>
      <c r="AK113" s="65"/>
      <c r="AL113" s="65"/>
      <c r="AM113" s="65"/>
      <c r="AN113" s="65"/>
      <c r="AO113" s="65"/>
      <c r="AP113" s="65"/>
      <c r="AQ113" s="65"/>
      <c r="AR113" s="65"/>
      <c r="AS113" s="65"/>
      <c r="AT113" s="65"/>
      <c r="AU113" s="65"/>
      <c r="AV113" s="65"/>
      <c r="AW113" s="65"/>
      <c r="AX113" s="65"/>
      <c r="AY113" s="65"/>
      <c r="AZ113" s="161"/>
      <c r="BA113" s="161"/>
      <c r="BB113" s="161"/>
      <c r="BC113" s="161"/>
      <c r="BD113" s="161"/>
      <c r="BE113" s="161"/>
      <c r="BF113" s="161"/>
      <c r="BG113" s="161"/>
      <c r="BH113" s="161"/>
      <c r="BI113" s="161"/>
    </row>
    <row r="114" spans="1:61" s="144" customFormat="1" hidden="1">
      <c r="A114" s="1">
        <v>11</v>
      </c>
      <c r="B114" s="24" t="s">
        <v>235</v>
      </c>
      <c r="C114" s="25">
        <v>43580</v>
      </c>
      <c r="D114" s="25" t="s">
        <v>546</v>
      </c>
      <c r="E114" s="24" t="s">
        <v>552</v>
      </c>
      <c r="F114" s="24" t="s">
        <v>55</v>
      </c>
      <c r="G114" s="26">
        <v>25</v>
      </c>
      <c r="H114" s="26">
        <v>2</v>
      </c>
      <c r="I114" s="25" t="s">
        <v>484</v>
      </c>
      <c r="J114" s="129">
        <v>7450</v>
      </c>
      <c r="K114" s="129">
        <v>7466</v>
      </c>
      <c r="L114" s="70">
        <v>1.08</v>
      </c>
      <c r="M114" s="70">
        <f t="shared" si="24"/>
        <v>800</v>
      </c>
      <c r="N114" s="44">
        <v>0.32</v>
      </c>
      <c r="O114" s="44">
        <v>1.25952</v>
      </c>
      <c r="P114" s="29">
        <f t="shared" si="16"/>
        <v>1.25952</v>
      </c>
      <c r="Q114" s="65" t="s">
        <v>57</v>
      </c>
      <c r="R114" s="24">
        <v>174</v>
      </c>
      <c r="S114" s="65">
        <v>13.9</v>
      </c>
      <c r="T114" s="65">
        <v>9.3800000000000008</v>
      </c>
      <c r="U114" s="65">
        <v>91.1</v>
      </c>
      <c r="V114" s="65">
        <v>168</v>
      </c>
      <c r="W114" s="65">
        <v>7.86</v>
      </c>
      <c r="X114" s="65">
        <v>329.8</v>
      </c>
      <c r="Y114" s="65">
        <v>6.8</v>
      </c>
      <c r="Z114" s="40">
        <v>1.571</v>
      </c>
      <c r="AA114" s="40">
        <v>0.90600000000000003</v>
      </c>
      <c r="AB114" s="40">
        <v>40.799999999999997</v>
      </c>
      <c r="AC114" s="40">
        <v>229.8</v>
      </c>
      <c r="AD114" s="28">
        <v>54</v>
      </c>
      <c r="AE114" s="115" t="s">
        <v>57</v>
      </c>
      <c r="AF114" s="24" t="s">
        <v>552</v>
      </c>
      <c r="AG114" s="65"/>
      <c r="AH114" s="65"/>
      <c r="AI114" s="65"/>
      <c r="AJ114" s="65"/>
      <c r="AK114" s="65"/>
      <c r="AL114" s="65"/>
      <c r="AM114" s="65"/>
      <c r="AN114" s="65"/>
      <c r="AO114" s="65"/>
      <c r="AP114" s="65"/>
      <c r="AQ114" s="65"/>
      <c r="AR114" s="65"/>
      <c r="AS114" s="65"/>
      <c r="AT114" s="65"/>
      <c r="AU114" s="65"/>
      <c r="AV114" s="65"/>
      <c r="AW114" s="65"/>
      <c r="AX114" s="65"/>
      <c r="AY114" s="65"/>
      <c r="AZ114" s="161"/>
      <c r="BA114" s="161"/>
      <c r="BB114" s="161"/>
      <c r="BC114" s="161"/>
      <c r="BD114" s="161"/>
      <c r="BE114" s="161"/>
      <c r="BF114" s="161"/>
      <c r="BG114" s="161"/>
      <c r="BH114" s="161"/>
      <c r="BI114" s="161"/>
    </row>
    <row r="115" spans="1:61" s="144" customFormat="1" hidden="1">
      <c r="A115" s="1">
        <v>11</v>
      </c>
      <c r="B115" s="24" t="s">
        <v>235</v>
      </c>
      <c r="C115" s="25">
        <v>43580</v>
      </c>
      <c r="D115" s="25" t="s">
        <v>546</v>
      </c>
      <c r="E115" s="24" t="s">
        <v>553</v>
      </c>
      <c r="F115" s="24" t="s">
        <v>55</v>
      </c>
      <c r="G115" s="26">
        <v>25</v>
      </c>
      <c r="H115" s="26">
        <v>3</v>
      </c>
      <c r="I115" s="25" t="s">
        <v>484</v>
      </c>
      <c r="J115" s="129">
        <v>7467</v>
      </c>
      <c r="K115" s="129">
        <v>7484</v>
      </c>
      <c r="L115" s="70">
        <v>1.06</v>
      </c>
      <c r="M115" s="70">
        <f t="shared" si="24"/>
        <v>866.0377358490565</v>
      </c>
      <c r="N115" s="44">
        <v>0.32</v>
      </c>
      <c r="O115" s="44">
        <v>1.3382399999999999</v>
      </c>
      <c r="P115" s="29">
        <f t="shared" si="16"/>
        <v>1.3382399999999999</v>
      </c>
      <c r="Q115" s="65" t="s">
        <v>57</v>
      </c>
      <c r="R115" s="24">
        <v>174</v>
      </c>
      <c r="S115" s="65">
        <v>13.9</v>
      </c>
      <c r="T115" s="65">
        <v>9.3800000000000008</v>
      </c>
      <c r="U115" s="65">
        <v>91.1</v>
      </c>
      <c r="V115" s="65">
        <v>168</v>
      </c>
      <c r="W115" s="65">
        <v>7.86</v>
      </c>
      <c r="X115" s="65">
        <v>329.8</v>
      </c>
      <c r="Y115" s="65">
        <v>6.8</v>
      </c>
      <c r="Z115" s="40">
        <v>1.571</v>
      </c>
      <c r="AA115" s="40">
        <v>0.90600000000000003</v>
      </c>
      <c r="AB115" s="40">
        <v>40.799999999999997</v>
      </c>
      <c r="AC115" s="40">
        <v>229.8</v>
      </c>
      <c r="AD115" s="28">
        <v>54</v>
      </c>
      <c r="AE115" s="115" t="s">
        <v>57</v>
      </c>
      <c r="AF115" s="24" t="s">
        <v>553</v>
      </c>
      <c r="AG115" s="65"/>
      <c r="AH115" s="65"/>
      <c r="AI115" s="65"/>
      <c r="AJ115" s="65"/>
      <c r="AK115" s="65"/>
      <c r="AL115" s="65"/>
      <c r="AM115" s="65"/>
      <c r="AN115" s="65"/>
      <c r="AO115" s="65"/>
      <c r="AP115" s="65"/>
      <c r="AQ115" s="65"/>
      <c r="AR115" s="65"/>
      <c r="AS115" s="65"/>
      <c r="AT115" s="65"/>
      <c r="AU115" s="65"/>
      <c r="AV115" s="65"/>
      <c r="AW115" s="65"/>
      <c r="AX115" s="65"/>
      <c r="AY115" s="65"/>
      <c r="AZ115" s="161"/>
      <c r="BA115" s="161"/>
      <c r="BB115" s="161"/>
      <c r="BC115" s="161"/>
      <c r="BD115" s="161"/>
      <c r="BE115" s="161"/>
      <c r="BF115" s="161"/>
      <c r="BG115" s="161"/>
      <c r="BH115" s="161"/>
      <c r="BI115" s="161"/>
    </row>
    <row r="116" spans="1:61" hidden="1">
      <c r="A116" s="1">
        <v>3</v>
      </c>
      <c r="B116" s="24" t="s">
        <v>93</v>
      </c>
      <c r="C116" s="119">
        <v>43578</v>
      </c>
      <c r="D116" s="24" t="s">
        <v>815</v>
      </c>
      <c r="E116" s="24" t="s">
        <v>499</v>
      </c>
      <c r="F116" s="24" t="s">
        <v>55</v>
      </c>
      <c r="G116" s="26">
        <v>25</v>
      </c>
      <c r="H116" s="26">
        <v>1</v>
      </c>
      <c r="I116" s="25" t="s">
        <v>484</v>
      </c>
      <c r="J116" s="28">
        <v>6941</v>
      </c>
      <c r="K116" s="28">
        <v>6964</v>
      </c>
      <c r="L116" s="24">
        <v>0.68</v>
      </c>
      <c r="M116" s="24">
        <f t="shared" ref="M116:M121" si="25">((K116-J116)*0.3*0.25*1000)/L116</f>
        <v>2536.7647058823522</v>
      </c>
      <c r="N116" s="44">
        <v>0.32</v>
      </c>
      <c r="O116" s="44">
        <v>1.8105599999999999</v>
      </c>
      <c r="P116" s="29">
        <f t="shared" si="16"/>
        <v>1.8105599999999999</v>
      </c>
      <c r="Q116" s="24" t="s">
        <v>57</v>
      </c>
      <c r="R116" s="55">
        <v>48.4</v>
      </c>
      <c r="S116" s="24">
        <v>11.9</v>
      </c>
      <c r="T116" s="24">
        <v>10.72</v>
      </c>
      <c r="U116" s="24">
        <v>99.4</v>
      </c>
      <c r="V116" s="24">
        <v>163</v>
      </c>
      <c r="W116" s="24">
        <v>8.1999999999999993</v>
      </c>
      <c r="X116" s="24">
        <v>306.39999999999998</v>
      </c>
      <c r="Y116" s="24">
        <v>2.5</v>
      </c>
      <c r="Z116" s="40">
        <v>1.0489999999999999</v>
      </c>
      <c r="AA116" s="40">
        <v>0.39800000000000002</v>
      </c>
      <c r="AB116" s="40">
        <v>8.8000000000000007</v>
      </c>
      <c r="AC116" s="40">
        <v>50.8</v>
      </c>
      <c r="AD116" s="28">
        <v>33</v>
      </c>
      <c r="AE116" s="115" t="s">
        <v>57</v>
      </c>
      <c r="AF116" s="24" t="s">
        <v>499</v>
      </c>
      <c r="AG116" s="65"/>
      <c r="AH116" s="65"/>
      <c r="AI116" s="65"/>
      <c r="AJ116" s="65"/>
      <c r="AK116" s="65"/>
      <c r="AL116" s="65"/>
      <c r="AM116" s="65"/>
      <c r="AN116" s="65"/>
      <c r="AO116" s="65"/>
      <c r="AP116" s="65"/>
      <c r="AQ116" s="65"/>
      <c r="AR116" s="65"/>
      <c r="AS116" s="65"/>
      <c r="AT116" s="65"/>
      <c r="AU116" s="65"/>
      <c r="AV116" s="65"/>
      <c r="AW116" s="65"/>
      <c r="AX116" s="65"/>
      <c r="AY116" s="65"/>
      <c r="AZ116" s="161"/>
      <c r="BA116" s="161"/>
      <c r="BB116" s="161"/>
      <c r="BC116" s="161"/>
      <c r="BD116" s="161"/>
      <c r="BE116" s="161"/>
      <c r="BF116" s="161"/>
      <c r="BG116" s="161"/>
      <c r="BH116" s="161"/>
      <c r="BI116" s="161"/>
    </row>
    <row r="117" spans="1:61" hidden="1">
      <c r="A117" s="1">
        <v>3</v>
      </c>
      <c r="B117" s="24" t="s">
        <v>93</v>
      </c>
      <c r="C117" s="119">
        <v>43578</v>
      </c>
      <c r="D117" s="24" t="s">
        <v>815</v>
      </c>
      <c r="E117" s="24" t="s">
        <v>500</v>
      </c>
      <c r="F117" s="24" t="s">
        <v>55</v>
      </c>
      <c r="G117" s="26">
        <v>25</v>
      </c>
      <c r="H117" s="26">
        <v>2</v>
      </c>
      <c r="I117" s="25" t="s">
        <v>484</v>
      </c>
      <c r="J117" s="28">
        <v>6965</v>
      </c>
      <c r="K117" s="28">
        <v>6999</v>
      </c>
      <c r="L117" s="24">
        <v>0.78</v>
      </c>
      <c r="M117" s="24">
        <f t="shared" si="25"/>
        <v>3269.2307692307691</v>
      </c>
      <c r="N117" s="44">
        <v>0.32</v>
      </c>
      <c r="O117" s="44">
        <v>2.6764799999999997</v>
      </c>
      <c r="P117" s="29">
        <f t="shared" si="16"/>
        <v>2.6764799999999997</v>
      </c>
      <c r="Q117" s="24" t="s">
        <v>57</v>
      </c>
      <c r="R117" s="55">
        <v>48.4</v>
      </c>
      <c r="S117" s="24">
        <v>11.9</v>
      </c>
      <c r="T117" s="24">
        <v>10.72</v>
      </c>
      <c r="U117" s="24">
        <v>99.4</v>
      </c>
      <c r="V117" s="24">
        <v>163</v>
      </c>
      <c r="W117" s="24">
        <v>8.1999999999999993</v>
      </c>
      <c r="X117" s="24">
        <v>306.39999999999998</v>
      </c>
      <c r="Y117" s="24">
        <v>2.5</v>
      </c>
      <c r="Z117" s="40">
        <v>1.0489999999999999</v>
      </c>
      <c r="AA117" s="40">
        <v>0.39800000000000002</v>
      </c>
      <c r="AB117" s="40">
        <v>8.8000000000000007</v>
      </c>
      <c r="AC117" s="40">
        <v>50.8</v>
      </c>
      <c r="AD117" s="28">
        <v>33</v>
      </c>
      <c r="AE117" s="115" t="s">
        <v>57</v>
      </c>
      <c r="AF117" s="24" t="s">
        <v>500</v>
      </c>
      <c r="AG117" s="65"/>
      <c r="AH117" s="65"/>
      <c r="AI117" s="65"/>
      <c r="AJ117" s="65"/>
      <c r="AK117" s="65"/>
      <c r="AL117" s="65"/>
      <c r="AM117" s="65"/>
      <c r="AN117" s="65"/>
      <c r="AO117" s="65"/>
      <c r="AP117" s="65"/>
      <c r="AQ117" s="65"/>
      <c r="AR117" s="65"/>
      <c r="AS117" s="65"/>
      <c r="AT117" s="65"/>
      <c r="AU117" s="65"/>
      <c r="AV117" s="65"/>
      <c r="AW117" s="65"/>
      <c r="AX117" s="65"/>
      <c r="AY117" s="65"/>
      <c r="AZ117" s="161"/>
      <c r="BA117" s="161"/>
      <c r="BB117" s="161"/>
      <c r="BC117" s="161"/>
      <c r="BD117" s="161"/>
      <c r="BE117" s="161"/>
      <c r="BF117" s="161"/>
      <c r="BG117" s="161"/>
      <c r="BH117" s="161"/>
      <c r="BI117" s="161"/>
    </row>
    <row r="118" spans="1:61" hidden="1">
      <c r="A118" s="1">
        <v>3</v>
      </c>
      <c r="B118" s="24" t="s">
        <v>93</v>
      </c>
      <c r="C118" s="119">
        <v>43578</v>
      </c>
      <c r="D118" s="24" t="s">
        <v>815</v>
      </c>
      <c r="E118" s="24" t="s">
        <v>501</v>
      </c>
      <c r="F118" s="24" t="s">
        <v>55</v>
      </c>
      <c r="G118" s="26">
        <v>25</v>
      </c>
      <c r="H118" s="26">
        <v>3</v>
      </c>
      <c r="I118" s="25" t="s">
        <v>484</v>
      </c>
      <c r="J118" s="28">
        <v>7000</v>
      </c>
      <c r="K118" s="28">
        <v>7030</v>
      </c>
      <c r="L118" s="24">
        <v>0.77</v>
      </c>
      <c r="M118" s="24">
        <f t="shared" si="25"/>
        <v>2922.0779220779218</v>
      </c>
      <c r="N118" s="44">
        <v>0.32</v>
      </c>
      <c r="O118" s="44">
        <v>2.3616000000000001</v>
      </c>
      <c r="P118" s="29">
        <f t="shared" si="16"/>
        <v>2.3616000000000001</v>
      </c>
      <c r="Q118" s="24" t="s">
        <v>57</v>
      </c>
      <c r="R118" s="55">
        <v>48.4</v>
      </c>
      <c r="S118" s="24">
        <v>11.9</v>
      </c>
      <c r="T118" s="24">
        <v>10.72</v>
      </c>
      <c r="U118" s="24">
        <v>99.4</v>
      </c>
      <c r="V118" s="24">
        <v>163</v>
      </c>
      <c r="W118" s="24">
        <v>8.1999999999999993</v>
      </c>
      <c r="X118" s="24">
        <v>306.39999999999998</v>
      </c>
      <c r="Y118" s="24">
        <v>2.5</v>
      </c>
      <c r="Z118" s="40">
        <v>1.0489999999999999</v>
      </c>
      <c r="AA118" s="40">
        <v>0.39800000000000002</v>
      </c>
      <c r="AB118" s="40">
        <v>8.8000000000000007</v>
      </c>
      <c r="AC118" s="40">
        <v>50.8</v>
      </c>
      <c r="AD118" s="28">
        <v>33</v>
      </c>
      <c r="AE118" s="115" t="s">
        <v>57</v>
      </c>
      <c r="AF118" s="24" t="s">
        <v>501</v>
      </c>
      <c r="AG118" s="65"/>
      <c r="AH118" s="65"/>
      <c r="AI118" s="65"/>
      <c r="AJ118" s="65"/>
      <c r="AK118" s="65"/>
      <c r="AL118" s="65"/>
      <c r="AM118" s="65"/>
      <c r="AN118" s="65"/>
      <c r="AO118" s="65"/>
      <c r="AP118" s="65"/>
      <c r="AQ118" s="65"/>
      <c r="AR118" s="65"/>
      <c r="AS118" s="65"/>
      <c r="AT118" s="65"/>
      <c r="AU118" s="65"/>
      <c r="AV118" s="65"/>
      <c r="AW118" s="65"/>
      <c r="AX118" s="65"/>
      <c r="AY118" s="65"/>
      <c r="AZ118" s="161"/>
      <c r="BA118" s="161"/>
      <c r="BB118" s="161"/>
      <c r="BC118" s="161"/>
      <c r="BD118" s="161"/>
      <c r="BE118" s="161"/>
      <c r="BF118" s="161"/>
      <c r="BG118" s="161"/>
      <c r="BH118" s="161"/>
      <c r="BI118" s="161"/>
    </row>
    <row r="119" spans="1:61" hidden="1">
      <c r="A119" s="1">
        <v>1</v>
      </c>
      <c r="B119" s="24" t="s">
        <v>52</v>
      </c>
      <c r="C119" s="119">
        <v>43578</v>
      </c>
      <c r="D119" s="24" t="s">
        <v>813</v>
      </c>
      <c r="E119" s="24" t="s">
        <v>487</v>
      </c>
      <c r="F119" s="24" t="s">
        <v>55</v>
      </c>
      <c r="G119" s="26">
        <v>25</v>
      </c>
      <c r="H119" s="26">
        <v>1</v>
      </c>
      <c r="I119" s="25" t="s">
        <v>484</v>
      </c>
      <c r="J119" s="28">
        <v>6432</v>
      </c>
      <c r="K119" s="28">
        <v>6525</v>
      </c>
      <c r="L119" s="24">
        <v>1.1000000000000001</v>
      </c>
      <c r="M119" s="24">
        <f t="shared" si="25"/>
        <v>6340.9090909090901</v>
      </c>
      <c r="N119" s="44">
        <v>0.32</v>
      </c>
      <c r="O119" s="44">
        <v>7.3209599999999995</v>
      </c>
      <c r="P119" s="29">
        <f t="shared" si="16"/>
        <v>7.3209599999999995</v>
      </c>
      <c r="Q119" s="24" t="s">
        <v>57</v>
      </c>
      <c r="R119" s="24">
        <v>34.1</v>
      </c>
      <c r="S119" s="24">
        <v>9.4</v>
      </c>
      <c r="T119" s="24">
        <v>10.199999999999999</v>
      </c>
      <c r="U119" s="24">
        <v>88.5</v>
      </c>
      <c r="V119" s="24">
        <v>112.3</v>
      </c>
      <c r="W119" s="24">
        <v>7.75</v>
      </c>
      <c r="X119" s="24">
        <v>317.3</v>
      </c>
      <c r="Y119" s="24">
        <v>5.4</v>
      </c>
      <c r="Z119" s="40">
        <v>0.76700000000000002</v>
      </c>
      <c r="AA119" s="40">
        <v>0.36499999999999999</v>
      </c>
      <c r="AB119" s="40">
        <v>5.0999999999999996</v>
      </c>
      <c r="AC119" s="40">
        <v>58.8</v>
      </c>
      <c r="AD119" s="28">
        <v>28</v>
      </c>
      <c r="AE119" s="115" t="s">
        <v>57</v>
      </c>
      <c r="AF119" s="24" t="s">
        <v>487</v>
      </c>
      <c r="AG119" s="65"/>
      <c r="AH119" s="65"/>
      <c r="AI119" s="65"/>
      <c r="AJ119" s="65"/>
      <c r="AK119" s="65"/>
      <c r="AL119" s="65"/>
      <c r="AM119" s="65"/>
      <c r="AN119" s="65"/>
      <c r="AO119" s="65"/>
      <c r="AP119" s="65"/>
      <c r="AQ119" s="65"/>
      <c r="AR119" s="65"/>
      <c r="AS119" s="65"/>
      <c r="AT119" s="65"/>
      <c r="AU119" s="65"/>
      <c r="AV119" s="65"/>
      <c r="AW119" s="65"/>
      <c r="AX119" s="65"/>
      <c r="AY119" s="65"/>
      <c r="AZ119" s="161"/>
      <c r="BA119" s="161"/>
      <c r="BB119" s="161"/>
      <c r="BC119" s="161"/>
      <c r="BD119" s="161"/>
      <c r="BE119" s="161"/>
      <c r="BF119" s="161"/>
      <c r="BG119" s="161"/>
      <c r="BH119" s="161"/>
      <c r="BI119" s="161"/>
    </row>
    <row r="120" spans="1:61" hidden="1">
      <c r="A120" s="1">
        <v>1</v>
      </c>
      <c r="B120" s="24" t="s">
        <v>52</v>
      </c>
      <c r="C120" s="119">
        <v>43578</v>
      </c>
      <c r="D120" s="24" t="s">
        <v>813</v>
      </c>
      <c r="E120" s="24" t="s">
        <v>488</v>
      </c>
      <c r="F120" s="24" t="s">
        <v>55</v>
      </c>
      <c r="G120" s="26">
        <v>25</v>
      </c>
      <c r="H120" s="26">
        <v>2</v>
      </c>
      <c r="I120" s="25" t="s">
        <v>484</v>
      </c>
      <c r="J120" s="28">
        <v>6525</v>
      </c>
      <c r="K120" s="28">
        <v>6626</v>
      </c>
      <c r="L120" s="24">
        <v>1</v>
      </c>
      <c r="M120" s="24">
        <f t="shared" si="25"/>
        <v>7574.9999999999991</v>
      </c>
      <c r="N120" s="44">
        <v>0.32</v>
      </c>
      <c r="O120" s="44">
        <v>7.9507199999999987</v>
      </c>
      <c r="P120" s="29">
        <f t="shared" si="16"/>
        <v>7.9507199999999987</v>
      </c>
      <c r="Q120" s="24" t="s">
        <v>57</v>
      </c>
      <c r="R120" s="24">
        <v>34.1</v>
      </c>
      <c r="S120" s="24">
        <v>9.4</v>
      </c>
      <c r="T120" s="24">
        <v>10.199999999999999</v>
      </c>
      <c r="U120" s="24">
        <v>88.5</v>
      </c>
      <c r="V120" s="24">
        <v>112.3</v>
      </c>
      <c r="W120" s="24">
        <v>7.75</v>
      </c>
      <c r="X120" s="24">
        <v>317.3</v>
      </c>
      <c r="Y120" s="24">
        <v>5.4</v>
      </c>
      <c r="Z120" s="40">
        <v>0.76700000000000002</v>
      </c>
      <c r="AA120" s="40">
        <v>0.36499999999999999</v>
      </c>
      <c r="AB120" s="40">
        <v>5.0999999999999996</v>
      </c>
      <c r="AC120" s="40">
        <v>58.8</v>
      </c>
      <c r="AD120" s="28">
        <v>28</v>
      </c>
      <c r="AE120" s="115" t="s">
        <v>57</v>
      </c>
      <c r="AF120" s="24" t="s">
        <v>488</v>
      </c>
      <c r="AG120" s="65"/>
      <c r="AH120" s="65"/>
      <c r="AI120" s="65"/>
      <c r="AJ120" s="65"/>
      <c r="AK120" s="65"/>
      <c r="AL120" s="65"/>
      <c r="AM120" s="65"/>
      <c r="AN120" s="65"/>
      <c r="AO120" s="65"/>
      <c r="AP120" s="65"/>
      <c r="AQ120" s="65"/>
      <c r="AR120" s="65"/>
      <c r="AS120" s="65"/>
      <c r="AT120" s="65"/>
      <c r="AU120" s="65"/>
      <c r="AV120" s="65"/>
      <c r="AW120" s="65"/>
      <c r="AX120" s="65"/>
      <c r="AY120" s="65"/>
      <c r="AZ120" s="161"/>
      <c r="BA120" s="161"/>
      <c r="BB120" s="161"/>
      <c r="BC120" s="161"/>
      <c r="BD120" s="161"/>
      <c r="BE120" s="161"/>
      <c r="BF120" s="161"/>
      <c r="BG120" s="161"/>
      <c r="BH120" s="161"/>
      <c r="BI120" s="161"/>
    </row>
    <row r="121" spans="1:61" hidden="1">
      <c r="A121" s="1">
        <v>1</v>
      </c>
      <c r="B121" s="24" t="s">
        <v>52</v>
      </c>
      <c r="C121" s="119">
        <v>43578</v>
      </c>
      <c r="D121" s="24" t="s">
        <v>813</v>
      </c>
      <c r="E121" s="24" t="s">
        <v>489</v>
      </c>
      <c r="F121" s="24" t="s">
        <v>55</v>
      </c>
      <c r="G121" s="26">
        <v>25</v>
      </c>
      <c r="H121" s="26">
        <v>3</v>
      </c>
      <c r="I121" s="25" t="s">
        <v>484</v>
      </c>
      <c r="J121" s="28">
        <v>6640</v>
      </c>
      <c r="K121" s="28">
        <v>6740</v>
      </c>
      <c r="L121" s="24">
        <v>1</v>
      </c>
      <c r="M121" s="24">
        <f t="shared" si="25"/>
        <v>7500</v>
      </c>
      <c r="N121" s="44">
        <v>0.32</v>
      </c>
      <c r="O121" s="44">
        <v>7.8719999999999999</v>
      </c>
      <c r="P121" s="29">
        <f t="shared" si="16"/>
        <v>7.8719999999999999</v>
      </c>
      <c r="Q121" s="24" t="s">
        <v>57</v>
      </c>
      <c r="R121" s="24">
        <v>34.1</v>
      </c>
      <c r="S121" s="24">
        <v>9.4</v>
      </c>
      <c r="T121" s="24">
        <v>10.199999999999999</v>
      </c>
      <c r="U121" s="24">
        <v>88.5</v>
      </c>
      <c r="V121" s="24">
        <v>112.3</v>
      </c>
      <c r="W121" s="24">
        <v>7.75</v>
      </c>
      <c r="X121" s="24">
        <v>317.3</v>
      </c>
      <c r="Y121" s="24">
        <v>5.4</v>
      </c>
      <c r="Z121" s="40">
        <v>0.76700000000000002</v>
      </c>
      <c r="AA121" s="40">
        <v>0.36499999999999999</v>
      </c>
      <c r="AB121" s="40">
        <v>5.0999999999999996</v>
      </c>
      <c r="AC121" s="40">
        <v>58.8</v>
      </c>
      <c r="AD121" s="28">
        <v>28</v>
      </c>
      <c r="AE121" s="115" t="s">
        <v>57</v>
      </c>
      <c r="AF121" s="24" t="s">
        <v>489</v>
      </c>
      <c r="AG121" s="65"/>
      <c r="AH121" s="65"/>
      <c r="AI121" s="65"/>
      <c r="AJ121" s="65"/>
      <c r="AK121" s="65"/>
      <c r="AL121" s="65"/>
      <c r="AM121" s="65"/>
      <c r="AN121" s="65"/>
      <c r="AO121" s="65"/>
      <c r="AP121" s="65"/>
      <c r="AQ121" s="65"/>
      <c r="AR121" s="65"/>
      <c r="AS121" s="65"/>
      <c r="AT121" s="65"/>
      <c r="AU121" s="65"/>
      <c r="AV121" s="65"/>
      <c r="AW121" s="65"/>
      <c r="AX121" s="65"/>
      <c r="AY121" s="65"/>
      <c r="AZ121" s="161"/>
      <c r="BA121" s="161"/>
      <c r="BB121" s="161"/>
      <c r="BC121" s="161"/>
      <c r="BD121" s="161"/>
      <c r="BE121" s="161"/>
      <c r="BF121" s="161"/>
      <c r="BG121" s="161"/>
      <c r="BH121" s="161"/>
      <c r="BI121" s="161"/>
    </row>
    <row r="122" spans="1:61" hidden="1">
      <c r="A122" s="1">
        <v>6</v>
      </c>
      <c r="B122" s="24" t="s">
        <v>143</v>
      </c>
      <c r="C122" s="25">
        <v>43581</v>
      </c>
      <c r="D122" s="25" t="s">
        <v>516</v>
      </c>
      <c r="E122" s="24" t="s">
        <v>521</v>
      </c>
      <c r="F122" s="24" t="s">
        <v>55</v>
      </c>
      <c r="G122" s="26">
        <v>25</v>
      </c>
      <c r="H122" s="26">
        <v>1</v>
      </c>
      <c r="I122" s="25" t="s">
        <v>484</v>
      </c>
      <c r="J122" s="129">
        <v>7867</v>
      </c>
      <c r="K122" s="129">
        <v>7895</v>
      </c>
      <c r="L122" s="70">
        <v>0.5</v>
      </c>
      <c r="M122" s="70">
        <f t="shared" ref="M122:M133" si="26">((K122-J122)*0.3*0.18*1000)/L122</f>
        <v>3024</v>
      </c>
      <c r="N122" s="44">
        <v>0.32</v>
      </c>
      <c r="O122" s="44">
        <v>2.2041599999999999</v>
      </c>
      <c r="P122" s="29">
        <f t="shared" si="16"/>
        <v>2.2041599999999999</v>
      </c>
      <c r="Q122" s="65" t="s">
        <v>518</v>
      </c>
      <c r="R122" s="24">
        <v>198</v>
      </c>
      <c r="S122" s="65">
        <v>13</v>
      </c>
      <c r="T122" s="65">
        <v>10.07</v>
      </c>
      <c r="U122" s="65">
        <v>95.6</v>
      </c>
      <c r="V122" s="65">
        <v>153.4</v>
      </c>
      <c r="W122" s="65">
        <v>7.94</v>
      </c>
      <c r="X122" s="65">
        <v>300.39999999999998</v>
      </c>
      <c r="Y122" s="65">
        <v>4.8</v>
      </c>
      <c r="Z122" s="40">
        <v>1.399</v>
      </c>
      <c r="AA122" s="40">
        <v>0.42</v>
      </c>
      <c r="AB122" s="40">
        <v>11.4</v>
      </c>
      <c r="AC122" s="40">
        <v>72.3</v>
      </c>
      <c r="AD122" s="28">
        <v>36</v>
      </c>
      <c r="AE122" s="115" t="s">
        <v>57</v>
      </c>
      <c r="AF122" s="47" t="s">
        <v>521</v>
      </c>
      <c r="AG122" s="65"/>
      <c r="AH122" s="65"/>
      <c r="AI122" s="65"/>
      <c r="AJ122" s="65"/>
      <c r="AK122" s="65"/>
      <c r="AL122" s="65"/>
      <c r="AM122" s="65"/>
      <c r="AN122" s="65"/>
      <c r="AO122" s="65"/>
      <c r="AP122" s="65"/>
      <c r="AQ122" s="65"/>
      <c r="AR122" s="65"/>
      <c r="AS122" s="65"/>
      <c r="AT122" s="65"/>
      <c r="AU122" s="65"/>
      <c r="AV122" s="65"/>
      <c r="AW122" s="65"/>
      <c r="AX122" s="65"/>
      <c r="AY122" s="65"/>
      <c r="AZ122" s="161"/>
      <c r="BA122" s="161"/>
      <c r="BB122" s="161"/>
      <c r="BC122" s="161"/>
      <c r="BD122" s="161"/>
      <c r="BE122" s="161"/>
      <c r="BF122" s="161"/>
      <c r="BG122" s="161"/>
      <c r="BH122" s="161"/>
      <c r="BI122" s="161"/>
    </row>
    <row r="123" spans="1:61" hidden="1">
      <c r="A123" s="1">
        <v>6</v>
      </c>
      <c r="B123" s="24" t="s">
        <v>143</v>
      </c>
      <c r="C123" s="25">
        <v>43581</v>
      </c>
      <c r="D123" s="25" t="s">
        <v>516</v>
      </c>
      <c r="E123" s="24" t="s">
        <v>522</v>
      </c>
      <c r="F123" s="24" t="s">
        <v>55</v>
      </c>
      <c r="G123" s="26">
        <v>25</v>
      </c>
      <c r="H123" s="26">
        <v>2</v>
      </c>
      <c r="I123" s="25" t="s">
        <v>484</v>
      </c>
      <c r="J123" s="129">
        <v>7895</v>
      </c>
      <c r="K123" s="129">
        <v>7923</v>
      </c>
      <c r="L123" s="70">
        <v>0.67</v>
      </c>
      <c r="M123" s="70">
        <f t="shared" si="26"/>
        <v>2256.7164179104475</v>
      </c>
      <c r="N123" s="44">
        <v>0.32</v>
      </c>
      <c r="O123" s="44">
        <v>2.2041599999999999</v>
      </c>
      <c r="P123" s="29">
        <f t="shared" si="16"/>
        <v>2.2041599999999999</v>
      </c>
      <c r="Q123" s="65" t="s">
        <v>518</v>
      </c>
      <c r="R123" s="24">
        <v>198</v>
      </c>
      <c r="S123" s="65">
        <v>13</v>
      </c>
      <c r="T123" s="65">
        <v>10.07</v>
      </c>
      <c r="U123" s="65">
        <v>95.6</v>
      </c>
      <c r="V123" s="65">
        <v>153.4</v>
      </c>
      <c r="W123" s="65">
        <v>7.94</v>
      </c>
      <c r="X123" s="65">
        <v>300.39999999999998</v>
      </c>
      <c r="Y123" s="65">
        <v>4.8</v>
      </c>
      <c r="Z123" s="40">
        <v>1.399</v>
      </c>
      <c r="AA123" s="40">
        <v>0.42</v>
      </c>
      <c r="AB123" s="40">
        <v>11.4</v>
      </c>
      <c r="AC123" s="40">
        <v>72.3</v>
      </c>
      <c r="AD123" s="28">
        <v>36</v>
      </c>
      <c r="AE123" s="115" t="s">
        <v>57</v>
      </c>
      <c r="AF123" s="47" t="s">
        <v>522</v>
      </c>
      <c r="AG123" s="65"/>
      <c r="AH123" s="65"/>
      <c r="AI123" s="65"/>
      <c r="AJ123" s="65"/>
      <c r="AK123" s="65"/>
      <c r="AL123" s="65"/>
      <c r="AM123" s="65"/>
      <c r="AN123" s="65"/>
      <c r="AO123" s="65"/>
      <c r="AP123" s="65"/>
      <c r="AQ123" s="65"/>
      <c r="AR123" s="65"/>
      <c r="AS123" s="65"/>
      <c r="AT123" s="65"/>
      <c r="AU123" s="65"/>
      <c r="AV123" s="65"/>
      <c r="AW123" s="65"/>
      <c r="AX123" s="65"/>
      <c r="AY123" s="65"/>
      <c r="AZ123" s="161"/>
      <c r="BA123" s="161"/>
      <c r="BB123" s="161"/>
      <c r="BC123" s="161"/>
      <c r="BD123" s="161"/>
      <c r="BE123" s="161"/>
      <c r="BF123" s="161"/>
      <c r="BG123" s="161"/>
      <c r="BH123" s="161"/>
      <c r="BI123" s="161"/>
    </row>
    <row r="124" spans="1:61" hidden="1">
      <c r="A124" s="1">
        <v>6</v>
      </c>
      <c r="B124" s="24" t="s">
        <v>143</v>
      </c>
      <c r="C124" s="25">
        <v>43581</v>
      </c>
      <c r="D124" s="25" t="s">
        <v>516</v>
      </c>
      <c r="E124" s="24" t="s">
        <v>523</v>
      </c>
      <c r="F124" s="24" t="s">
        <v>55</v>
      </c>
      <c r="G124" s="26">
        <v>25</v>
      </c>
      <c r="H124" s="26">
        <v>3</v>
      </c>
      <c r="I124" s="25" t="s">
        <v>484</v>
      </c>
      <c r="J124" s="129">
        <v>7923</v>
      </c>
      <c r="K124" s="129">
        <v>7955</v>
      </c>
      <c r="L124" s="70">
        <v>0.63</v>
      </c>
      <c r="M124" s="70">
        <f t="shared" si="26"/>
        <v>2742.8571428571427</v>
      </c>
      <c r="N124" s="44">
        <v>0.32</v>
      </c>
      <c r="O124" s="44">
        <v>2.5190399999999999</v>
      </c>
      <c r="P124" s="29">
        <f t="shared" si="16"/>
        <v>2.5190399999999999</v>
      </c>
      <c r="Q124" s="65" t="s">
        <v>518</v>
      </c>
      <c r="R124" s="24">
        <v>198</v>
      </c>
      <c r="S124" s="65">
        <v>13</v>
      </c>
      <c r="T124" s="65">
        <v>10.07</v>
      </c>
      <c r="U124" s="65">
        <v>95.6</v>
      </c>
      <c r="V124" s="65">
        <v>153.4</v>
      </c>
      <c r="W124" s="65">
        <v>7.94</v>
      </c>
      <c r="X124" s="65">
        <v>300.39999999999998</v>
      </c>
      <c r="Y124" s="65">
        <v>4.8</v>
      </c>
      <c r="Z124" s="40">
        <v>1.399</v>
      </c>
      <c r="AA124" s="40">
        <v>0.42</v>
      </c>
      <c r="AB124" s="40">
        <v>11.4</v>
      </c>
      <c r="AC124" s="40">
        <v>72.3</v>
      </c>
      <c r="AD124" s="28">
        <v>36</v>
      </c>
      <c r="AE124" s="115" t="s">
        <v>57</v>
      </c>
      <c r="AF124" s="47" t="s">
        <v>523</v>
      </c>
      <c r="AG124" s="65"/>
      <c r="AH124" s="65"/>
      <c r="AI124" s="65"/>
      <c r="AJ124" s="65"/>
      <c r="AK124" s="65"/>
      <c r="AL124" s="65"/>
      <c r="AM124" s="65"/>
      <c r="AN124" s="65"/>
      <c r="AO124" s="65"/>
      <c r="AP124" s="65"/>
      <c r="AQ124" s="65"/>
      <c r="AR124" s="65"/>
      <c r="AS124" s="65"/>
      <c r="AT124" s="65"/>
      <c r="AU124" s="65"/>
      <c r="AV124" s="65"/>
      <c r="AW124" s="65"/>
      <c r="AX124" s="65"/>
      <c r="AY124" s="65"/>
      <c r="AZ124" s="161"/>
      <c r="BA124" s="161"/>
      <c r="BB124" s="161"/>
      <c r="BC124" s="161"/>
      <c r="BD124" s="161"/>
      <c r="BE124" s="161"/>
      <c r="BF124" s="161"/>
      <c r="BG124" s="161"/>
      <c r="BH124" s="161"/>
      <c r="BI124" s="161"/>
    </row>
    <row r="125" spans="1:61" hidden="1">
      <c r="A125" s="1">
        <v>15</v>
      </c>
      <c r="B125" s="24" t="s">
        <v>320</v>
      </c>
      <c r="C125" s="25">
        <v>43579</v>
      </c>
      <c r="D125" s="25" t="s">
        <v>570</v>
      </c>
      <c r="E125" s="24" t="s">
        <v>575</v>
      </c>
      <c r="F125" s="24" t="s">
        <v>55</v>
      </c>
      <c r="G125" s="26">
        <v>25</v>
      </c>
      <c r="H125" s="26">
        <v>1</v>
      </c>
      <c r="I125" s="25" t="s">
        <v>484</v>
      </c>
      <c r="J125" s="129">
        <v>7085</v>
      </c>
      <c r="K125" s="129">
        <v>7098</v>
      </c>
      <c r="L125" s="70">
        <v>0.92</v>
      </c>
      <c r="M125" s="70">
        <f t="shared" si="26"/>
        <v>763.04347826086951</v>
      </c>
      <c r="N125" s="44">
        <v>0.32</v>
      </c>
      <c r="O125" s="44">
        <v>1.02336</v>
      </c>
      <c r="P125" s="29">
        <f t="shared" si="16"/>
        <v>1.02336</v>
      </c>
      <c r="Q125" s="65" t="s">
        <v>57</v>
      </c>
      <c r="R125" s="24">
        <v>3.2</v>
      </c>
      <c r="S125" s="65">
        <v>14.5</v>
      </c>
      <c r="T125" s="65">
        <v>9.27</v>
      </c>
      <c r="U125" s="65">
        <v>91.1</v>
      </c>
      <c r="V125" s="65">
        <v>396.4</v>
      </c>
      <c r="W125" s="65">
        <v>7.89</v>
      </c>
      <c r="X125" s="65">
        <v>232.5</v>
      </c>
      <c r="Y125" s="65">
        <v>5.3</v>
      </c>
      <c r="Z125" s="40">
        <v>2.5009999999999999</v>
      </c>
      <c r="AA125" s="40">
        <v>3.2389999999999999</v>
      </c>
      <c r="AB125" s="40">
        <v>45.7</v>
      </c>
      <c r="AC125" s="40">
        <v>89.9</v>
      </c>
      <c r="AD125" s="28">
        <v>68</v>
      </c>
      <c r="AE125" s="115" t="s">
        <v>57</v>
      </c>
      <c r="AF125" s="24" t="s">
        <v>575</v>
      </c>
      <c r="AG125" s="65"/>
      <c r="AH125" s="65"/>
      <c r="AI125" s="65"/>
      <c r="AJ125" s="65"/>
      <c r="AK125" s="65"/>
      <c r="AL125" s="65"/>
      <c r="AM125" s="65"/>
      <c r="AN125" s="65"/>
      <c r="AO125" s="65"/>
      <c r="AP125" s="65"/>
      <c r="AQ125" s="65"/>
      <c r="AR125" s="65"/>
      <c r="AS125" s="65"/>
      <c r="AT125" s="65"/>
      <c r="AU125" s="65"/>
      <c r="AV125" s="65"/>
      <c r="AW125" s="65"/>
      <c r="AX125" s="65"/>
      <c r="AY125" s="65"/>
      <c r="AZ125" s="161"/>
      <c r="BA125" s="161"/>
      <c r="BB125" s="161"/>
      <c r="BC125" s="161"/>
      <c r="BD125" s="161"/>
      <c r="BE125" s="161"/>
      <c r="BF125" s="161"/>
      <c r="BG125" s="161"/>
      <c r="BH125" s="161"/>
      <c r="BI125" s="161"/>
    </row>
    <row r="126" spans="1:61" hidden="1">
      <c r="A126" s="1">
        <v>15</v>
      </c>
      <c r="B126" s="24" t="s">
        <v>320</v>
      </c>
      <c r="C126" s="25">
        <v>43579</v>
      </c>
      <c r="D126" s="25" t="s">
        <v>570</v>
      </c>
      <c r="E126" s="24" t="s">
        <v>576</v>
      </c>
      <c r="F126" s="24" t="s">
        <v>55</v>
      </c>
      <c r="G126" s="26">
        <v>25</v>
      </c>
      <c r="H126" s="26">
        <v>2</v>
      </c>
      <c r="I126" s="25" t="s">
        <v>484</v>
      </c>
      <c r="J126" s="129">
        <v>7104</v>
      </c>
      <c r="K126" s="129">
        <v>7114</v>
      </c>
      <c r="L126" s="70">
        <v>0.98</v>
      </c>
      <c r="M126" s="70">
        <f t="shared" si="26"/>
        <v>551.0204081632653</v>
      </c>
      <c r="N126" s="44">
        <v>0.32</v>
      </c>
      <c r="O126" s="44">
        <v>0.78720000000000001</v>
      </c>
      <c r="P126" s="29">
        <f t="shared" si="16"/>
        <v>0.78720000000000001</v>
      </c>
      <c r="Q126" s="65" t="s">
        <v>57</v>
      </c>
      <c r="R126" s="24">
        <v>3.2</v>
      </c>
      <c r="S126" s="65">
        <v>14.5</v>
      </c>
      <c r="T126" s="65">
        <v>9.27</v>
      </c>
      <c r="U126" s="65">
        <v>91.1</v>
      </c>
      <c r="V126" s="65">
        <v>396.4</v>
      </c>
      <c r="W126" s="65">
        <v>7.89</v>
      </c>
      <c r="X126" s="65">
        <v>232.5</v>
      </c>
      <c r="Y126" s="65">
        <v>5.3</v>
      </c>
      <c r="Z126" s="40">
        <v>2.5009999999999999</v>
      </c>
      <c r="AA126" s="40">
        <v>3.2389999999999999</v>
      </c>
      <c r="AB126" s="40">
        <v>45.7</v>
      </c>
      <c r="AC126" s="40">
        <v>89.9</v>
      </c>
      <c r="AD126" s="28">
        <v>68</v>
      </c>
      <c r="AE126" s="115" t="s">
        <v>57</v>
      </c>
      <c r="AF126" s="24" t="s">
        <v>576</v>
      </c>
      <c r="AG126" s="65"/>
      <c r="AH126" s="65"/>
      <c r="AI126" s="65"/>
      <c r="AJ126" s="65"/>
      <c r="AK126" s="65"/>
      <c r="AL126" s="65"/>
      <c r="AM126" s="65"/>
      <c r="AN126" s="65"/>
      <c r="AO126" s="65"/>
      <c r="AP126" s="65"/>
      <c r="AQ126" s="65"/>
      <c r="AR126" s="65"/>
      <c r="AS126" s="65"/>
      <c r="AT126" s="65"/>
      <c r="AU126" s="65"/>
      <c r="AV126" s="65"/>
      <c r="AW126" s="65"/>
      <c r="AX126" s="65"/>
      <c r="AY126" s="65"/>
      <c r="AZ126" s="161"/>
      <c r="BA126" s="161"/>
      <c r="BB126" s="161"/>
      <c r="BC126" s="161"/>
      <c r="BD126" s="161"/>
      <c r="BE126" s="161"/>
      <c r="BF126" s="161"/>
      <c r="BG126" s="161"/>
      <c r="BH126" s="161"/>
      <c r="BI126" s="161"/>
    </row>
    <row r="127" spans="1:61" hidden="1">
      <c r="A127" s="1">
        <v>15</v>
      </c>
      <c r="B127" s="24" t="s">
        <v>320</v>
      </c>
      <c r="C127" s="25">
        <v>43579</v>
      </c>
      <c r="D127" s="25" t="s">
        <v>570</v>
      </c>
      <c r="E127" s="24" t="s">
        <v>577</v>
      </c>
      <c r="F127" s="24" t="s">
        <v>55</v>
      </c>
      <c r="G127" s="26">
        <v>25</v>
      </c>
      <c r="H127" s="26">
        <v>3</v>
      </c>
      <c r="I127" s="25" t="s">
        <v>484</v>
      </c>
      <c r="J127" s="129">
        <v>7114</v>
      </c>
      <c r="K127" s="129">
        <v>7121</v>
      </c>
      <c r="L127" s="70">
        <v>1</v>
      </c>
      <c r="M127" s="70">
        <f t="shared" si="26"/>
        <v>378</v>
      </c>
      <c r="N127" s="44">
        <v>0.32</v>
      </c>
      <c r="O127" s="44">
        <v>0.55103999999999997</v>
      </c>
      <c r="P127" s="29">
        <f t="shared" si="16"/>
        <v>0.55103999999999997</v>
      </c>
      <c r="Q127" s="65" t="s">
        <v>57</v>
      </c>
      <c r="R127" s="24">
        <v>3.2</v>
      </c>
      <c r="S127" s="65">
        <v>14.5</v>
      </c>
      <c r="T127" s="65">
        <v>9.27</v>
      </c>
      <c r="U127" s="65">
        <v>91.1</v>
      </c>
      <c r="V127" s="65">
        <v>396.4</v>
      </c>
      <c r="W127" s="65">
        <v>7.89</v>
      </c>
      <c r="X127" s="65">
        <v>232.5</v>
      </c>
      <c r="Y127" s="65">
        <v>5.3</v>
      </c>
      <c r="Z127" s="40">
        <v>2.5009999999999999</v>
      </c>
      <c r="AA127" s="40">
        <v>3.2389999999999999</v>
      </c>
      <c r="AB127" s="40">
        <v>45.7</v>
      </c>
      <c r="AC127" s="40">
        <v>89.9</v>
      </c>
      <c r="AD127" s="28">
        <v>68</v>
      </c>
      <c r="AE127" s="115" t="s">
        <v>57</v>
      </c>
      <c r="AF127" s="24" t="s">
        <v>577</v>
      </c>
      <c r="AG127" s="65"/>
      <c r="AH127" s="65"/>
      <c r="AI127" s="65"/>
      <c r="AJ127" s="65"/>
      <c r="AK127" s="65"/>
      <c r="AL127" s="65"/>
      <c r="AM127" s="65"/>
      <c r="AN127" s="65"/>
      <c r="AO127" s="65"/>
      <c r="AP127" s="65"/>
      <c r="AQ127" s="65"/>
      <c r="AR127" s="65"/>
      <c r="AS127" s="65"/>
      <c r="AT127" s="65"/>
      <c r="AU127" s="65"/>
      <c r="AV127" s="65"/>
      <c r="AW127" s="65"/>
      <c r="AX127" s="65"/>
      <c r="AY127" s="65"/>
      <c r="AZ127" s="161"/>
      <c r="BA127" s="161"/>
      <c r="BB127" s="161"/>
      <c r="BC127" s="161"/>
      <c r="BD127" s="161"/>
      <c r="BE127" s="161"/>
      <c r="BF127" s="161"/>
      <c r="BG127" s="161"/>
      <c r="BH127" s="161"/>
      <c r="BI127" s="161"/>
    </row>
    <row r="128" spans="1:61" hidden="1">
      <c r="A128" s="1">
        <v>8</v>
      </c>
      <c r="B128" s="24" t="s">
        <v>210</v>
      </c>
      <c r="C128" s="25">
        <v>43579</v>
      </c>
      <c r="D128" s="25" t="s">
        <v>219</v>
      </c>
      <c r="E128" s="24" t="s">
        <v>537</v>
      </c>
      <c r="F128" s="24" t="s">
        <v>55</v>
      </c>
      <c r="G128" s="26">
        <v>25</v>
      </c>
      <c r="H128" s="26">
        <v>1</v>
      </c>
      <c r="I128" s="25" t="s">
        <v>484</v>
      </c>
      <c r="J128" s="129">
        <v>7365</v>
      </c>
      <c r="K128" s="129">
        <v>7374</v>
      </c>
      <c r="L128" s="70">
        <v>0.8</v>
      </c>
      <c r="M128" s="70">
        <f t="shared" si="26"/>
        <v>607.49999999999989</v>
      </c>
      <c r="N128" s="44">
        <v>0.32</v>
      </c>
      <c r="O128" s="44">
        <v>0.70847999999999989</v>
      </c>
      <c r="P128" s="29">
        <f t="shared" si="16"/>
        <v>0.70847999999999989</v>
      </c>
      <c r="Q128" s="65" t="s">
        <v>57</v>
      </c>
      <c r="R128" s="54">
        <v>1.9</v>
      </c>
      <c r="S128" s="65">
        <v>16.2</v>
      </c>
      <c r="T128" s="65">
        <v>9.34</v>
      </c>
      <c r="U128" s="65">
        <v>95.2</v>
      </c>
      <c r="V128" s="65">
        <v>475.5</v>
      </c>
      <c r="W128" s="65">
        <v>7.99</v>
      </c>
      <c r="X128" s="65">
        <v>309.39999999999998</v>
      </c>
      <c r="Y128" s="65">
        <v>16.2</v>
      </c>
      <c r="Z128" s="40">
        <v>3.4460000000000002</v>
      </c>
      <c r="AA128" s="40">
        <v>5.0359999999999996</v>
      </c>
      <c r="AB128" s="40">
        <v>23.2</v>
      </c>
      <c r="AC128" s="40">
        <v>311</v>
      </c>
      <c r="AD128" s="28">
        <v>261</v>
      </c>
      <c r="AE128" s="115" t="s">
        <v>57</v>
      </c>
      <c r="AF128" s="24" t="s">
        <v>537</v>
      </c>
      <c r="AG128" s="65"/>
      <c r="AH128" s="65"/>
      <c r="AI128" s="65"/>
      <c r="AJ128" s="65"/>
      <c r="AK128" s="65"/>
      <c r="AL128" s="65"/>
      <c r="AM128" s="65"/>
      <c r="AN128" s="65"/>
      <c r="AO128" s="65"/>
      <c r="AP128" s="65"/>
      <c r="AQ128" s="65"/>
      <c r="AR128" s="65"/>
      <c r="AS128" s="65"/>
      <c r="AT128" s="65"/>
      <c r="AU128" s="65"/>
      <c r="AV128" s="65"/>
      <c r="AW128" s="65"/>
      <c r="AX128" s="65"/>
      <c r="AY128" s="65"/>
      <c r="AZ128" s="161"/>
      <c r="BA128" s="161"/>
      <c r="BB128" s="161"/>
      <c r="BC128" s="161"/>
      <c r="BD128" s="161"/>
      <c r="BE128" s="161"/>
      <c r="BF128" s="161"/>
      <c r="BG128" s="161"/>
      <c r="BH128" s="161"/>
      <c r="BI128" s="161"/>
    </row>
    <row r="129" spans="1:61" hidden="1">
      <c r="A129" s="1">
        <v>8</v>
      </c>
      <c r="B129" s="24" t="s">
        <v>210</v>
      </c>
      <c r="C129" s="25">
        <v>43579</v>
      </c>
      <c r="D129" s="25" t="s">
        <v>219</v>
      </c>
      <c r="E129" s="24" t="s">
        <v>538</v>
      </c>
      <c r="F129" s="24" t="s">
        <v>55</v>
      </c>
      <c r="G129" s="26">
        <v>25</v>
      </c>
      <c r="H129" s="26">
        <v>2</v>
      </c>
      <c r="I129" s="25" t="s">
        <v>484</v>
      </c>
      <c r="J129" s="129">
        <v>7374</v>
      </c>
      <c r="K129" s="129">
        <v>7382</v>
      </c>
      <c r="L129" s="70">
        <v>0.72</v>
      </c>
      <c r="M129" s="70">
        <f t="shared" si="26"/>
        <v>600</v>
      </c>
      <c r="N129" s="44">
        <v>0.32</v>
      </c>
      <c r="O129" s="44">
        <v>0.62975999999999999</v>
      </c>
      <c r="P129" s="29">
        <f t="shared" si="16"/>
        <v>0.62975999999999999</v>
      </c>
      <c r="Q129" s="65" t="s">
        <v>57</v>
      </c>
      <c r="R129" s="54">
        <v>1.9</v>
      </c>
      <c r="S129" s="65">
        <v>16.2</v>
      </c>
      <c r="T129" s="65">
        <v>9.34</v>
      </c>
      <c r="U129" s="65">
        <v>95.2</v>
      </c>
      <c r="V129" s="65">
        <v>475.5</v>
      </c>
      <c r="W129" s="65">
        <v>7.99</v>
      </c>
      <c r="X129" s="65">
        <v>309.39999999999998</v>
      </c>
      <c r="Y129" s="65">
        <v>16.2</v>
      </c>
      <c r="Z129" s="40">
        <v>3.4460000000000002</v>
      </c>
      <c r="AA129" s="40">
        <v>5.0359999999999996</v>
      </c>
      <c r="AB129" s="40">
        <v>23.2</v>
      </c>
      <c r="AC129" s="40">
        <v>311</v>
      </c>
      <c r="AD129" s="28">
        <v>261</v>
      </c>
      <c r="AE129" s="115" t="s">
        <v>57</v>
      </c>
      <c r="AF129" s="24" t="s">
        <v>538</v>
      </c>
      <c r="AG129" s="65"/>
      <c r="AH129" s="65"/>
      <c r="AI129" s="65"/>
      <c r="AJ129" s="65"/>
      <c r="AK129" s="65"/>
      <c r="AL129" s="65"/>
      <c r="AM129" s="65"/>
      <c r="AN129" s="65"/>
      <c r="AO129" s="65"/>
      <c r="AP129" s="65"/>
      <c r="AQ129" s="65"/>
      <c r="AR129" s="65"/>
      <c r="AS129" s="65"/>
      <c r="AT129" s="65"/>
      <c r="AU129" s="65"/>
      <c r="AV129" s="65"/>
      <c r="AW129" s="65"/>
      <c r="AX129" s="65"/>
      <c r="AY129" s="65"/>
      <c r="AZ129" s="161"/>
      <c r="BA129" s="161"/>
      <c r="BB129" s="161"/>
      <c r="BC129" s="161"/>
      <c r="BD129" s="161"/>
      <c r="BE129" s="161"/>
      <c r="BF129" s="161"/>
      <c r="BG129" s="161"/>
      <c r="BH129" s="161"/>
      <c r="BI129" s="161"/>
    </row>
    <row r="130" spans="1:61" hidden="1">
      <c r="A130" s="1">
        <v>8</v>
      </c>
      <c r="B130" s="24" t="s">
        <v>210</v>
      </c>
      <c r="C130" s="25">
        <v>43579</v>
      </c>
      <c r="D130" s="25" t="s">
        <v>219</v>
      </c>
      <c r="E130" s="24" t="s">
        <v>539</v>
      </c>
      <c r="F130" s="24" t="s">
        <v>55</v>
      </c>
      <c r="G130" s="26">
        <v>25</v>
      </c>
      <c r="H130" s="26">
        <v>3</v>
      </c>
      <c r="I130" s="25" t="s">
        <v>484</v>
      </c>
      <c r="J130" s="129">
        <v>7382</v>
      </c>
      <c r="K130" s="129">
        <v>7392</v>
      </c>
      <c r="L130" s="70">
        <v>0.92</v>
      </c>
      <c r="M130" s="70">
        <f t="shared" si="26"/>
        <v>586.95652173913038</v>
      </c>
      <c r="N130" s="44">
        <v>0.32</v>
      </c>
      <c r="O130" s="44">
        <v>0.78720000000000001</v>
      </c>
      <c r="P130" s="29">
        <f t="shared" ref="P130:P193" si="27">(K130-J130)*0.3*0.82*N130</f>
        <v>0.78720000000000001</v>
      </c>
      <c r="Q130" s="65" t="s">
        <v>57</v>
      </c>
      <c r="R130" s="54">
        <v>1.9</v>
      </c>
      <c r="S130" s="65">
        <v>16.2</v>
      </c>
      <c r="T130" s="65">
        <v>9.34</v>
      </c>
      <c r="U130" s="65">
        <v>95.2</v>
      </c>
      <c r="V130" s="65">
        <v>475.5</v>
      </c>
      <c r="W130" s="65">
        <v>7.99</v>
      </c>
      <c r="X130" s="65">
        <v>309.39999999999998</v>
      </c>
      <c r="Y130" s="65">
        <v>16.2</v>
      </c>
      <c r="Z130" s="40">
        <v>3.4460000000000002</v>
      </c>
      <c r="AA130" s="40">
        <v>5.0359999999999996</v>
      </c>
      <c r="AB130" s="40">
        <v>23.2</v>
      </c>
      <c r="AC130" s="40">
        <v>311</v>
      </c>
      <c r="AD130" s="28">
        <v>261</v>
      </c>
      <c r="AE130" s="115" t="s">
        <v>57</v>
      </c>
      <c r="AF130" s="24" t="s">
        <v>539</v>
      </c>
      <c r="AG130" s="65"/>
      <c r="AH130" s="65"/>
      <c r="AI130" s="65"/>
      <c r="AJ130" s="65"/>
      <c r="AK130" s="65"/>
      <c r="AL130" s="65"/>
      <c r="AM130" s="65"/>
      <c r="AN130" s="65"/>
      <c r="AO130" s="65"/>
      <c r="AP130" s="65"/>
      <c r="AQ130" s="65"/>
      <c r="AR130" s="65"/>
      <c r="AS130" s="65"/>
      <c r="AT130" s="65"/>
      <c r="AU130" s="65"/>
      <c r="AV130" s="65"/>
      <c r="AW130" s="65"/>
      <c r="AX130" s="65"/>
      <c r="AY130" s="65"/>
      <c r="AZ130" s="161"/>
      <c r="BA130" s="161"/>
      <c r="BB130" s="161"/>
      <c r="BC130" s="161"/>
      <c r="BD130" s="161"/>
      <c r="BE130" s="161"/>
      <c r="BF130" s="161"/>
      <c r="BG130" s="161"/>
      <c r="BH130" s="161"/>
      <c r="BI130" s="161"/>
    </row>
    <row r="131" spans="1:61" hidden="1">
      <c r="A131" s="1">
        <v>5</v>
      </c>
      <c r="B131" s="170" t="s">
        <v>126</v>
      </c>
      <c r="C131" s="205">
        <v>43581</v>
      </c>
      <c r="D131" s="183" t="s">
        <v>505</v>
      </c>
      <c r="E131" s="170" t="s">
        <v>509</v>
      </c>
      <c r="F131" s="170" t="s">
        <v>55</v>
      </c>
      <c r="G131" s="176">
        <v>25</v>
      </c>
      <c r="H131" s="176">
        <v>1</v>
      </c>
      <c r="I131" s="173" t="s">
        <v>484</v>
      </c>
      <c r="J131" s="178">
        <v>7990</v>
      </c>
      <c r="K131" s="178">
        <v>7995</v>
      </c>
      <c r="L131" s="180">
        <v>0.8</v>
      </c>
      <c r="M131" s="180">
        <f t="shared" si="26"/>
        <v>337.5</v>
      </c>
      <c r="N131" s="44">
        <v>0.32</v>
      </c>
      <c r="O131" s="44">
        <v>0.39360000000000001</v>
      </c>
      <c r="P131" s="29">
        <f t="shared" si="27"/>
        <v>0.39360000000000001</v>
      </c>
      <c r="Q131" s="170" t="s">
        <v>57</v>
      </c>
      <c r="R131" s="212">
        <v>3</v>
      </c>
      <c r="S131" s="183">
        <v>13.2</v>
      </c>
      <c r="T131" s="183">
        <v>10.32</v>
      </c>
      <c r="U131" s="183">
        <v>98.6</v>
      </c>
      <c r="V131" s="183">
        <v>198.2</v>
      </c>
      <c r="W131" s="183">
        <v>8.07</v>
      </c>
      <c r="X131" s="183">
        <v>294.89999999999998</v>
      </c>
      <c r="Y131" s="183">
        <v>6.7</v>
      </c>
      <c r="Z131" s="185">
        <v>1.5569999999999999</v>
      </c>
      <c r="AA131" s="214">
        <v>0.99</v>
      </c>
      <c r="AB131" s="185">
        <v>12.5</v>
      </c>
      <c r="AC131" s="185">
        <v>83.4</v>
      </c>
      <c r="AD131" s="187">
        <v>44</v>
      </c>
      <c r="AE131" s="188" t="s">
        <v>57</v>
      </c>
      <c r="AF131" s="218" t="s">
        <v>509</v>
      </c>
      <c r="AG131" s="183"/>
      <c r="AH131" s="183"/>
      <c r="AI131" s="183"/>
      <c r="AJ131" s="183"/>
      <c r="AK131" s="183"/>
      <c r="AL131" s="183"/>
      <c r="AM131" s="183"/>
      <c r="AN131" s="183"/>
      <c r="AO131" s="183"/>
      <c r="AP131" s="183"/>
      <c r="AQ131" s="183"/>
      <c r="AR131" s="183"/>
      <c r="AS131" s="183"/>
      <c r="AT131" s="183"/>
      <c r="AU131" s="183"/>
      <c r="AV131" s="183"/>
      <c r="AW131" s="183"/>
      <c r="AX131" s="183"/>
      <c r="AY131" s="183"/>
      <c r="AZ131" s="191"/>
      <c r="BA131" s="191"/>
      <c r="BB131" s="191"/>
      <c r="BC131" s="191"/>
      <c r="BD131" s="191"/>
      <c r="BE131" s="191"/>
      <c r="BF131" s="191"/>
      <c r="BG131" s="191"/>
      <c r="BH131" s="191"/>
      <c r="BI131" s="191"/>
    </row>
    <row r="132" spans="1:61" hidden="1">
      <c r="A132" s="1">
        <v>5</v>
      </c>
      <c r="B132" s="24" t="s">
        <v>126</v>
      </c>
      <c r="C132" s="119">
        <v>43581</v>
      </c>
      <c r="D132" s="65" t="s">
        <v>505</v>
      </c>
      <c r="E132" s="24" t="s">
        <v>510</v>
      </c>
      <c r="F132" s="24" t="s">
        <v>55</v>
      </c>
      <c r="G132" s="26">
        <v>25</v>
      </c>
      <c r="H132" s="26">
        <v>2</v>
      </c>
      <c r="I132" s="25" t="s">
        <v>484</v>
      </c>
      <c r="J132" s="129">
        <v>7995</v>
      </c>
      <c r="K132" s="129">
        <v>8001</v>
      </c>
      <c r="L132" s="70">
        <v>0.8</v>
      </c>
      <c r="M132" s="70">
        <f t="shared" si="26"/>
        <v>404.99999999999989</v>
      </c>
      <c r="N132" s="44">
        <v>0.32</v>
      </c>
      <c r="O132" s="44">
        <v>0.47231999999999991</v>
      </c>
      <c r="P132" s="29">
        <f t="shared" si="27"/>
        <v>0.47231999999999991</v>
      </c>
      <c r="Q132" s="24" t="s">
        <v>57</v>
      </c>
      <c r="R132" s="54">
        <v>3</v>
      </c>
      <c r="S132" s="65">
        <v>13.2</v>
      </c>
      <c r="T132" s="65">
        <v>10.32</v>
      </c>
      <c r="U132" s="65">
        <v>98.6</v>
      </c>
      <c r="V132" s="65">
        <v>198.2</v>
      </c>
      <c r="W132" s="65">
        <v>8.07</v>
      </c>
      <c r="X132" s="65">
        <v>294.89999999999998</v>
      </c>
      <c r="Y132" s="65">
        <v>6.7</v>
      </c>
      <c r="Z132" s="40">
        <v>1.5569999999999999</v>
      </c>
      <c r="AA132" s="27">
        <v>0.99</v>
      </c>
      <c r="AB132" s="40">
        <v>12.5</v>
      </c>
      <c r="AC132" s="40">
        <v>83.4</v>
      </c>
      <c r="AD132" s="28">
        <v>44</v>
      </c>
      <c r="AE132" s="115" t="s">
        <v>57</v>
      </c>
      <c r="AF132" s="47" t="s">
        <v>510</v>
      </c>
      <c r="AG132" s="65"/>
      <c r="AH132" s="65"/>
      <c r="AI132" s="65"/>
      <c r="AJ132" s="65"/>
      <c r="AK132" s="65"/>
      <c r="AL132" s="65"/>
      <c r="AM132" s="65"/>
      <c r="AN132" s="65"/>
      <c r="AO132" s="65"/>
      <c r="AP132" s="65"/>
      <c r="AQ132" s="65"/>
      <c r="AR132" s="65"/>
      <c r="AS132" s="65"/>
      <c r="AT132" s="65"/>
      <c r="AU132" s="65"/>
      <c r="AV132" s="65"/>
      <c r="AW132" s="65"/>
      <c r="AX132" s="65"/>
      <c r="AY132" s="65"/>
      <c r="AZ132" s="161"/>
      <c r="BA132" s="161"/>
      <c r="BB132" s="161"/>
      <c r="BC132" s="161"/>
      <c r="BD132" s="161"/>
      <c r="BE132" s="161"/>
      <c r="BF132" s="161"/>
      <c r="BG132" s="161"/>
      <c r="BH132" s="161"/>
      <c r="BI132" s="161"/>
    </row>
    <row r="133" spans="1:61" hidden="1">
      <c r="A133" s="1">
        <v>5</v>
      </c>
      <c r="B133" s="24" t="s">
        <v>126</v>
      </c>
      <c r="C133" s="119">
        <v>43581</v>
      </c>
      <c r="D133" s="65" t="s">
        <v>505</v>
      </c>
      <c r="E133" s="24" t="s">
        <v>511</v>
      </c>
      <c r="F133" s="24" t="s">
        <v>55</v>
      </c>
      <c r="G133" s="26">
        <v>25</v>
      </c>
      <c r="H133" s="26">
        <v>3</v>
      </c>
      <c r="I133" s="25" t="s">
        <v>484</v>
      </c>
      <c r="J133" s="129">
        <v>8002</v>
      </c>
      <c r="K133" s="129">
        <v>8007</v>
      </c>
      <c r="L133" s="70">
        <v>0.91</v>
      </c>
      <c r="M133" s="70">
        <f t="shared" si="26"/>
        <v>296.7032967032967</v>
      </c>
      <c r="N133" s="44">
        <v>0.32</v>
      </c>
      <c r="O133" s="44">
        <v>0.39360000000000001</v>
      </c>
      <c r="P133" s="29">
        <f t="shared" si="27"/>
        <v>0.39360000000000001</v>
      </c>
      <c r="Q133" s="24" t="s">
        <v>57</v>
      </c>
      <c r="R133" s="54">
        <v>3</v>
      </c>
      <c r="S133" s="65">
        <v>13.2</v>
      </c>
      <c r="T133" s="65">
        <v>10.32</v>
      </c>
      <c r="U133" s="65">
        <v>98.6</v>
      </c>
      <c r="V133" s="65">
        <v>198.2</v>
      </c>
      <c r="W133" s="65">
        <v>8.07</v>
      </c>
      <c r="X133" s="65">
        <v>294.89999999999998</v>
      </c>
      <c r="Y133" s="65">
        <v>6.7</v>
      </c>
      <c r="Z133" s="40">
        <v>1.5569999999999999</v>
      </c>
      <c r="AA133" s="27">
        <v>0.99</v>
      </c>
      <c r="AB133" s="40">
        <v>12.5</v>
      </c>
      <c r="AC133" s="40">
        <v>83.4</v>
      </c>
      <c r="AD133" s="28">
        <v>44</v>
      </c>
      <c r="AE133" s="115" t="s">
        <v>57</v>
      </c>
      <c r="AF133" s="47" t="s">
        <v>511</v>
      </c>
      <c r="AG133" s="65"/>
      <c r="AH133" s="65"/>
      <c r="AI133" s="65"/>
      <c r="AJ133" s="65"/>
      <c r="AK133" s="65"/>
      <c r="AL133" s="65"/>
      <c r="AM133" s="65"/>
      <c r="AN133" s="65"/>
      <c r="AO133" s="65"/>
      <c r="AP133" s="65"/>
      <c r="AQ133" s="65"/>
      <c r="AR133" s="65"/>
      <c r="AS133" s="65"/>
      <c r="AT133" s="65"/>
      <c r="AU133" s="65"/>
      <c r="AV133" s="65"/>
      <c r="AW133" s="65"/>
      <c r="AX133" s="65"/>
      <c r="AY133" s="65"/>
      <c r="AZ133" s="161"/>
      <c r="BA133" s="161"/>
      <c r="BB133" s="161"/>
      <c r="BC133" s="161"/>
      <c r="BD133" s="161"/>
      <c r="BE133" s="161"/>
      <c r="BF133" s="161"/>
      <c r="BG133" s="161"/>
      <c r="BH133" s="161"/>
      <c r="BI133" s="161"/>
    </row>
    <row r="134" spans="1:61" hidden="1">
      <c r="A134" s="1">
        <v>2</v>
      </c>
      <c r="B134" s="24" t="s">
        <v>75</v>
      </c>
      <c r="C134" s="119">
        <v>43578</v>
      </c>
      <c r="D134" s="24" t="s">
        <v>814</v>
      </c>
      <c r="E134" s="24" t="s">
        <v>493</v>
      </c>
      <c r="F134" s="24" t="s">
        <v>55</v>
      </c>
      <c r="G134" s="26">
        <v>25</v>
      </c>
      <c r="H134" s="26">
        <v>1</v>
      </c>
      <c r="I134" s="25" t="s">
        <v>484</v>
      </c>
      <c r="J134" s="28">
        <v>6782</v>
      </c>
      <c r="K134" s="232">
        <v>6800</v>
      </c>
      <c r="L134" s="24">
        <v>1</v>
      </c>
      <c r="M134" s="24" t="s">
        <v>57</v>
      </c>
      <c r="N134" s="44">
        <v>0.32</v>
      </c>
      <c r="O134" s="44">
        <v>1.4169599999999998</v>
      </c>
      <c r="P134" s="29">
        <f t="shared" si="27"/>
        <v>1.4169599999999998</v>
      </c>
      <c r="Q134" s="24" t="s">
        <v>57</v>
      </c>
      <c r="R134" s="55" t="s">
        <v>57</v>
      </c>
      <c r="S134" s="24">
        <v>10.9</v>
      </c>
      <c r="T134" s="24">
        <v>10.59</v>
      </c>
      <c r="U134" s="24">
        <v>95.8</v>
      </c>
      <c r="V134" s="24">
        <v>124</v>
      </c>
      <c r="W134" s="24">
        <v>8.2899999999999991</v>
      </c>
      <c r="X134" s="24">
        <v>312.5</v>
      </c>
      <c r="Y134" s="24">
        <v>1.8</v>
      </c>
      <c r="Z134" s="40">
        <v>0.79200000000000004</v>
      </c>
      <c r="AA134" s="40">
        <v>0.47</v>
      </c>
      <c r="AB134" s="40">
        <v>0</v>
      </c>
      <c r="AC134" s="40">
        <v>38.299999999999997</v>
      </c>
      <c r="AD134" s="28">
        <v>20</v>
      </c>
      <c r="AE134" s="115" t="s">
        <v>57</v>
      </c>
      <c r="AF134" s="24" t="s">
        <v>493</v>
      </c>
      <c r="AG134" s="65"/>
      <c r="AH134" s="65"/>
      <c r="AI134" s="65"/>
      <c r="AJ134" s="65"/>
      <c r="AK134" s="65"/>
      <c r="AL134" s="65"/>
      <c r="AM134" s="65"/>
      <c r="AN134" s="65"/>
      <c r="AO134" s="65"/>
      <c r="AP134" s="65"/>
      <c r="AQ134" s="65"/>
      <c r="AR134" s="65"/>
      <c r="AS134" s="65"/>
      <c r="AT134" s="65"/>
      <c r="AU134" s="65"/>
      <c r="AV134" s="65"/>
      <c r="AW134" s="65"/>
      <c r="AX134" s="65"/>
      <c r="AY134" s="65"/>
      <c r="AZ134" s="161"/>
      <c r="BA134" s="161"/>
      <c r="BB134" s="161"/>
      <c r="BC134" s="161"/>
      <c r="BD134" s="161"/>
      <c r="BE134" s="161"/>
      <c r="BF134" s="161"/>
      <c r="BG134" s="161"/>
      <c r="BH134" s="161"/>
      <c r="BI134" s="161"/>
    </row>
    <row r="135" spans="1:61" hidden="1">
      <c r="A135" s="1">
        <v>2</v>
      </c>
      <c r="B135" s="24" t="s">
        <v>75</v>
      </c>
      <c r="C135" s="119">
        <v>43578</v>
      </c>
      <c r="D135" s="24" t="s">
        <v>814</v>
      </c>
      <c r="E135" s="24" t="s">
        <v>494</v>
      </c>
      <c r="F135" s="24" t="s">
        <v>55</v>
      </c>
      <c r="G135" s="26">
        <v>25</v>
      </c>
      <c r="H135" s="26">
        <v>2</v>
      </c>
      <c r="I135" s="25" t="s">
        <v>484</v>
      </c>
      <c r="J135" s="232">
        <v>6800</v>
      </c>
      <c r="K135" s="28">
        <v>6823</v>
      </c>
      <c r="L135" s="24">
        <v>1</v>
      </c>
      <c r="M135" s="24" t="s">
        <v>57</v>
      </c>
      <c r="N135" s="44">
        <v>0.32</v>
      </c>
      <c r="O135" s="44">
        <v>1.8105599999999999</v>
      </c>
      <c r="P135" s="29">
        <f t="shared" si="27"/>
        <v>1.8105599999999999</v>
      </c>
      <c r="Q135" s="24" t="s">
        <v>57</v>
      </c>
      <c r="R135" s="55" t="s">
        <v>57</v>
      </c>
      <c r="S135" s="24">
        <v>10.9</v>
      </c>
      <c r="T135" s="24">
        <v>10.59</v>
      </c>
      <c r="U135" s="24">
        <v>95.8</v>
      </c>
      <c r="V135" s="24">
        <v>124</v>
      </c>
      <c r="W135" s="24">
        <v>8.2899999999999991</v>
      </c>
      <c r="X135" s="24">
        <v>312.5</v>
      </c>
      <c r="Y135" s="24">
        <v>1.8</v>
      </c>
      <c r="Z135" s="40">
        <v>0.79200000000000004</v>
      </c>
      <c r="AA135" s="40">
        <v>0.47</v>
      </c>
      <c r="AB135" s="40">
        <v>0</v>
      </c>
      <c r="AC135" s="40">
        <v>38.299999999999997</v>
      </c>
      <c r="AD135" s="28">
        <v>20</v>
      </c>
      <c r="AE135" s="115" t="s">
        <v>57</v>
      </c>
      <c r="AF135" s="24" t="s">
        <v>494</v>
      </c>
      <c r="AG135" s="65"/>
      <c r="AH135" s="65"/>
      <c r="AI135" s="65"/>
      <c r="AJ135" s="65"/>
      <c r="AK135" s="65"/>
      <c r="AL135" s="65"/>
      <c r="AM135" s="65"/>
      <c r="AN135" s="65"/>
      <c r="AO135" s="65"/>
      <c r="AP135" s="65"/>
      <c r="AQ135" s="65"/>
      <c r="AR135" s="65"/>
      <c r="AS135" s="65"/>
      <c r="AT135" s="65"/>
      <c r="AU135" s="65"/>
      <c r="AV135" s="65"/>
      <c r="AW135" s="65"/>
      <c r="AX135" s="65"/>
      <c r="AY135" s="65"/>
      <c r="AZ135" s="161"/>
      <c r="BA135" s="161"/>
      <c r="BB135" s="161"/>
      <c r="BC135" s="161"/>
      <c r="BD135" s="161"/>
      <c r="BE135" s="161"/>
      <c r="BF135" s="161"/>
      <c r="BG135" s="161"/>
      <c r="BH135" s="161"/>
      <c r="BI135" s="161"/>
    </row>
    <row r="136" spans="1:61" hidden="1">
      <c r="A136" s="1">
        <v>2</v>
      </c>
      <c r="B136" s="24" t="s">
        <v>75</v>
      </c>
      <c r="C136" s="119">
        <v>43578</v>
      </c>
      <c r="D136" s="24" t="s">
        <v>814</v>
      </c>
      <c r="E136" s="24" t="s">
        <v>495</v>
      </c>
      <c r="F136" s="24" t="s">
        <v>55</v>
      </c>
      <c r="G136" s="26">
        <v>25</v>
      </c>
      <c r="H136" s="26">
        <v>3</v>
      </c>
      <c r="I136" s="25" t="s">
        <v>484</v>
      </c>
      <c r="J136" s="28">
        <v>6823</v>
      </c>
      <c r="K136" s="28">
        <v>6841</v>
      </c>
      <c r="L136" s="24">
        <v>1</v>
      </c>
      <c r="M136" s="24">
        <f>((K136-J136)*0.3*0.25*1000)/L136</f>
        <v>1349.9999999999998</v>
      </c>
      <c r="N136" s="44">
        <v>0.32</v>
      </c>
      <c r="O136" s="44">
        <v>1.4169599999999998</v>
      </c>
      <c r="P136" s="29">
        <f t="shared" si="27"/>
        <v>1.4169599999999998</v>
      </c>
      <c r="Q136" s="24" t="s">
        <v>57</v>
      </c>
      <c r="R136" s="55" t="s">
        <v>57</v>
      </c>
      <c r="S136" s="24">
        <v>10.9</v>
      </c>
      <c r="T136" s="24">
        <v>10.59</v>
      </c>
      <c r="U136" s="24">
        <v>95.8</v>
      </c>
      <c r="V136" s="24">
        <v>124</v>
      </c>
      <c r="W136" s="24">
        <v>8.2899999999999991</v>
      </c>
      <c r="X136" s="24">
        <v>312.5</v>
      </c>
      <c r="Y136" s="24">
        <v>1.8</v>
      </c>
      <c r="Z136" s="40">
        <v>0.79200000000000004</v>
      </c>
      <c r="AA136" s="40">
        <v>0.47</v>
      </c>
      <c r="AB136" s="40">
        <v>0</v>
      </c>
      <c r="AC136" s="40">
        <v>38.299999999999997</v>
      </c>
      <c r="AD136" s="28">
        <v>20</v>
      </c>
      <c r="AE136" s="115" t="s">
        <v>57</v>
      </c>
      <c r="AF136" s="24" t="s">
        <v>495</v>
      </c>
      <c r="AG136" s="65"/>
      <c r="AH136" s="65"/>
      <c r="AI136" s="65"/>
      <c r="AJ136" s="65"/>
      <c r="AK136" s="65"/>
      <c r="AL136" s="65"/>
      <c r="AM136" s="65"/>
      <c r="AN136" s="65"/>
      <c r="AO136" s="65"/>
      <c r="AP136" s="65"/>
      <c r="AQ136" s="65"/>
      <c r="AR136" s="65"/>
      <c r="AS136" s="65"/>
      <c r="AT136" s="65"/>
      <c r="AU136" s="65"/>
      <c r="AV136" s="65"/>
      <c r="AW136" s="65"/>
      <c r="AX136" s="65"/>
      <c r="AY136" s="65"/>
      <c r="AZ136" s="161"/>
      <c r="BA136" s="161"/>
      <c r="BB136" s="161"/>
      <c r="BC136" s="161"/>
      <c r="BD136" s="161"/>
      <c r="BE136" s="161"/>
      <c r="BF136" s="161"/>
      <c r="BG136" s="161"/>
      <c r="BH136" s="161"/>
      <c r="BI136" s="161"/>
    </row>
    <row r="137" spans="1:61" hidden="1">
      <c r="A137" s="1">
        <v>4</v>
      </c>
      <c r="B137" s="24" t="s">
        <v>378</v>
      </c>
      <c r="C137" s="119">
        <v>43578</v>
      </c>
      <c r="D137" s="24" t="s">
        <v>817</v>
      </c>
      <c r="E137" s="24" t="s">
        <v>503</v>
      </c>
      <c r="F137" s="24" t="s">
        <v>55</v>
      </c>
      <c r="G137" s="26">
        <v>25</v>
      </c>
      <c r="H137" s="26">
        <v>1</v>
      </c>
      <c r="I137" s="25" t="s">
        <v>484</v>
      </c>
      <c r="J137" s="28">
        <v>7044</v>
      </c>
      <c r="K137" s="28">
        <v>7051</v>
      </c>
      <c r="L137" s="24">
        <v>1</v>
      </c>
      <c r="M137" s="24">
        <f>((K137-J137)*0.3*0.25*1000)/L137</f>
        <v>525</v>
      </c>
      <c r="N137" s="44">
        <v>0.32</v>
      </c>
      <c r="O137" s="44">
        <v>0.55103999999999997</v>
      </c>
      <c r="P137" s="29">
        <f t="shared" si="27"/>
        <v>0.55103999999999997</v>
      </c>
      <c r="Q137" s="24" t="s">
        <v>57</v>
      </c>
      <c r="R137" s="55">
        <v>38.1</v>
      </c>
      <c r="S137" s="24">
        <v>12.6</v>
      </c>
      <c r="T137" s="24">
        <v>10.61</v>
      </c>
      <c r="U137" s="24">
        <v>99.8</v>
      </c>
      <c r="V137" s="24">
        <v>138.1</v>
      </c>
      <c r="W137" s="24">
        <v>8.26</v>
      </c>
      <c r="X137" s="24">
        <v>300</v>
      </c>
      <c r="Y137" s="24">
        <v>2.9</v>
      </c>
      <c r="Z137" s="40">
        <v>0.90100000000000002</v>
      </c>
      <c r="AA137" s="40">
        <v>0.41699999999999998</v>
      </c>
      <c r="AB137" s="40">
        <v>0</v>
      </c>
      <c r="AC137" s="40">
        <v>37.6</v>
      </c>
      <c r="AD137" s="28">
        <v>26</v>
      </c>
      <c r="AE137" s="115" t="s">
        <v>57</v>
      </c>
      <c r="AF137" s="24" t="s">
        <v>503</v>
      </c>
      <c r="AG137" s="65"/>
      <c r="AH137" s="65"/>
      <c r="AI137" s="65"/>
      <c r="AJ137" s="65"/>
      <c r="AK137" s="65"/>
      <c r="AL137" s="65"/>
      <c r="AM137" s="65"/>
      <c r="AN137" s="65"/>
      <c r="AO137" s="65"/>
      <c r="AP137" s="65"/>
      <c r="AQ137" s="65"/>
      <c r="AR137" s="65"/>
      <c r="AS137" s="65"/>
      <c r="AT137" s="65"/>
      <c r="AU137" s="65"/>
      <c r="AV137" s="65"/>
      <c r="AW137" s="65"/>
      <c r="AX137" s="65"/>
      <c r="AY137" s="65"/>
      <c r="AZ137" s="161"/>
      <c r="BA137" s="161"/>
      <c r="BB137" s="161"/>
      <c r="BC137" s="161"/>
      <c r="BD137" s="161"/>
      <c r="BE137" s="161"/>
      <c r="BF137" s="161"/>
      <c r="BG137" s="161"/>
      <c r="BH137" s="161"/>
      <c r="BI137" s="161"/>
    </row>
    <row r="138" spans="1:61" hidden="1">
      <c r="A138" s="1">
        <v>4</v>
      </c>
      <c r="B138" s="24" t="s">
        <v>378</v>
      </c>
      <c r="C138" s="119">
        <v>43578</v>
      </c>
      <c r="D138" s="24" t="s">
        <v>817</v>
      </c>
      <c r="E138" s="24" t="s">
        <v>504</v>
      </c>
      <c r="F138" s="24" t="s">
        <v>55</v>
      </c>
      <c r="G138" s="26">
        <v>25</v>
      </c>
      <c r="H138" s="26">
        <v>2</v>
      </c>
      <c r="I138" s="25" t="s">
        <v>484</v>
      </c>
      <c r="J138" s="28">
        <v>7052</v>
      </c>
      <c r="K138" s="28">
        <v>7056</v>
      </c>
      <c r="L138" s="24">
        <v>1</v>
      </c>
      <c r="M138" s="24">
        <f>((K138-J138)*0.3*0.25*1000)/L138</f>
        <v>300</v>
      </c>
      <c r="N138" s="44">
        <v>0.32</v>
      </c>
      <c r="O138" s="44">
        <v>0.31487999999999999</v>
      </c>
      <c r="P138" s="29">
        <f t="shared" si="27"/>
        <v>0.31487999999999999</v>
      </c>
      <c r="Q138" s="24" t="s">
        <v>57</v>
      </c>
      <c r="R138" s="55">
        <v>38.1</v>
      </c>
      <c r="S138" s="24">
        <v>12.6</v>
      </c>
      <c r="T138" s="24">
        <v>10.61</v>
      </c>
      <c r="U138" s="24">
        <v>99.8</v>
      </c>
      <c r="V138" s="24">
        <v>138.1</v>
      </c>
      <c r="W138" s="24">
        <v>8.26</v>
      </c>
      <c r="X138" s="24">
        <v>300</v>
      </c>
      <c r="Y138" s="24">
        <v>2.9</v>
      </c>
      <c r="Z138" s="40">
        <v>0.90100000000000002</v>
      </c>
      <c r="AA138" s="40">
        <v>0.41699999999999998</v>
      </c>
      <c r="AB138" s="40">
        <v>0</v>
      </c>
      <c r="AC138" s="40">
        <v>37.6</v>
      </c>
      <c r="AD138" s="28">
        <v>26</v>
      </c>
      <c r="AE138" s="115" t="s">
        <v>57</v>
      </c>
      <c r="AF138" s="24" t="s">
        <v>504</v>
      </c>
      <c r="AG138" s="65"/>
      <c r="AH138" s="65"/>
      <c r="AI138" s="65"/>
      <c r="AJ138" s="65"/>
      <c r="AK138" s="65"/>
      <c r="AL138" s="65"/>
      <c r="AM138" s="65"/>
      <c r="AN138" s="65"/>
      <c r="AO138" s="65"/>
      <c r="AP138" s="65"/>
      <c r="AQ138" s="65"/>
      <c r="AR138" s="65"/>
      <c r="AS138" s="65"/>
      <c r="AT138" s="65"/>
      <c r="AU138" s="65"/>
      <c r="AV138" s="65"/>
      <c r="AW138" s="65"/>
      <c r="AX138" s="65"/>
      <c r="AY138" s="65"/>
      <c r="AZ138" s="161"/>
      <c r="BA138" s="161"/>
      <c r="BB138" s="161"/>
      <c r="BC138" s="161"/>
      <c r="BD138" s="161"/>
      <c r="BE138" s="161"/>
      <c r="BF138" s="161"/>
      <c r="BG138" s="161"/>
      <c r="BH138" s="161"/>
      <c r="BI138" s="161"/>
    </row>
    <row r="139" spans="1:61" hidden="1">
      <c r="A139" s="1">
        <v>4</v>
      </c>
      <c r="B139" s="24" t="s">
        <v>378</v>
      </c>
      <c r="C139" s="119">
        <v>43578</v>
      </c>
      <c r="D139" s="24" t="s">
        <v>817</v>
      </c>
      <c r="E139" s="24" t="s">
        <v>504</v>
      </c>
      <c r="F139" s="24" t="s">
        <v>55</v>
      </c>
      <c r="G139" s="26">
        <v>25</v>
      </c>
      <c r="H139" s="26">
        <v>3</v>
      </c>
      <c r="I139" s="25" t="s">
        <v>484</v>
      </c>
      <c r="J139" s="28">
        <v>7056</v>
      </c>
      <c r="K139" s="28">
        <v>7060</v>
      </c>
      <c r="L139" s="24">
        <v>1</v>
      </c>
      <c r="M139" s="24">
        <f>((K139-J139)*0.3*0.25*1000)/L139</f>
        <v>300</v>
      </c>
      <c r="N139" s="44">
        <v>0.32</v>
      </c>
      <c r="O139" s="44">
        <v>0.31487999999999999</v>
      </c>
      <c r="P139" s="29">
        <f t="shared" si="27"/>
        <v>0.31487999999999999</v>
      </c>
      <c r="Q139" s="24" t="s">
        <v>57</v>
      </c>
      <c r="R139" s="55">
        <v>38.1</v>
      </c>
      <c r="S139" s="24">
        <v>12.6</v>
      </c>
      <c r="T139" s="24">
        <v>10.61</v>
      </c>
      <c r="U139" s="24">
        <v>99.8</v>
      </c>
      <c r="V139" s="24">
        <v>138.1</v>
      </c>
      <c r="W139" s="24">
        <v>8.26</v>
      </c>
      <c r="X139" s="24">
        <v>300</v>
      </c>
      <c r="Y139" s="24">
        <v>2.9</v>
      </c>
      <c r="Z139" s="40">
        <v>0.90100000000000002</v>
      </c>
      <c r="AA139" s="40">
        <v>0.41699999999999998</v>
      </c>
      <c r="AB139" s="40">
        <v>0</v>
      </c>
      <c r="AC139" s="40">
        <v>37.6</v>
      </c>
      <c r="AD139" s="28">
        <v>26</v>
      </c>
      <c r="AE139" s="115" t="s">
        <v>57</v>
      </c>
      <c r="AF139" s="24" t="s">
        <v>504</v>
      </c>
      <c r="AG139" s="65"/>
      <c r="AH139" s="65"/>
      <c r="AI139" s="65"/>
      <c r="AJ139" s="65"/>
      <c r="AK139" s="65"/>
      <c r="AL139" s="65"/>
      <c r="AM139" s="65"/>
      <c r="AN139" s="65"/>
      <c r="AO139" s="65"/>
      <c r="AP139" s="65"/>
      <c r="AQ139" s="65"/>
      <c r="AR139" s="65"/>
      <c r="AS139" s="65"/>
      <c r="AT139" s="65"/>
      <c r="AU139" s="65"/>
      <c r="AV139" s="65"/>
      <c r="AW139" s="65"/>
      <c r="AX139" s="65"/>
      <c r="AY139" s="65"/>
      <c r="AZ139" s="161"/>
      <c r="BA139" s="161"/>
      <c r="BB139" s="161"/>
      <c r="BC139" s="161"/>
      <c r="BD139" s="161"/>
      <c r="BE139" s="161"/>
      <c r="BF139" s="161"/>
      <c r="BG139" s="161"/>
      <c r="BH139" s="161"/>
      <c r="BI139" s="161"/>
    </row>
    <row r="140" spans="1:61" hidden="1">
      <c r="A140" s="1">
        <v>13</v>
      </c>
      <c r="B140" s="24" t="s">
        <v>303</v>
      </c>
      <c r="C140" s="25">
        <v>43580</v>
      </c>
      <c r="D140" s="25" t="s">
        <v>560</v>
      </c>
      <c r="E140" s="24" t="s">
        <v>565</v>
      </c>
      <c r="F140" s="24" t="s">
        <v>55</v>
      </c>
      <c r="G140" s="26">
        <v>25</v>
      </c>
      <c r="H140" s="26">
        <v>1</v>
      </c>
      <c r="I140" s="25" t="s">
        <v>484</v>
      </c>
      <c r="J140" s="129">
        <v>7512</v>
      </c>
      <c r="K140" s="129">
        <v>7555</v>
      </c>
      <c r="L140" s="70">
        <v>0.98</v>
      </c>
      <c r="M140" s="70">
        <f t="shared" ref="M140:M171" si="28">((K140-J140)*0.3*0.18*1000)/L140</f>
        <v>2369.387755102041</v>
      </c>
      <c r="N140" s="44">
        <v>0.32</v>
      </c>
      <c r="O140" s="44">
        <v>3.38496</v>
      </c>
      <c r="P140" s="29">
        <f t="shared" si="27"/>
        <v>3.38496</v>
      </c>
      <c r="Q140" s="65" t="s">
        <v>566</v>
      </c>
      <c r="R140" s="54">
        <v>2.56</v>
      </c>
      <c r="S140" s="65">
        <v>14.4</v>
      </c>
      <c r="T140" s="65">
        <v>9.4499999999999993</v>
      </c>
      <c r="U140" s="65">
        <v>92.7</v>
      </c>
      <c r="V140" s="65">
        <v>414.4</v>
      </c>
      <c r="W140" s="65">
        <v>8.0299999999999994</v>
      </c>
      <c r="X140" s="65">
        <v>327.10000000000002</v>
      </c>
      <c r="Y140" s="65">
        <v>9.1</v>
      </c>
      <c r="Z140" s="40">
        <v>1.5629999999999999</v>
      </c>
      <c r="AA140" s="40">
        <v>3.1579999999999999</v>
      </c>
      <c r="AB140" s="40">
        <v>50.2</v>
      </c>
      <c r="AC140" s="40">
        <v>69.599999999999994</v>
      </c>
      <c r="AD140" s="28">
        <v>95</v>
      </c>
      <c r="AE140" s="115" t="s">
        <v>57</v>
      </c>
      <c r="AF140" s="24" t="s">
        <v>565</v>
      </c>
      <c r="AG140" s="65"/>
      <c r="AH140" s="65"/>
      <c r="AI140" s="65"/>
      <c r="AJ140" s="65"/>
      <c r="AK140" s="65"/>
      <c r="AL140" s="65"/>
      <c r="AM140" s="65"/>
      <c r="AN140" s="65"/>
      <c r="AO140" s="65"/>
      <c r="AP140" s="65"/>
      <c r="AQ140" s="65"/>
      <c r="AR140" s="65"/>
      <c r="AS140" s="65"/>
      <c r="AT140" s="65"/>
      <c r="AU140" s="65"/>
      <c r="AV140" s="65"/>
      <c r="AW140" s="65"/>
      <c r="AX140" s="65"/>
      <c r="AY140" s="65"/>
      <c r="AZ140" s="161"/>
      <c r="BA140" s="161"/>
      <c r="BB140" s="161"/>
      <c r="BC140" s="161"/>
      <c r="BD140" s="161"/>
      <c r="BE140" s="161"/>
      <c r="BF140" s="161"/>
      <c r="BG140" s="161"/>
      <c r="BH140" s="161"/>
      <c r="BI140" s="161"/>
    </row>
    <row r="141" spans="1:61" hidden="1">
      <c r="A141" s="1">
        <v>13</v>
      </c>
      <c r="B141" s="24" t="s">
        <v>303</v>
      </c>
      <c r="C141" s="25">
        <v>43580</v>
      </c>
      <c r="D141" s="25" t="s">
        <v>560</v>
      </c>
      <c r="E141" s="24" t="s">
        <v>567</v>
      </c>
      <c r="F141" s="24" t="s">
        <v>55</v>
      </c>
      <c r="G141" s="26">
        <v>25</v>
      </c>
      <c r="H141" s="26">
        <v>2</v>
      </c>
      <c r="I141" s="25" t="s">
        <v>484</v>
      </c>
      <c r="J141" s="129">
        <v>7555</v>
      </c>
      <c r="K141" s="129">
        <v>7605</v>
      </c>
      <c r="L141" s="70">
        <v>1.03</v>
      </c>
      <c r="M141" s="70">
        <f t="shared" si="28"/>
        <v>2621.3592233009704</v>
      </c>
      <c r="N141" s="44">
        <v>0.32</v>
      </c>
      <c r="O141" s="44">
        <v>3.9359999999999999</v>
      </c>
      <c r="P141" s="29">
        <f t="shared" si="27"/>
        <v>3.9359999999999999</v>
      </c>
      <c r="Q141" s="65" t="s">
        <v>568</v>
      </c>
      <c r="R141" s="54">
        <v>2.56</v>
      </c>
      <c r="S141" s="65">
        <v>14.4</v>
      </c>
      <c r="T141" s="65">
        <v>9.4499999999999993</v>
      </c>
      <c r="U141" s="65">
        <v>92.7</v>
      </c>
      <c r="V141" s="65">
        <v>414.4</v>
      </c>
      <c r="W141" s="65">
        <v>8.0299999999999994</v>
      </c>
      <c r="X141" s="65">
        <v>327.10000000000002</v>
      </c>
      <c r="Y141" s="65">
        <v>9.1</v>
      </c>
      <c r="Z141" s="40">
        <v>1.5629999999999999</v>
      </c>
      <c r="AA141" s="40">
        <v>3.1579999999999999</v>
      </c>
      <c r="AB141" s="40">
        <v>50.2</v>
      </c>
      <c r="AC141" s="40">
        <v>69.599999999999994</v>
      </c>
      <c r="AD141" s="28">
        <v>95</v>
      </c>
      <c r="AE141" s="115" t="s">
        <v>57</v>
      </c>
      <c r="AF141" s="24" t="s">
        <v>567</v>
      </c>
      <c r="AG141" s="65"/>
      <c r="AH141" s="65"/>
      <c r="AI141" s="65"/>
      <c r="AJ141" s="65"/>
      <c r="AK141" s="65"/>
      <c r="AL141" s="65"/>
      <c r="AM141" s="65"/>
      <c r="AN141" s="65"/>
      <c r="AO141" s="65"/>
      <c r="AP141" s="65"/>
      <c r="AQ141" s="65"/>
      <c r="AR141" s="65"/>
      <c r="AS141" s="65"/>
      <c r="AT141" s="65"/>
      <c r="AU141" s="65"/>
      <c r="AV141" s="65"/>
      <c r="AW141" s="65"/>
      <c r="AX141" s="65"/>
      <c r="AY141" s="65"/>
      <c r="AZ141" s="161"/>
      <c r="BA141" s="161"/>
      <c r="BB141" s="161"/>
      <c r="BC141" s="161"/>
      <c r="BD141" s="161"/>
      <c r="BE141" s="161"/>
      <c r="BF141" s="161"/>
      <c r="BG141" s="161"/>
      <c r="BH141" s="161"/>
      <c r="BI141" s="161"/>
    </row>
    <row r="142" spans="1:61" hidden="1">
      <c r="A142" s="1">
        <v>13</v>
      </c>
      <c r="B142" s="24" t="s">
        <v>303</v>
      </c>
      <c r="C142" s="25">
        <v>43580</v>
      </c>
      <c r="D142" s="25" t="s">
        <v>560</v>
      </c>
      <c r="E142" s="24" t="s">
        <v>569</v>
      </c>
      <c r="F142" s="24" t="s">
        <v>55</v>
      </c>
      <c r="G142" s="26">
        <v>25</v>
      </c>
      <c r="H142" s="26">
        <v>3</v>
      </c>
      <c r="I142" s="25" t="s">
        <v>484</v>
      </c>
      <c r="J142" s="129">
        <v>7605</v>
      </c>
      <c r="K142" s="129">
        <v>7650</v>
      </c>
      <c r="L142" s="70">
        <v>1.05</v>
      </c>
      <c r="M142" s="70">
        <f t="shared" si="28"/>
        <v>2314.2857142857138</v>
      </c>
      <c r="N142" s="44">
        <v>0.32</v>
      </c>
      <c r="O142" s="44">
        <v>3.5423999999999998</v>
      </c>
      <c r="P142" s="29">
        <f t="shared" si="27"/>
        <v>3.5423999999999998</v>
      </c>
      <c r="Q142" s="65" t="s">
        <v>57</v>
      </c>
      <c r="R142" s="54">
        <v>2.56</v>
      </c>
      <c r="S142" s="65">
        <v>14.4</v>
      </c>
      <c r="T142" s="65">
        <v>9.4499999999999993</v>
      </c>
      <c r="U142" s="65">
        <v>92.7</v>
      </c>
      <c r="V142" s="65">
        <v>414.4</v>
      </c>
      <c r="W142" s="65">
        <v>8.0299999999999994</v>
      </c>
      <c r="X142" s="65">
        <v>327.10000000000002</v>
      </c>
      <c r="Y142" s="65">
        <v>9.1</v>
      </c>
      <c r="Z142" s="40">
        <v>1.5629999999999999</v>
      </c>
      <c r="AA142" s="40">
        <v>3.1579999999999999</v>
      </c>
      <c r="AB142" s="40">
        <v>50.2</v>
      </c>
      <c r="AC142" s="40">
        <v>69.599999999999994</v>
      </c>
      <c r="AD142" s="28">
        <v>95</v>
      </c>
      <c r="AE142" s="115" t="s">
        <v>57</v>
      </c>
      <c r="AF142" s="24" t="s">
        <v>569</v>
      </c>
      <c r="AG142" s="65"/>
      <c r="AH142" s="65"/>
      <c r="AI142" s="65"/>
      <c r="AJ142" s="65"/>
      <c r="AK142" s="65"/>
      <c r="AL142" s="65"/>
      <c r="AM142" s="65"/>
      <c r="AN142" s="65"/>
      <c r="AO142" s="65"/>
      <c r="AP142" s="65"/>
      <c r="AQ142" s="65"/>
      <c r="AR142" s="65"/>
      <c r="AS142" s="65"/>
      <c r="AT142" s="65"/>
      <c r="AU142" s="65"/>
      <c r="AV142" s="65"/>
      <c r="AW142" s="65"/>
      <c r="AX142" s="65"/>
      <c r="AY142" s="65"/>
      <c r="AZ142" s="161"/>
      <c r="BA142" s="161"/>
      <c r="BB142" s="161"/>
      <c r="BC142" s="161"/>
      <c r="BD142" s="161"/>
      <c r="BE142" s="161"/>
      <c r="BF142" s="161"/>
      <c r="BG142" s="161"/>
      <c r="BH142" s="161"/>
      <c r="BI142" s="161"/>
    </row>
    <row r="143" spans="1:61" hidden="1">
      <c r="A143" s="1">
        <v>10</v>
      </c>
      <c r="B143" s="24" t="s">
        <v>218</v>
      </c>
      <c r="C143" s="25">
        <v>43580</v>
      </c>
      <c r="D143" s="25" t="s">
        <v>252</v>
      </c>
      <c r="E143" s="24" t="s">
        <v>543</v>
      </c>
      <c r="F143" s="24" t="s">
        <v>55</v>
      </c>
      <c r="G143" s="26">
        <v>25</v>
      </c>
      <c r="H143" s="26">
        <v>1</v>
      </c>
      <c r="I143" s="25" t="s">
        <v>484</v>
      </c>
      <c r="J143" s="129">
        <v>7675</v>
      </c>
      <c r="K143" s="129">
        <v>7686</v>
      </c>
      <c r="L143" s="70">
        <v>0.87</v>
      </c>
      <c r="M143" s="70">
        <f t="shared" si="28"/>
        <v>682.75862068965523</v>
      </c>
      <c r="N143" s="44">
        <v>0.32</v>
      </c>
      <c r="O143" s="44">
        <v>0.86591999999999991</v>
      </c>
      <c r="P143" s="29">
        <f t="shared" si="27"/>
        <v>0.86591999999999991</v>
      </c>
      <c r="Q143" s="65" t="s">
        <v>57</v>
      </c>
      <c r="R143" s="115">
        <v>1.21</v>
      </c>
      <c r="S143" s="65">
        <v>15</v>
      </c>
      <c r="T143" s="65">
        <v>9.5299999999999994</v>
      </c>
      <c r="U143" s="65">
        <v>94.7</v>
      </c>
      <c r="V143" s="65">
        <v>301.5</v>
      </c>
      <c r="W143" s="65">
        <v>8</v>
      </c>
      <c r="X143" s="65">
        <v>312</v>
      </c>
      <c r="Y143" s="65">
        <v>6.1</v>
      </c>
      <c r="Z143" s="40">
        <v>2.1579999999999999</v>
      </c>
      <c r="AA143" s="40">
        <v>1.39</v>
      </c>
      <c r="AB143" s="40">
        <v>119.1</v>
      </c>
      <c r="AC143" s="40">
        <v>139.4</v>
      </c>
      <c r="AD143" s="28">
        <v>107</v>
      </c>
      <c r="AE143" s="115" t="s">
        <v>57</v>
      </c>
      <c r="AF143" s="24" t="s">
        <v>543</v>
      </c>
      <c r="AG143" s="65"/>
      <c r="AH143" s="65"/>
      <c r="AI143" s="65"/>
      <c r="AJ143" s="65"/>
      <c r="AK143" s="65"/>
      <c r="AL143" s="65"/>
      <c r="AM143" s="65"/>
      <c r="AN143" s="65"/>
      <c r="AO143" s="65"/>
      <c r="AP143" s="65"/>
      <c r="AQ143" s="65"/>
      <c r="AR143" s="65"/>
      <c r="AS143" s="65"/>
      <c r="AT143" s="65"/>
      <c r="AU143" s="65"/>
      <c r="AV143" s="65"/>
      <c r="AW143" s="65"/>
      <c r="AX143" s="65"/>
      <c r="AY143" s="65"/>
      <c r="AZ143" s="161"/>
      <c r="BA143" s="161"/>
      <c r="BB143" s="161"/>
      <c r="BC143" s="161"/>
      <c r="BD143" s="161"/>
      <c r="BE143" s="161"/>
      <c r="BF143" s="161"/>
      <c r="BG143" s="161"/>
      <c r="BH143" s="161"/>
      <c r="BI143" s="161"/>
    </row>
    <row r="144" spans="1:61" hidden="1">
      <c r="A144" s="1">
        <v>10</v>
      </c>
      <c r="B144" s="24" t="s">
        <v>218</v>
      </c>
      <c r="C144" s="25">
        <v>43580</v>
      </c>
      <c r="D144" s="25" t="s">
        <v>252</v>
      </c>
      <c r="E144" s="24" t="s">
        <v>544</v>
      </c>
      <c r="F144" s="24" t="s">
        <v>55</v>
      </c>
      <c r="G144" s="26">
        <v>25</v>
      </c>
      <c r="H144" s="26">
        <v>2</v>
      </c>
      <c r="I144" s="25" t="s">
        <v>484</v>
      </c>
      <c r="J144" s="129">
        <v>7686</v>
      </c>
      <c r="K144" s="129">
        <v>7698</v>
      </c>
      <c r="L144" s="70">
        <v>0.75</v>
      </c>
      <c r="M144" s="70">
        <f t="shared" si="28"/>
        <v>863.99999999999989</v>
      </c>
      <c r="N144" s="44">
        <v>0.32</v>
      </c>
      <c r="O144" s="44">
        <v>0.94463999999999981</v>
      </c>
      <c r="P144" s="29">
        <f t="shared" si="27"/>
        <v>0.94463999999999981</v>
      </c>
      <c r="Q144" s="65" t="s">
        <v>57</v>
      </c>
      <c r="R144" s="115">
        <v>1.21</v>
      </c>
      <c r="S144" s="65">
        <v>15</v>
      </c>
      <c r="T144" s="65">
        <v>9.5299999999999994</v>
      </c>
      <c r="U144" s="65">
        <v>94.7</v>
      </c>
      <c r="V144" s="65">
        <v>301.5</v>
      </c>
      <c r="W144" s="65">
        <v>8</v>
      </c>
      <c r="X144" s="65">
        <v>312</v>
      </c>
      <c r="Y144" s="65">
        <v>6.1</v>
      </c>
      <c r="Z144" s="40">
        <v>2.1579999999999999</v>
      </c>
      <c r="AA144" s="40">
        <v>1.39</v>
      </c>
      <c r="AB144" s="40">
        <v>119.1</v>
      </c>
      <c r="AC144" s="40">
        <v>139.4</v>
      </c>
      <c r="AD144" s="28">
        <v>107</v>
      </c>
      <c r="AE144" s="115" t="s">
        <v>57</v>
      </c>
      <c r="AF144" s="24" t="s">
        <v>544</v>
      </c>
      <c r="AG144" s="65"/>
      <c r="AH144" s="65"/>
      <c r="AI144" s="65"/>
      <c r="AJ144" s="65"/>
      <c r="AK144" s="65"/>
      <c r="AL144" s="65"/>
      <c r="AM144" s="65"/>
      <c r="AN144" s="65"/>
      <c r="AO144" s="65"/>
      <c r="AP144" s="65"/>
      <c r="AQ144" s="65"/>
      <c r="AR144" s="65"/>
      <c r="AS144" s="65"/>
      <c r="AT144" s="65"/>
      <c r="AU144" s="65"/>
      <c r="AV144" s="65"/>
      <c r="AW144" s="65"/>
      <c r="AX144" s="65"/>
      <c r="AY144" s="65"/>
      <c r="AZ144" s="161"/>
      <c r="BA144" s="161"/>
      <c r="BB144" s="161"/>
      <c r="BC144" s="161"/>
      <c r="BD144" s="161"/>
      <c r="BE144" s="161"/>
      <c r="BF144" s="161"/>
      <c r="BG144" s="161"/>
      <c r="BH144" s="161"/>
      <c r="BI144" s="161"/>
    </row>
    <row r="145" spans="1:61" hidden="1">
      <c r="A145" s="1">
        <v>10</v>
      </c>
      <c r="B145" s="24" t="s">
        <v>218</v>
      </c>
      <c r="C145" s="25">
        <v>43580</v>
      </c>
      <c r="D145" s="25" t="s">
        <v>252</v>
      </c>
      <c r="E145" s="24" t="s">
        <v>545</v>
      </c>
      <c r="F145" s="24" t="s">
        <v>55</v>
      </c>
      <c r="G145" s="26">
        <v>25</v>
      </c>
      <c r="H145" s="26">
        <v>3</v>
      </c>
      <c r="I145" s="25" t="s">
        <v>484</v>
      </c>
      <c r="J145" s="129">
        <v>7698</v>
      </c>
      <c r="K145" s="129">
        <v>7710</v>
      </c>
      <c r="L145" s="70">
        <v>0.86</v>
      </c>
      <c r="M145" s="70">
        <f t="shared" si="28"/>
        <v>753.48837209302314</v>
      </c>
      <c r="N145" s="44">
        <v>0.32</v>
      </c>
      <c r="O145" s="44">
        <v>0.94463999999999981</v>
      </c>
      <c r="P145" s="29">
        <f t="shared" si="27"/>
        <v>0.94463999999999981</v>
      </c>
      <c r="Q145" s="65" t="s">
        <v>57</v>
      </c>
      <c r="R145" s="115">
        <v>1.21</v>
      </c>
      <c r="S145" s="65">
        <v>15</v>
      </c>
      <c r="T145" s="65">
        <v>9.5299999999999994</v>
      </c>
      <c r="U145" s="65">
        <v>94.7</v>
      </c>
      <c r="V145" s="65">
        <v>301.5</v>
      </c>
      <c r="W145" s="65">
        <v>8</v>
      </c>
      <c r="X145" s="65">
        <v>312</v>
      </c>
      <c r="Y145" s="65">
        <v>6.1</v>
      </c>
      <c r="Z145" s="40">
        <v>2.1579999999999999</v>
      </c>
      <c r="AA145" s="40">
        <v>1.39</v>
      </c>
      <c r="AB145" s="40">
        <v>119.1</v>
      </c>
      <c r="AC145" s="40">
        <v>139.4</v>
      </c>
      <c r="AD145" s="28">
        <v>107</v>
      </c>
      <c r="AE145" s="115" t="s">
        <v>57</v>
      </c>
      <c r="AF145" s="24" t="s">
        <v>545</v>
      </c>
      <c r="AG145" s="65"/>
      <c r="AH145" s="65"/>
      <c r="AI145" s="65"/>
      <c r="AJ145" s="65"/>
      <c r="AK145" s="65"/>
      <c r="AL145" s="65"/>
      <c r="AM145" s="65"/>
      <c r="AN145" s="65"/>
      <c r="AO145" s="65"/>
      <c r="AP145" s="65"/>
      <c r="AQ145" s="65"/>
      <c r="AR145" s="65"/>
      <c r="AS145" s="65"/>
      <c r="AT145" s="65"/>
      <c r="AU145" s="65"/>
      <c r="AV145" s="65"/>
      <c r="AW145" s="65"/>
      <c r="AX145" s="65"/>
      <c r="AY145" s="65"/>
      <c r="AZ145" s="161"/>
      <c r="BA145" s="161"/>
      <c r="BB145" s="161"/>
      <c r="BC145" s="161"/>
      <c r="BD145" s="161"/>
      <c r="BE145" s="161"/>
      <c r="BF145" s="161"/>
      <c r="BG145" s="161"/>
      <c r="BH145" s="161"/>
      <c r="BI145" s="161"/>
    </row>
    <row r="146" spans="1:61" hidden="1">
      <c r="A146" s="1">
        <v>11</v>
      </c>
      <c r="B146" s="56" t="s">
        <v>235</v>
      </c>
      <c r="C146" s="120">
        <v>43591</v>
      </c>
      <c r="D146" s="57" t="s">
        <v>599</v>
      </c>
      <c r="E146" s="56" t="s">
        <v>604</v>
      </c>
      <c r="F146" s="56" t="s">
        <v>55</v>
      </c>
      <c r="G146" s="58">
        <v>25</v>
      </c>
      <c r="H146" s="58">
        <v>1</v>
      </c>
      <c r="I146" s="57" t="s">
        <v>933</v>
      </c>
      <c r="J146" s="130">
        <v>8028</v>
      </c>
      <c r="K146" s="130">
        <v>8046</v>
      </c>
      <c r="L146" s="71">
        <v>1.1599999999999999</v>
      </c>
      <c r="M146" s="71">
        <f t="shared" si="28"/>
        <v>837.93103448275861</v>
      </c>
      <c r="N146" s="44">
        <v>0.32</v>
      </c>
      <c r="O146" s="44">
        <v>1.4169599999999998</v>
      </c>
      <c r="P146" s="29">
        <f t="shared" si="27"/>
        <v>1.4169599999999998</v>
      </c>
      <c r="Q146" s="67" t="s">
        <v>57</v>
      </c>
      <c r="R146" s="56">
        <v>127</v>
      </c>
      <c r="S146" s="68">
        <v>12.3</v>
      </c>
      <c r="T146" s="68">
        <v>10.029999999999999</v>
      </c>
      <c r="U146" s="68">
        <v>93.6</v>
      </c>
      <c r="V146" s="68">
        <v>162</v>
      </c>
      <c r="W146" s="68">
        <v>7.43</v>
      </c>
      <c r="X146" s="68">
        <v>155.69999999999999</v>
      </c>
      <c r="Y146" s="68">
        <v>3.6</v>
      </c>
      <c r="Z146" s="59" t="s">
        <v>57</v>
      </c>
      <c r="AA146" s="59" t="s">
        <v>57</v>
      </c>
      <c r="AB146" s="59" t="s">
        <v>57</v>
      </c>
      <c r="AC146" s="59" t="s">
        <v>57</v>
      </c>
      <c r="AD146" s="59" t="s">
        <v>57</v>
      </c>
      <c r="AE146" s="67" t="s">
        <v>57</v>
      </c>
      <c r="AF146" s="56" t="s">
        <v>604</v>
      </c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162"/>
      <c r="BA146" s="162"/>
      <c r="BB146" s="162"/>
      <c r="BC146" s="162"/>
      <c r="BD146" s="162"/>
      <c r="BE146" s="162"/>
      <c r="BF146" s="162"/>
      <c r="BG146" s="162"/>
      <c r="BH146" s="162"/>
      <c r="BI146" s="162"/>
    </row>
    <row r="147" spans="1:61" hidden="1">
      <c r="A147" s="1">
        <v>11</v>
      </c>
      <c r="B147" s="56" t="s">
        <v>235</v>
      </c>
      <c r="C147" s="120">
        <v>43607</v>
      </c>
      <c r="D147" s="57" t="s">
        <v>618</v>
      </c>
      <c r="E147" s="56" t="s">
        <v>622</v>
      </c>
      <c r="F147" s="56" t="s">
        <v>55</v>
      </c>
      <c r="G147" s="58">
        <v>25</v>
      </c>
      <c r="H147" s="58">
        <v>1</v>
      </c>
      <c r="I147" s="57" t="s">
        <v>934</v>
      </c>
      <c r="J147" s="130">
        <v>8335</v>
      </c>
      <c r="K147" s="130">
        <v>8354</v>
      </c>
      <c r="L147" s="71">
        <v>1.22</v>
      </c>
      <c r="M147" s="71">
        <f t="shared" si="28"/>
        <v>840.98360655737702</v>
      </c>
      <c r="N147" s="44">
        <v>0.32</v>
      </c>
      <c r="O147" s="44">
        <v>1.4956799999999999</v>
      </c>
      <c r="P147" s="29">
        <f t="shared" si="27"/>
        <v>1.4956799999999999</v>
      </c>
      <c r="Q147" s="68" t="s">
        <v>57</v>
      </c>
      <c r="R147" s="56">
        <v>144</v>
      </c>
      <c r="S147" s="68">
        <v>14.8</v>
      </c>
      <c r="T147" s="68">
        <v>9.26</v>
      </c>
      <c r="U147" s="68">
        <v>90.8</v>
      </c>
      <c r="V147" s="68">
        <v>165.3</v>
      </c>
      <c r="W147" s="68">
        <v>7.9</v>
      </c>
      <c r="X147" s="68">
        <v>134.4</v>
      </c>
      <c r="Y147" s="68">
        <v>4.2</v>
      </c>
      <c r="Z147" s="59" t="s">
        <v>57</v>
      </c>
      <c r="AA147" s="59" t="s">
        <v>57</v>
      </c>
      <c r="AB147" s="59" t="s">
        <v>57</v>
      </c>
      <c r="AC147" s="59" t="s">
        <v>57</v>
      </c>
      <c r="AD147" s="59" t="s">
        <v>57</v>
      </c>
      <c r="AE147" s="59" t="s">
        <v>57</v>
      </c>
      <c r="AF147" s="56" t="s">
        <v>622</v>
      </c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162"/>
      <c r="BA147" s="162"/>
      <c r="BB147" s="162"/>
      <c r="BC147" s="162"/>
      <c r="BD147" s="162"/>
      <c r="BE147" s="162"/>
      <c r="BF147" s="162"/>
      <c r="BG147" s="162"/>
      <c r="BH147" s="162"/>
      <c r="BI147" s="162"/>
    </row>
    <row r="148" spans="1:61" hidden="1">
      <c r="A148" s="1">
        <v>11</v>
      </c>
      <c r="B148" s="56" t="s">
        <v>235</v>
      </c>
      <c r="C148" s="120">
        <v>43621</v>
      </c>
      <c r="D148" s="57" t="s">
        <v>202</v>
      </c>
      <c r="E148" s="56" t="s">
        <v>653</v>
      </c>
      <c r="F148" s="56" t="s">
        <v>55</v>
      </c>
      <c r="G148" s="58">
        <v>25</v>
      </c>
      <c r="H148" s="58">
        <v>1</v>
      </c>
      <c r="I148" s="57" t="s">
        <v>935</v>
      </c>
      <c r="J148" s="130">
        <v>8688</v>
      </c>
      <c r="K148" s="130">
        <v>8719</v>
      </c>
      <c r="L148" s="71">
        <v>0.63</v>
      </c>
      <c r="M148" s="71">
        <f t="shared" si="28"/>
        <v>2657.1428571428569</v>
      </c>
      <c r="N148" s="44">
        <v>0.32</v>
      </c>
      <c r="O148" s="44">
        <v>2.4403199999999994</v>
      </c>
      <c r="P148" s="29">
        <f t="shared" si="27"/>
        <v>2.4403199999999994</v>
      </c>
      <c r="Q148" s="68" t="s">
        <v>57</v>
      </c>
      <c r="R148" s="56">
        <v>242</v>
      </c>
      <c r="S148" s="68">
        <v>15.6</v>
      </c>
      <c r="T148" s="68">
        <v>9.2200000000000006</v>
      </c>
      <c r="U148" s="68">
        <v>92.7</v>
      </c>
      <c r="V148" s="68">
        <v>145.5</v>
      </c>
      <c r="W148" s="68">
        <v>7.68</v>
      </c>
      <c r="X148" s="68">
        <v>144.4</v>
      </c>
      <c r="Y148" s="68">
        <v>8.4</v>
      </c>
      <c r="Z148" s="59" t="s">
        <v>57</v>
      </c>
      <c r="AA148" s="59" t="s">
        <v>57</v>
      </c>
      <c r="AB148" s="59" t="s">
        <v>57</v>
      </c>
      <c r="AC148" s="59" t="s">
        <v>57</v>
      </c>
      <c r="AD148" s="59" t="s">
        <v>57</v>
      </c>
      <c r="AE148" s="59" t="s">
        <v>57</v>
      </c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162"/>
      <c r="BA148" s="162"/>
      <c r="BB148" s="162"/>
      <c r="BC148" s="162"/>
      <c r="BD148" s="162"/>
      <c r="BE148" s="162"/>
      <c r="BF148" s="162"/>
      <c r="BG148" s="162"/>
      <c r="BH148" s="162"/>
      <c r="BI148" s="162"/>
    </row>
    <row r="149" spans="1:61" hidden="1">
      <c r="A149" s="1">
        <v>11</v>
      </c>
      <c r="B149" s="56" t="s">
        <v>235</v>
      </c>
      <c r="C149" s="120">
        <v>43634</v>
      </c>
      <c r="D149" s="57" t="s">
        <v>127</v>
      </c>
      <c r="E149" s="56" t="s">
        <v>670</v>
      </c>
      <c r="F149" s="56" t="s">
        <v>55</v>
      </c>
      <c r="G149" s="58">
        <v>25</v>
      </c>
      <c r="H149" s="58">
        <v>1</v>
      </c>
      <c r="I149" s="57" t="s">
        <v>936</v>
      </c>
      <c r="J149" s="130">
        <v>8971</v>
      </c>
      <c r="K149" s="130">
        <v>9006</v>
      </c>
      <c r="L149" s="71">
        <v>1.05</v>
      </c>
      <c r="M149" s="71">
        <f t="shared" si="28"/>
        <v>1800</v>
      </c>
      <c r="N149" s="44">
        <v>0.32</v>
      </c>
      <c r="O149" s="44">
        <v>2.7551999999999999</v>
      </c>
      <c r="P149" s="29">
        <f t="shared" si="27"/>
        <v>2.7551999999999999</v>
      </c>
      <c r="Q149" s="68" t="s">
        <v>57</v>
      </c>
      <c r="R149" s="56">
        <v>134</v>
      </c>
      <c r="S149" s="68">
        <v>17.899999999999999</v>
      </c>
      <c r="T149" s="68">
        <v>8.68</v>
      </c>
      <c r="U149" s="68">
        <v>91.7</v>
      </c>
      <c r="V149" s="68">
        <v>178.8</v>
      </c>
      <c r="W149" s="68">
        <v>8.36</v>
      </c>
      <c r="X149" s="68">
        <v>118.9</v>
      </c>
      <c r="Y149" s="68">
        <v>5.0999999999999996</v>
      </c>
      <c r="Z149" s="59" t="s">
        <v>57</v>
      </c>
      <c r="AA149" s="59" t="s">
        <v>57</v>
      </c>
      <c r="AB149" s="59" t="s">
        <v>57</v>
      </c>
      <c r="AC149" s="59" t="s">
        <v>57</v>
      </c>
      <c r="AD149" s="59" t="s">
        <v>57</v>
      </c>
      <c r="AE149" s="59" t="s">
        <v>57</v>
      </c>
    </row>
    <row r="150" spans="1:61" hidden="1">
      <c r="A150" s="1">
        <v>11</v>
      </c>
      <c r="B150" s="56" t="s">
        <v>235</v>
      </c>
      <c r="C150" s="120">
        <v>43591</v>
      </c>
      <c r="D150" s="57" t="s">
        <v>599</v>
      </c>
      <c r="E150" s="56" t="s">
        <v>605</v>
      </c>
      <c r="F150" s="56" t="s">
        <v>55</v>
      </c>
      <c r="G150" s="58">
        <v>25</v>
      </c>
      <c r="H150" s="58">
        <v>2</v>
      </c>
      <c r="I150" s="57" t="s">
        <v>933</v>
      </c>
      <c r="J150" s="130">
        <v>8047</v>
      </c>
      <c r="K150" s="130">
        <v>8067</v>
      </c>
      <c r="L150" s="71">
        <v>1.1299999999999999</v>
      </c>
      <c r="M150" s="71">
        <f t="shared" si="28"/>
        <v>955.75221238938059</v>
      </c>
      <c r="N150" s="44">
        <v>0.32</v>
      </c>
      <c r="O150" s="44">
        <v>1.5744</v>
      </c>
      <c r="P150" s="29">
        <f t="shared" si="27"/>
        <v>1.5744</v>
      </c>
      <c r="Q150" s="67" t="s">
        <v>57</v>
      </c>
      <c r="R150" s="56">
        <v>127</v>
      </c>
      <c r="S150" s="68">
        <v>12.3</v>
      </c>
      <c r="T150" s="68">
        <v>10.029999999999999</v>
      </c>
      <c r="U150" s="68">
        <v>93.6</v>
      </c>
      <c r="V150" s="68">
        <v>162</v>
      </c>
      <c r="W150" s="68">
        <v>7.43</v>
      </c>
      <c r="X150" s="68">
        <v>155.69999999999999</v>
      </c>
      <c r="Y150" s="68">
        <v>3.6</v>
      </c>
      <c r="Z150" s="59" t="s">
        <v>57</v>
      </c>
      <c r="AA150" s="59" t="s">
        <v>57</v>
      </c>
      <c r="AB150" s="59" t="s">
        <v>57</v>
      </c>
      <c r="AC150" s="59" t="s">
        <v>57</v>
      </c>
      <c r="AD150" s="59" t="s">
        <v>57</v>
      </c>
      <c r="AE150" s="67" t="s">
        <v>57</v>
      </c>
      <c r="AF150" s="56" t="s">
        <v>605</v>
      </c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162"/>
      <c r="BA150" s="162"/>
      <c r="BB150" s="162"/>
      <c r="BC150" s="162"/>
      <c r="BD150" s="162"/>
      <c r="BE150" s="162"/>
      <c r="BF150" s="162"/>
      <c r="BG150" s="162"/>
      <c r="BH150" s="162"/>
      <c r="BI150" s="162"/>
    </row>
    <row r="151" spans="1:61" hidden="1">
      <c r="A151" s="1">
        <v>11</v>
      </c>
      <c r="B151" s="56" t="s">
        <v>235</v>
      </c>
      <c r="C151" s="120">
        <v>43607</v>
      </c>
      <c r="D151" s="57" t="s">
        <v>618</v>
      </c>
      <c r="E151" s="56" t="s">
        <v>623</v>
      </c>
      <c r="F151" s="56" t="s">
        <v>55</v>
      </c>
      <c r="G151" s="58">
        <v>25</v>
      </c>
      <c r="H151" s="58">
        <v>2</v>
      </c>
      <c r="I151" s="57" t="s">
        <v>934</v>
      </c>
      <c r="J151" s="130">
        <v>8356</v>
      </c>
      <c r="K151" s="130">
        <v>8374</v>
      </c>
      <c r="L151" s="71">
        <v>1.22</v>
      </c>
      <c r="M151" s="71">
        <f t="shared" si="28"/>
        <v>796.72131147540972</v>
      </c>
      <c r="N151" s="44">
        <v>0.32</v>
      </c>
      <c r="O151" s="44">
        <v>1.4169599999999998</v>
      </c>
      <c r="P151" s="29">
        <f t="shared" si="27"/>
        <v>1.4169599999999998</v>
      </c>
      <c r="Q151" s="68" t="s">
        <v>57</v>
      </c>
      <c r="R151" s="56">
        <v>144</v>
      </c>
      <c r="S151" s="68">
        <v>14.8</v>
      </c>
      <c r="T151" s="68">
        <v>9.26</v>
      </c>
      <c r="U151" s="68">
        <v>90.8</v>
      </c>
      <c r="V151" s="68">
        <v>165.3</v>
      </c>
      <c r="W151" s="68">
        <v>7.9</v>
      </c>
      <c r="X151" s="68">
        <v>134.4</v>
      </c>
      <c r="Y151" s="68">
        <v>4.2</v>
      </c>
      <c r="Z151" s="59" t="s">
        <v>57</v>
      </c>
      <c r="AA151" s="59" t="s">
        <v>57</v>
      </c>
      <c r="AB151" s="59" t="s">
        <v>57</v>
      </c>
      <c r="AC151" s="59" t="s">
        <v>57</v>
      </c>
      <c r="AD151" s="59" t="s">
        <v>57</v>
      </c>
      <c r="AE151" s="59" t="s">
        <v>57</v>
      </c>
      <c r="AF151" s="56" t="s">
        <v>623</v>
      </c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162"/>
      <c r="BA151" s="162"/>
      <c r="BB151" s="162"/>
      <c r="BC151" s="162"/>
      <c r="BD151" s="162"/>
      <c r="BE151" s="162"/>
      <c r="BF151" s="162"/>
      <c r="BG151" s="162"/>
      <c r="BH151" s="162"/>
      <c r="BI151" s="162"/>
    </row>
    <row r="152" spans="1:61" hidden="1">
      <c r="A152" s="1">
        <v>11</v>
      </c>
      <c r="B152" s="56" t="s">
        <v>235</v>
      </c>
      <c r="C152" s="120">
        <v>43621</v>
      </c>
      <c r="D152" s="57" t="s">
        <v>202</v>
      </c>
      <c r="E152" s="56" t="s">
        <v>653</v>
      </c>
      <c r="F152" s="56" t="s">
        <v>55</v>
      </c>
      <c r="G152" s="58">
        <v>25</v>
      </c>
      <c r="H152" s="58">
        <v>2</v>
      </c>
      <c r="I152" s="57" t="s">
        <v>935</v>
      </c>
      <c r="J152" s="130">
        <v>8720</v>
      </c>
      <c r="K152" s="130">
        <v>8750</v>
      </c>
      <c r="L152" s="71">
        <v>0.66</v>
      </c>
      <c r="M152" s="71">
        <f t="shared" si="28"/>
        <v>2454.545454545454</v>
      </c>
      <c r="N152" s="44">
        <v>0.32</v>
      </c>
      <c r="O152" s="44">
        <v>2.3616000000000001</v>
      </c>
      <c r="P152" s="29">
        <f t="shared" si="27"/>
        <v>2.3616000000000001</v>
      </c>
      <c r="Q152" s="68" t="s">
        <v>57</v>
      </c>
      <c r="R152" s="56">
        <v>242</v>
      </c>
      <c r="S152" s="68">
        <v>15.6</v>
      </c>
      <c r="T152" s="68">
        <v>9.2200000000000006</v>
      </c>
      <c r="U152" s="68">
        <v>92.7</v>
      </c>
      <c r="V152" s="68">
        <v>145.5</v>
      </c>
      <c r="W152" s="68">
        <v>7.68</v>
      </c>
      <c r="X152" s="68">
        <v>144.4</v>
      </c>
      <c r="Y152" s="68">
        <v>8.4</v>
      </c>
      <c r="Z152" s="59" t="s">
        <v>57</v>
      </c>
      <c r="AA152" s="59" t="s">
        <v>57</v>
      </c>
      <c r="AB152" s="59" t="s">
        <v>57</v>
      </c>
      <c r="AC152" s="59" t="s">
        <v>57</v>
      </c>
      <c r="AD152" s="59" t="s">
        <v>57</v>
      </c>
      <c r="AE152" s="59" t="s">
        <v>57</v>
      </c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162"/>
      <c r="BA152" s="162"/>
      <c r="BB152" s="162"/>
      <c r="BC152" s="162"/>
      <c r="BD152" s="162"/>
      <c r="BE152" s="162"/>
      <c r="BF152" s="162"/>
      <c r="BG152" s="162"/>
      <c r="BH152" s="162"/>
      <c r="BI152" s="162"/>
    </row>
    <row r="153" spans="1:61" hidden="1">
      <c r="A153" s="1">
        <v>11</v>
      </c>
      <c r="B153" s="56" t="s">
        <v>235</v>
      </c>
      <c r="C153" s="120">
        <v>43634</v>
      </c>
      <c r="D153" s="57" t="s">
        <v>127</v>
      </c>
      <c r="E153" s="56" t="s">
        <v>671</v>
      </c>
      <c r="F153" s="56" t="s">
        <v>55</v>
      </c>
      <c r="G153" s="58">
        <v>25</v>
      </c>
      <c r="H153" s="58">
        <v>2</v>
      </c>
      <c r="I153" s="57" t="s">
        <v>936</v>
      </c>
      <c r="J153" s="130">
        <v>9006</v>
      </c>
      <c r="K153" s="130">
        <v>9045</v>
      </c>
      <c r="L153" s="71">
        <v>1.23</v>
      </c>
      <c r="M153" s="71">
        <f t="shared" si="28"/>
        <v>1712.1951219512196</v>
      </c>
      <c r="N153" s="44">
        <v>0.32</v>
      </c>
      <c r="O153" s="44">
        <v>3.0700799999999999</v>
      </c>
      <c r="P153" s="29">
        <f t="shared" si="27"/>
        <v>3.0700799999999999</v>
      </c>
      <c r="Q153" s="68" t="s">
        <v>57</v>
      </c>
      <c r="R153" s="56">
        <v>134</v>
      </c>
      <c r="S153" s="68">
        <v>17.899999999999999</v>
      </c>
      <c r="T153" s="68">
        <v>8.68</v>
      </c>
      <c r="U153" s="68">
        <v>91.7</v>
      </c>
      <c r="V153" s="68">
        <v>178.8</v>
      </c>
      <c r="W153" s="68">
        <v>8.36</v>
      </c>
      <c r="X153" s="68">
        <v>118.9</v>
      </c>
      <c r="Y153" s="68">
        <v>5.0999999999999996</v>
      </c>
      <c r="Z153" s="59" t="s">
        <v>57</v>
      </c>
      <c r="AA153" s="59" t="s">
        <v>57</v>
      </c>
      <c r="AB153" s="59" t="s">
        <v>57</v>
      </c>
      <c r="AC153" s="59" t="s">
        <v>57</v>
      </c>
      <c r="AD153" s="59" t="s">
        <v>57</v>
      </c>
      <c r="AE153" s="59" t="s">
        <v>57</v>
      </c>
    </row>
    <row r="154" spans="1:61" hidden="1">
      <c r="A154" s="1">
        <v>11</v>
      </c>
      <c r="B154" s="56" t="s">
        <v>235</v>
      </c>
      <c r="C154" s="120">
        <v>43591</v>
      </c>
      <c r="D154" s="57" t="s">
        <v>599</v>
      </c>
      <c r="E154" s="56" t="s">
        <v>606</v>
      </c>
      <c r="F154" s="56" t="s">
        <v>55</v>
      </c>
      <c r="G154" s="58">
        <v>25</v>
      </c>
      <c r="H154" s="58">
        <v>3</v>
      </c>
      <c r="I154" s="57" t="s">
        <v>933</v>
      </c>
      <c r="J154" s="130">
        <v>8068</v>
      </c>
      <c r="K154" s="130">
        <v>8089</v>
      </c>
      <c r="L154" s="71">
        <v>1.1299999999999999</v>
      </c>
      <c r="M154" s="71">
        <f t="shared" si="28"/>
        <v>1003.5398230088497</v>
      </c>
      <c r="N154" s="44">
        <v>0.32</v>
      </c>
      <c r="O154" s="44">
        <v>1.6531199999999999</v>
      </c>
      <c r="P154" s="29">
        <f t="shared" si="27"/>
        <v>1.6531199999999999</v>
      </c>
      <c r="Q154" s="67" t="s">
        <v>57</v>
      </c>
      <c r="R154" s="56">
        <v>127</v>
      </c>
      <c r="S154" s="68">
        <v>12.3</v>
      </c>
      <c r="T154" s="68">
        <v>10.029999999999999</v>
      </c>
      <c r="U154" s="68">
        <v>93.6</v>
      </c>
      <c r="V154" s="68">
        <v>162</v>
      </c>
      <c r="W154" s="68">
        <v>7.43</v>
      </c>
      <c r="X154" s="68">
        <v>155.69999999999999</v>
      </c>
      <c r="Y154" s="68">
        <v>3.6</v>
      </c>
      <c r="Z154" s="59" t="s">
        <v>57</v>
      </c>
      <c r="AA154" s="59" t="s">
        <v>57</v>
      </c>
      <c r="AB154" s="59" t="s">
        <v>57</v>
      </c>
      <c r="AC154" s="59" t="s">
        <v>57</v>
      </c>
      <c r="AD154" s="59" t="s">
        <v>57</v>
      </c>
      <c r="AE154" s="67" t="s">
        <v>57</v>
      </c>
      <c r="AF154" s="56" t="s">
        <v>606</v>
      </c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162"/>
      <c r="BA154" s="162"/>
      <c r="BB154" s="162"/>
      <c r="BC154" s="162"/>
      <c r="BD154" s="162"/>
      <c r="BE154" s="162"/>
      <c r="BF154" s="162"/>
      <c r="BG154" s="162"/>
      <c r="BH154" s="162"/>
      <c r="BI154" s="162"/>
    </row>
    <row r="155" spans="1:61" hidden="1">
      <c r="A155" s="1">
        <v>11</v>
      </c>
      <c r="B155" s="56" t="s">
        <v>235</v>
      </c>
      <c r="C155" s="120">
        <v>43607</v>
      </c>
      <c r="D155" s="57" t="s">
        <v>618</v>
      </c>
      <c r="E155" s="56" t="s">
        <v>624</v>
      </c>
      <c r="F155" s="56" t="s">
        <v>55</v>
      </c>
      <c r="G155" s="58">
        <v>25</v>
      </c>
      <c r="H155" s="58">
        <v>3</v>
      </c>
      <c r="I155" s="57" t="s">
        <v>934</v>
      </c>
      <c r="J155" s="130">
        <v>8376</v>
      </c>
      <c r="K155" s="130">
        <v>8395</v>
      </c>
      <c r="L155" s="71">
        <v>1.28</v>
      </c>
      <c r="M155" s="71">
        <f t="shared" si="28"/>
        <v>801.5625</v>
      </c>
      <c r="N155" s="44">
        <v>0.32</v>
      </c>
      <c r="O155" s="44">
        <v>1.4956799999999999</v>
      </c>
      <c r="P155" s="29">
        <f t="shared" si="27"/>
        <v>1.4956799999999999</v>
      </c>
      <c r="Q155" s="68" t="s">
        <v>57</v>
      </c>
      <c r="R155" s="56">
        <v>144</v>
      </c>
      <c r="S155" s="68">
        <v>14.8</v>
      </c>
      <c r="T155" s="68">
        <v>9.26</v>
      </c>
      <c r="U155" s="68">
        <v>90.8</v>
      </c>
      <c r="V155" s="68">
        <v>165.3</v>
      </c>
      <c r="W155" s="68">
        <v>7.9</v>
      </c>
      <c r="X155" s="68">
        <v>134.4</v>
      </c>
      <c r="Y155" s="68">
        <v>4.2</v>
      </c>
      <c r="Z155" s="59" t="s">
        <v>57</v>
      </c>
      <c r="AA155" s="59" t="s">
        <v>57</v>
      </c>
      <c r="AB155" s="59" t="s">
        <v>57</v>
      </c>
      <c r="AC155" s="59" t="s">
        <v>57</v>
      </c>
      <c r="AD155" s="59" t="s">
        <v>57</v>
      </c>
      <c r="AE155" s="59" t="s">
        <v>57</v>
      </c>
      <c r="AF155" s="56" t="s">
        <v>624</v>
      </c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162"/>
      <c r="BA155" s="162"/>
      <c r="BB155" s="162"/>
      <c r="BC155" s="162"/>
      <c r="BD155" s="162"/>
      <c r="BE155" s="162"/>
      <c r="BF155" s="162"/>
      <c r="BG155" s="162"/>
      <c r="BH155" s="162"/>
      <c r="BI155" s="162"/>
    </row>
    <row r="156" spans="1:61" hidden="1">
      <c r="A156" s="1">
        <v>11</v>
      </c>
      <c r="B156" s="56" t="s">
        <v>235</v>
      </c>
      <c r="C156" s="120">
        <v>43621</v>
      </c>
      <c r="D156" s="57" t="s">
        <v>202</v>
      </c>
      <c r="E156" s="56" t="s">
        <v>653</v>
      </c>
      <c r="F156" s="56" t="s">
        <v>55</v>
      </c>
      <c r="G156" s="58">
        <v>25</v>
      </c>
      <c r="H156" s="58">
        <v>3</v>
      </c>
      <c r="I156" s="57" t="s">
        <v>935</v>
      </c>
      <c r="J156" s="130">
        <v>8750</v>
      </c>
      <c r="K156" s="130">
        <v>8782</v>
      </c>
      <c r="L156" s="71">
        <v>0.75</v>
      </c>
      <c r="M156" s="71">
        <f t="shared" si="28"/>
        <v>2304</v>
      </c>
      <c r="N156" s="44">
        <v>0.32</v>
      </c>
      <c r="O156" s="44">
        <v>2.5190399999999999</v>
      </c>
      <c r="P156" s="29">
        <f t="shared" si="27"/>
        <v>2.5190399999999999</v>
      </c>
      <c r="Q156" s="68" t="s">
        <v>57</v>
      </c>
      <c r="R156" s="56">
        <v>242</v>
      </c>
      <c r="S156" s="68">
        <v>15.6</v>
      </c>
      <c r="T156" s="68">
        <v>9.2200000000000006</v>
      </c>
      <c r="U156" s="68">
        <v>92.7</v>
      </c>
      <c r="V156" s="68">
        <v>145.5</v>
      </c>
      <c r="W156" s="68">
        <v>7.68</v>
      </c>
      <c r="X156" s="68">
        <v>144.4</v>
      </c>
      <c r="Y156" s="68">
        <v>8.4</v>
      </c>
      <c r="Z156" s="59" t="s">
        <v>57</v>
      </c>
      <c r="AA156" s="59" t="s">
        <v>57</v>
      </c>
      <c r="AB156" s="59" t="s">
        <v>57</v>
      </c>
      <c r="AC156" s="59" t="s">
        <v>57</v>
      </c>
      <c r="AD156" s="59" t="s">
        <v>57</v>
      </c>
      <c r="AE156" s="59" t="s">
        <v>57</v>
      </c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162"/>
      <c r="BA156" s="162"/>
      <c r="BB156" s="162"/>
      <c r="BC156" s="162"/>
      <c r="BD156" s="162"/>
      <c r="BE156" s="162"/>
      <c r="BF156" s="162"/>
      <c r="BG156" s="162"/>
      <c r="BH156" s="162"/>
      <c r="BI156" s="162"/>
    </row>
    <row r="157" spans="1:61" hidden="1">
      <c r="A157" s="1">
        <v>11</v>
      </c>
      <c r="B157" s="56" t="s">
        <v>235</v>
      </c>
      <c r="C157" s="120">
        <v>43634</v>
      </c>
      <c r="D157" s="57" t="s">
        <v>127</v>
      </c>
      <c r="E157" s="56" t="s">
        <v>672</v>
      </c>
      <c r="F157" s="56" t="s">
        <v>55</v>
      </c>
      <c r="G157" s="58">
        <v>25</v>
      </c>
      <c r="H157" s="58">
        <v>3</v>
      </c>
      <c r="I157" s="57" t="s">
        <v>936</v>
      </c>
      <c r="J157" s="130">
        <v>9045</v>
      </c>
      <c r="K157" s="130">
        <v>9086</v>
      </c>
      <c r="L157" s="71">
        <v>1.01</v>
      </c>
      <c r="M157" s="71">
        <f t="shared" si="28"/>
        <v>2192.0792079207918</v>
      </c>
      <c r="N157" s="44">
        <v>0.32</v>
      </c>
      <c r="O157" s="44">
        <v>3.2275199999999997</v>
      </c>
      <c r="P157" s="29">
        <f t="shared" si="27"/>
        <v>3.2275199999999997</v>
      </c>
      <c r="Q157" s="68" t="s">
        <v>57</v>
      </c>
      <c r="R157" s="56">
        <v>134</v>
      </c>
      <c r="S157" s="68">
        <v>17.899999999999999</v>
      </c>
      <c r="T157" s="68">
        <v>8.68</v>
      </c>
      <c r="U157" s="68">
        <v>91.7</v>
      </c>
      <c r="V157" s="68">
        <v>178.8</v>
      </c>
      <c r="W157" s="68">
        <v>8.36</v>
      </c>
      <c r="X157" s="68">
        <v>118.9</v>
      </c>
      <c r="Y157" s="68">
        <v>5.0999999999999996</v>
      </c>
      <c r="Z157" s="59" t="s">
        <v>57</v>
      </c>
      <c r="AA157" s="59" t="s">
        <v>57</v>
      </c>
      <c r="AB157" s="59" t="s">
        <v>57</v>
      </c>
      <c r="AC157" s="59" t="s">
        <v>57</v>
      </c>
      <c r="AD157" s="59" t="s">
        <v>57</v>
      </c>
      <c r="AE157" s="59" t="s">
        <v>57</v>
      </c>
    </row>
    <row r="158" spans="1:61" hidden="1">
      <c r="A158" s="1">
        <v>6</v>
      </c>
      <c r="B158" s="56" t="s">
        <v>143</v>
      </c>
      <c r="C158" s="120">
        <v>43591</v>
      </c>
      <c r="D158" s="57" t="s">
        <v>586</v>
      </c>
      <c r="E158" s="56" t="s">
        <v>590</v>
      </c>
      <c r="F158" s="56" t="s">
        <v>55</v>
      </c>
      <c r="G158" s="58">
        <v>25</v>
      </c>
      <c r="H158" s="58">
        <v>1</v>
      </c>
      <c r="I158" s="57" t="s">
        <v>933</v>
      </c>
      <c r="J158" s="130">
        <v>8157</v>
      </c>
      <c r="K158" s="130">
        <v>8188</v>
      </c>
      <c r="L158" s="71">
        <v>1.07</v>
      </c>
      <c r="M158" s="71">
        <f t="shared" si="28"/>
        <v>1564.4859813084108</v>
      </c>
      <c r="N158" s="44">
        <v>0.32</v>
      </c>
      <c r="O158" s="44">
        <v>2.4403199999999994</v>
      </c>
      <c r="P158" s="29">
        <f t="shared" si="27"/>
        <v>2.4403199999999994</v>
      </c>
      <c r="Q158" s="67" t="s">
        <v>57</v>
      </c>
      <c r="R158" s="56">
        <v>118</v>
      </c>
      <c r="S158" s="68">
        <v>13.6</v>
      </c>
      <c r="T158" s="68">
        <v>10.79</v>
      </c>
      <c r="U158" s="68">
        <v>103.8</v>
      </c>
      <c r="V158" s="68">
        <v>163</v>
      </c>
      <c r="W158" s="68">
        <v>8.18</v>
      </c>
      <c r="X158" s="68">
        <v>136.4</v>
      </c>
      <c r="Y158" s="68">
        <v>2.7</v>
      </c>
      <c r="Z158" s="59" t="s">
        <v>57</v>
      </c>
      <c r="AA158" s="59" t="s">
        <v>57</v>
      </c>
      <c r="AB158" s="59" t="s">
        <v>57</v>
      </c>
      <c r="AC158" s="59" t="s">
        <v>57</v>
      </c>
      <c r="AD158" s="59" t="s">
        <v>57</v>
      </c>
      <c r="AE158" s="59" t="s">
        <v>57</v>
      </c>
      <c r="AF158" s="56" t="s">
        <v>590</v>
      </c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162"/>
      <c r="BA158" s="162"/>
      <c r="BB158" s="162"/>
      <c r="BC158" s="162"/>
      <c r="BD158" s="162"/>
      <c r="BE158" s="162"/>
      <c r="BF158" s="162"/>
      <c r="BG158" s="162"/>
      <c r="BH158" s="162"/>
      <c r="BI158" s="162"/>
    </row>
    <row r="159" spans="1:61" hidden="1">
      <c r="A159" s="1">
        <v>6</v>
      </c>
      <c r="B159" s="56" t="s">
        <v>143</v>
      </c>
      <c r="C159" s="120">
        <v>43607</v>
      </c>
      <c r="D159" s="57" t="s">
        <v>219</v>
      </c>
      <c r="E159" s="56" t="s">
        <v>609</v>
      </c>
      <c r="F159" s="56" t="s">
        <v>55</v>
      </c>
      <c r="G159" s="58">
        <v>25</v>
      </c>
      <c r="H159" s="58">
        <v>1</v>
      </c>
      <c r="I159" s="57" t="s">
        <v>934</v>
      </c>
      <c r="J159" s="130">
        <v>8473</v>
      </c>
      <c r="K159" s="130">
        <v>8510</v>
      </c>
      <c r="L159" s="71">
        <v>1.2</v>
      </c>
      <c r="M159" s="71">
        <f t="shared" si="28"/>
        <v>1664.9999999999998</v>
      </c>
      <c r="N159" s="44">
        <v>0.32</v>
      </c>
      <c r="O159" s="44">
        <v>2.9126399999999997</v>
      </c>
      <c r="P159" s="29">
        <f t="shared" si="27"/>
        <v>2.9126399999999997</v>
      </c>
      <c r="Q159" s="68" t="s">
        <v>57</v>
      </c>
      <c r="R159" s="56">
        <v>135</v>
      </c>
      <c r="S159" s="68">
        <v>15.9</v>
      </c>
      <c r="T159" s="68">
        <v>9.93</v>
      </c>
      <c r="U159" s="68">
        <v>100.3</v>
      </c>
      <c r="V159" s="68">
        <v>170.5</v>
      </c>
      <c r="W159" s="68">
        <v>8.36</v>
      </c>
      <c r="X159" s="68">
        <v>122.3</v>
      </c>
      <c r="Y159" s="68">
        <v>2.9</v>
      </c>
      <c r="Z159" s="59" t="s">
        <v>57</v>
      </c>
      <c r="AA159" s="59" t="s">
        <v>57</v>
      </c>
      <c r="AB159" s="59" t="s">
        <v>57</v>
      </c>
      <c r="AC159" s="59" t="s">
        <v>57</v>
      </c>
      <c r="AD159" s="59" t="s">
        <v>57</v>
      </c>
      <c r="AE159" s="59" t="s">
        <v>57</v>
      </c>
      <c r="AF159" s="56" t="s">
        <v>609</v>
      </c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162"/>
      <c r="BA159" s="162"/>
      <c r="BB159" s="162"/>
      <c r="BC159" s="162"/>
      <c r="BD159" s="162"/>
      <c r="BE159" s="162"/>
      <c r="BF159" s="162"/>
      <c r="BG159" s="162"/>
      <c r="BH159" s="162"/>
      <c r="BI159" s="162"/>
    </row>
    <row r="160" spans="1:61" hidden="1">
      <c r="A160" s="1">
        <v>6</v>
      </c>
      <c r="B160" s="56" t="s">
        <v>143</v>
      </c>
      <c r="C160" s="120">
        <v>43621</v>
      </c>
      <c r="D160" s="57" t="s">
        <v>639</v>
      </c>
      <c r="E160" s="56" t="s">
        <v>643</v>
      </c>
      <c r="F160" s="56" t="s">
        <v>55</v>
      </c>
      <c r="G160" s="58">
        <v>25</v>
      </c>
      <c r="H160" s="58">
        <v>1</v>
      </c>
      <c r="I160" s="57" t="s">
        <v>935</v>
      </c>
      <c r="J160" s="130">
        <v>8841</v>
      </c>
      <c r="K160" s="130">
        <v>8860</v>
      </c>
      <c r="L160" s="71">
        <v>0.8</v>
      </c>
      <c r="M160" s="71">
        <f t="shared" si="28"/>
        <v>1282.5</v>
      </c>
      <c r="N160" s="44">
        <v>0.32</v>
      </c>
      <c r="O160" s="44">
        <v>1.4956799999999999</v>
      </c>
      <c r="P160" s="29">
        <f t="shared" si="27"/>
        <v>1.4956799999999999</v>
      </c>
      <c r="Q160" s="68" t="s">
        <v>57</v>
      </c>
      <c r="R160" s="56">
        <v>234</v>
      </c>
      <c r="S160" s="68">
        <v>15.4</v>
      </c>
      <c r="T160" s="68">
        <v>9.3800000000000008</v>
      </c>
      <c r="U160" s="68">
        <v>93.9</v>
      </c>
      <c r="V160" s="68">
        <v>143.69999999999999</v>
      </c>
      <c r="W160" s="68">
        <v>8.02</v>
      </c>
      <c r="X160" s="68">
        <v>125.9</v>
      </c>
      <c r="Y160" s="68">
        <v>7</v>
      </c>
      <c r="Z160" s="59" t="s">
        <v>57</v>
      </c>
      <c r="AA160" s="59" t="s">
        <v>57</v>
      </c>
      <c r="AB160" s="59" t="s">
        <v>57</v>
      </c>
      <c r="AC160" s="59" t="s">
        <v>57</v>
      </c>
      <c r="AD160" s="59" t="s">
        <v>57</v>
      </c>
      <c r="AE160" s="59" t="s">
        <v>57</v>
      </c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162"/>
      <c r="BA160" s="162"/>
      <c r="BB160" s="162"/>
      <c r="BC160" s="162"/>
      <c r="BD160" s="162"/>
      <c r="BE160" s="162"/>
      <c r="BF160" s="162"/>
      <c r="BG160" s="162"/>
      <c r="BH160" s="162"/>
      <c r="BI160" s="162"/>
    </row>
    <row r="161" spans="1:61" hidden="1">
      <c r="A161" s="1">
        <v>6</v>
      </c>
      <c r="B161" s="56" t="s">
        <v>143</v>
      </c>
      <c r="C161" s="120">
        <v>43634</v>
      </c>
      <c r="D161" s="57" t="s">
        <v>512</v>
      </c>
      <c r="E161" s="56" t="s">
        <v>658</v>
      </c>
      <c r="F161" s="56" t="s">
        <v>55</v>
      </c>
      <c r="G161" s="58">
        <v>25</v>
      </c>
      <c r="H161" s="58">
        <v>1</v>
      </c>
      <c r="I161" s="57" t="s">
        <v>936</v>
      </c>
      <c r="J161" s="130">
        <v>9148</v>
      </c>
      <c r="K161" s="130">
        <v>9163</v>
      </c>
      <c r="L161" s="71">
        <v>1</v>
      </c>
      <c r="M161" s="71">
        <f t="shared" si="28"/>
        <v>809.99999999999989</v>
      </c>
      <c r="N161" s="44">
        <v>0.32</v>
      </c>
      <c r="O161" s="44">
        <v>1.1808000000000001</v>
      </c>
      <c r="P161" s="29">
        <f t="shared" si="27"/>
        <v>1.1808000000000001</v>
      </c>
      <c r="Q161" s="68" t="s">
        <v>57</v>
      </c>
      <c r="R161" s="56">
        <v>127</v>
      </c>
      <c r="S161" s="68">
        <v>17.600000000000001</v>
      </c>
      <c r="T161" s="68">
        <v>10.77</v>
      </c>
      <c r="U161" s="68">
        <v>113.9</v>
      </c>
      <c r="V161" s="68">
        <v>169.4</v>
      </c>
      <c r="W161" s="68">
        <v>9.31</v>
      </c>
      <c r="X161" s="68">
        <v>108.2</v>
      </c>
      <c r="Y161" s="68">
        <v>3.2</v>
      </c>
      <c r="Z161" s="59" t="s">
        <v>57</v>
      </c>
      <c r="AA161" s="59" t="s">
        <v>57</v>
      </c>
      <c r="AB161" s="59" t="s">
        <v>57</v>
      </c>
      <c r="AC161" s="59" t="s">
        <v>57</v>
      </c>
      <c r="AD161" s="59" t="s">
        <v>57</v>
      </c>
      <c r="AE161" s="59" t="s">
        <v>57</v>
      </c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162"/>
      <c r="BA161" s="162"/>
      <c r="BB161" s="162"/>
      <c r="BC161" s="162"/>
      <c r="BD161" s="162"/>
      <c r="BE161" s="162"/>
      <c r="BF161" s="162"/>
      <c r="BG161" s="162"/>
      <c r="BH161" s="162"/>
      <c r="BI161" s="162"/>
    </row>
    <row r="162" spans="1:61" hidden="1">
      <c r="A162" s="1">
        <v>6</v>
      </c>
      <c r="B162" s="56" t="s">
        <v>143</v>
      </c>
      <c r="C162" s="120">
        <v>43591</v>
      </c>
      <c r="D162" s="57" t="s">
        <v>586</v>
      </c>
      <c r="E162" s="56" t="s">
        <v>591</v>
      </c>
      <c r="F162" s="56" t="s">
        <v>55</v>
      </c>
      <c r="G162" s="58">
        <v>25</v>
      </c>
      <c r="H162" s="58">
        <v>2</v>
      </c>
      <c r="I162" s="57" t="s">
        <v>933</v>
      </c>
      <c r="J162" s="130">
        <v>8190</v>
      </c>
      <c r="K162" s="130">
        <v>8229</v>
      </c>
      <c r="L162" s="71">
        <v>1.08</v>
      </c>
      <c r="M162" s="71">
        <f t="shared" si="28"/>
        <v>1949.9999999999998</v>
      </c>
      <c r="N162" s="44">
        <v>0.32</v>
      </c>
      <c r="O162" s="44">
        <v>3.0700799999999999</v>
      </c>
      <c r="P162" s="29">
        <f t="shared" si="27"/>
        <v>3.0700799999999999</v>
      </c>
      <c r="Q162" s="67" t="s">
        <v>57</v>
      </c>
      <c r="R162" s="56">
        <v>118</v>
      </c>
      <c r="S162" s="68">
        <v>13.6</v>
      </c>
      <c r="T162" s="68">
        <v>10.79</v>
      </c>
      <c r="U162" s="68">
        <v>103.8</v>
      </c>
      <c r="V162" s="68">
        <v>163</v>
      </c>
      <c r="W162" s="68">
        <v>8.18</v>
      </c>
      <c r="X162" s="68">
        <v>136.4</v>
      </c>
      <c r="Y162" s="68">
        <v>2.7</v>
      </c>
      <c r="Z162" s="59" t="s">
        <v>57</v>
      </c>
      <c r="AA162" s="59" t="s">
        <v>57</v>
      </c>
      <c r="AB162" s="59" t="s">
        <v>57</v>
      </c>
      <c r="AC162" s="59" t="s">
        <v>57</v>
      </c>
      <c r="AD162" s="59" t="s">
        <v>57</v>
      </c>
      <c r="AE162" s="59" t="s">
        <v>57</v>
      </c>
      <c r="AF162" s="56" t="s">
        <v>591</v>
      </c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162"/>
      <c r="BA162" s="162"/>
      <c r="BB162" s="162"/>
      <c r="BC162" s="162"/>
      <c r="BD162" s="162"/>
      <c r="BE162" s="162"/>
      <c r="BF162" s="162"/>
      <c r="BG162" s="162"/>
      <c r="BH162" s="162"/>
      <c r="BI162" s="162"/>
    </row>
    <row r="163" spans="1:61" hidden="1">
      <c r="A163" s="1">
        <v>6</v>
      </c>
      <c r="B163" s="56" t="s">
        <v>143</v>
      </c>
      <c r="C163" s="120">
        <v>43607</v>
      </c>
      <c r="D163" s="57" t="s">
        <v>219</v>
      </c>
      <c r="E163" s="56" t="s">
        <v>610</v>
      </c>
      <c r="F163" s="56" t="s">
        <v>55</v>
      </c>
      <c r="G163" s="58">
        <v>25</v>
      </c>
      <c r="H163" s="58">
        <v>2</v>
      </c>
      <c r="I163" s="57" t="s">
        <v>934</v>
      </c>
      <c r="J163" s="130">
        <v>8510</v>
      </c>
      <c r="K163" s="130">
        <v>8559</v>
      </c>
      <c r="L163" s="71">
        <v>1.17</v>
      </c>
      <c r="M163" s="71">
        <f t="shared" si="28"/>
        <v>2261.5384615384619</v>
      </c>
      <c r="N163" s="44">
        <v>0.32</v>
      </c>
      <c r="O163" s="44">
        <v>3.8572799999999998</v>
      </c>
      <c r="P163" s="29">
        <f t="shared" si="27"/>
        <v>3.8572799999999998</v>
      </c>
      <c r="Q163" s="68" t="s">
        <v>57</v>
      </c>
      <c r="R163" s="56">
        <v>135</v>
      </c>
      <c r="S163" s="68">
        <v>15.9</v>
      </c>
      <c r="T163" s="68">
        <v>9.93</v>
      </c>
      <c r="U163" s="68">
        <v>100.3</v>
      </c>
      <c r="V163" s="68">
        <v>170.5</v>
      </c>
      <c r="W163" s="68">
        <v>8.36</v>
      </c>
      <c r="X163" s="68">
        <v>122.3</v>
      </c>
      <c r="Y163" s="68">
        <v>2.9</v>
      </c>
      <c r="Z163" s="59" t="s">
        <v>57</v>
      </c>
      <c r="AA163" s="59" t="s">
        <v>57</v>
      </c>
      <c r="AB163" s="59" t="s">
        <v>57</v>
      </c>
      <c r="AC163" s="59" t="s">
        <v>57</v>
      </c>
      <c r="AD163" s="59" t="s">
        <v>57</v>
      </c>
      <c r="AE163" s="59" t="s">
        <v>57</v>
      </c>
      <c r="AF163" s="56" t="s">
        <v>610</v>
      </c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162"/>
      <c r="BA163" s="162"/>
      <c r="BB163" s="162"/>
      <c r="BC163" s="162"/>
      <c r="BD163" s="162"/>
      <c r="BE163" s="162"/>
      <c r="BF163" s="162"/>
      <c r="BG163" s="162"/>
      <c r="BH163" s="162"/>
      <c r="BI163" s="162"/>
    </row>
    <row r="164" spans="1:61" hidden="1">
      <c r="A164" s="1">
        <v>6</v>
      </c>
      <c r="B164" s="56" t="s">
        <v>143</v>
      </c>
      <c r="C164" s="120">
        <v>43621</v>
      </c>
      <c r="D164" s="57" t="s">
        <v>639</v>
      </c>
      <c r="E164" s="56" t="s">
        <v>644</v>
      </c>
      <c r="F164" s="56" t="s">
        <v>55</v>
      </c>
      <c r="G164" s="58">
        <v>25</v>
      </c>
      <c r="H164" s="58">
        <v>2</v>
      </c>
      <c r="I164" s="57" t="s">
        <v>935</v>
      </c>
      <c r="J164" s="130">
        <v>8861</v>
      </c>
      <c r="K164" s="130">
        <v>8897</v>
      </c>
      <c r="L164" s="71">
        <v>0.88</v>
      </c>
      <c r="M164" s="71">
        <f t="shared" si="28"/>
        <v>2209.090909090909</v>
      </c>
      <c r="N164" s="44">
        <v>0.32</v>
      </c>
      <c r="O164" s="44">
        <v>2.8339199999999996</v>
      </c>
      <c r="P164" s="29">
        <f t="shared" si="27"/>
        <v>2.8339199999999996</v>
      </c>
      <c r="Q164" s="68" t="s">
        <v>57</v>
      </c>
      <c r="R164" s="56">
        <v>234</v>
      </c>
      <c r="S164" s="68">
        <v>15.4</v>
      </c>
      <c r="T164" s="68">
        <v>9.3800000000000008</v>
      </c>
      <c r="U164" s="68">
        <v>93.9</v>
      </c>
      <c r="V164" s="68">
        <v>143.69999999999999</v>
      </c>
      <c r="W164" s="68">
        <v>8.02</v>
      </c>
      <c r="X164" s="68">
        <v>125.9</v>
      </c>
      <c r="Y164" s="68">
        <v>7</v>
      </c>
      <c r="Z164" s="59" t="s">
        <v>57</v>
      </c>
      <c r="AA164" s="59" t="s">
        <v>57</v>
      </c>
      <c r="AB164" s="59" t="s">
        <v>57</v>
      </c>
      <c r="AC164" s="59" t="s">
        <v>57</v>
      </c>
      <c r="AD164" s="59" t="s">
        <v>57</v>
      </c>
      <c r="AE164" s="59" t="s">
        <v>57</v>
      </c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162"/>
      <c r="BA164" s="162"/>
      <c r="BB164" s="162"/>
      <c r="BC164" s="162"/>
      <c r="BD164" s="162"/>
      <c r="BE164" s="162"/>
      <c r="BF164" s="162"/>
      <c r="BG164" s="162"/>
      <c r="BH164" s="162"/>
      <c r="BI164" s="162"/>
    </row>
    <row r="165" spans="1:61" hidden="1">
      <c r="A165" s="1">
        <v>6</v>
      </c>
      <c r="B165" s="56" t="s">
        <v>143</v>
      </c>
      <c r="C165" s="120">
        <v>43634</v>
      </c>
      <c r="D165" s="57" t="s">
        <v>512</v>
      </c>
      <c r="E165" s="56" t="s">
        <v>659</v>
      </c>
      <c r="F165" s="56" t="s">
        <v>55</v>
      </c>
      <c r="G165" s="58">
        <v>25</v>
      </c>
      <c r="H165" s="58">
        <v>2</v>
      </c>
      <c r="I165" s="57" t="s">
        <v>936</v>
      </c>
      <c r="J165" s="130">
        <v>9164</v>
      </c>
      <c r="K165" s="130">
        <v>9185</v>
      </c>
      <c r="L165" s="71">
        <v>1</v>
      </c>
      <c r="M165" s="71">
        <f t="shared" si="28"/>
        <v>1134</v>
      </c>
      <c r="N165" s="44">
        <v>0.32</v>
      </c>
      <c r="O165" s="44">
        <v>1.6531199999999999</v>
      </c>
      <c r="P165" s="29">
        <f t="shared" si="27"/>
        <v>1.6531199999999999</v>
      </c>
      <c r="Q165" s="68" t="s">
        <v>57</v>
      </c>
      <c r="R165" s="56">
        <v>127</v>
      </c>
      <c r="S165" s="68">
        <v>17.600000000000001</v>
      </c>
      <c r="T165" s="68">
        <v>10.77</v>
      </c>
      <c r="U165" s="68">
        <v>113.9</v>
      </c>
      <c r="V165" s="68">
        <v>169.4</v>
      </c>
      <c r="W165" s="68">
        <v>9.31</v>
      </c>
      <c r="X165" s="68">
        <v>108.2</v>
      </c>
      <c r="Y165" s="68">
        <v>3.2</v>
      </c>
      <c r="Z165" s="59" t="s">
        <v>57</v>
      </c>
      <c r="AA165" s="59" t="s">
        <v>57</v>
      </c>
      <c r="AB165" s="59" t="s">
        <v>57</v>
      </c>
      <c r="AC165" s="59" t="s">
        <v>57</v>
      </c>
      <c r="AD165" s="59" t="s">
        <v>57</v>
      </c>
      <c r="AE165" s="59" t="s">
        <v>57</v>
      </c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162"/>
      <c r="BA165" s="162"/>
      <c r="BB165" s="162"/>
      <c r="BC165" s="162"/>
      <c r="BD165" s="162"/>
      <c r="BE165" s="162"/>
      <c r="BF165" s="162"/>
      <c r="BG165" s="162"/>
      <c r="BH165" s="162"/>
      <c r="BI165" s="162"/>
    </row>
    <row r="166" spans="1:61" hidden="1">
      <c r="A166" s="1">
        <v>6</v>
      </c>
      <c r="B166" s="56" t="s">
        <v>143</v>
      </c>
      <c r="C166" s="120">
        <v>43591</v>
      </c>
      <c r="D166" s="57" t="s">
        <v>586</v>
      </c>
      <c r="E166" s="56" t="s">
        <v>592</v>
      </c>
      <c r="F166" s="56" t="s">
        <v>55</v>
      </c>
      <c r="G166" s="58">
        <v>25</v>
      </c>
      <c r="H166" s="58">
        <v>3</v>
      </c>
      <c r="I166" s="57" t="s">
        <v>933</v>
      </c>
      <c r="J166" s="130">
        <v>8231</v>
      </c>
      <c r="K166" s="130">
        <v>8274</v>
      </c>
      <c r="L166" s="71">
        <v>1.1100000000000001</v>
      </c>
      <c r="M166" s="71">
        <f t="shared" si="28"/>
        <v>2091.8918918918916</v>
      </c>
      <c r="N166" s="44">
        <v>0.32</v>
      </c>
      <c r="O166" s="44">
        <v>3.38496</v>
      </c>
      <c r="P166" s="29">
        <f t="shared" si="27"/>
        <v>3.38496</v>
      </c>
      <c r="Q166" s="67" t="s">
        <v>57</v>
      </c>
      <c r="R166" s="56">
        <v>118</v>
      </c>
      <c r="S166" s="68">
        <v>13.6</v>
      </c>
      <c r="T166" s="68">
        <v>10.79</v>
      </c>
      <c r="U166" s="68">
        <v>103.8</v>
      </c>
      <c r="V166" s="68">
        <v>163</v>
      </c>
      <c r="W166" s="68">
        <v>8.18</v>
      </c>
      <c r="X166" s="68">
        <v>136.4</v>
      </c>
      <c r="Y166" s="68">
        <v>2.7</v>
      </c>
      <c r="Z166" s="59" t="s">
        <v>57</v>
      </c>
      <c r="AA166" s="59" t="s">
        <v>57</v>
      </c>
      <c r="AB166" s="59" t="s">
        <v>57</v>
      </c>
      <c r="AC166" s="59" t="s">
        <v>57</v>
      </c>
      <c r="AD166" s="59" t="s">
        <v>57</v>
      </c>
      <c r="AE166" s="59" t="s">
        <v>57</v>
      </c>
      <c r="AF166" s="56" t="s">
        <v>592</v>
      </c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162"/>
      <c r="BA166" s="162"/>
      <c r="BB166" s="162"/>
      <c r="BC166" s="162"/>
      <c r="BD166" s="162"/>
      <c r="BE166" s="162"/>
      <c r="BF166" s="162"/>
      <c r="BG166" s="162"/>
      <c r="BH166" s="162"/>
      <c r="BI166" s="162"/>
    </row>
    <row r="167" spans="1:61" hidden="1">
      <c r="A167" s="1">
        <v>6</v>
      </c>
      <c r="B167" s="56" t="s">
        <v>143</v>
      </c>
      <c r="C167" s="120">
        <v>43607</v>
      </c>
      <c r="D167" s="57" t="s">
        <v>219</v>
      </c>
      <c r="E167" s="56" t="s">
        <v>611</v>
      </c>
      <c r="F167" s="56" t="s">
        <v>55</v>
      </c>
      <c r="G167" s="58">
        <v>25</v>
      </c>
      <c r="H167" s="58">
        <v>3</v>
      </c>
      <c r="I167" s="57" t="s">
        <v>934</v>
      </c>
      <c r="J167" s="130">
        <v>8559</v>
      </c>
      <c r="K167" s="130">
        <v>8604</v>
      </c>
      <c r="L167" s="71">
        <v>1.1299999999999999</v>
      </c>
      <c r="M167" s="71">
        <f t="shared" si="28"/>
        <v>2150.4424778761058</v>
      </c>
      <c r="N167" s="44">
        <v>0.32</v>
      </c>
      <c r="O167" s="44">
        <v>3.5423999999999998</v>
      </c>
      <c r="P167" s="29">
        <f t="shared" si="27"/>
        <v>3.5423999999999998</v>
      </c>
      <c r="Q167" s="68" t="s">
        <v>57</v>
      </c>
      <c r="R167" s="56">
        <v>135</v>
      </c>
      <c r="S167" s="68">
        <v>15.9</v>
      </c>
      <c r="T167" s="68">
        <v>9.93</v>
      </c>
      <c r="U167" s="68">
        <v>100.3</v>
      </c>
      <c r="V167" s="68">
        <v>170.5</v>
      </c>
      <c r="W167" s="68">
        <v>8.36</v>
      </c>
      <c r="X167" s="68">
        <v>122.3</v>
      </c>
      <c r="Y167" s="68">
        <v>2.9</v>
      </c>
      <c r="Z167" s="59" t="s">
        <v>57</v>
      </c>
      <c r="AA167" s="59" t="s">
        <v>57</v>
      </c>
      <c r="AB167" s="59" t="s">
        <v>57</v>
      </c>
      <c r="AC167" s="59" t="s">
        <v>57</v>
      </c>
      <c r="AD167" s="59" t="s">
        <v>57</v>
      </c>
      <c r="AE167" s="59" t="s">
        <v>57</v>
      </c>
      <c r="AF167" s="56" t="s">
        <v>611</v>
      </c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162"/>
      <c r="BA167" s="162"/>
      <c r="BB167" s="162"/>
      <c r="BC167" s="162"/>
      <c r="BD167" s="162"/>
      <c r="BE167" s="162"/>
      <c r="BF167" s="162"/>
      <c r="BG167" s="162"/>
      <c r="BH167" s="162"/>
      <c r="BI167" s="162"/>
    </row>
    <row r="168" spans="1:61" hidden="1">
      <c r="A168" s="1">
        <v>6</v>
      </c>
      <c r="B168" s="56" t="s">
        <v>143</v>
      </c>
      <c r="C168" s="120">
        <v>43621</v>
      </c>
      <c r="D168" s="57" t="s">
        <v>639</v>
      </c>
      <c r="E168" s="56" t="s">
        <v>645</v>
      </c>
      <c r="F168" s="56" t="s">
        <v>55</v>
      </c>
      <c r="G168" s="58">
        <v>25</v>
      </c>
      <c r="H168" s="58">
        <v>3</v>
      </c>
      <c r="I168" s="57" t="s">
        <v>935</v>
      </c>
      <c r="J168" s="130">
        <v>8898</v>
      </c>
      <c r="K168" s="130">
        <v>8928</v>
      </c>
      <c r="L168" s="71">
        <v>0.9</v>
      </c>
      <c r="M168" s="71">
        <f t="shared" si="28"/>
        <v>1799.9999999999998</v>
      </c>
      <c r="N168" s="44">
        <v>0.32</v>
      </c>
      <c r="O168" s="44">
        <v>2.3616000000000001</v>
      </c>
      <c r="P168" s="29">
        <f t="shared" si="27"/>
        <v>2.3616000000000001</v>
      </c>
      <c r="Q168" s="68" t="s">
        <v>57</v>
      </c>
      <c r="R168" s="56">
        <v>234</v>
      </c>
      <c r="S168" s="68">
        <v>15.4</v>
      </c>
      <c r="T168" s="68">
        <v>9.3800000000000008</v>
      </c>
      <c r="U168" s="68">
        <v>93.9</v>
      </c>
      <c r="V168" s="68">
        <v>143.69999999999999</v>
      </c>
      <c r="W168" s="68">
        <v>8.02</v>
      </c>
      <c r="X168" s="68">
        <v>125.9</v>
      </c>
      <c r="Y168" s="68">
        <v>7</v>
      </c>
      <c r="Z168" s="59" t="s">
        <v>57</v>
      </c>
      <c r="AA168" s="59" t="s">
        <v>57</v>
      </c>
      <c r="AB168" s="59" t="s">
        <v>57</v>
      </c>
      <c r="AC168" s="59" t="s">
        <v>57</v>
      </c>
      <c r="AD168" s="59" t="s">
        <v>57</v>
      </c>
      <c r="AE168" s="59" t="s">
        <v>57</v>
      </c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162"/>
      <c r="BA168" s="162"/>
      <c r="BB168" s="162"/>
      <c r="BC168" s="162"/>
      <c r="BD168" s="162"/>
      <c r="BE168" s="162"/>
      <c r="BF168" s="162"/>
      <c r="BG168" s="162"/>
      <c r="BH168" s="162"/>
      <c r="BI168" s="162"/>
    </row>
    <row r="169" spans="1:61" hidden="1">
      <c r="A169" s="1">
        <v>6</v>
      </c>
      <c r="B169" s="56" t="s">
        <v>143</v>
      </c>
      <c r="C169" s="120">
        <v>43634</v>
      </c>
      <c r="D169" s="57" t="s">
        <v>512</v>
      </c>
      <c r="E169" s="56" t="s">
        <v>660</v>
      </c>
      <c r="F169" s="56" t="s">
        <v>55</v>
      </c>
      <c r="G169" s="58">
        <v>25</v>
      </c>
      <c r="H169" s="58">
        <v>3</v>
      </c>
      <c r="I169" s="57" t="s">
        <v>936</v>
      </c>
      <c r="J169" s="130">
        <v>9185</v>
      </c>
      <c r="K169" s="130">
        <v>9203</v>
      </c>
      <c r="L169" s="71">
        <v>1</v>
      </c>
      <c r="M169" s="71">
        <f t="shared" si="28"/>
        <v>971.99999999999989</v>
      </c>
      <c r="N169" s="44">
        <v>0.32</v>
      </c>
      <c r="O169" s="44">
        <v>1.4169599999999998</v>
      </c>
      <c r="P169" s="29">
        <f t="shared" si="27"/>
        <v>1.4169599999999998</v>
      </c>
      <c r="Q169" s="68" t="s">
        <v>57</v>
      </c>
      <c r="R169" s="56">
        <v>127</v>
      </c>
      <c r="S169" s="68">
        <v>17.600000000000001</v>
      </c>
      <c r="T169" s="68">
        <v>10.77</v>
      </c>
      <c r="U169" s="68">
        <v>113.9</v>
      </c>
      <c r="V169" s="68">
        <v>169.4</v>
      </c>
      <c r="W169" s="68">
        <v>9.31</v>
      </c>
      <c r="X169" s="68">
        <v>108.2</v>
      </c>
      <c r="Y169" s="68">
        <v>3.2</v>
      </c>
      <c r="Z169" s="59" t="s">
        <v>57</v>
      </c>
      <c r="AA169" s="59" t="s">
        <v>57</v>
      </c>
      <c r="AB169" s="59" t="s">
        <v>57</v>
      </c>
      <c r="AC169" s="59" t="s">
        <v>57</v>
      </c>
      <c r="AD169" s="59" t="s">
        <v>57</v>
      </c>
      <c r="AE169" s="59" t="s">
        <v>57</v>
      </c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162"/>
      <c r="BA169" s="162"/>
      <c r="BB169" s="162"/>
      <c r="BC169" s="162"/>
      <c r="BD169" s="162"/>
      <c r="BE169" s="162"/>
      <c r="BF169" s="162"/>
      <c r="BG169" s="162"/>
      <c r="BH169" s="162"/>
      <c r="BI169" s="162"/>
    </row>
    <row r="170" spans="1:61" hidden="1">
      <c r="A170" s="1">
        <v>8</v>
      </c>
      <c r="B170" s="56" t="s">
        <v>210</v>
      </c>
      <c r="C170" s="120">
        <v>43591</v>
      </c>
      <c r="D170" s="57" t="s">
        <v>154</v>
      </c>
      <c r="E170" s="56" t="s">
        <v>596</v>
      </c>
      <c r="F170" s="56" t="s">
        <v>55</v>
      </c>
      <c r="G170" s="58">
        <v>25</v>
      </c>
      <c r="H170" s="58">
        <v>1</v>
      </c>
      <c r="I170" s="57" t="s">
        <v>933</v>
      </c>
      <c r="J170" s="130">
        <v>8097</v>
      </c>
      <c r="K170" s="130">
        <v>8102</v>
      </c>
      <c r="L170" s="71">
        <v>1.01</v>
      </c>
      <c r="M170" s="71">
        <f t="shared" si="28"/>
        <v>267.32673267326732</v>
      </c>
      <c r="N170" s="44">
        <v>0.32</v>
      </c>
      <c r="O170" s="44">
        <v>0.39360000000000001</v>
      </c>
      <c r="P170" s="29">
        <f t="shared" si="27"/>
        <v>0.39360000000000001</v>
      </c>
      <c r="Q170" s="67" t="s">
        <v>57</v>
      </c>
      <c r="R170" s="60">
        <v>1.35</v>
      </c>
      <c r="S170" s="68">
        <v>13.3</v>
      </c>
      <c r="T170" s="68">
        <v>10.35</v>
      </c>
      <c r="U170" s="68">
        <v>98.6</v>
      </c>
      <c r="V170" s="68">
        <v>494</v>
      </c>
      <c r="W170" s="68">
        <v>8.02</v>
      </c>
      <c r="X170" s="68">
        <v>150.80000000000001</v>
      </c>
      <c r="Y170" s="68">
        <v>7.1</v>
      </c>
      <c r="Z170" s="59" t="s">
        <v>57</v>
      </c>
      <c r="AA170" s="59" t="s">
        <v>57</v>
      </c>
      <c r="AB170" s="59" t="s">
        <v>57</v>
      </c>
      <c r="AC170" s="59" t="s">
        <v>57</v>
      </c>
      <c r="AD170" s="59" t="s">
        <v>57</v>
      </c>
      <c r="AE170" s="59" t="s">
        <v>57</v>
      </c>
      <c r="AF170" s="56" t="s">
        <v>596</v>
      </c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162"/>
      <c r="BA170" s="162"/>
      <c r="BB170" s="162"/>
      <c r="BC170" s="162"/>
      <c r="BD170" s="162"/>
      <c r="BE170" s="162"/>
      <c r="BF170" s="162"/>
      <c r="BG170" s="162"/>
      <c r="BH170" s="162"/>
      <c r="BI170" s="162"/>
    </row>
    <row r="171" spans="1:61" hidden="1">
      <c r="A171" s="1">
        <v>8</v>
      </c>
      <c r="B171" s="56" t="s">
        <v>210</v>
      </c>
      <c r="C171" s="120">
        <v>43607</v>
      </c>
      <c r="D171" s="57" t="s">
        <v>612</v>
      </c>
      <c r="E171" s="56" t="s">
        <v>615</v>
      </c>
      <c r="F171" s="56" t="s">
        <v>55</v>
      </c>
      <c r="G171" s="58">
        <v>25</v>
      </c>
      <c r="H171" s="58">
        <v>1</v>
      </c>
      <c r="I171" s="57" t="s">
        <v>934</v>
      </c>
      <c r="J171" s="130">
        <v>8407</v>
      </c>
      <c r="K171" s="130">
        <v>8413</v>
      </c>
      <c r="L171" s="71">
        <v>1.1000000000000001</v>
      </c>
      <c r="M171" s="71">
        <f t="shared" si="28"/>
        <v>294.54545454545445</v>
      </c>
      <c r="N171" s="44">
        <v>0.32</v>
      </c>
      <c r="O171" s="44">
        <v>0.47231999999999991</v>
      </c>
      <c r="P171" s="29">
        <f t="shared" si="27"/>
        <v>0.47231999999999991</v>
      </c>
      <c r="Q171" s="68" t="s">
        <v>57</v>
      </c>
      <c r="R171" s="60">
        <v>1.26</v>
      </c>
      <c r="S171" s="68">
        <v>16.600000000000001</v>
      </c>
      <c r="T171" s="68">
        <v>9.07</v>
      </c>
      <c r="U171" s="68">
        <v>93.3</v>
      </c>
      <c r="V171" s="68">
        <v>581</v>
      </c>
      <c r="W171" s="68">
        <v>8.02</v>
      </c>
      <c r="X171" s="68">
        <v>136.6</v>
      </c>
      <c r="Y171" s="68">
        <v>16.3</v>
      </c>
      <c r="Z171" s="59" t="s">
        <v>57</v>
      </c>
      <c r="AA171" s="59" t="s">
        <v>57</v>
      </c>
      <c r="AB171" s="59" t="s">
        <v>57</v>
      </c>
      <c r="AC171" s="59" t="s">
        <v>57</v>
      </c>
      <c r="AD171" s="59" t="s">
        <v>57</v>
      </c>
      <c r="AE171" s="59" t="s">
        <v>57</v>
      </c>
      <c r="AF171" s="56" t="s">
        <v>615</v>
      </c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162"/>
      <c r="BA171" s="162"/>
      <c r="BB171" s="162"/>
      <c r="BC171" s="162"/>
      <c r="BD171" s="162"/>
      <c r="BE171" s="162"/>
      <c r="BF171" s="162"/>
      <c r="BG171" s="162"/>
      <c r="BH171" s="162"/>
      <c r="BI171" s="162"/>
    </row>
    <row r="172" spans="1:61" hidden="1">
      <c r="A172" s="1">
        <v>8</v>
      </c>
      <c r="B172" s="56" t="s">
        <v>210</v>
      </c>
      <c r="C172" s="120">
        <v>43621</v>
      </c>
      <c r="D172" s="57" t="s">
        <v>110</v>
      </c>
      <c r="E172" s="56" t="s">
        <v>650</v>
      </c>
      <c r="F172" s="56" t="s">
        <v>55</v>
      </c>
      <c r="G172" s="58">
        <v>25</v>
      </c>
      <c r="H172" s="58">
        <v>1</v>
      </c>
      <c r="I172" s="57" t="s">
        <v>935</v>
      </c>
      <c r="J172" s="130">
        <v>8793</v>
      </c>
      <c r="K172" s="130">
        <v>8798</v>
      </c>
      <c r="L172" s="71">
        <v>0.78</v>
      </c>
      <c r="M172" s="71">
        <f t="shared" ref="M172:M203" si="29">((K172-J172)*0.3*0.18*1000)/L172</f>
        <v>346.15384615384613</v>
      </c>
      <c r="N172" s="44">
        <v>0.32</v>
      </c>
      <c r="O172" s="44">
        <v>0.39360000000000001</v>
      </c>
      <c r="P172" s="29">
        <f t="shared" si="27"/>
        <v>0.39360000000000001</v>
      </c>
      <c r="Q172" s="68" t="s">
        <v>57</v>
      </c>
      <c r="R172" s="60">
        <v>2.75</v>
      </c>
      <c r="S172" s="68">
        <v>16.2</v>
      </c>
      <c r="T172" s="68">
        <v>8.5</v>
      </c>
      <c r="U172" s="68">
        <v>86.5</v>
      </c>
      <c r="V172" s="68">
        <v>424.4</v>
      </c>
      <c r="W172" s="68">
        <v>7.8</v>
      </c>
      <c r="X172" s="68">
        <v>142.30000000000001</v>
      </c>
      <c r="Y172" s="68">
        <v>4.5999999999999996</v>
      </c>
      <c r="Z172" s="59" t="s">
        <v>57</v>
      </c>
      <c r="AA172" s="59" t="s">
        <v>57</v>
      </c>
      <c r="AB172" s="59" t="s">
        <v>57</v>
      </c>
      <c r="AC172" s="59" t="s">
        <v>57</v>
      </c>
      <c r="AD172" s="59" t="s">
        <v>57</v>
      </c>
      <c r="AE172" s="59" t="s">
        <v>57</v>
      </c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162"/>
      <c r="BA172" s="162"/>
      <c r="BB172" s="162"/>
      <c r="BC172" s="162"/>
      <c r="BD172" s="162"/>
      <c r="BE172" s="162"/>
      <c r="BF172" s="162"/>
      <c r="BG172" s="162"/>
      <c r="BH172" s="162"/>
      <c r="BI172" s="162"/>
    </row>
    <row r="173" spans="1:61" hidden="1">
      <c r="A173" s="1">
        <v>8</v>
      </c>
      <c r="B173" s="56" t="s">
        <v>210</v>
      </c>
      <c r="C173" s="120">
        <v>43634</v>
      </c>
      <c r="D173" s="57" t="s">
        <v>338</v>
      </c>
      <c r="E173" s="56" t="s">
        <v>664</v>
      </c>
      <c r="F173" s="56" t="s">
        <v>55</v>
      </c>
      <c r="G173" s="58">
        <v>25</v>
      </c>
      <c r="H173" s="58">
        <v>1</v>
      </c>
      <c r="I173" s="57" t="s">
        <v>936</v>
      </c>
      <c r="J173" s="130">
        <v>9096</v>
      </c>
      <c r="K173" s="130">
        <v>9106</v>
      </c>
      <c r="L173" s="71">
        <v>1.03</v>
      </c>
      <c r="M173" s="71">
        <f t="shared" si="29"/>
        <v>524.27184466019412</v>
      </c>
      <c r="N173" s="44">
        <v>0.32</v>
      </c>
      <c r="O173" s="44">
        <v>0.78720000000000001</v>
      </c>
      <c r="P173" s="29">
        <f t="shared" si="27"/>
        <v>0.78720000000000001</v>
      </c>
      <c r="Q173" s="68" t="s">
        <v>57</v>
      </c>
      <c r="R173" s="60">
        <v>1.1399999999999999</v>
      </c>
      <c r="S173" s="68">
        <v>19.100000000000001</v>
      </c>
      <c r="T173" s="68">
        <v>7.57</v>
      </c>
      <c r="U173" s="68">
        <v>57.8</v>
      </c>
      <c r="V173" s="68">
        <v>145.30000000000001</v>
      </c>
      <c r="W173" s="68">
        <v>8.1300000000000008</v>
      </c>
      <c r="X173" s="68">
        <v>147</v>
      </c>
      <c r="Y173" s="68">
        <v>13.4</v>
      </c>
      <c r="Z173" s="59" t="s">
        <v>57</v>
      </c>
      <c r="AA173" s="59" t="s">
        <v>57</v>
      </c>
      <c r="AB173" s="59" t="s">
        <v>57</v>
      </c>
      <c r="AC173" s="59" t="s">
        <v>57</v>
      </c>
      <c r="AD173" s="59" t="s">
        <v>57</v>
      </c>
      <c r="AE173" s="59" t="s">
        <v>57</v>
      </c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162"/>
      <c r="BA173" s="162"/>
      <c r="BB173" s="162"/>
      <c r="BC173" s="162"/>
      <c r="BD173" s="162"/>
      <c r="BE173" s="162"/>
      <c r="BF173" s="162"/>
      <c r="BG173" s="162"/>
      <c r="BH173" s="162"/>
      <c r="BI173" s="162"/>
    </row>
    <row r="174" spans="1:61" hidden="1">
      <c r="A174" s="1">
        <v>8</v>
      </c>
      <c r="B174" s="56" t="s">
        <v>210</v>
      </c>
      <c r="C174" s="120">
        <v>43591</v>
      </c>
      <c r="D174" s="57" t="s">
        <v>154</v>
      </c>
      <c r="E174" s="56" t="s">
        <v>597</v>
      </c>
      <c r="F174" s="56" t="s">
        <v>55</v>
      </c>
      <c r="G174" s="58">
        <v>25</v>
      </c>
      <c r="H174" s="58">
        <v>2</v>
      </c>
      <c r="I174" s="57" t="s">
        <v>933</v>
      </c>
      <c r="J174" s="130">
        <v>8105</v>
      </c>
      <c r="K174" s="130">
        <v>8109</v>
      </c>
      <c r="L174" s="71">
        <v>1.1299999999999999</v>
      </c>
      <c r="M174" s="71">
        <f t="shared" si="29"/>
        <v>191.15044247787611</v>
      </c>
      <c r="N174" s="44">
        <v>0.32</v>
      </c>
      <c r="O174" s="44">
        <v>0.31487999999999999</v>
      </c>
      <c r="P174" s="29">
        <f t="shared" si="27"/>
        <v>0.31487999999999999</v>
      </c>
      <c r="Q174" s="67" t="s">
        <v>57</v>
      </c>
      <c r="R174" s="60">
        <v>1.35</v>
      </c>
      <c r="S174" s="68">
        <v>13.3</v>
      </c>
      <c r="T174" s="68">
        <v>10.35</v>
      </c>
      <c r="U174" s="68">
        <v>98.6</v>
      </c>
      <c r="V174" s="68">
        <v>494</v>
      </c>
      <c r="W174" s="68">
        <v>8.02</v>
      </c>
      <c r="X174" s="68">
        <v>150.80000000000001</v>
      </c>
      <c r="Y174" s="68">
        <v>7.1</v>
      </c>
      <c r="Z174" s="59" t="s">
        <v>57</v>
      </c>
      <c r="AA174" s="59" t="s">
        <v>57</v>
      </c>
      <c r="AB174" s="59" t="s">
        <v>57</v>
      </c>
      <c r="AC174" s="59" t="s">
        <v>57</v>
      </c>
      <c r="AD174" s="59" t="s">
        <v>57</v>
      </c>
      <c r="AE174" s="59" t="s">
        <v>57</v>
      </c>
      <c r="AF174" s="56" t="s">
        <v>597</v>
      </c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162"/>
      <c r="BA174" s="162"/>
      <c r="BB174" s="162"/>
      <c r="BC174" s="162"/>
      <c r="BD174" s="162"/>
      <c r="BE174" s="162"/>
      <c r="BF174" s="162"/>
      <c r="BG174" s="162"/>
      <c r="BH174" s="162"/>
      <c r="BI174" s="162"/>
    </row>
    <row r="175" spans="1:61" hidden="1">
      <c r="A175" s="1">
        <v>8</v>
      </c>
      <c r="B175" s="56" t="s">
        <v>210</v>
      </c>
      <c r="C175" s="120">
        <v>43607</v>
      </c>
      <c r="D175" s="57" t="s">
        <v>612</v>
      </c>
      <c r="E175" s="56" t="s">
        <v>616</v>
      </c>
      <c r="F175" s="56" t="s">
        <v>55</v>
      </c>
      <c r="G175" s="58">
        <v>25</v>
      </c>
      <c r="H175" s="58">
        <v>2</v>
      </c>
      <c r="I175" s="57" t="s">
        <v>934</v>
      </c>
      <c r="J175" s="130">
        <v>8415</v>
      </c>
      <c r="K175" s="130">
        <v>8421</v>
      </c>
      <c r="L175" s="71">
        <v>1.21</v>
      </c>
      <c r="M175" s="71">
        <f t="shared" si="29"/>
        <v>267.76859504132227</v>
      </c>
      <c r="N175" s="44">
        <v>0.32</v>
      </c>
      <c r="O175" s="44">
        <v>0.47231999999999991</v>
      </c>
      <c r="P175" s="29">
        <f t="shared" si="27"/>
        <v>0.47231999999999991</v>
      </c>
      <c r="Q175" s="68" t="s">
        <v>57</v>
      </c>
      <c r="R175" s="60">
        <v>1.26</v>
      </c>
      <c r="S175" s="68">
        <v>16.600000000000001</v>
      </c>
      <c r="T175" s="68">
        <v>9.07</v>
      </c>
      <c r="U175" s="68">
        <v>93.3</v>
      </c>
      <c r="V175" s="68">
        <v>581</v>
      </c>
      <c r="W175" s="68">
        <v>8.02</v>
      </c>
      <c r="X175" s="68">
        <v>136.6</v>
      </c>
      <c r="Y175" s="68">
        <v>16.3</v>
      </c>
      <c r="Z175" s="59" t="s">
        <v>57</v>
      </c>
      <c r="AA175" s="59" t="s">
        <v>57</v>
      </c>
      <c r="AB175" s="59" t="s">
        <v>57</v>
      </c>
      <c r="AC175" s="59" t="s">
        <v>57</v>
      </c>
      <c r="AD175" s="59" t="s">
        <v>57</v>
      </c>
      <c r="AE175" s="59" t="s">
        <v>57</v>
      </c>
      <c r="AF175" s="56" t="s">
        <v>616</v>
      </c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162"/>
      <c r="BA175" s="162"/>
      <c r="BB175" s="162"/>
      <c r="BC175" s="162"/>
      <c r="BD175" s="162"/>
      <c r="BE175" s="162"/>
      <c r="BF175" s="162"/>
      <c r="BG175" s="162"/>
      <c r="BH175" s="162"/>
      <c r="BI175" s="162"/>
    </row>
    <row r="176" spans="1:61" hidden="1">
      <c r="A176" s="1">
        <v>8</v>
      </c>
      <c r="B176" s="56" t="s">
        <v>210</v>
      </c>
      <c r="C176" s="120">
        <v>43621</v>
      </c>
      <c r="D176" s="57" t="s">
        <v>110</v>
      </c>
      <c r="E176" s="56" t="s">
        <v>651</v>
      </c>
      <c r="F176" s="56" t="s">
        <v>55</v>
      </c>
      <c r="G176" s="58">
        <v>25</v>
      </c>
      <c r="H176" s="58">
        <v>2</v>
      </c>
      <c r="I176" s="57" t="s">
        <v>935</v>
      </c>
      <c r="J176" s="130">
        <v>8800</v>
      </c>
      <c r="K176" s="130">
        <v>8806</v>
      </c>
      <c r="L176" s="71">
        <v>0.86</v>
      </c>
      <c r="M176" s="71">
        <f t="shared" si="29"/>
        <v>376.74418604651157</v>
      </c>
      <c r="N176" s="44">
        <v>0.32</v>
      </c>
      <c r="O176" s="44">
        <v>0.47231999999999991</v>
      </c>
      <c r="P176" s="29">
        <f t="shared" si="27"/>
        <v>0.47231999999999991</v>
      </c>
      <c r="Q176" s="68" t="s">
        <v>57</v>
      </c>
      <c r="R176" s="60">
        <v>2.75</v>
      </c>
      <c r="S176" s="68">
        <v>16.2</v>
      </c>
      <c r="T176" s="68">
        <v>8.5</v>
      </c>
      <c r="U176" s="68">
        <v>86.5</v>
      </c>
      <c r="V176" s="68">
        <v>424.4</v>
      </c>
      <c r="W176" s="68">
        <v>7.8</v>
      </c>
      <c r="X176" s="68">
        <v>142.30000000000001</v>
      </c>
      <c r="Y176" s="68">
        <v>4.5999999999999996</v>
      </c>
      <c r="Z176" s="59" t="s">
        <v>57</v>
      </c>
      <c r="AA176" s="59" t="s">
        <v>57</v>
      </c>
      <c r="AB176" s="59" t="s">
        <v>57</v>
      </c>
      <c r="AC176" s="59" t="s">
        <v>57</v>
      </c>
      <c r="AD176" s="59" t="s">
        <v>57</v>
      </c>
      <c r="AE176" s="59" t="s">
        <v>57</v>
      </c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162"/>
      <c r="BA176" s="162"/>
      <c r="BB176" s="162"/>
      <c r="BC176" s="162"/>
      <c r="BD176" s="162"/>
      <c r="BE176" s="162"/>
      <c r="BF176" s="162"/>
      <c r="BG176" s="162"/>
      <c r="BH176" s="162"/>
      <c r="BI176" s="162"/>
    </row>
    <row r="177" spans="1:61" hidden="1">
      <c r="A177" s="1">
        <v>8</v>
      </c>
      <c r="B177" s="56" t="s">
        <v>210</v>
      </c>
      <c r="C177" s="120">
        <v>43634</v>
      </c>
      <c r="D177" s="57" t="s">
        <v>338</v>
      </c>
      <c r="E177" s="56" t="s">
        <v>665</v>
      </c>
      <c r="F177" s="56" t="s">
        <v>55</v>
      </c>
      <c r="G177" s="58">
        <v>25</v>
      </c>
      <c r="H177" s="58">
        <v>2</v>
      </c>
      <c r="I177" s="57" t="s">
        <v>936</v>
      </c>
      <c r="J177" s="130">
        <v>9108</v>
      </c>
      <c r="K177" s="130">
        <v>9116</v>
      </c>
      <c r="L177" s="71">
        <v>1.03</v>
      </c>
      <c r="M177" s="71">
        <f t="shared" si="29"/>
        <v>419.41747572815535</v>
      </c>
      <c r="N177" s="44">
        <v>0.32</v>
      </c>
      <c r="O177" s="44">
        <v>0.62975999999999999</v>
      </c>
      <c r="P177" s="29">
        <f t="shared" si="27"/>
        <v>0.62975999999999999</v>
      </c>
      <c r="Q177" s="68" t="s">
        <v>57</v>
      </c>
      <c r="R177" s="60">
        <v>1.1399999999999999</v>
      </c>
      <c r="S177" s="68">
        <v>19.100000000000001</v>
      </c>
      <c r="T177" s="68">
        <v>7.57</v>
      </c>
      <c r="U177" s="68">
        <v>57.8</v>
      </c>
      <c r="V177" s="68">
        <v>145.30000000000001</v>
      </c>
      <c r="W177" s="68">
        <v>8.1300000000000008</v>
      </c>
      <c r="X177" s="68">
        <v>147</v>
      </c>
      <c r="Y177" s="68">
        <v>13.4</v>
      </c>
      <c r="Z177" s="59" t="s">
        <v>57</v>
      </c>
      <c r="AA177" s="59" t="s">
        <v>57</v>
      </c>
      <c r="AB177" s="59" t="s">
        <v>57</v>
      </c>
      <c r="AC177" s="59" t="s">
        <v>57</v>
      </c>
      <c r="AD177" s="59" t="s">
        <v>57</v>
      </c>
      <c r="AE177" s="59" t="s">
        <v>57</v>
      </c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162"/>
      <c r="BA177" s="162"/>
      <c r="BB177" s="162"/>
      <c r="BC177" s="162"/>
      <c r="BD177" s="162"/>
      <c r="BE177" s="162"/>
      <c r="BF177" s="162"/>
      <c r="BG177" s="162"/>
      <c r="BH177" s="162"/>
      <c r="BI177" s="162"/>
    </row>
    <row r="178" spans="1:61" hidden="1">
      <c r="A178" s="1">
        <v>8</v>
      </c>
      <c r="B178" s="56" t="s">
        <v>210</v>
      </c>
      <c r="C178" s="120">
        <v>43591</v>
      </c>
      <c r="D178" s="57" t="s">
        <v>154</v>
      </c>
      <c r="E178" s="56" t="s">
        <v>598</v>
      </c>
      <c r="F178" s="56" t="s">
        <v>55</v>
      </c>
      <c r="G178" s="58">
        <v>25</v>
      </c>
      <c r="H178" s="58">
        <v>3</v>
      </c>
      <c r="I178" s="57" t="s">
        <v>933</v>
      </c>
      <c r="J178" s="130">
        <v>8111</v>
      </c>
      <c r="K178" s="130">
        <v>8116</v>
      </c>
      <c r="L178" s="71">
        <v>1.08</v>
      </c>
      <c r="M178" s="71">
        <f t="shared" si="29"/>
        <v>249.99999999999997</v>
      </c>
      <c r="N178" s="44">
        <v>0.32</v>
      </c>
      <c r="O178" s="44">
        <v>0.39360000000000001</v>
      </c>
      <c r="P178" s="29">
        <f t="shared" si="27"/>
        <v>0.39360000000000001</v>
      </c>
      <c r="Q178" s="67" t="s">
        <v>57</v>
      </c>
      <c r="R178" s="60">
        <v>1.35</v>
      </c>
      <c r="S178" s="68">
        <v>13.3</v>
      </c>
      <c r="T178" s="68">
        <v>10.35</v>
      </c>
      <c r="U178" s="68">
        <v>98.6</v>
      </c>
      <c r="V178" s="68">
        <v>494</v>
      </c>
      <c r="W178" s="68">
        <v>8.02</v>
      </c>
      <c r="X178" s="68">
        <v>150.80000000000001</v>
      </c>
      <c r="Y178" s="68">
        <v>7.1</v>
      </c>
      <c r="Z178" s="59" t="s">
        <v>57</v>
      </c>
      <c r="AA178" s="59" t="s">
        <v>57</v>
      </c>
      <c r="AB178" s="59" t="s">
        <v>57</v>
      </c>
      <c r="AC178" s="59" t="s">
        <v>57</v>
      </c>
      <c r="AD178" s="59" t="s">
        <v>57</v>
      </c>
      <c r="AE178" s="59" t="s">
        <v>57</v>
      </c>
      <c r="AF178" s="56" t="s">
        <v>598</v>
      </c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162"/>
      <c r="BA178" s="162"/>
      <c r="BB178" s="162"/>
      <c r="BC178" s="162"/>
      <c r="BD178" s="162"/>
      <c r="BE178" s="162"/>
      <c r="BF178" s="162"/>
      <c r="BG178" s="162"/>
      <c r="BH178" s="162"/>
      <c r="BI178" s="162"/>
    </row>
    <row r="179" spans="1:61" hidden="1">
      <c r="A179" s="1">
        <v>8</v>
      </c>
      <c r="B179" s="56" t="s">
        <v>210</v>
      </c>
      <c r="C179" s="120">
        <v>43607</v>
      </c>
      <c r="D179" s="57" t="s">
        <v>612</v>
      </c>
      <c r="E179" s="56" t="s">
        <v>617</v>
      </c>
      <c r="F179" s="56" t="s">
        <v>55</v>
      </c>
      <c r="G179" s="58">
        <v>25</v>
      </c>
      <c r="H179" s="58">
        <v>3</v>
      </c>
      <c r="I179" s="57" t="s">
        <v>934</v>
      </c>
      <c r="J179" s="130">
        <v>8423</v>
      </c>
      <c r="K179" s="130">
        <v>8427</v>
      </c>
      <c r="L179" s="71">
        <v>1.2</v>
      </c>
      <c r="M179" s="71">
        <f t="shared" si="29"/>
        <v>180</v>
      </c>
      <c r="N179" s="44">
        <v>0.32</v>
      </c>
      <c r="O179" s="44">
        <v>0.31487999999999999</v>
      </c>
      <c r="P179" s="29">
        <f t="shared" si="27"/>
        <v>0.31487999999999999</v>
      </c>
      <c r="Q179" s="68" t="s">
        <v>57</v>
      </c>
      <c r="R179" s="60">
        <v>1.26</v>
      </c>
      <c r="S179" s="68">
        <v>16.600000000000001</v>
      </c>
      <c r="T179" s="68">
        <v>9.07</v>
      </c>
      <c r="U179" s="68">
        <v>93.3</v>
      </c>
      <c r="V179" s="68">
        <v>581</v>
      </c>
      <c r="W179" s="68">
        <v>8.02</v>
      </c>
      <c r="X179" s="68">
        <v>136.6</v>
      </c>
      <c r="Y179" s="68">
        <v>16.3</v>
      </c>
      <c r="Z179" s="59" t="s">
        <v>57</v>
      </c>
      <c r="AA179" s="59" t="s">
        <v>57</v>
      </c>
      <c r="AB179" s="59" t="s">
        <v>57</v>
      </c>
      <c r="AC179" s="59" t="s">
        <v>57</v>
      </c>
      <c r="AD179" s="59" t="s">
        <v>57</v>
      </c>
      <c r="AE179" s="59" t="s">
        <v>57</v>
      </c>
      <c r="AF179" s="56" t="s">
        <v>617</v>
      </c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162"/>
      <c r="BA179" s="162"/>
      <c r="BB179" s="162"/>
      <c r="BC179" s="162"/>
      <c r="BD179" s="162"/>
      <c r="BE179" s="162"/>
      <c r="BF179" s="162"/>
      <c r="BG179" s="162"/>
      <c r="BH179" s="162"/>
      <c r="BI179" s="162"/>
    </row>
    <row r="180" spans="1:61" hidden="1">
      <c r="A180" s="1">
        <v>8</v>
      </c>
      <c r="B180" s="56" t="s">
        <v>210</v>
      </c>
      <c r="C180" s="120">
        <v>43621</v>
      </c>
      <c r="D180" s="57" t="s">
        <v>110</v>
      </c>
      <c r="E180" s="56" t="s">
        <v>652</v>
      </c>
      <c r="F180" s="56" t="s">
        <v>55</v>
      </c>
      <c r="G180" s="58">
        <v>25</v>
      </c>
      <c r="H180" s="58">
        <v>3</v>
      </c>
      <c r="I180" s="57" t="s">
        <v>935</v>
      </c>
      <c r="J180" s="130">
        <v>8808</v>
      </c>
      <c r="K180" s="130">
        <v>8817</v>
      </c>
      <c r="L180" s="71">
        <v>0.85</v>
      </c>
      <c r="M180" s="71">
        <f t="shared" si="29"/>
        <v>571.76470588235293</v>
      </c>
      <c r="N180" s="44">
        <v>0.32</v>
      </c>
      <c r="O180" s="44">
        <v>0.70847999999999989</v>
      </c>
      <c r="P180" s="29">
        <f t="shared" si="27"/>
        <v>0.70847999999999989</v>
      </c>
      <c r="Q180" s="68" t="s">
        <v>57</v>
      </c>
      <c r="R180" s="60">
        <v>2.75</v>
      </c>
      <c r="S180" s="68">
        <v>16.2</v>
      </c>
      <c r="T180" s="68">
        <v>8.5</v>
      </c>
      <c r="U180" s="68">
        <v>86.5</v>
      </c>
      <c r="V180" s="68">
        <v>424.4</v>
      </c>
      <c r="W180" s="68">
        <v>7.8</v>
      </c>
      <c r="X180" s="68">
        <v>142.30000000000001</v>
      </c>
      <c r="Y180" s="68">
        <v>4.5999999999999996</v>
      </c>
      <c r="Z180" s="59" t="s">
        <v>57</v>
      </c>
      <c r="AA180" s="59" t="s">
        <v>57</v>
      </c>
      <c r="AB180" s="59" t="s">
        <v>57</v>
      </c>
      <c r="AC180" s="59" t="s">
        <v>57</v>
      </c>
      <c r="AD180" s="59" t="s">
        <v>57</v>
      </c>
      <c r="AE180" s="59" t="s">
        <v>57</v>
      </c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162"/>
      <c r="BA180" s="162"/>
      <c r="BB180" s="162"/>
      <c r="BC180" s="162"/>
      <c r="BD180" s="162"/>
      <c r="BE180" s="162"/>
      <c r="BF180" s="162"/>
      <c r="BG180" s="162"/>
      <c r="BH180" s="162"/>
      <c r="BI180" s="162"/>
    </row>
    <row r="181" spans="1:61" hidden="1">
      <c r="A181" s="1">
        <v>8</v>
      </c>
      <c r="B181" s="56" t="s">
        <v>210</v>
      </c>
      <c r="C181" s="120">
        <v>43634</v>
      </c>
      <c r="D181" s="57" t="s">
        <v>338</v>
      </c>
      <c r="E181" s="56" t="s">
        <v>666</v>
      </c>
      <c r="F181" s="56" t="s">
        <v>55</v>
      </c>
      <c r="G181" s="58">
        <v>25</v>
      </c>
      <c r="H181" s="58">
        <v>3</v>
      </c>
      <c r="I181" s="57" t="s">
        <v>936</v>
      </c>
      <c r="J181" s="130">
        <v>9118</v>
      </c>
      <c r="K181" s="130">
        <v>9125</v>
      </c>
      <c r="L181" s="71">
        <v>1.03</v>
      </c>
      <c r="M181" s="71">
        <f t="shared" si="29"/>
        <v>366.99029126213594</v>
      </c>
      <c r="N181" s="44">
        <v>0.32</v>
      </c>
      <c r="O181" s="44">
        <v>0.55103999999999997</v>
      </c>
      <c r="P181" s="29">
        <f t="shared" si="27"/>
        <v>0.55103999999999997</v>
      </c>
      <c r="Q181" s="68" t="s">
        <v>57</v>
      </c>
      <c r="R181" s="60">
        <v>1.1399999999999999</v>
      </c>
      <c r="S181" s="68">
        <v>19.100000000000001</v>
      </c>
      <c r="T181" s="68">
        <v>7.57</v>
      </c>
      <c r="U181" s="68">
        <v>57.8</v>
      </c>
      <c r="V181" s="68">
        <v>145.30000000000001</v>
      </c>
      <c r="W181" s="68">
        <v>8.1300000000000008</v>
      </c>
      <c r="X181" s="68">
        <v>147</v>
      </c>
      <c r="Y181" s="68">
        <v>13.4</v>
      </c>
      <c r="Z181" s="59" t="s">
        <v>57</v>
      </c>
      <c r="AA181" s="59" t="s">
        <v>57</v>
      </c>
      <c r="AB181" s="59" t="s">
        <v>57</v>
      </c>
      <c r="AC181" s="59" t="s">
        <v>57</v>
      </c>
      <c r="AD181" s="59" t="s">
        <v>57</v>
      </c>
      <c r="AE181" s="59" t="s">
        <v>57</v>
      </c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162"/>
      <c r="BA181" s="162"/>
      <c r="BB181" s="162"/>
      <c r="BC181" s="162"/>
      <c r="BD181" s="162"/>
      <c r="BE181" s="162"/>
      <c r="BF181" s="162"/>
      <c r="BG181" s="162"/>
      <c r="BH181" s="162"/>
      <c r="BI181" s="162"/>
    </row>
    <row r="182" spans="1:61" ht="15.6" hidden="1">
      <c r="A182" s="1">
        <v>7</v>
      </c>
      <c r="B182" s="41" t="s">
        <v>201</v>
      </c>
      <c r="C182" s="42">
        <v>43648</v>
      </c>
      <c r="D182" s="42" t="s">
        <v>724</v>
      </c>
      <c r="E182" s="41" t="s">
        <v>728</v>
      </c>
      <c r="F182" s="41" t="s">
        <v>55</v>
      </c>
      <c r="G182" s="43">
        <v>25</v>
      </c>
      <c r="H182" s="43">
        <v>1</v>
      </c>
      <c r="I182" s="42" t="s">
        <v>744</v>
      </c>
      <c r="J182" s="132">
        <v>10660</v>
      </c>
      <c r="K182" s="132">
        <v>10683</v>
      </c>
      <c r="L182" s="41">
        <v>1.06</v>
      </c>
      <c r="M182" s="72">
        <f t="shared" si="29"/>
        <v>1171.6981132075468</v>
      </c>
      <c r="N182" s="44">
        <v>0.32</v>
      </c>
      <c r="O182" s="44">
        <v>1.8105599999999999</v>
      </c>
      <c r="P182" s="29">
        <f t="shared" si="27"/>
        <v>1.8105599999999999</v>
      </c>
      <c r="Q182" s="69" t="s">
        <v>57</v>
      </c>
      <c r="R182" s="112">
        <v>21.5</v>
      </c>
      <c r="S182" s="69">
        <v>21.1</v>
      </c>
      <c r="T182" s="69">
        <v>8.48</v>
      </c>
      <c r="U182" s="69">
        <v>95.4</v>
      </c>
      <c r="V182" s="69">
        <v>164.8</v>
      </c>
      <c r="W182" s="69">
        <v>8.3000000000000007</v>
      </c>
      <c r="X182" s="69">
        <v>116.3</v>
      </c>
      <c r="Y182" s="69">
        <v>2.9</v>
      </c>
      <c r="Z182" s="113">
        <v>2.0289999999999999</v>
      </c>
      <c r="AA182" s="113">
        <v>1.0029999999999999</v>
      </c>
      <c r="AB182" s="111">
        <v>2.1</v>
      </c>
      <c r="AC182" s="111">
        <v>48.8</v>
      </c>
      <c r="AD182" s="164">
        <v>44.499285</v>
      </c>
      <c r="AE182" s="111" t="s">
        <v>57</v>
      </c>
    </row>
    <row r="183" spans="1:61" ht="15.6" hidden="1">
      <c r="A183" s="1">
        <v>7</v>
      </c>
      <c r="B183" s="41" t="s">
        <v>201</v>
      </c>
      <c r="C183" s="42">
        <v>43648</v>
      </c>
      <c r="D183" s="42" t="s">
        <v>724</v>
      </c>
      <c r="E183" s="41" t="s">
        <v>729</v>
      </c>
      <c r="F183" s="41" t="s">
        <v>55</v>
      </c>
      <c r="G183" s="43">
        <v>25</v>
      </c>
      <c r="H183" s="43">
        <v>2</v>
      </c>
      <c r="I183" s="42" t="s">
        <v>744</v>
      </c>
      <c r="J183" s="132">
        <v>10684</v>
      </c>
      <c r="K183" s="132">
        <v>10714</v>
      </c>
      <c r="L183" s="41">
        <v>1</v>
      </c>
      <c r="M183" s="72">
        <f t="shared" si="29"/>
        <v>1619.9999999999998</v>
      </c>
      <c r="N183" s="44">
        <v>0.32</v>
      </c>
      <c r="O183" s="44">
        <v>2.3616000000000001</v>
      </c>
      <c r="P183" s="29">
        <f t="shared" si="27"/>
        <v>2.3616000000000001</v>
      </c>
      <c r="Q183" s="69" t="s">
        <v>57</v>
      </c>
      <c r="R183" s="112">
        <v>21.5</v>
      </c>
      <c r="S183" s="69">
        <v>21.1</v>
      </c>
      <c r="T183" s="69">
        <v>8.48</v>
      </c>
      <c r="U183" s="69">
        <v>95.4</v>
      </c>
      <c r="V183" s="69">
        <v>164.8</v>
      </c>
      <c r="W183" s="69">
        <v>8.3000000000000007</v>
      </c>
      <c r="X183" s="69">
        <v>116.3</v>
      </c>
      <c r="Y183" s="69">
        <v>2.9</v>
      </c>
      <c r="Z183" s="113">
        <v>2.0289999999999999</v>
      </c>
      <c r="AA183" s="113">
        <v>1.0029999999999999</v>
      </c>
      <c r="AB183" s="111">
        <v>2.1</v>
      </c>
      <c r="AC183" s="111">
        <v>48.8</v>
      </c>
      <c r="AD183" s="164">
        <v>44.499285</v>
      </c>
      <c r="AE183" s="111" t="s">
        <v>57</v>
      </c>
    </row>
    <row r="184" spans="1:61" ht="15.6" hidden="1">
      <c r="A184" s="1">
        <v>7</v>
      </c>
      <c r="B184" s="41" t="s">
        <v>201</v>
      </c>
      <c r="C184" s="42">
        <v>43648</v>
      </c>
      <c r="D184" s="42" t="s">
        <v>724</v>
      </c>
      <c r="E184" s="41" t="s">
        <v>730</v>
      </c>
      <c r="F184" s="41" t="s">
        <v>55</v>
      </c>
      <c r="G184" s="43">
        <v>25</v>
      </c>
      <c r="H184" s="43">
        <v>3</v>
      </c>
      <c r="I184" s="42" t="s">
        <v>744</v>
      </c>
      <c r="J184" s="132">
        <v>10716</v>
      </c>
      <c r="K184" s="132">
        <v>10744</v>
      </c>
      <c r="L184" s="41">
        <v>1</v>
      </c>
      <c r="M184" s="72">
        <f t="shared" si="29"/>
        <v>1512</v>
      </c>
      <c r="N184" s="44">
        <v>0.32</v>
      </c>
      <c r="O184" s="44">
        <v>2.2041599999999999</v>
      </c>
      <c r="P184" s="29">
        <f t="shared" si="27"/>
        <v>2.2041599999999999</v>
      </c>
      <c r="Q184" s="69" t="s">
        <v>57</v>
      </c>
      <c r="R184" s="112">
        <v>21.5</v>
      </c>
      <c r="S184" s="69">
        <v>21.1</v>
      </c>
      <c r="T184" s="69">
        <v>8.48</v>
      </c>
      <c r="U184" s="69">
        <v>95.4</v>
      </c>
      <c r="V184" s="69">
        <v>164.8</v>
      </c>
      <c r="W184" s="69">
        <v>8.3000000000000007</v>
      </c>
      <c r="X184" s="69">
        <v>116.3</v>
      </c>
      <c r="Y184" s="69">
        <v>2.9</v>
      </c>
      <c r="Z184" s="113">
        <v>2.0289999999999999</v>
      </c>
      <c r="AA184" s="113">
        <v>1.0029999999999999</v>
      </c>
      <c r="AB184" s="111">
        <v>2.1</v>
      </c>
      <c r="AC184" s="111">
        <v>48.8</v>
      </c>
      <c r="AD184" s="164">
        <v>44.499285</v>
      </c>
      <c r="AE184" s="111" t="s">
        <v>57</v>
      </c>
    </row>
    <row r="185" spans="1:61" ht="15.6" hidden="1">
      <c r="A185" s="74">
        <v>16</v>
      </c>
      <c r="B185" s="41" t="s">
        <v>337</v>
      </c>
      <c r="C185" s="121">
        <v>43650</v>
      </c>
      <c r="D185" s="42" t="s">
        <v>724</v>
      </c>
      <c r="E185" s="41" t="s">
        <v>810</v>
      </c>
      <c r="F185" s="41" t="s">
        <v>55</v>
      </c>
      <c r="G185" s="43">
        <v>25</v>
      </c>
      <c r="H185" s="43">
        <v>1</v>
      </c>
      <c r="I185" s="42" t="s">
        <v>744</v>
      </c>
      <c r="J185" s="132">
        <v>10989</v>
      </c>
      <c r="K185" s="132">
        <v>10995</v>
      </c>
      <c r="L185" s="41">
        <v>0.8</v>
      </c>
      <c r="M185" s="72">
        <f t="shared" si="29"/>
        <v>404.99999999999989</v>
      </c>
      <c r="N185" s="44">
        <v>0.32</v>
      </c>
      <c r="O185" s="44">
        <v>0.47231999999999991</v>
      </c>
      <c r="P185" s="29">
        <f t="shared" si="27"/>
        <v>0.47231999999999991</v>
      </c>
      <c r="Q185" s="112" t="s">
        <v>57</v>
      </c>
      <c r="R185" s="112">
        <v>110</v>
      </c>
      <c r="S185" s="112">
        <v>25.3</v>
      </c>
      <c r="T185" s="112">
        <v>6.03</v>
      </c>
      <c r="U185" s="112">
        <v>72.7</v>
      </c>
      <c r="V185" s="112">
        <v>249</v>
      </c>
      <c r="W185" s="112">
        <v>8.14</v>
      </c>
      <c r="X185" s="112">
        <v>125.2</v>
      </c>
      <c r="Y185" s="112">
        <v>1.7</v>
      </c>
      <c r="Z185" s="113">
        <v>2.8929999999999998</v>
      </c>
      <c r="AA185" s="113">
        <v>1.2829999999999999</v>
      </c>
      <c r="AB185" s="111">
        <v>97.2</v>
      </c>
      <c r="AC185" s="111">
        <v>51.8</v>
      </c>
      <c r="AD185" s="164">
        <v>69.407785000000018</v>
      </c>
      <c r="AE185" s="111" t="s">
        <v>57</v>
      </c>
    </row>
    <row r="186" spans="1:61" ht="15.6" hidden="1">
      <c r="A186" s="74">
        <v>16</v>
      </c>
      <c r="B186" s="41" t="s">
        <v>337</v>
      </c>
      <c r="C186" s="121">
        <v>43650</v>
      </c>
      <c r="D186" s="42" t="s">
        <v>724</v>
      </c>
      <c r="E186" s="41" t="s">
        <v>811</v>
      </c>
      <c r="F186" s="41" t="s">
        <v>55</v>
      </c>
      <c r="G186" s="43">
        <v>25</v>
      </c>
      <c r="H186" s="43">
        <v>2</v>
      </c>
      <c r="I186" s="42" t="s">
        <v>744</v>
      </c>
      <c r="J186" s="132">
        <v>10995</v>
      </c>
      <c r="K186" s="132">
        <v>11000</v>
      </c>
      <c r="L186" s="41">
        <v>1</v>
      </c>
      <c r="M186" s="72">
        <f t="shared" si="29"/>
        <v>270</v>
      </c>
      <c r="N186" s="44">
        <v>0.32</v>
      </c>
      <c r="O186" s="44">
        <v>0.39360000000000001</v>
      </c>
      <c r="P186" s="29">
        <f t="shared" si="27"/>
        <v>0.39360000000000001</v>
      </c>
      <c r="Q186" s="112" t="s">
        <v>57</v>
      </c>
      <c r="R186" s="112">
        <v>110</v>
      </c>
      <c r="S186" s="112">
        <v>25.3</v>
      </c>
      <c r="T186" s="112">
        <v>6.03</v>
      </c>
      <c r="U186" s="112">
        <v>72.7</v>
      </c>
      <c r="V186" s="112">
        <v>249</v>
      </c>
      <c r="W186" s="112">
        <v>8.14</v>
      </c>
      <c r="X186" s="112">
        <v>125.2</v>
      </c>
      <c r="Y186" s="112">
        <v>1.7</v>
      </c>
      <c r="Z186" s="113">
        <v>2.8929999999999998</v>
      </c>
      <c r="AA186" s="113">
        <v>1.2829999999999999</v>
      </c>
      <c r="AB186" s="111">
        <v>97.2</v>
      </c>
      <c r="AC186" s="111">
        <v>51.8</v>
      </c>
      <c r="AD186" s="164">
        <v>69.407785000000018</v>
      </c>
      <c r="AE186" s="111" t="s">
        <v>57</v>
      </c>
    </row>
    <row r="187" spans="1:61" ht="15.6" hidden="1">
      <c r="A187" s="74">
        <v>16</v>
      </c>
      <c r="B187" s="76" t="s">
        <v>337</v>
      </c>
      <c r="C187" s="121">
        <v>43650</v>
      </c>
      <c r="D187" s="42" t="s">
        <v>724</v>
      </c>
      <c r="E187" s="41" t="s">
        <v>812</v>
      </c>
      <c r="F187" s="41" t="s">
        <v>55</v>
      </c>
      <c r="G187" s="43">
        <v>25</v>
      </c>
      <c r="H187" s="43">
        <v>3</v>
      </c>
      <c r="I187" s="42" t="s">
        <v>744</v>
      </c>
      <c r="J187" s="132">
        <v>11000</v>
      </c>
      <c r="K187" s="132">
        <v>11003</v>
      </c>
      <c r="L187" s="41">
        <v>1</v>
      </c>
      <c r="M187" s="72">
        <f t="shared" si="29"/>
        <v>161.99999999999997</v>
      </c>
      <c r="N187" s="44">
        <v>0.32</v>
      </c>
      <c r="O187" s="44">
        <v>0.23615999999999995</v>
      </c>
      <c r="P187" s="29">
        <f t="shared" si="27"/>
        <v>0.23615999999999995</v>
      </c>
      <c r="Q187" s="112" t="s">
        <v>57</v>
      </c>
      <c r="R187" s="112">
        <v>110</v>
      </c>
      <c r="S187" s="112">
        <v>25.3</v>
      </c>
      <c r="T187" s="112">
        <v>6.03</v>
      </c>
      <c r="U187" s="112">
        <v>72.7</v>
      </c>
      <c r="V187" s="112">
        <v>249</v>
      </c>
      <c r="W187" s="112">
        <v>8.14</v>
      </c>
      <c r="X187" s="112">
        <v>125.2</v>
      </c>
      <c r="Y187" s="112">
        <v>1.7</v>
      </c>
      <c r="Z187" s="113">
        <v>2.8929999999999998</v>
      </c>
      <c r="AA187" s="113">
        <v>1.2829999999999999</v>
      </c>
      <c r="AB187" s="111">
        <v>97.2</v>
      </c>
      <c r="AC187" s="111">
        <v>51.8</v>
      </c>
      <c r="AD187" s="164">
        <v>69.407785000000018</v>
      </c>
      <c r="AE187" s="111" t="s">
        <v>57</v>
      </c>
    </row>
    <row r="188" spans="1:61" ht="15.6" hidden="1">
      <c r="A188" s="1">
        <v>12</v>
      </c>
      <c r="B188" s="41" t="s">
        <v>286</v>
      </c>
      <c r="C188" s="121">
        <v>43650</v>
      </c>
      <c r="D188" s="41" t="s">
        <v>686</v>
      </c>
      <c r="E188" s="41" t="s">
        <v>786</v>
      </c>
      <c r="F188" s="41" t="s">
        <v>55</v>
      </c>
      <c r="G188" s="43">
        <v>25</v>
      </c>
      <c r="H188" s="43">
        <v>1</v>
      </c>
      <c r="I188" s="42" t="s">
        <v>744</v>
      </c>
      <c r="J188" s="132">
        <v>11160</v>
      </c>
      <c r="K188" s="132">
        <v>11177</v>
      </c>
      <c r="L188" s="41">
        <v>0.98</v>
      </c>
      <c r="M188" s="72">
        <f t="shared" si="29"/>
        <v>936.73469387755097</v>
      </c>
      <c r="N188" s="44">
        <v>0.32</v>
      </c>
      <c r="O188" s="44">
        <v>1.3382399999999999</v>
      </c>
      <c r="P188" s="29">
        <f t="shared" si="27"/>
        <v>1.3382399999999999</v>
      </c>
      <c r="Q188" s="111" t="s">
        <v>57</v>
      </c>
      <c r="R188" s="112">
        <v>69.7</v>
      </c>
      <c r="S188" s="112">
        <v>26.6</v>
      </c>
      <c r="T188" s="112">
        <v>8.4</v>
      </c>
      <c r="U188" s="112">
        <v>103.5</v>
      </c>
      <c r="V188" s="112">
        <v>252</v>
      </c>
      <c r="W188" s="112">
        <v>9.11</v>
      </c>
      <c r="X188" s="112">
        <v>118.6</v>
      </c>
      <c r="Y188" s="112">
        <v>0.9</v>
      </c>
      <c r="Z188" s="113">
        <v>3.044</v>
      </c>
      <c r="AA188" s="113">
        <v>1.0720000000000001</v>
      </c>
      <c r="AB188" s="111">
        <v>54.4</v>
      </c>
      <c r="AC188" s="111">
        <v>60.9</v>
      </c>
      <c r="AD188" s="164">
        <v>60.938895000000002</v>
      </c>
      <c r="AE188" s="111" t="s">
        <v>57</v>
      </c>
    </row>
    <row r="189" spans="1:61" ht="15.6" hidden="1">
      <c r="A189" s="1">
        <v>12</v>
      </c>
      <c r="B189" s="41" t="s">
        <v>286</v>
      </c>
      <c r="C189" s="121">
        <v>43650</v>
      </c>
      <c r="D189" s="41" t="s">
        <v>686</v>
      </c>
      <c r="E189" s="41" t="s">
        <v>787</v>
      </c>
      <c r="F189" s="41" t="s">
        <v>55</v>
      </c>
      <c r="G189" s="43">
        <v>25</v>
      </c>
      <c r="H189" s="43">
        <v>2</v>
      </c>
      <c r="I189" s="42" t="s">
        <v>744</v>
      </c>
      <c r="J189" s="132">
        <v>11185</v>
      </c>
      <c r="K189" s="132">
        <v>11204</v>
      </c>
      <c r="L189" s="41">
        <v>1.016</v>
      </c>
      <c r="M189" s="72">
        <f t="shared" si="29"/>
        <v>1009.8425196850394</v>
      </c>
      <c r="N189" s="44">
        <v>0.32</v>
      </c>
      <c r="O189" s="44">
        <v>1.4956799999999999</v>
      </c>
      <c r="P189" s="29">
        <f t="shared" si="27"/>
        <v>1.4956799999999999</v>
      </c>
      <c r="Q189" s="111" t="s">
        <v>57</v>
      </c>
      <c r="R189" s="112">
        <v>69.7</v>
      </c>
      <c r="S189" s="112">
        <v>26.6</v>
      </c>
      <c r="T189" s="112">
        <v>8.4</v>
      </c>
      <c r="U189" s="112">
        <v>103.5</v>
      </c>
      <c r="V189" s="112">
        <v>252</v>
      </c>
      <c r="W189" s="112">
        <v>9.11</v>
      </c>
      <c r="X189" s="112">
        <v>118.6</v>
      </c>
      <c r="Y189" s="112">
        <v>0.9</v>
      </c>
      <c r="Z189" s="113">
        <v>3.044</v>
      </c>
      <c r="AA189" s="113">
        <v>1.0720000000000001</v>
      </c>
      <c r="AB189" s="111">
        <v>54.4</v>
      </c>
      <c r="AC189" s="111">
        <v>60.9</v>
      </c>
      <c r="AD189" s="164">
        <v>60.938895000000002</v>
      </c>
      <c r="AE189" s="111" t="s">
        <v>57</v>
      </c>
    </row>
    <row r="190" spans="1:61" ht="15.6" hidden="1">
      <c r="A190" s="1">
        <v>12</v>
      </c>
      <c r="B190" s="41" t="s">
        <v>286</v>
      </c>
      <c r="C190" s="121">
        <v>43650</v>
      </c>
      <c r="D190" s="41" t="s">
        <v>686</v>
      </c>
      <c r="E190" s="41" t="s">
        <v>788</v>
      </c>
      <c r="F190" s="41" t="s">
        <v>55</v>
      </c>
      <c r="G190" s="43">
        <v>25</v>
      </c>
      <c r="H190" s="43">
        <v>3</v>
      </c>
      <c r="I190" s="42" t="s">
        <v>744</v>
      </c>
      <c r="J190" s="132">
        <v>11212</v>
      </c>
      <c r="K190" s="132">
        <v>11230</v>
      </c>
      <c r="L190" s="41">
        <v>1.02</v>
      </c>
      <c r="M190" s="72">
        <f t="shared" si="29"/>
        <v>952.94117647058806</v>
      </c>
      <c r="N190" s="44">
        <v>0.32</v>
      </c>
      <c r="O190" s="44">
        <v>1.4169599999999998</v>
      </c>
      <c r="P190" s="29">
        <f t="shared" si="27"/>
        <v>1.4169599999999998</v>
      </c>
      <c r="Q190" s="111" t="s">
        <v>57</v>
      </c>
      <c r="R190" s="112">
        <v>69.7</v>
      </c>
      <c r="S190" s="112">
        <v>26.6</v>
      </c>
      <c r="T190" s="112">
        <v>8.4</v>
      </c>
      <c r="U190" s="112">
        <v>103.5</v>
      </c>
      <c r="V190" s="112">
        <v>252</v>
      </c>
      <c r="W190" s="112">
        <v>9.11</v>
      </c>
      <c r="X190" s="112">
        <v>118.6</v>
      </c>
      <c r="Y190" s="112">
        <v>0.9</v>
      </c>
      <c r="Z190" s="113">
        <v>3.044</v>
      </c>
      <c r="AA190" s="113">
        <v>1.0720000000000001</v>
      </c>
      <c r="AB190" s="111">
        <v>54.4</v>
      </c>
      <c r="AC190" s="111">
        <v>60.9</v>
      </c>
      <c r="AD190" s="164">
        <v>60.938895000000002</v>
      </c>
      <c r="AE190" s="111" t="s">
        <v>57</v>
      </c>
    </row>
    <row r="191" spans="1:61" ht="15.6" hidden="1">
      <c r="A191" s="1">
        <v>11</v>
      </c>
      <c r="B191" s="41" t="s">
        <v>235</v>
      </c>
      <c r="C191" s="42">
        <v>43649</v>
      </c>
      <c r="D191" s="42" t="s">
        <v>767</v>
      </c>
      <c r="E191" s="41" t="s">
        <v>775</v>
      </c>
      <c r="F191" s="41" t="s">
        <v>55</v>
      </c>
      <c r="G191" s="43">
        <v>25</v>
      </c>
      <c r="H191" s="43">
        <v>1</v>
      </c>
      <c r="I191" s="42" t="s">
        <v>744</v>
      </c>
      <c r="J191" s="132">
        <v>10891</v>
      </c>
      <c r="K191" s="132">
        <v>10897</v>
      </c>
      <c r="L191" s="41">
        <v>1.016</v>
      </c>
      <c r="M191" s="72">
        <f t="shared" si="29"/>
        <v>318.89763779527556</v>
      </c>
      <c r="N191" s="44">
        <v>0.32</v>
      </c>
      <c r="O191" s="44">
        <v>0.47231999999999991</v>
      </c>
      <c r="P191" s="29">
        <f t="shared" si="27"/>
        <v>0.47231999999999991</v>
      </c>
      <c r="Q191" s="111" t="s">
        <v>57</v>
      </c>
      <c r="R191" s="112">
        <v>80.099999999999994</v>
      </c>
      <c r="S191" s="112">
        <v>22.6</v>
      </c>
      <c r="T191" s="112">
        <v>8.1199999999999992</v>
      </c>
      <c r="U191" s="112">
        <v>94</v>
      </c>
      <c r="V191" s="112">
        <v>212.9</v>
      </c>
      <c r="W191" s="112">
        <v>8.4</v>
      </c>
      <c r="X191" s="112">
        <v>111.3</v>
      </c>
      <c r="Y191" s="112">
        <v>5.9</v>
      </c>
      <c r="Z191" s="113">
        <v>2.044</v>
      </c>
      <c r="AA191" s="113">
        <v>1.016</v>
      </c>
      <c r="AB191" s="111">
        <v>9.4</v>
      </c>
      <c r="AC191" s="111">
        <v>51.5</v>
      </c>
      <c r="AD191" s="164">
        <v>62.931575000000002</v>
      </c>
      <c r="AE191" s="111" t="s">
        <v>57</v>
      </c>
    </row>
    <row r="192" spans="1:61" ht="15.6" hidden="1">
      <c r="A192" s="1">
        <v>11</v>
      </c>
      <c r="B192" s="41" t="s">
        <v>235</v>
      </c>
      <c r="C192" s="42">
        <v>43649</v>
      </c>
      <c r="D192" s="42" t="s">
        <v>767</v>
      </c>
      <c r="E192" s="41" t="s">
        <v>776</v>
      </c>
      <c r="F192" s="41" t="s">
        <v>55</v>
      </c>
      <c r="G192" s="43">
        <v>25</v>
      </c>
      <c r="H192" s="43">
        <v>2</v>
      </c>
      <c r="I192" s="42" t="s">
        <v>744</v>
      </c>
      <c r="J192" s="132">
        <v>10901</v>
      </c>
      <c r="K192" s="132">
        <v>10907</v>
      </c>
      <c r="L192" s="41">
        <v>0.98</v>
      </c>
      <c r="M192" s="72">
        <f t="shared" si="29"/>
        <v>330.61224489795916</v>
      </c>
      <c r="N192" s="44">
        <v>0.32</v>
      </c>
      <c r="O192" s="44">
        <v>0.47231999999999991</v>
      </c>
      <c r="P192" s="29">
        <f t="shared" si="27"/>
        <v>0.47231999999999991</v>
      </c>
      <c r="Q192" s="111" t="s">
        <v>57</v>
      </c>
      <c r="R192" s="112">
        <v>80.099999999999994</v>
      </c>
      <c r="S192" s="112">
        <v>22.6</v>
      </c>
      <c r="T192" s="112">
        <v>8.1199999999999992</v>
      </c>
      <c r="U192" s="112">
        <v>94</v>
      </c>
      <c r="V192" s="112">
        <v>212.9</v>
      </c>
      <c r="W192" s="112">
        <v>8.4</v>
      </c>
      <c r="X192" s="112">
        <v>111.3</v>
      </c>
      <c r="Y192" s="112">
        <v>5.9</v>
      </c>
      <c r="Z192" s="113">
        <v>2.044</v>
      </c>
      <c r="AA192" s="113">
        <v>1.016</v>
      </c>
      <c r="AB192" s="111">
        <v>9.4</v>
      </c>
      <c r="AC192" s="111">
        <v>51.5</v>
      </c>
      <c r="AD192" s="164">
        <v>62.931575000000002</v>
      </c>
      <c r="AE192" s="111" t="s">
        <v>57</v>
      </c>
    </row>
    <row r="193" spans="1:61" ht="15.6" hidden="1">
      <c r="A193" s="1">
        <v>11</v>
      </c>
      <c r="B193" s="41" t="s">
        <v>235</v>
      </c>
      <c r="C193" s="42">
        <v>43649</v>
      </c>
      <c r="D193" s="42" t="s">
        <v>767</v>
      </c>
      <c r="E193" s="41" t="s">
        <v>777</v>
      </c>
      <c r="F193" s="41" t="s">
        <v>55</v>
      </c>
      <c r="G193" s="43">
        <v>25</v>
      </c>
      <c r="H193" s="43">
        <v>3</v>
      </c>
      <c r="I193" s="42" t="s">
        <v>744</v>
      </c>
      <c r="J193" s="132">
        <v>10911</v>
      </c>
      <c r="K193" s="132">
        <v>10917</v>
      </c>
      <c r="L193" s="41">
        <v>1</v>
      </c>
      <c r="M193" s="72">
        <f t="shared" si="29"/>
        <v>323.99999999999994</v>
      </c>
      <c r="N193" s="44">
        <v>0.32</v>
      </c>
      <c r="O193" s="44">
        <v>0.47231999999999991</v>
      </c>
      <c r="P193" s="29">
        <f t="shared" si="27"/>
        <v>0.47231999999999991</v>
      </c>
      <c r="Q193" s="111" t="s">
        <v>57</v>
      </c>
      <c r="R193" s="112">
        <v>80.099999999999994</v>
      </c>
      <c r="S193" s="112">
        <v>22.6</v>
      </c>
      <c r="T193" s="112">
        <v>8.1199999999999992</v>
      </c>
      <c r="U193" s="112">
        <v>94</v>
      </c>
      <c r="V193" s="112">
        <v>212.9</v>
      </c>
      <c r="W193" s="112">
        <v>8.4</v>
      </c>
      <c r="X193" s="112">
        <v>111.3</v>
      </c>
      <c r="Y193" s="112">
        <v>5.9</v>
      </c>
      <c r="Z193" s="113">
        <v>2.044</v>
      </c>
      <c r="AA193" s="113">
        <v>1.016</v>
      </c>
      <c r="AB193" s="111">
        <v>9.4</v>
      </c>
      <c r="AC193" s="111">
        <v>51.5</v>
      </c>
      <c r="AD193" s="164">
        <v>62.931575000000002</v>
      </c>
      <c r="AE193" s="111" t="s">
        <v>57</v>
      </c>
    </row>
    <row r="194" spans="1:61" ht="15.6" hidden="1">
      <c r="A194" s="1">
        <v>3</v>
      </c>
      <c r="B194" s="41" t="s">
        <v>93</v>
      </c>
      <c r="C194" s="42">
        <v>43647</v>
      </c>
      <c r="D194" s="42" t="s">
        <v>686</v>
      </c>
      <c r="E194" s="41" t="s">
        <v>690</v>
      </c>
      <c r="F194" s="41" t="s">
        <v>55</v>
      </c>
      <c r="G194" s="43">
        <v>25</v>
      </c>
      <c r="H194" s="43">
        <v>1</v>
      </c>
      <c r="I194" s="42" t="s">
        <v>744</v>
      </c>
      <c r="J194" s="132">
        <v>10560</v>
      </c>
      <c r="K194" s="132">
        <v>10579</v>
      </c>
      <c r="L194" s="41">
        <v>0.73</v>
      </c>
      <c r="M194" s="72">
        <f t="shared" si="29"/>
        <v>1405.4794520547946</v>
      </c>
      <c r="N194" s="44">
        <v>0.32</v>
      </c>
      <c r="O194" s="44">
        <v>1.4956799999999999</v>
      </c>
      <c r="P194" s="29">
        <f t="shared" ref="P194:P257" si="30">(K194-J194)*0.3*0.82*N194</f>
        <v>1.4956799999999999</v>
      </c>
      <c r="Q194" s="69" t="s">
        <v>57</v>
      </c>
      <c r="R194" s="112">
        <v>37.200000000000003</v>
      </c>
      <c r="S194" s="69">
        <v>18.100000000000001</v>
      </c>
      <c r="T194" s="69">
        <v>9.33</v>
      </c>
      <c r="U194" s="69">
        <v>99.2</v>
      </c>
      <c r="V194" s="69">
        <v>203.5</v>
      </c>
      <c r="W194" s="69">
        <v>9.1</v>
      </c>
      <c r="X194" s="69">
        <v>122.7</v>
      </c>
      <c r="Y194" s="69">
        <v>2.9</v>
      </c>
      <c r="Z194" s="113">
        <v>2.181</v>
      </c>
      <c r="AA194" s="113">
        <v>0.50480000000000003</v>
      </c>
      <c r="AB194" s="111" t="s">
        <v>914</v>
      </c>
      <c r="AC194" s="111">
        <v>54.9</v>
      </c>
      <c r="AD194" s="164">
        <v>47.48830499999999</v>
      </c>
      <c r="AE194" s="112" t="s">
        <v>57</v>
      </c>
    </row>
    <row r="195" spans="1:61" ht="15.6" hidden="1">
      <c r="A195" s="1">
        <v>3</v>
      </c>
      <c r="B195" s="41" t="s">
        <v>93</v>
      </c>
      <c r="C195" s="42">
        <v>43647</v>
      </c>
      <c r="D195" s="42" t="s">
        <v>686</v>
      </c>
      <c r="E195" s="41" t="s">
        <v>691</v>
      </c>
      <c r="F195" s="41" t="s">
        <v>55</v>
      </c>
      <c r="G195" s="43">
        <v>25</v>
      </c>
      <c r="H195" s="43">
        <v>2</v>
      </c>
      <c r="I195" s="42" t="s">
        <v>744</v>
      </c>
      <c r="J195" s="132">
        <v>10585</v>
      </c>
      <c r="K195" s="132">
        <v>10601</v>
      </c>
      <c r="L195" s="41">
        <v>0.73</v>
      </c>
      <c r="M195" s="72">
        <f t="shared" si="29"/>
        <v>1183.5616438356165</v>
      </c>
      <c r="N195" s="44">
        <v>0.32</v>
      </c>
      <c r="O195" s="44">
        <v>1.25952</v>
      </c>
      <c r="P195" s="29">
        <f t="shared" si="30"/>
        <v>1.25952</v>
      </c>
      <c r="Q195" s="69" t="s">
        <v>57</v>
      </c>
      <c r="R195" s="112">
        <v>37.200000000000003</v>
      </c>
      <c r="S195" s="69">
        <v>18.100000000000001</v>
      </c>
      <c r="T195" s="69">
        <v>9.33</v>
      </c>
      <c r="U195" s="69">
        <v>99.2</v>
      </c>
      <c r="V195" s="69">
        <v>203.5</v>
      </c>
      <c r="W195" s="69">
        <v>9.1</v>
      </c>
      <c r="X195" s="69">
        <v>122.7</v>
      </c>
      <c r="Y195" s="69">
        <v>2.9</v>
      </c>
      <c r="Z195" s="113">
        <v>2.181</v>
      </c>
      <c r="AA195" s="113">
        <v>0.50480000000000003</v>
      </c>
      <c r="AB195" s="111" t="s">
        <v>914</v>
      </c>
      <c r="AC195" s="111">
        <v>54.9</v>
      </c>
      <c r="AD195" s="164">
        <v>47.48830499999999</v>
      </c>
      <c r="AE195" s="112" t="s">
        <v>57</v>
      </c>
    </row>
    <row r="196" spans="1:61" ht="15.6" hidden="1">
      <c r="A196" s="1">
        <v>3</v>
      </c>
      <c r="B196" s="41" t="s">
        <v>93</v>
      </c>
      <c r="C196" s="42">
        <v>43647</v>
      </c>
      <c r="D196" s="42" t="s">
        <v>686</v>
      </c>
      <c r="E196" s="41" t="s">
        <v>692</v>
      </c>
      <c r="F196" s="41" t="s">
        <v>55</v>
      </c>
      <c r="G196" s="43">
        <v>25</v>
      </c>
      <c r="H196" s="43">
        <v>3</v>
      </c>
      <c r="I196" s="42" t="s">
        <v>744</v>
      </c>
      <c r="J196" s="132">
        <v>10603</v>
      </c>
      <c r="K196" s="132">
        <v>10622</v>
      </c>
      <c r="L196" s="41">
        <v>0.73</v>
      </c>
      <c r="M196" s="72">
        <f t="shared" si="29"/>
        <v>1405.4794520547946</v>
      </c>
      <c r="N196" s="44">
        <v>0.32</v>
      </c>
      <c r="O196" s="44">
        <v>1.4956799999999999</v>
      </c>
      <c r="P196" s="29">
        <f t="shared" si="30"/>
        <v>1.4956799999999999</v>
      </c>
      <c r="Q196" s="69" t="s">
        <v>57</v>
      </c>
      <c r="R196" s="112">
        <v>37.200000000000003</v>
      </c>
      <c r="S196" s="69">
        <v>18.100000000000001</v>
      </c>
      <c r="T196" s="69">
        <v>9.33</v>
      </c>
      <c r="U196" s="69">
        <v>99.2</v>
      </c>
      <c r="V196" s="69">
        <v>203.5</v>
      </c>
      <c r="W196" s="69">
        <v>9.1</v>
      </c>
      <c r="X196" s="69">
        <v>122.7</v>
      </c>
      <c r="Y196" s="69">
        <v>2.9</v>
      </c>
      <c r="Z196" s="113">
        <v>2.181</v>
      </c>
      <c r="AA196" s="113">
        <v>0.50480000000000003</v>
      </c>
      <c r="AB196" s="111" t="s">
        <v>914</v>
      </c>
      <c r="AC196" s="111">
        <v>54.9</v>
      </c>
      <c r="AD196" s="164">
        <v>47.48830499999999</v>
      </c>
      <c r="AE196" s="112" t="s">
        <v>57</v>
      </c>
    </row>
    <row r="197" spans="1:61" ht="15.6" hidden="1">
      <c r="A197" s="1">
        <v>1</v>
      </c>
      <c r="B197" s="61" t="s">
        <v>52</v>
      </c>
      <c r="C197" s="62">
        <v>43647</v>
      </c>
      <c r="D197" s="62" t="s">
        <v>673</v>
      </c>
      <c r="E197" s="61" t="s">
        <v>677</v>
      </c>
      <c r="F197" s="61" t="s">
        <v>55</v>
      </c>
      <c r="G197" s="63">
        <v>25</v>
      </c>
      <c r="H197" s="63">
        <v>1</v>
      </c>
      <c r="I197" s="42" t="s">
        <v>744</v>
      </c>
      <c r="J197" s="64">
        <v>9477</v>
      </c>
      <c r="K197" s="64">
        <v>9777</v>
      </c>
      <c r="L197" s="61">
        <v>1</v>
      </c>
      <c r="M197" s="72">
        <f t="shared" si="29"/>
        <v>16200</v>
      </c>
      <c r="N197" s="44">
        <v>0.2</v>
      </c>
      <c r="O197" s="44">
        <v>14.76</v>
      </c>
      <c r="P197" s="29">
        <f t="shared" si="30"/>
        <v>14.76</v>
      </c>
      <c r="Q197" s="69" t="s">
        <v>745</v>
      </c>
      <c r="R197" s="41">
        <v>28.7</v>
      </c>
      <c r="S197" s="69">
        <v>14.2</v>
      </c>
      <c r="T197" s="69">
        <v>9.1199999999999992</v>
      </c>
      <c r="U197" s="69">
        <v>89.1</v>
      </c>
      <c r="V197" s="69">
        <v>111.8</v>
      </c>
      <c r="W197" s="69">
        <v>8.3800000000000008</v>
      </c>
      <c r="X197" s="69">
        <v>158.6</v>
      </c>
      <c r="Y197" s="69">
        <v>4.8</v>
      </c>
      <c r="Z197" s="113">
        <v>1.387</v>
      </c>
      <c r="AA197" s="113">
        <v>0.29670000000000002</v>
      </c>
      <c r="AB197" s="111" t="s">
        <v>914</v>
      </c>
      <c r="AC197" s="111">
        <v>108.2</v>
      </c>
      <c r="AD197" s="164">
        <v>27.561505</v>
      </c>
      <c r="AE197" s="111" t="s">
        <v>57</v>
      </c>
    </row>
    <row r="198" spans="1:61" ht="15.6" hidden="1">
      <c r="A198" s="1">
        <v>1</v>
      </c>
      <c r="B198" s="61" t="s">
        <v>52</v>
      </c>
      <c r="C198" s="62">
        <v>43647</v>
      </c>
      <c r="D198" s="62" t="s">
        <v>673</v>
      </c>
      <c r="E198" s="61" t="s">
        <v>678</v>
      </c>
      <c r="F198" s="61" t="s">
        <v>55</v>
      </c>
      <c r="G198" s="63">
        <v>25</v>
      </c>
      <c r="H198" s="63">
        <v>2</v>
      </c>
      <c r="I198" s="42" t="s">
        <v>744</v>
      </c>
      <c r="J198" s="64">
        <v>9783</v>
      </c>
      <c r="K198" s="64">
        <v>10084</v>
      </c>
      <c r="L198" s="61">
        <v>0.98</v>
      </c>
      <c r="M198" s="72">
        <f t="shared" si="29"/>
        <v>16585.714285714283</v>
      </c>
      <c r="N198" s="44">
        <v>0.32</v>
      </c>
      <c r="O198" s="44">
        <v>23.694719999999997</v>
      </c>
      <c r="P198" s="29">
        <f t="shared" si="30"/>
        <v>23.694719999999997</v>
      </c>
      <c r="Q198" s="69" t="s">
        <v>57</v>
      </c>
      <c r="R198" s="41">
        <v>28.7</v>
      </c>
      <c r="S198" s="69">
        <v>14.2</v>
      </c>
      <c r="T198" s="69">
        <v>9.1199999999999992</v>
      </c>
      <c r="U198" s="69">
        <v>89.1</v>
      </c>
      <c r="V198" s="69">
        <v>111.8</v>
      </c>
      <c r="W198" s="69">
        <v>8.3800000000000008</v>
      </c>
      <c r="X198" s="69">
        <v>158.6</v>
      </c>
      <c r="Y198" s="69">
        <v>4.8</v>
      </c>
      <c r="Z198" s="113">
        <v>1.387</v>
      </c>
      <c r="AA198" s="113">
        <v>0.29670000000000002</v>
      </c>
      <c r="AB198" s="111" t="s">
        <v>914</v>
      </c>
      <c r="AC198" s="111">
        <v>108.2</v>
      </c>
      <c r="AD198" s="164">
        <v>27.561505</v>
      </c>
      <c r="AE198" s="111" t="s">
        <v>57</v>
      </c>
    </row>
    <row r="199" spans="1:61" ht="15.6" hidden="1">
      <c r="A199" s="1">
        <v>1</v>
      </c>
      <c r="B199" s="61" t="s">
        <v>52</v>
      </c>
      <c r="C199" s="62">
        <v>43647</v>
      </c>
      <c r="D199" s="62" t="s">
        <v>673</v>
      </c>
      <c r="E199" s="61" t="s">
        <v>679</v>
      </c>
      <c r="F199" s="61" t="s">
        <v>55</v>
      </c>
      <c r="G199" s="63">
        <v>25</v>
      </c>
      <c r="H199" s="63">
        <v>3</v>
      </c>
      <c r="I199" s="42" t="s">
        <v>744</v>
      </c>
      <c r="J199" s="64">
        <v>10094</v>
      </c>
      <c r="K199" s="64">
        <v>10396</v>
      </c>
      <c r="L199" s="61">
        <v>1</v>
      </c>
      <c r="M199" s="72">
        <f t="shared" si="29"/>
        <v>16308</v>
      </c>
      <c r="N199" s="44">
        <v>0.32</v>
      </c>
      <c r="O199" s="44">
        <v>23.773439999999997</v>
      </c>
      <c r="P199" s="29">
        <f t="shared" si="30"/>
        <v>23.773439999999997</v>
      </c>
      <c r="Q199" s="69" t="s">
        <v>57</v>
      </c>
      <c r="R199" s="41">
        <v>28.7</v>
      </c>
      <c r="S199" s="69">
        <v>14.2</v>
      </c>
      <c r="T199" s="69">
        <v>9.1199999999999992</v>
      </c>
      <c r="U199" s="69">
        <v>89.1</v>
      </c>
      <c r="V199" s="69">
        <v>111.8</v>
      </c>
      <c r="W199" s="69">
        <v>8.3800000000000008</v>
      </c>
      <c r="X199" s="69">
        <v>158.6</v>
      </c>
      <c r="Y199" s="69">
        <v>4.8</v>
      </c>
      <c r="Z199" s="113">
        <v>1.387</v>
      </c>
      <c r="AA199" s="113">
        <v>0.29670000000000002</v>
      </c>
      <c r="AB199" s="111" t="s">
        <v>914</v>
      </c>
      <c r="AC199" s="111">
        <v>108.2</v>
      </c>
      <c r="AD199" s="164">
        <v>27.561505</v>
      </c>
      <c r="AE199" s="111" t="s">
        <v>57</v>
      </c>
    </row>
    <row r="200" spans="1:61" ht="15.6" hidden="1">
      <c r="A200" s="1">
        <v>6</v>
      </c>
      <c r="B200" s="41" t="s">
        <v>143</v>
      </c>
      <c r="C200" s="42">
        <v>43648</v>
      </c>
      <c r="D200" s="42" t="s">
        <v>252</v>
      </c>
      <c r="E200" s="41" t="s">
        <v>715</v>
      </c>
      <c r="F200" s="41" t="s">
        <v>55</v>
      </c>
      <c r="G200" s="43">
        <v>25</v>
      </c>
      <c r="H200" s="43">
        <v>1</v>
      </c>
      <c r="I200" s="42" t="s">
        <v>744</v>
      </c>
      <c r="J200" s="132">
        <v>10827</v>
      </c>
      <c r="K200" s="132">
        <v>10831</v>
      </c>
      <c r="L200" s="41">
        <v>1.02</v>
      </c>
      <c r="M200" s="72">
        <f t="shared" si="29"/>
        <v>211.76470588235293</v>
      </c>
      <c r="N200" s="44">
        <v>0.32</v>
      </c>
      <c r="O200" s="44">
        <v>0.31487999999999999</v>
      </c>
      <c r="P200" s="29">
        <f t="shared" si="30"/>
        <v>0.31487999999999999</v>
      </c>
      <c r="Q200" s="69" t="s">
        <v>57</v>
      </c>
      <c r="R200" s="112">
        <v>82.4</v>
      </c>
      <c r="S200" s="69">
        <v>22.5</v>
      </c>
      <c r="T200" s="69">
        <v>9.19</v>
      </c>
      <c r="U200" s="69">
        <v>106.3</v>
      </c>
      <c r="V200" s="69">
        <v>209.8</v>
      </c>
      <c r="W200" s="69">
        <v>8.91</v>
      </c>
      <c r="X200" s="69">
        <v>106.2</v>
      </c>
      <c r="Y200" s="69">
        <v>3</v>
      </c>
      <c r="Z200" s="113">
        <v>1.7549999999999999</v>
      </c>
      <c r="AA200" s="113">
        <v>0.55959999999999999</v>
      </c>
      <c r="AB200" s="111" t="s">
        <v>914</v>
      </c>
      <c r="AC200" s="111">
        <v>140.6</v>
      </c>
      <c r="AD200" s="164">
        <v>26.565164999999997</v>
      </c>
      <c r="AE200" s="111" t="s">
        <v>57</v>
      </c>
    </row>
    <row r="201" spans="1:61" ht="15.6" hidden="1">
      <c r="A201" s="1">
        <v>6</v>
      </c>
      <c r="B201" s="41" t="s">
        <v>143</v>
      </c>
      <c r="C201" s="42">
        <v>43648</v>
      </c>
      <c r="D201" s="42" t="s">
        <v>252</v>
      </c>
      <c r="E201" s="41" t="s">
        <v>716</v>
      </c>
      <c r="F201" s="41" t="s">
        <v>55</v>
      </c>
      <c r="G201" s="43">
        <v>25</v>
      </c>
      <c r="H201" s="43">
        <v>2</v>
      </c>
      <c r="I201" s="42" t="s">
        <v>744</v>
      </c>
      <c r="J201" s="132">
        <v>10835</v>
      </c>
      <c r="K201" s="132">
        <v>10837</v>
      </c>
      <c r="L201" s="41">
        <v>1.02</v>
      </c>
      <c r="M201" s="72">
        <f t="shared" si="29"/>
        <v>105.88235294117646</v>
      </c>
      <c r="N201" s="44">
        <v>0.32</v>
      </c>
      <c r="O201" s="44">
        <v>0.15744</v>
      </c>
      <c r="P201" s="29">
        <f t="shared" si="30"/>
        <v>0.15744</v>
      </c>
      <c r="Q201" s="69" t="s">
        <v>57</v>
      </c>
      <c r="R201" s="112">
        <v>82.4</v>
      </c>
      <c r="S201" s="69">
        <v>22.5</v>
      </c>
      <c r="T201" s="69">
        <v>9.19</v>
      </c>
      <c r="U201" s="69">
        <v>106.3</v>
      </c>
      <c r="V201" s="69">
        <v>209.8</v>
      </c>
      <c r="W201" s="69">
        <v>8.91</v>
      </c>
      <c r="X201" s="69">
        <v>106.2</v>
      </c>
      <c r="Y201" s="69">
        <v>3</v>
      </c>
      <c r="Z201" s="113">
        <v>1.7549999999999999</v>
      </c>
      <c r="AA201" s="113">
        <v>0.55959999999999999</v>
      </c>
      <c r="AB201" s="111" t="s">
        <v>914</v>
      </c>
      <c r="AC201" s="111">
        <v>140.6</v>
      </c>
      <c r="AD201" s="164">
        <v>26.565164999999997</v>
      </c>
      <c r="AE201" s="111" t="s">
        <v>57</v>
      </c>
    </row>
    <row r="202" spans="1:61" ht="15.6" hidden="1">
      <c r="A202" s="1">
        <v>6</v>
      </c>
      <c r="B202" s="41" t="s">
        <v>143</v>
      </c>
      <c r="C202" s="42">
        <v>43648</v>
      </c>
      <c r="D202" s="42" t="s">
        <v>252</v>
      </c>
      <c r="E202" s="41" t="s">
        <v>717</v>
      </c>
      <c r="F202" s="41" t="s">
        <v>55</v>
      </c>
      <c r="G202" s="43">
        <v>25</v>
      </c>
      <c r="H202" s="43">
        <v>3</v>
      </c>
      <c r="I202" s="42" t="s">
        <v>744</v>
      </c>
      <c r="J202" s="132">
        <v>10843</v>
      </c>
      <c r="K202" s="132">
        <v>10846</v>
      </c>
      <c r="L202" s="41">
        <v>1</v>
      </c>
      <c r="M202" s="72">
        <f t="shared" si="29"/>
        <v>161.99999999999997</v>
      </c>
      <c r="N202" s="44">
        <v>0.32</v>
      </c>
      <c r="O202" s="44">
        <v>0.23615999999999995</v>
      </c>
      <c r="P202" s="29">
        <f t="shared" si="30"/>
        <v>0.23615999999999995</v>
      </c>
      <c r="Q202" s="69" t="s">
        <v>57</v>
      </c>
      <c r="R202" s="112">
        <v>82.4</v>
      </c>
      <c r="S202" s="69">
        <v>22.5</v>
      </c>
      <c r="T202" s="69">
        <v>9.19</v>
      </c>
      <c r="U202" s="69">
        <v>106.3</v>
      </c>
      <c r="V202" s="69">
        <v>209.8</v>
      </c>
      <c r="W202" s="69">
        <v>8.91</v>
      </c>
      <c r="X202" s="69">
        <v>106.2</v>
      </c>
      <c r="Y202" s="69">
        <v>3</v>
      </c>
      <c r="Z202" s="113">
        <v>1.7549999999999999</v>
      </c>
      <c r="AA202" s="113">
        <v>0.55959999999999999</v>
      </c>
      <c r="AB202" s="111" t="s">
        <v>914</v>
      </c>
      <c r="AC202" s="111">
        <v>140.6</v>
      </c>
      <c r="AD202" s="164">
        <v>26.565164999999997</v>
      </c>
      <c r="AE202" s="111" t="s">
        <v>57</v>
      </c>
    </row>
    <row r="203" spans="1:61" ht="15.6" hidden="1">
      <c r="A203" s="1">
        <v>15</v>
      </c>
      <c r="B203" s="41" t="s">
        <v>320</v>
      </c>
      <c r="C203" s="42">
        <v>43650</v>
      </c>
      <c r="D203" s="42" t="s">
        <v>705</v>
      </c>
      <c r="E203" s="41" t="s">
        <v>804</v>
      </c>
      <c r="F203" s="41" t="s">
        <v>55</v>
      </c>
      <c r="G203" s="43">
        <v>25</v>
      </c>
      <c r="H203" s="43">
        <v>1</v>
      </c>
      <c r="I203" s="42" t="s">
        <v>744</v>
      </c>
      <c r="J203" s="132">
        <v>11015</v>
      </c>
      <c r="K203" s="132">
        <v>11028</v>
      </c>
      <c r="L203" s="41">
        <v>1</v>
      </c>
      <c r="M203" s="72">
        <f t="shared" si="29"/>
        <v>702</v>
      </c>
      <c r="N203" s="44">
        <v>0.32</v>
      </c>
      <c r="O203" s="44">
        <v>1.02336</v>
      </c>
      <c r="P203" s="29">
        <f t="shared" si="30"/>
        <v>1.02336</v>
      </c>
      <c r="Q203" s="112" t="s">
        <v>57</v>
      </c>
      <c r="R203" s="112">
        <v>2.86</v>
      </c>
      <c r="S203" s="112">
        <v>24</v>
      </c>
      <c r="T203" s="112">
        <v>7.48</v>
      </c>
      <c r="U203" s="112">
        <v>88.8</v>
      </c>
      <c r="V203" s="112">
        <v>280.3</v>
      </c>
      <c r="W203" s="112">
        <v>8.64</v>
      </c>
      <c r="X203" s="112">
        <v>131.19999999999999</v>
      </c>
      <c r="Y203" s="112">
        <v>8</v>
      </c>
      <c r="Z203" s="113">
        <v>3.39</v>
      </c>
      <c r="AA203" s="113">
        <v>1.4059999999999999</v>
      </c>
      <c r="AB203" s="111">
        <v>72.5</v>
      </c>
      <c r="AC203" s="111">
        <v>46.8</v>
      </c>
      <c r="AD203" s="164">
        <v>73.393144999999976</v>
      </c>
      <c r="AE203" s="111" t="s">
        <v>57</v>
      </c>
    </row>
    <row r="204" spans="1:61" ht="15.6" hidden="1">
      <c r="A204" s="1">
        <v>15</v>
      </c>
      <c r="B204" s="41" t="s">
        <v>320</v>
      </c>
      <c r="C204" s="42">
        <v>43650</v>
      </c>
      <c r="D204" s="42" t="s">
        <v>705</v>
      </c>
      <c r="E204" s="41" t="s">
        <v>805</v>
      </c>
      <c r="F204" s="41" t="s">
        <v>55</v>
      </c>
      <c r="G204" s="43">
        <v>25</v>
      </c>
      <c r="H204" s="43">
        <v>2</v>
      </c>
      <c r="I204" s="42" t="s">
        <v>744</v>
      </c>
      <c r="J204" s="132">
        <v>11028</v>
      </c>
      <c r="K204" s="132">
        <v>11075</v>
      </c>
      <c r="L204" s="41">
        <v>1.016</v>
      </c>
      <c r="M204" s="72">
        <f t="shared" ref="M204:M226" si="31">((K204-J204)*0.3*0.18*1000)/L204</f>
        <v>2498.0314960629921</v>
      </c>
      <c r="N204" s="44">
        <v>0.32</v>
      </c>
      <c r="O204" s="44">
        <v>3.69984</v>
      </c>
      <c r="P204" s="29">
        <f t="shared" si="30"/>
        <v>3.69984</v>
      </c>
      <c r="Q204" s="112" t="s">
        <v>57</v>
      </c>
      <c r="R204" s="112">
        <v>2.86</v>
      </c>
      <c r="S204" s="112">
        <v>24</v>
      </c>
      <c r="T204" s="112">
        <v>7.48</v>
      </c>
      <c r="U204" s="112">
        <v>88.8</v>
      </c>
      <c r="V204" s="112">
        <v>280.3</v>
      </c>
      <c r="W204" s="112">
        <v>8.64</v>
      </c>
      <c r="X204" s="112">
        <v>131.19999999999999</v>
      </c>
      <c r="Y204" s="112">
        <v>8</v>
      </c>
      <c r="Z204" s="113">
        <v>3.39</v>
      </c>
      <c r="AA204" s="113">
        <v>1.4059999999999999</v>
      </c>
      <c r="AB204" s="111">
        <v>72.5</v>
      </c>
      <c r="AC204" s="111">
        <v>46.8</v>
      </c>
      <c r="AD204" s="164">
        <v>73.393144999999976</v>
      </c>
      <c r="AE204" s="111" t="s">
        <v>57</v>
      </c>
    </row>
    <row r="205" spans="1:61" ht="15.6" hidden="1">
      <c r="A205" s="1">
        <v>15</v>
      </c>
      <c r="B205" s="76" t="s">
        <v>320</v>
      </c>
      <c r="C205" s="92">
        <v>43650</v>
      </c>
      <c r="D205" s="92" t="s">
        <v>705</v>
      </c>
      <c r="E205" s="76" t="s">
        <v>806</v>
      </c>
      <c r="F205" s="76" t="s">
        <v>55</v>
      </c>
      <c r="G205" s="93">
        <v>25</v>
      </c>
      <c r="H205" s="93">
        <v>3</v>
      </c>
      <c r="I205" s="92" t="s">
        <v>744</v>
      </c>
      <c r="J205" s="135">
        <v>11076</v>
      </c>
      <c r="K205" s="135">
        <v>11129</v>
      </c>
      <c r="L205" s="76">
        <v>1</v>
      </c>
      <c r="M205" s="94">
        <f t="shared" si="31"/>
        <v>2861.9999999999995</v>
      </c>
      <c r="N205" s="44">
        <v>0.32</v>
      </c>
      <c r="O205" s="44">
        <v>4.1721599999999999</v>
      </c>
      <c r="P205" s="29">
        <f t="shared" si="30"/>
        <v>4.1721599999999999</v>
      </c>
      <c r="Q205" s="113" t="s">
        <v>57</v>
      </c>
      <c r="R205" s="113">
        <v>2.86</v>
      </c>
      <c r="S205" s="113">
        <v>24</v>
      </c>
      <c r="T205" s="113">
        <v>7.48</v>
      </c>
      <c r="U205" s="113">
        <v>88.8</v>
      </c>
      <c r="V205" s="113">
        <v>280.3</v>
      </c>
      <c r="W205" s="113">
        <v>8.64</v>
      </c>
      <c r="X205" s="113">
        <v>131.19999999999999</v>
      </c>
      <c r="Y205" s="113">
        <v>8</v>
      </c>
      <c r="Z205" s="113">
        <v>3.39</v>
      </c>
      <c r="AA205" s="113">
        <v>1.4059999999999999</v>
      </c>
      <c r="AB205" s="117">
        <v>72.5</v>
      </c>
      <c r="AC205" s="117">
        <v>46.8</v>
      </c>
      <c r="AD205" s="164">
        <v>73.393144999999976</v>
      </c>
      <c r="AE205" s="117" t="s">
        <v>57</v>
      </c>
      <c r="AF205" s="165"/>
      <c r="AG205" s="148"/>
      <c r="AH205" s="148"/>
      <c r="AI205" s="148"/>
      <c r="AJ205" s="148"/>
      <c r="AK205" s="148"/>
      <c r="AL205" s="148"/>
      <c r="AM205" s="148"/>
      <c r="AN205" s="148"/>
      <c r="AO205" s="148"/>
      <c r="AP205" s="148"/>
      <c r="AQ205" s="148"/>
      <c r="AR205" s="148"/>
      <c r="AS205" s="148"/>
      <c r="AT205" s="148"/>
      <c r="AU205" s="148"/>
      <c r="AV205" s="148"/>
      <c r="AW205" s="148"/>
      <c r="AX205" s="148"/>
      <c r="AY205" s="148"/>
      <c r="AZ205" s="150"/>
      <c r="BA205" s="150"/>
      <c r="BB205" s="150"/>
      <c r="BC205" s="150"/>
      <c r="BD205" s="150"/>
      <c r="BE205" s="150"/>
      <c r="BF205" s="150"/>
      <c r="BG205" s="150"/>
      <c r="BH205" s="150"/>
      <c r="BI205" s="150"/>
    </row>
    <row r="206" spans="1:61" ht="15.6" hidden="1">
      <c r="A206" s="1">
        <v>8</v>
      </c>
      <c r="B206" s="41" t="s">
        <v>210</v>
      </c>
      <c r="C206" s="42">
        <v>43649</v>
      </c>
      <c r="D206" s="42" t="s">
        <v>731</v>
      </c>
      <c r="E206" s="41" t="s">
        <v>735</v>
      </c>
      <c r="F206" s="41" t="s">
        <v>55</v>
      </c>
      <c r="G206" s="43">
        <v>25</v>
      </c>
      <c r="H206" s="43">
        <v>1</v>
      </c>
      <c r="I206" s="42" t="s">
        <v>744</v>
      </c>
      <c r="J206" s="132">
        <v>10929</v>
      </c>
      <c r="K206" s="132">
        <v>10934</v>
      </c>
      <c r="L206" s="41">
        <v>0.98</v>
      </c>
      <c r="M206" s="72">
        <f t="shared" si="31"/>
        <v>275.51020408163265</v>
      </c>
      <c r="N206" s="44">
        <v>0.32</v>
      </c>
      <c r="O206" s="44">
        <v>0.39360000000000001</v>
      </c>
      <c r="P206" s="29">
        <f t="shared" si="30"/>
        <v>0.39360000000000001</v>
      </c>
      <c r="Q206" s="69" t="s">
        <v>57</v>
      </c>
      <c r="R206" s="111">
        <v>0.95299999999999996</v>
      </c>
      <c r="S206" s="112">
        <v>24.2</v>
      </c>
      <c r="T206" s="112">
        <v>6.61</v>
      </c>
      <c r="U206" s="112">
        <v>78.900000000000006</v>
      </c>
      <c r="V206" s="112">
        <v>558</v>
      </c>
      <c r="W206" s="112">
        <v>8.81</v>
      </c>
      <c r="X206" s="112">
        <v>110.5</v>
      </c>
      <c r="Y206" s="112">
        <v>28.4</v>
      </c>
      <c r="Z206" s="113">
        <v>5.2560000000000002</v>
      </c>
      <c r="AA206" s="113">
        <v>5.2910000000000004</v>
      </c>
      <c r="AB206" s="111">
        <v>527.20000000000005</v>
      </c>
      <c r="AC206" s="111">
        <v>570.20000000000005</v>
      </c>
      <c r="AD206" s="164">
        <v>278.14101499999998</v>
      </c>
      <c r="AE206" s="111" t="s">
        <v>57</v>
      </c>
    </row>
    <row r="207" spans="1:61" ht="15.6" hidden="1">
      <c r="A207" s="1">
        <v>8</v>
      </c>
      <c r="B207" s="41" t="s">
        <v>210</v>
      </c>
      <c r="C207" s="42">
        <v>43649</v>
      </c>
      <c r="D207" s="42" t="s">
        <v>731</v>
      </c>
      <c r="E207" s="41" t="s">
        <v>736</v>
      </c>
      <c r="F207" s="41" t="s">
        <v>55</v>
      </c>
      <c r="G207" s="43">
        <v>25</v>
      </c>
      <c r="H207" s="43">
        <v>2</v>
      </c>
      <c r="I207" s="42" t="s">
        <v>744</v>
      </c>
      <c r="J207" s="132">
        <v>10935</v>
      </c>
      <c r="K207" s="132">
        <v>10940</v>
      </c>
      <c r="L207" s="41">
        <v>0.98</v>
      </c>
      <c r="M207" s="72">
        <f t="shared" si="31"/>
        <v>275.51020408163265</v>
      </c>
      <c r="N207" s="44">
        <v>0.32</v>
      </c>
      <c r="O207" s="44">
        <v>0.39360000000000001</v>
      </c>
      <c r="P207" s="29">
        <f t="shared" si="30"/>
        <v>0.39360000000000001</v>
      </c>
      <c r="Q207" s="69" t="s">
        <v>57</v>
      </c>
      <c r="R207" s="111">
        <v>0.95299999999999996</v>
      </c>
      <c r="S207" s="112">
        <v>24.2</v>
      </c>
      <c r="T207" s="112">
        <v>6.61</v>
      </c>
      <c r="U207" s="112">
        <v>78.900000000000006</v>
      </c>
      <c r="V207" s="112">
        <v>558</v>
      </c>
      <c r="W207" s="112">
        <v>8.81</v>
      </c>
      <c r="X207" s="112">
        <v>110.5</v>
      </c>
      <c r="Y207" s="112">
        <v>28.4</v>
      </c>
      <c r="Z207" s="113">
        <v>5.2560000000000002</v>
      </c>
      <c r="AA207" s="113">
        <v>5.2910000000000004</v>
      </c>
      <c r="AB207" s="111">
        <v>527.20000000000005</v>
      </c>
      <c r="AC207" s="111">
        <v>570.20000000000005</v>
      </c>
      <c r="AD207" s="164">
        <v>278.14101499999998</v>
      </c>
      <c r="AE207" s="111" t="s">
        <v>57</v>
      </c>
    </row>
    <row r="208" spans="1:61" ht="15.6" hidden="1">
      <c r="A208" s="1">
        <v>8</v>
      </c>
      <c r="B208" s="41" t="s">
        <v>210</v>
      </c>
      <c r="C208" s="42">
        <v>43649</v>
      </c>
      <c r="D208" s="42" t="s">
        <v>731</v>
      </c>
      <c r="E208" s="41" t="s">
        <v>737</v>
      </c>
      <c r="F208" s="41" t="s">
        <v>55</v>
      </c>
      <c r="G208" s="43">
        <v>25</v>
      </c>
      <c r="H208" s="43">
        <v>3</v>
      </c>
      <c r="I208" s="42" t="s">
        <v>744</v>
      </c>
      <c r="J208" s="132">
        <v>10942</v>
      </c>
      <c r="K208" s="132">
        <v>10947</v>
      </c>
      <c r="L208" s="41">
        <v>0.98</v>
      </c>
      <c r="M208" s="72">
        <f t="shared" si="31"/>
        <v>275.51020408163265</v>
      </c>
      <c r="N208" s="44">
        <v>0.32</v>
      </c>
      <c r="O208" s="44">
        <v>0.39360000000000001</v>
      </c>
      <c r="P208" s="29">
        <f t="shared" si="30"/>
        <v>0.39360000000000001</v>
      </c>
      <c r="Q208" s="69" t="s">
        <v>57</v>
      </c>
      <c r="R208" s="111">
        <v>0.95299999999999996</v>
      </c>
      <c r="S208" s="112">
        <v>24.2</v>
      </c>
      <c r="T208" s="112">
        <v>6.61</v>
      </c>
      <c r="U208" s="112">
        <v>78.900000000000006</v>
      </c>
      <c r="V208" s="112">
        <v>558</v>
      </c>
      <c r="W208" s="112">
        <v>8.81</v>
      </c>
      <c r="X208" s="112">
        <v>110.5</v>
      </c>
      <c r="Y208" s="112">
        <v>28.4</v>
      </c>
      <c r="Z208" s="113">
        <v>5.2560000000000002</v>
      </c>
      <c r="AA208" s="113">
        <v>5.2910000000000004</v>
      </c>
      <c r="AB208" s="111">
        <v>527.20000000000005</v>
      </c>
      <c r="AC208" s="111">
        <v>570.20000000000005</v>
      </c>
      <c r="AD208" s="164">
        <v>278.14101499999998</v>
      </c>
      <c r="AE208" s="111" t="s">
        <v>57</v>
      </c>
    </row>
    <row r="209" spans="1:61" ht="15.6" hidden="1">
      <c r="A209" s="1">
        <v>5</v>
      </c>
      <c r="B209" s="41" t="s">
        <v>126</v>
      </c>
      <c r="C209" s="42">
        <v>43648</v>
      </c>
      <c r="D209" s="41" t="s">
        <v>705</v>
      </c>
      <c r="E209" s="41" t="s">
        <v>709</v>
      </c>
      <c r="F209" s="41" t="s">
        <v>55</v>
      </c>
      <c r="G209" s="43">
        <v>25</v>
      </c>
      <c r="H209" s="43">
        <v>1</v>
      </c>
      <c r="I209" s="42" t="s">
        <v>744</v>
      </c>
      <c r="J209" s="132">
        <v>10763</v>
      </c>
      <c r="K209" s="132">
        <v>10781</v>
      </c>
      <c r="L209" s="41">
        <v>0.83</v>
      </c>
      <c r="M209" s="72">
        <f t="shared" si="31"/>
        <v>1171.0843373493974</v>
      </c>
      <c r="N209" s="44">
        <v>0.32</v>
      </c>
      <c r="O209" s="44">
        <v>1.4169599999999998</v>
      </c>
      <c r="P209" s="29">
        <f t="shared" si="30"/>
        <v>1.4169599999999998</v>
      </c>
      <c r="Q209" s="69" t="s">
        <v>57</v>
      </c>
      <c r="R209" s="112">
        <v>1.99</v>
      </c>
      <c r="S209" s="69">
        <v>21</v>
      </c>
      <c r="T209" s="69">
        <v>8.16</v>
      </c>
      <c r="U209" s="69">
        <v>91.7</v>
      </c>
      <c r="V209" s="69">
        <v>241.3</v>
      </c>
      <c r="W209" s="69">
        <v>8.5</v>
      </c>
      <c r="X209" s="69">
        <v>115.6</v>
      </c>
      <c r="Y209" s="69">
        <v>19</v>
      </c>
      <c r="Z209" s="113">
        <v>2.4180000000000001</v>
      </c>
      <c r="AA209" s="113">
        <v>1.371</v>
      </c>
      <c r="AB209" s="111">
        <v>10</v>
      </c>
      <c r="AC209" s="111">
        <v>45.9</v>
      </c>
      <c r="AD209" s="164">
        <v>29.554185</v>
      </c>
      <c r="AE209" s="111" t="s">
        <v>57</v>
      </c>
    </row>
    <row r="210" spans="1:61" ht="15.6" hidden="1">
      <c r="A210" s="1">
        <v>5</v>
      </c>
      <c r="B210" s="41" t="s">
        <v>126</v>
      </c>
      <c r="C210" s="42">
        <v>43648</v>
      </c>
      <c r="D210" s="41" t="s">
        <v>705</v>
      </c>
      <c r="E210" s="41" t="s">
        <v>710</v>
      </c>
      <c r="F210" s="41" t="s">
        <v>55</v>
      </c>
      <c r="G210" s="43">
        <v>25</v>
      </c>
      <c r="H210" s="43">
        <v>2</v>
      </c>
      <c r="I210" s="42" t="s">
        <v>744</v>
      </c>
      <c r="J210" s="132">
        <v>10785</v>
      </c>
      <c r="K210" s="132">
        <v>10800</v>
      </c>
      <c r="L210" s="41">
        <v>0.91</v>
      </c>
      <c r="M210" s="72">
        <f t="shared" si="31"/>
        <v>890.10989010988999</v>
      </c>
      <c r="N210" s="44">
        <v>0.32</v>
      </c>
      <c r="O210" s="44">
        <v>1.1808000000000001</v>
      </c>
      <c r="P210" s="29">
        <f t="shared" si="30"/>
        <v>1.1808000000000001</v>
      </c>
      <c r="Q210" s="69" t="s">
        <v>57</v>
      </c>
      <c r="R210" s="112">
        <v>1.99</v>
      </c>
      <c r="S210" s="69">
        <v>21</v>
      </c>
      <c r="T210" s="69">
        <v>8.16</v>
      </c>
      <c r="U210" s="69">
        <v>91.7</v>
      </c>
      <c r="V210" s="69">
        <v>241.3</v>
      </c>
      <c r="W210" s="69">
        <v>8.5</v>
      </c>
      <c r="X210" s="69">
        <v>115.6</v>
      </c>
      <c r="Y210" s="69">
        <v>19</v>
      </c>
      <c r="Z210" s="113">
        <v>2.4180000000000001</v>
      </c>
      <c r="AA210" s="113">
        <v>1.371</v>
      </c>
      <c r="AB210" s="111">
        <v>10</v>
      </c>
      <c r="AC210" s="111">
        <v>45.9</v>
      </c>
      <c r="AD210" s="164">
        <v>29.554185</v>
      </c>
      <c r="AE210" s="111" t="s">
        <v>57</v>
      </c>
    </row>
    <row r="211" spans="1:61" ht="15.6" hidden="1">
      <c r="A211" s="1">
        <v>5</v>
      </c>
      <c r="B211" s="41" t="s">
        <v>126</v>
      </c>
      <c r="C211" s="42">
        <v>43648</v>
      </c>
      <c r="D211" s="41" t="s">
        <v>705</v>
      </c>
      <c r="E211" s="41" t="s">
        <v>711</v>
      </c>
      <c r="F211" s="41" t="s">
        <v>55</v>
      </c>
      <c r="G211" s="43">
        <v>25</v>
      </c>
      <c r="H211" s="43">
        <v>3</v>
      </c>
      <c r="I211" s="42" t="s">
        <v>744</v>
      </c>
      <c r="J211" s="132">
        <v>10801</v>
      </c>
      <c r="K211" s="132">
        <v>10819</v>
      </c>
      <c r="L211" s="41">
        <v>0.98</v>
      </c>
      <c r="M211" s="72">
        <f t="shared" si="31"/>
        <v>991.83673469387747</v>
      </c>
      <c r="N211" s="44">
        <v>0.32</v>
      </c>
      <c r="O211" s="44">
        <v>1.4169599999999998</v>
      </c>
      <c r="P211" s="29">
        <f t="shared" si="30"/>
        <v>1.4169599999999998</v>
      </c>
      <c r="Q211" s="69" t="s">
        <v>57</v>
      </c>
      <c r="R211" s="112">
        <v>1.99</v>
      </c>
      <c r="S211" s="69">
        <v>21</v>
      </c>
      <c r="T211" s="69">
        <v>8.16</v>
      </c>
      <c r="U211" s="69">
        <v>91.7</v>
      </c>
      <c r="V211" s="69">
        <v>241.3</v>
      </c>
      <c r="W211" s="69">
        <v>8.5</v>
      </c>
      <c r="X211" s="69">
        <v>115.6</v>
      </c>
      <c r="Y211" s="69">
        <v>19</v>
      </c>
      <c r="Z211" s="113">
        <v>2.4180000000000001</v>
      </c>
      <c r="AA211" s="113">
        <v>1.371</v>
      </c>
      <c r="AB211" s="111">
        <v>10</v>
      </c>
      <c r="AC211" s="111">
        <v>45.9</v>
      </c>
      <c r="AD211" s="164">
        <v>29.554185</v>
      </c>
      <c r="AE211" s="111" t="s">
        <v>57</v>
      </c>
    </row>
    <row r="212" spans="1:61" ht="15.6" hidden="1">
      <c r="A212" s="1">
        <v>2</v>
      </c>
      <c r="B212" s="41" t="s">
        <v>75</v>
      </c>
      <c r="C212" s="42">
        <v>43647</v>
      </c>
      <c r="D212" s="42" t="s">
        <v>338</v>
      </c>
      <c r="E212" s="41" t="s">
        <v>683</v>
      </c>
      <c r="F212" s="41" t="s">
        <v>55</v>
      </c>
      <c r="G212" s="43">
        <v>25</v>
      </c>
      <c r="H212" s="43">
        <v>1</v>
      </c>
      <c r="I212" s="42" t="s">
        <v>744</v>
      </c>
      <c r="J212" s="132">
        <v>10448</v>
      </c>
      <c r="K212" s="132">
        <v>10474</v>
      </c>
      <c r="L212" s="41">
        <v>0.91</v>
      </c>
      <c r="M212" s="72">
        <f t="shared" si="31"/>
        <v>1542.8571428571429</v>
      </c>
      <c r="N212" s="44">
        <v>0.32</v>
      </c>
      <c r="O212" s="44">
        <v>2.0467200000000001</v>
      </c>
      <c r="P212" s="29">
        <f t="shared" si="30"/>
        <v>2.0467200000000001</v>
      </c>
      <c r="Q212" s="69" t="s">
        <v>57</v>
      </c>
      <c r="R212" s="69" t="s">
        <v>57</v>
      </c>
      <c r="S212" s="69">
        <v>16.2</v>
      </c>
      <c r="T212" s="69">
        <v>9.32</v>
      </c>
      <c r="U212" s="69">
        <v>95</v>
      </c>
      <c r="V212" s="69">
        <v>142.5</v>
      </c>
      <c r="W212" s="69">
        <v>8.84</v>
      </c>
      <c r="X212" s="69">
        <v>136.19999999999999</v>
      </c>
      <c r="Y212" s="69">
        <v>1.5</v>
      </c>
      <c r="Z212" s="113">
        <v>1.2849999999999999</v>
      </c>
      <c r="AA212" s="113">
        <v>0.43669999999999998</v>
      </c>
      <c r="AB212" s="111" t="s">
        <v>914</v>
      </c>
      <c r="AC212" s="111">
        <v>102.7</v>
      </c>
      <c r="AD212" s="164">
        <v>28.557845</v>
      </c>
      <c r="AE212" s="111" t="s">
        <v>57</v>
      </c>
    </row>
    <row r="213" spans="1:61" ht="15.6" hidden="1">
      <c r="A213" s="1">
        <v>2</v>
      </c>
      <c r="B213" s="41" t="s">
        <v>75</v>
      </c>
      <c r="C213" s="42">
        <v>43647</v>
      </c>
      <c r="D213" s="42" t="s">
        <v>338</v>
      </c>
      <c r="E213" s="41" t="s">
        <v>684</v>
      </c>
      <c r="F213" s="41" t="s">
        <v>55</v>
      </c>
      <c r="G213" s="43">
        <v>25</v>
      </c>
      <c r="H213" s="43">
        <v>2</v>
      </c>
      <c r="I213" s="42" t="s">
        <v>744</v>
      </c>
      <c r="J213" s="132">
        <v>10477</v>
      </c>
      <c r="K213" s="132">
        <v>10504</v>
      </c>
      <c r="L213" s="41">
        <v>0.95</v>
      </c>
      <c r="M213" s="72">
        <f t="shared" si="31"/>
        <v>1534.7368421052631</v>
      </c>
      <c r="N213" s="44">
        <v>0.32</v>
      </c>
      <c r="O213" s="44">
        <v>2.1254399999999998</v>
      </c>
      <c r="P213" s="29">
        <f t="shared" si="30"/>
        <v>2.1254399999999998</v>
      </c>
      <c r="Q213" s="69" t="s">
        <v>57</v>
      </c>
      <c r="R213" s="69" t="s">
        <v>57</v>
      </c>
      <c r="S213" s="69">
        <v>16.2</v>
      </c>
      <c r="T213" s="69">
        <v>9.32</v>
      </c>
      <c r="U213" s="69">
        <v>95</v>
      </c>
      <c r="V213" s="69">
        <v>142.5</v>
      </c>
      <c r="W213" s="69">
        <v>8.84</v>
      </c>
      <c r="X213" s="69">
        <v>136.19999999999999</v>
      </c>
      <c r="Y213" s="69">
        <v>1.5</v>
      </c>
      <c r="Z213" s="113">
        <v>1.2849999999999999</v>
      </c>
      <c r="AA213" s="113">
        <v>0.43669999999999998</v>
      </c>
      <c r="AB213" s="111" t="s">
        <v>914</v>
      </c>
      <c r="AC213" s="111">
        <v>102.7</v>
      </c>
      <c r="AD213" s="164">
        <v>28.557845</v>
      </c>
      <c r="AE213" s="111" t="s">
        <v>57</v>
      </c>
    </row>
    <row r="214" spans="1:61" ht="15.6" hidden="1">
      <c r="A214" s="1">
        <v>2</v>
      </c>
      <c r="B214" s="41" t="s">
        <v>75</v>
      </c>
      <c r="C214" s="42">
        <v>43647</v>
      </c>
      <c r="D214" s="42" t="s">
        <v>338</v>
      </c>
      <c r="E214" s="41" t="s">
        <v>685</v>
      </c>
      <c r="F214" s="41" t="s">
        <v>55</v>
      </c>
      <c r="G214" s="43">
        <v>25</v>
      </c>
      <c r="H214" s="43">
        <v>3</v>
      </c>
      <c r="I214" s="42" t="s">
        <v>744</v>
      </c>
      <c r="J214" s="132">
        <v>10508</v>
      </c>
      <c r="K214" s="132">
        <v>10538</v>
      </c>
      <c r="L214" s="41">
        <v>0.96</v>
      </c>
      <c r="M214" s="72">
        <f t="shared" si="31"/>
        <v>1687.4999999999998</v>
      </c>
      <c r="N214" s="44">
        <v>0.32</v>
      </c>
      <c r="O214" s="44">
        <v>2.3616000000000001</v>
      </c>
      <c r="P214" s="29">
        <f t="shared" si="30"/>
        <v>2.3616000000000001</v>
      </c>
      <c r="Q214" s="69" t="s">
        <v>57</v>
      </c>
      <c r="R214" s="69" t="s">
        <v>57</v>
      </c>
      <c r="S214" s="69">
        <v>16.2</v>
      </c>
      <c r="T214" s="69">
        <v>9.32</v>
      </c>
      <c r="U214" s="69">
        <v>95</v>
      </c>
      <c r="V214" s="69">
        <v>142.5</v>
      </c>
      <c r="W214" s="69">
        <v>8.84</v>
      </c>
      <c r="X214" s="69">
        <v>136.19999999999999</v>
      </c>
      <c r="Y214" s="69">
        <v>1.5</v>
      </c>
      <c r="Z214" s="113">
        <v>1.2849999999999999</v>
      </c>
      <c r="AA214" s="113">
        <v>0.43669999999999998</v>
      </c>
      <c r="AB214" s="111" t="s">
        <v>914</v>
      </c>
      <c r="AC214" s="111">
        <v>102.7</v>
      </c>
      <c r="AD214" s="164">
        <v>28.557845</v>
      </c>
      <c r="AE214" s="111" t="s">
        <v>57</v>
      </c>
    </row>
    <row r="215" spans="1:61" ht="15.6" hidden="1">
      <c r="A215" s="1">
        <v>4</v>
      </c>
      <c r="B215" s="41" t="s">
        <v>378</v>
      </c>
      <c r="C215" s="42">
        <v>43647</v>
      </c>
      <c r="D215" s="41" t="s">
        <v>699</v>
      </c>
      <c r="E215" s="41" t="s">
        <v>703</v>
      </c>
      <c r="F215" s="41" t="s">
        <v>55</v>
      </c>
      <c r="G215" s="43">
        <v>25</v>
      </c>
      <c r="H215" s="43">
        <v>1</v>
      </c>
      <c r="I215" s="42" t="s">
        <v>744</v>
      </c>
      <c r="J215" s="132">
        <v>10628</v>
      </c>
      <c r="K215" s="132">
        <v>10631</v>
      </c>
      <c r="L215" s="41">
        <v>0.85</v>
      </c>
      <c r="M215" s="72">
        <f t="shared" si="31"/>
        <v>190.58823529411762</v>
      </c>
      <c r="N215" s="44">
        <v>0.32</v>
      </c>
      <c r="O215" s="44">
        <v>0.23615999999999995</v>
      </c>
      <c r="P215" s="29">
        <f t="shared" si="30"/>
        <v>0.23615999999999995</v>
      </c>
      <c r="Q215" s="69" t="s">
        <v>57</v>
      </c>
      <c r="R215" s="112">
        <v>22.9</v>
      </c>
      <c r="S215" s="69">
        <v>20.7</v>
      </c>
      <c r="T215" s="69">
        <v>9.44</v>
      </c>
      <c r="U215" s="69">
        <v>105.4</v>
      </c>
      <c r="V215" s="69">
        <v>184</v>
      </c>
      <c r="W215" s="69">
        <v>9.8000000000000007</v>
      </c>
      <c r="X215" s="69">
        <v>107.4</v>
      </c>
      <c r="Y215" s="69">
        <v>1.6</v>
      </c>
      <c r="Z215" s="113">
        <v>1.5289999999999999</v>
      </c>
      <c r="AA215" s="113">
        <v>0.3357</v>
      </c>
      <c r="AB215" s="111" t="s">
        <v>914</v>
      </c>
      <c r="AC215" s="111">
        <v>107.8</v>
      </c>
      <c r="AD215" s="164">
        <v>31.048695000000002</v>
      </c>
      <c r="AE215" s="111" t="s">
        <v>57</v>
      </c>
    </row>
    <row r="216" spans="1:61" ht="15.6" hidden="1">
      <c r="A216" s="1">
        <v>4</v>
      </c>
      <c r="B216" s="41" t="s">
        <v>378</v>
      </c>
      <c r="C216" s="42">
        <v>43647</v>
      </c>
      <c r="D216" s="41" t="s">
        <v>699</v>
      </c>
      <c r="E216" s="41" t="s">
        <v>704</v>
      </c>
      <c r="F216" s="41" t="s">
        <v>55</v>
      </c>
      <c r="G216" s="43">
        <v>25</v>
      </c>
      <c r="H216" s="43">
        <v>2</v>
      </c>
      <c r="I216" s="42" t="s">
        <v>744</v>
      </c>
      <c r="J216" s="132">
        <v>10633</v>
      </c>
      <c r="K216" s="132">
        <v>10637</v>
      </c>
      <c r="L216" s="41">
        <v>0.72</v>
      </c>
      <c r="M216" s="72">
        <f t="shared" si="31"/>
        <v>300</v>
      </c>
      <c r="N216" s="44">
        <v>0.32</v>
      </c>
      <c r="O216" s="44">
        <v>0.31487999999999999</v>
      </c>
      <c r="P216" s="29">
        <f t="shared" si="30"/>
        <v>0.31487999999999999</v>
      </c>
      <c r="Q216" s="69" t="s">
        <v>57</v>
      </c>
      <c r="R216" s="112">
        <v>22.9</v>
      </c>
      <c r="S216" s="69">
        <v>20.7</v>
      </c>
      <c r="T216" s="69">
        <v>9.44</v>
      </c>
      <c r="U216" s="69">
        <v>105.4</v>
      </c>
      <c r="V216" s="69">
        <v>184</v>
      </c>
      <c r="W216" s="69">
        <v>9.8000000000000007</v>
      </c>
      <c r="X216" s="69">
        <v>107.4</v>
      </c>
      <c r="Y216" s="69">
        <v>1.6</v>
      </c>
      <c r="Z216" s="113">
        <v>1.5289999999999999</v>
      </c>
      <c r="AA216" s="113">
        <v>0.3357</v>
      </c>
      <c r="AB216" s="111" t="s">
        <v>914</v>
      </c>
      <c r="AC216" s="111">
        <v>107.8</v>
      </c>
      <c r="AD216" s="164">
        <v>31.048695000000002</v>
      </c>
      <c r="AE216" s="111" t="s">
        <v>57</v>
      </c>
    </row>
    <row r="217" spans="1:61" ht="15.6" hidden="1">
      <c r="A217" s="1">
        <v>4</v>
      </c>
      <c r="B217" s="41" t="s">
        <v>378</v>
      </c>
      <c r="C217" s="42">
        <v>43647</v>
      </c>
      <c r="D217" s="41" t="s">
        <v>699</v>
      </c>
      <c r="E217" s="41" t="s">
        <v>387</v>
      </c>
      <c r="F217" s="41" t="s">
        <v>55</v>
      </c>
      <c r="G217" s="43">
        <v>25</v>
      </c>
      <c r="H217" s="43">
        <v>3</v>
      </c>
      <c r="I217" s="42" t="s">
        <v>744</v>
      </c>
      <c r="J217" s="132">
        <v>10640</v>
      </c>
      <c r="K217" s="132">
        <v>10643</v>
      </c>
      <c r="L217" s="41">
        <v>0.75</v>
      </c>
      <c r="M217" s="72">
        <f t="shared" si="31"/>
        <v>215.99999999999997</v>
      </c>
      <c r="N217" s="44">
        <v>0.32</v>
      </c>
      <c r="O217" s="44">
        <v>0.23615999999999995</v>
      </c>
      <c r="P217" s="29">
        <f t="shared" si="30"/>
        <v>0.23615999999999995</v>
      </c>
      <c r="Q217" s="69" t="s">
        <v>57</v>
      </c>
      <c r="R217" s="112">
        <v>22.9</v>
      </c>
      <c r="S217" s="69">
        <v>20.7</v>
      </c>
      <c r="T217" s="69">
        <v>9.44</v>
      </c>
      <c r="U217" s="69">
        <v>105.4</v>
      </c>
      <c r="V217" s="69">
        <v>184</v>
      </c>
      <c r="W217" s="69">
        <v>9.8000000000000007</v>
      </c>
      <c r="X217" s="69">
        <v>107.4</v>
      </c>
      <c r="Y217" s="69">
        <v>1.6</v>
      </c>
      <c r="Z217" s="113">
        <v>1.5289999999999999</v>
      </c>
      <c r="AA217" s="113">
        <v>0.3357</v>
      </c>
      <c r="AB217" s="111" t="s">
        <v>914</v>
      </c>
      <c r="AC217" s="111">
        <v>107.8</v>
      </c>
      <c r="AD217" s="164">
        <v>31.048695000000002</v>
      </c>
      <c r="AE217" s="111" t="s">
        <v>57</v>
      </c>
    </row>
    <row r="218" spans="1:61" ht="15.6" hidden="1">
      <c r="A218" s="1">
        <v>13</v>
      </c>
      <c r="B218" s="41" t="s">
        <v>303</v>
      </c>
      <c r="C218" s="121">
        <v>43649</v>
      </c>
      <c r="D218" s="42" t="s">
        <v>53</v>
      </c>
      <c r="E218" s="41" t="s">
        <v>798</v>
      </c>
      <c r="F218" s="41" t="s">
        <v>55</v>
      </c>
      <c r="G218" s="43">
        <v>25</v>
      </c>
      <c r="H218" s="43">
        <v>1</v>
      </c>
      <c r="I218" s="42" t="s">
        <v>744</v>
      </c>
      <c r="J218" s="132">
        <v>10860</v>
      </c>
      <c r="K218" s="132">
        <v>10866</v>
      </c>
      <c r="L218" s="41">
        <v>0.78</v>
      </c>
      <c r="M218" s="72">
        <f t="shared" si="31"/>
        <v>415.3846153846153</v>
      </c>
      <c r="N218" s="44">
        <v>0.32</v>
      </c>
      <c r="O218" s="44">
        <v>0.47231999999999991</v>
      </c>
      <c r="P218" s="29">
        <f t="shared" si="30"/>
        <v>0.47231999999999991</v>
      </c>
      <c r="Q218" s="111" t="s">
        <v>57</v>
      </c>
      <c r="R218" s="111">
        <v>1.46</v>
      </c>
      <c r="S218" s="112">
        <v>21.8</v>
      </c>
      <c r="T218" s="112">
        <v>7.14</v>
      </c>
      <c r="U218" s="112">
        <v>81.400000000000006</v>
      </c>
      <c r="V218" s="112">
        <v>374.5</v>
      </c>
      <c r="W218" s="112">
        <v>8.26</v>
      </c>
      <c r="X218" s="112">
        <v>118.8</v>
      </c>
      <c r="Y218" s="112">
        <v>13.8</v>
      </c>
      <c r="Z218" s="113">
        <v>2.8769999999999998</v>
      </c>
      <c r="AA218" s="113">
        <v>2.5070000000000001</v>
      </c>
      <c r="AB218" s="111">
        <v>93.2</v>
      </c>
      <c r="AC218" s="111">
        <v>45.5</v>
      </c>
      <c r="AD218" s="164">
        <v>122.21380500000001</v>
      </c>
      <c r="AE218" s="111" t="s">
        <v>57</v>
      </c>
    </row>
    <row r="219" spans="1:61" ht="15.6" hidden="1">
      <c r="A219" s="1">
        <v>13</v>
      </c>
      <c r="B219" s="41" t="s">
        <v>303</v>
      </c>
      <c r="C219" s="121">
        <v>43649</v>
      </c>
      <c r="D219" s="42" t="s">
        <v>53</v>
      </c>
      <c r="E219" s="41" t="s">
        <v>799</v>
      </c>
      <c r="F219" s="41" t="s">
        <v>55</v>
      </c>
      <c r="G219" s="43">
        <v>25</v>
      </c>
      <c r="H219" s="43">
        <v>2</v>
      </c>
      <c r="I219" s="42" t="s">
        <v>744</v>
      </c>
      <c r="J219" s="132">
        <v>10867</v>
      </c>
      <c r="K219" s="132">
        <v>10870</v>
      </c>
      <c r="L219" s="41">
        <v>0.8</v>
      </c>
      <c r="M219" s="72">
        <f t="shared" si="31"/>
        <v>202.49999999999994</v>
      </c>
      <c r="N219" s="44">
        <v>0.32</v>
      </c>
      <c r="O219" s="44">
        <v>0.23615999999999995</v>
      </c>
      <c r="P219" s="29">
        <f t="shared" si="30"/>
        <v>0.23615999999999995</v>
      </c>
      <c r="Q219" s="111" t="s">
        <v>57</v>
      </c>
      <c r="R219" s="111">
        <v>1.46</v>
      </c>
      <c r="S219" s="112">
        <v>21.8</v>
      </c>
      <c r="T219" s="112">
        <v>7.14</v>
      </c>
      <c r="U219" s="112">
        <v>81.400000000000006</v>
      </c>
      <c r="V219" s="112">
        <v>374.5</v>
      </c>
      <c r="W219" s="112">
        <v>8.26</v>
      </c>
      <c r="X219" s="112">
        <v>118.8</v>
      </c>
      <c r="Y219" s="112">
        <v>13.8</v>
      </c>
      <c r="Z219" s="113">
        <v>2.8769999999999998</v>
      </c>
      <c r="AA219" s="113">
        <v>2.5070000000000001</v>
      </c>
      <c r="AB219" s="111">
        <v>93.2</v>
      </c>
      <c r="AC219" s="111">
        <v>45.5</v>
      </c>
      <c r="AD219" s="164">
        <v>122.21380500000001</v>
      </c>
      <c r="AE219" s="111" t="s">
        <v>57</v>
      </c>
    </row>
    <row r="220" spans="1:61" ht="15.6" hidden="1">
      <c r="A220" s="1">
        <v>13</v>
      </c>
      <c r="B220" s="41" t="s">
        <v>303</v>
      </c>
      <c r="C220" s="121">
        <v>43649</v>
      </c>
      <c r="D220" s="42" t="s">
        <v>53</v>
      </c>
      <c r="E220" s="41" t="s">
        <v>800</v>
      </c>
      <c r="F220" s="41" t="s">
        <v>55</v>
      </c>
      <c r="G220" s="43">
        <v>25</v>
      </c>
      <c r="H220" s="43">
        <v>3</v>
      </c>
      <c r="I220" s="42" t="s">
        <v>744</v>
      </c>
      <c r="J220" s="132">
        <v>10871</v>
      </c>
      <c r="K220" s="132">
        <v>10879</v>
      </c>
      <c r="L220" s="41">
        <v>0.78</v>
      </c>
      <c r="M220" s="72">
        <f t="shared" si="31"/>
        <v>553.84615384615381</v>
      </c>
      <c r="N220" s="44">
        <v>0.32</v>
      </c>
      <c r="O220" s="44">
        <v>0.62975999999999999</v>
      </c>
      <c r="P220" s="29">
        <f t="shared" si="30"/>
        <v>0.62975999999999999</v>
      </c>
      <c r="Q220" s="111" t="s">
        <v>57</v>
      </c>
      <c r="R220" s="111">
        <v>1.46</v>
      </c>
      <c r="S220" s="112">
        <v>21.8</v>
      </c>
      <c r="T220" s="112">
        <v>7.14</v>
      </c>
      <c r="U220" s="112">
        <v>81.400000000000006</v>
      </c>
      <c r="V220" s="112">
        <v>374.5</v>
      </c>
      <c r="W220" s="112">
        <v>8.26</v>
      </c>
      <c r="X220" s="112">
        <v>118.8</v>
      </c>
      <c r="Y220" s="112">
        <v>13.8</v>
      </c>
      <c r="Z220" s="113">
        <v>2.8769999999999998</v>
      </c>
      <c r="AA220" s="113">
        <v>2.5070000000000001</v>
      </c>
      <c r="AB220" s="111">
        <v>93.2</v>
      </c>
      <c r="AC220" s="111">
        <v>45.5</v>
      </c>
      <c r="AD220" s="164">
        <v>122.21380500000001</v>
      </c>
      <c r="AE220" s="111" t="s">
        <v>57</v>
      </c>
    </row>
    <row r="221" spans="1:61" ht="15.6" hidden="1">
      <c r="A221" s="1">
        <v>10</v>
      </c>
      <c r="B221" s="41" t="s">
        <v>218</v>
      </c>
      <c r="C221" s="42">
        <v>43649</v>
      </c>
      <c r="D221" s="42" t="s">
        <v>699</v>
      </c>
      <c r="E221" s="41" t="s">
        <v>758</v>
      </c>
      <c r="F221" s="41" t="s">
        <v>55</v>
      </c>
      <c r="G221" s="43">
        <v>25</v>
      </c>
      <c r="H221" s="43">
        <v>1</v>
      </c>
      <c r="I221" s="42" t="s">
        <v>744</v>
      </c>
      <c r="J221" s="132">
        <v>10956</v>
      </c>
      <c r="K221" s="132">
        <v>10958</v>
      </c>
      <c r="L221" s="41">
        <v>0.88</v>
      </c>
      <c r="M221" s="72">
        <f t="shared" si="31"/>
        <v>122.72727272727273</v>
      </c>
      <c r="N221" s="44">
        <v>0.32</v>
      </c>
      <c r="O221" s="44">
        <v>0.15744</v>
      </c>
      <c r="P221" s="29">
        <f t="shared" si="30"/>
        <v>0.15744</v>
      </c>
      <c r="Q221" s="69" t="s">
        <v>57</v>
      </c>
      <c r="R221" s="112">
        <v>0.61299999999999999</v>
      </c>
      <c r="S221" s="112">
        <v>24.2</v>
      </c>
      <c r="T221" s="112">
        <v>7.63</v>
      </c>
      <c r="U221" s="112">
        <v>91</v>
      </c>
      <c r="V221" s="112">
        <v>363.6</v>
      </c>
      <c r="W221" s="112">
        <v>9.02</v>
      </c>
      <c r="X221" s="112">
        <v>112.8</v>
      </c>
      <c r="Y221" s="112">
        <v>5.8</v>
      </c>
      <c r="Z221" s="113">
        <v>5.024</v>
      </c>
      <c r="AA221" s="113">
        <v>2.331</v>
      </c>
      <c r="AB221" s="111">
        <v>499.5</v>
      </c>
      <c r="AC221" s="111">
        <v>54.2</v>
      </c>
      <c r="AD221" s="164">
        <v>229.81852500000002</v>
      </c>
      <c r="AE221" s="111" t="s">
        <v>57</v>
      </c>
    </row>
    <row r="222" spans="1:61" ht="15.6" hidden="1">
      <c r="A222" s="1">
        <v>10</v>
      </c>
      <c r="B222" s="41" t="s">
        <v>218</v>
      </c>
      <c r="C222" s="42">
        <v>43649</v>
      </c>
      <c r="D222" s="42" t="s">
        <v>699</v>
      </c>
      <c r="E222" s="41" t="s">
        <v>759</v>
      </c>
      <c r="F222" s="41" t="s">
        <v>55</v>
      </c>
      <c r="G222" s="43">
        <v>25</v>
      </c>
      <c r="H222" s="43">
        <v>2</v>
      </c>
      <c r="I222" s="42" t="s">
        <v>744</v>
      </c>
      <c r="J222" s="132">
        <v>10961</v>
      </c>
      <c r="K222" s="132">
        <v>10965</v>
      </c>
      <c r="L222" s="41">
        <v>0.9</v>
      </c>
      <c r="M222" s="72">
        <f t="shared" si="31"/>
        <v>240</v>
      </c>
      <c r="N222" s="44">
        <v>0.32</v>
      </c>
      <c r="O222" s="44">
        <v>0.31487999999999999</v>
      </c>
      <c r="P222" s="29">
        <f t="shared" si="30"/>
        <v>0.31487999999999999</v>
      </c>
      <c r="Q222" s="69" t="s">
        <v>57</v>
      </c>
      <c r="R222" s="112">
        <v>0.61299999999999999</v>
      </c>
      <c r="S222" s="112">
        <v>24.2</v>
      </c>
      <c r="T222" s="112">
        <v>7.63</v>
      </c>
      <c r="U222" s="112">
        <v>91</v>
      </c>
      <c r="V222" s="112">
        <v>363.6</v>
      </c>
      <c r="W222" s="112">
        <v>9.02</v>
      </c>
      <c r="X222" s="112">
        <v>112.8</v>
      </c>
      <c r="Y222" s="112">
        <v>5.8</v>
      </c>
      <c r="Z222" s="113">
        <v>5.024</v>
      </c>
      <c r="AA222" s="113">
        <v>2.331</v>
      </c>
      <c r="AB222" s="111">
        <v>499.5</v>
      </c>
      <c r="AC222" s="111">
        <v>54.2</v>
      </c>
      <c r="AD222" s="164">
        <v>229.81852500000002</v>
      </c>
      <c r="AE222" s="111" t="s">
        <v>57</v>
      </c>
    </row>
    <row r="223" spans="1:61" ht="15.6" hidden="1">
      <c r="A223" s="1">
        <v>10</v>
      </c>
      <c r="B223" s="41" t="s">
        <v>218</v>
      </c>
      <c r="C223" s="42">
        <v>43649</v>
      </c>
      <c r="D223" s="42" t="s">
        <v>699</v>
      </c>
      <c r="E223" s="41" t="s">
        <v>760</v>
      </c>
      <c r="F223" s="41" t="s">
        <v>55</v>
      </c>
      <c r="G223" s="43">
        <v>25</v>
      </c>
      <c r="H223" s="43">
        <v>3</v>
      </c>
      <c r="I223" s="42" t="s">
        <v>744</v>
      </c>
      <c r="J223" s="132">
        <v>10967</v>
      </c>
      <c r="K223" s="132">
        <v>10971</v>
      </c>
      <c r="L223" s="41">
        <v>0.9</v>
      </c>
      <c r="M223" s="72">
        <f t="shared" si="31"/>
        <v>240</v>
      </c>
      <c r="N223" s="44">
        <v>0.32</v>
      </c>
      <c r="O223" s="44">
        <v>0.31487999999999999</v>
      </c>
      <c r="P223" s="29">
        <f t="shared" si="30"/>
        <v>0.31487999999999999</v>
      </c>
      <c r="Q223" s="69" t="s">
        <v>57</v>
      </c>
      <c r="R223" s="112">
        <v>0.61299999999999999</v>
      </c>
      <c r="S223" s="112">
        <v>24.2</v>
      </c>
      <c r="T223" s="112">
        <v>7.63</v>
      </c>
      <c r="U223" s="112">
        <v>91</v>
      </c>
      <c r="V223" s="112">
        <v>363.6</v>
      </c>
      <c r="W223" s="112">
        <v>9.02</v>
      </c>
      <c r="X223" s="112">
        <v>112.8</v>
      </c>
      <c r="Y223" s="112">
        <v>5.8</v>
      </c>
      <c r="Z223" s="113">
        <v>5.024</v>
      </c>
      <c r="AA223" s="113">
        <v>2.331</v>
      </c>
      <c r="AB223" s="111">
        <v>499.5</v>
      </c>
      <c r="AC223" s="111">
        <v>54.2</v>
      </c>
      <c r="AD223" s="164">
        <v>229.81852500000002</v>
      </c>
      <c r="AE223" s="111" t="s">
        <v>57</v>
      </c>
    </row>
    <row r="224" spans="1:61" ht="15.6" hidden="1">
      <c r="A224" s="1">
        <v>7</v>
      </c>
      <c r="B224" s="106" t="s">
        <v>201</v>
      </c>
      <c r="C224" s="220">
        <v>43745</v>
      </c>
      <c r="D224" s="220" t="s">
        <v>910</v>
      </c>
      <c r="E224" s="106" t="s">
        <v>861</v>
      </c>
      <c r="F224" s="106" t="s">
        <v>55</v>
      </c>
      <c r="G224" s="107">
        <v>25</v>
      </c>
      <c r="H224" s="107">
        <v>1</v>
      </c>
      <c r="I224" s="220" t="s">
        <v>906</v>
      </c>
      <c r="J224" s="223">
        <v>84140</v>
      </c>
      <c r="K224" s="223">
        <v>84198</v>
      </c>
      <c r="L224" s="225">
        <v>0.9</v>
      </c>
      <c r="M224" s="225">
        <f t="shared" si="31"/>
        <v>3479.9999999999995</v>
      </c>
      <c r="N224" s="44">
        <v>0.32</v>
      </c>
      <c r="O224" s="44">
        <v>4.5657599999999992</v>
      </c>
      <c r="P224" s="29">
        <f t="shared" si="30"/>
        <v>4.5657599999999992</v>
      </c>
      <c r="Q224" s="226" t="s">
        <v>57</v>
      </c>
      <c r="R224" s="226">
        <v>17.100000000000001</v>
      </c>
      <c r="S224" s="226">
        <v>16</v>
      </c>
      <c r="T224" s="226">
        <v>10.15</v>
      </c>
      <c r="U224" s="226">
        <v>102.8</v>
      </c>
      <c r="V224" s="226">
        <v>155.19999999999999</v>
      </c>
      <c r="W224" s="226" t="s">
        <v>57</v>
      </c>
      <c r="X224" s="226">
        <v>154.69999999999999</v>
      </c>
      <c r="Y224" s="226">
        <v>2.9</v>
      </c>
      <c r="Z224" s="140">
        <v>1.53400275642924</v>
      </c>
      <c r="AA224" s="229">
        <v>0.83</v>
      </c>
      <c r="AB224" s="230">
        <v>43</v>
      </c>
      <c r="AC224" s="230">
        <v>34</v>
      </c>
      <c r="AD224" s="167">
        <v>81.230919999999998</v>
      </c>
      <c r="AE224" s="230" t="s">
        <v>57</v>
      </c>
      <c r="AF224" s="165"/>
      <c r="AG224" s="148"/>
      <c r="AH224" s="148"/>
      <c r="AI224" s="148"/>
      <c r="AJ224" s="148"/>
      <c r="AK224" s="148"/>
      <c r="AL224" s="148"/>
      <c r="AM224" s="148"/>
      <c r="AN224" s="148"/>
      <c r="AO224" s="148"/>
      <c r="AP224" s="148"/>
      <c r="AQ224" s="148"/>
      <c r="AR224" s="148"/>
      <c r="AS224" s="148"/>
      <c r="AT224" s="148"/>
      <c r="AU224" s="148"/>
      <c r="AV224" s="148"/>
      <c r="AW224" s="148"/>
      <c r="AX224" s="148"/>
      <c r="AY224" s="148"/>
      <c r="AZ224" s="150"/>
      <c r="BA224" s="150"/>
      <c r="BB224" s="150"/>
      <c r="BC224" s="150"/>
      <c r="BD224" s="150"/>
      <c r="BE224" s="150"/>
      <c r="BF224" s="150"/>
      <c r="BG224" s="150"/>
      <c r="BH224" s="150"/>
      <c r="BI224" s="150"/>
    </row>
    <row r="225" spans="1:61" ht="15.6" hidden="1">
      <c r="A225" s="1">
        <v>7</v>
      </c>
      <c r="B225" s="104" t="s">
        <v>201</v>
      </c>
      <c r="C225" s="103">
        <v>43745</v>
      </c>
      <c r="D225" s="103" t="s">
        <v>910</v>
      </c>
      <c r="E225" s="104" t="s">
        <v>862</v>
      </c>
      <c r="F225" s="104" t="s">
        <v>55</v>
      </c>
      <c r="G225" s="105">
        <v>25</v>
      </c>
      <c r="H225" s="105">
        <v>2</v>
      </c>
      <c r="I225" s="103" t="s">
        <v>906</v>
      </c>
      <c r="J225" s="137">
        <v>84198</v>
      </c>
      <c r="K225" s="137">
        <v>84259</v>
      </c>
      <c r="L225" s="109">
        <v>0.85</v>
      </c>
      <c r="M225" s="109">
        <f t="shared" si="31"/>
        <v>3875.294117647059</v>
      </c>
      <c r="N225" s="44">
        <v>0.32</v>
      </c>
      <c r="O225" s="44">
        <v>4.80192</v>
      </c>
      <c r="P225" s="29">
        <f t="shared" si="30"/>
        <v>4.80192</v>
      </c>
      <c r="Q225" s="110" t="s">
        <v>57</v>
      </c>
      <c r="R225" s="110">
        <v>17.100000000000001</v>
      </c>
      <c r="S225" s="110">
        <v>16</v>
      </c>
      <c r="T225" s="110">
        <v>10.15</v>
      </c>
      <c r="U225" s="110">
        <v>102.8</v>
      </c>
      <c r="V225" s="110">
        <v>155.19999999999999</v>
      </c>
      <c r="W225" s="110" t="s">
        <v>57</v>
      </c>
      <c r="X225" s="110">
        <v>154.69999999999999</v>
      </c>
      <c r="Y225" s="110">
        <v>2.9</v>
      </c>
      <c r="Z225" s="140">
        <v>1.53400275642924</v>
      </c>
      <c r="AA225" s="166">
        <v>0.83</v>
      </c>
      <c r="AB225" s="116">
        <v>43</v>
      </c>
      <c r="AC225" s="116">
        <v>34</v>
      </c>
      <c r="AD225" s="167">
        <v>81.230919999999998</v>
      </c>
      <c r="AE225" s="116" t="s">
        <v>57</v>
      </c>
    </row>
    <row r="226" spans="1:61" ht="15.6" hidden="1">
      <c r="A226" s="1">
        <v>7</v>
      </c>
      <c r="B226" s="104" t="s">
        <v>201</v>
      </c>
      <c r="C226" s="103">
        <v>43745</v>
      </c>
      <c r="D226" s="103" t="s">
        <v>910</v>
      </c>
      <c r="E226" s="104" t="s">
        <v>863</v>
      </c>
      <c r="F226" s="104" t="s">
        <v>55</v>
      </c>
      <c r="G226" s="105">
        <v>25</v>
      </c>
      <c r="H226" s="105">
        <v>3</v>
      </c>
      <c r="I226" s="103" t="s">
        <v>906</v>
      </c>
      <c r="J226" s="137">
        <v>84259</v>
      </c>
      <c r="K226" s="137">
        <v>84324</v>
      </c>
      <c r="L226" s="109">
        <v>0.83</v>
      </c>
      <c r="M226" s="109">
        <f t="shared" si="31"/>
        <v>4228.9156626506028</v>
      </c>
      <c r="N226" s="44">
        <v>0.32</v>
      </c>
      <c r="O226" s="44">
        <v>5.1167999999999996</v>
      </c>
      <c r="P226" s="29">
        <f t="shared" si="30"/>
        <v>5.1167999999999996</v>
      </c>
      <c r="Q226" s="110" t="s">
        <v>57</v>
      </c>
      <c r="R226" s="110">
        <v>17.100000000000001</v>
      </c>
      <c r="S226" s="110">
        <v>16</v>
      </c>
      <c r="T226" s="110">
        <v>10.15</v>
      </c>
      <c r="U226" s="110">
        <v>102.8</v>
      </c>
      <c r="V226" s="110">
        <v>155.19999999999999</v>
      </c>
      <c r="W226" s="110" t="s">
        <v>57</v>
      </c>
      <c r="X226" s="110">
        <v>154.69999999999999</v>
      </c>
      <c r="Y226" s="110">
        <v>2.9</v>
      </c>
      <c r="Z226" s="140">
        <v>1.53400275642924</v>
      </c>
      <c r="AA226" s="166">
        <v>0.83</v>
      </c>
      <c r="AB226" s="116">
        <v>43</v>
      </c>
      <c r="AC226" s="116">
        <v>34</v>
      </c>
      <c r="AD226" s="167">
        <v>81.230919999999998</v>
      </c>
      <c r="AE226" s="116" t="s">
        <v>57</v>
      </c>
    </row>
    <row r="227" spans="1:61" ht="15.6" hidden="1">
      <c r="A227" s="74">
        <v>16</v>
      </c>
      <c r="B227" s="104" t="s">
        <v>337</v>
      </c>
      <c r="C227" s="103">
        <v>43747</v>
      </c>
      <c r="D227" s="103" t="s">
        <v>516</v>
      </c>
      <c r="E227" s="104" t="s">
        <v>903</v>
      </c>
      <c r="F227" s="104" t="s">
        <v>55</v>
      </c>
      <c r="G227" s="105">
        <v>25</v>
      </c>
      <c r="H227" s="105">
        <v>1</v>
      </c>
      <c r="I227" s="103" t="s">
        <v>906</v>
      </c>
      <c r="J227" s="137" t="s">
        <v>57</v>
      </c>
      <c r="K227" s="137" t="s">
        <v>57</v>
      </c>
      <c r="L227" s="109">
        <v>1.08</v>
      </c>
      <c r="M227" s="109" t="e">
        <f>((K227-J227)*0.3*0.18*1000)/L225</f>
        <v>#VALUE!</v>
      </c>
      <c r="N227" s="44">
        <v>0.32</v>
      </c>
      <c r="O227" s="44" t="e">
        <v>#VALUE!</v>
      </c>
      <c r="P227" s="29" t="e">
        <f t="shared" si="30"/>
        <v>#VALUE!</v>
      </c>
      <c r="Q227" s="110" t="s">
        <v>745</v>
      </c>
      <c r="R227" s="110">
        <v>75.7</v>
      </c>
      <c r="S227" s="110">
        <v>18.5</v>
      </c>
      <c r="T227" s="110">
        <v>8.5299999999999994</v>
      </c>
      <c r="U227" s="110">
        <v>91.1</v>
      </c>
      <c r="V227" s="110">
        <v>265.60000000000002</v>
      </c>
      <c r="W227" s="110" t="s">
        <v>57</v>
      </c>
      <c r="X227" s="110">
        <v>154</v>
      </c>
      <c r="Y227" s="110">
        <v>5</v>
      </c>
      <c r="Z227" s="140">
        <v>2.0722472424826202</v>
      </c>
      <c r="AA227" s="166">
        <v>1.0760000000000001</v>
      </c>
      <c r="AB227" s="116">
        <v>82.5</v>
      </c>
      <c r="AC227" s="116">
        <v>40.9</v>
      </c>
      <c r="AD227" s="167">
        <v>89.889569999999992</v>
      </c>
      <c r="AE227" s="116" t="s">
        <v>57</v>
      </c>
    </row>
    <row r="228" spans="1:61" ht="15.6" hidden="1">
      <c r="A228" s="74">
        <v>16</v>
      </c>
      <c r="B228" s="104" t="s">
        <v>337</v>
      </c>
      <c r="C228" s="103">
        <v>43747</v>
      </c>
      <c r="D228" s="103" t="s">
        <v>516</v>
      </c>
      <c r="E228" s="104" t="s">
        <v>904</v>
      </c>
      <c r="F228" s="104" t="s">
        <v>55</v>
      </c>
      <c r="G228" s="105">
        <v>25</v>
      </c>
      <c r="H228" s="105">
        <v>2</v>
      </c>
      <c r="I228" s="103" t="s">
        <v>906</v>
      </c>
      <c r="J228" s="137" t="s">
        <v>57</v>
      </c>
      <c r="K228" s="137">
        <v>85283</v>
      </c>
      <c r="L228" s="109">
        <v>1.17</v>
      </c>
      <c r="M228" s="109" t="e">
        <f t="shared" ref="M228:M265" si="32">((K228-J228)*0.3*0.18*1000)/L228</f>
        <v>#VALUE!</v>
      </c>
      <c r="N228" s="44">
        <v>0.32</v>
      </c>
      <c r="O228" s="44" t="e">
        <v>#VALUE!</v>
      </c>
      <c r="P228" s="29" t="e">
        <f t="shared" si="30"/>
        <v>#VALUE!</v>
      </c>
      <c r="Q228" s="110" t="s">
        <v>745</v>
      </c>
      <c r="R228" s="110">
        <v>75.7</v>
      </c>
      <c r="S228" s="110">
        <v>18.5</v>
      </c>
      <c r="T228" s="110">
        <v>8.5299999999999994</v>
      </c>
      <c r="U228" s="110">
        <v>91.1</v>
      </c>
      <c r="V228" s="110">
        <v>265.60000000000002</v>
      </c>
      <c r="W228" s="110" t="s">
        <v>57</v>
      </c>
      <c r="X228" s="110">
        <v>154</v>
      </c>
      <c r="Y228" s="110">
        <v>5</v>
      </c>
      <c r="Z228" s="140">
        <v>2.0722472424826202</v>
      </c>
      <c r="AA228" s="166">
        <v>1.0760000000000001</v>
      </c>
      <c r="AB228" s="116">
        <v>82.5</v>
      </c>
      <c r="AC228" s="116">
        <v>40.9</v>
      </c>
      <c r="AD228" s="167">
        <v>89.889569999999992</v>
      </c>
      <c r="AE228" s="116" t="s">
        <v>57</v>
      </c>
    </row>
    <row r="229" spans="1:61" ht="15.6" hidden="1">
      <c r="A229" s="74">
        <v>16</v>
      </c>
      <c r="B229" s="106" t="s">
        <v>337</v>
      </c>
      <c r="C229" s="103">
        <v>43747</v>
      </c>
      <c r="D229" s="103" t="s">
        <v>516</v>
      </c>
      <c r="E229" s="104" t="s">
        <v>905</v>
      </c>
      <c r="F229" s="104" t="s">
        <v>55</v>
      </c>
      <c r="G229" s="105">
        <v>25</v>
      </c>
      <c r="H229" s="105">
        <v>3</v>
      </c>
      <c r="I229" s="103" t="s">
        <v>906</v>
      </c>
      <c r="J229" s="137">
        <v>85283</v>
      </c>
      <c r="K229" s="137">
        <v>85387</v>
      </c>
      <c r="L229" s="109">
        <v>1.1299999999999999</v>
      </c>
      <c r="M229" s="109">
        <f t="shared" si="32"/>
        <v>4969.9115044247792</v>
      </c>
      <c r="N229" s="44">
        <v>0.32</v>
      </c>
      <c r="O229" s="44">
        <v>8.1868800000000004</v>
      </c>
      <c r="P229" s="29">
        <f t="shared" si="30"/>
        <v>8.1868800000000004</v>
      </c>
      <c r="Q229" s="110" t="s">
        <v>745</v>
      </c>
      <c r="R229" s="110">
        <v>75.7</v>
      </c>
      <c r="S229" s="110">
        <v>18.5</v>
      </c>
      <c r="T229" s="110">
        <v>8.5299999999999994</v>
      </c>
      <c r="U229" s="110">
        <v>91.1</v>
      </c>
      <c r="V229" s="110">
        <v>265.60000000000002</v>
      </c>
      <c r="W229" s="110" t="s">
        <v>57</v>
      </c>
      <c r="X229" s="110">
        <v>154</v>
      </c>
      <c r="Y229" s="110">
        <v>5</v>
      </c>
      <c r="Z229" s="140">
        <v>2.0722472424826202</v>
      </c>
      <c r="AA229" s="166">
        <v>1.0760000000000001</v>
      </c>
      <c r="AB229" s="116">
        <v>82.5</v>
      </c>
      <c r="AC229" s="116">
        <v>40.9</v>
      </c>
      <c r="AD229" s="167">
        <v>89.889569999999992</v>
      </c>
      <c r="AE229" s="116" t="s">
        <v>57</v>
      </c>
    </row>
    <row r="230" spans="1:61" ht="15.6" hidden="1">
      <c r="A230" s="1">
        <v>12</v>
      </c>
      <c r="B230" s="104" t="s">
        <v>286</v>
      </c>
      <c r="C230" s="123">
        <v>43747</v>
      </c>
      <c r="D230" s="104" t="s">
        <v>110</v>
      </c>
      <c r="E230" s="104" t="s">
        <v>885</v>
      </c>
      <c r="F230" s="104" t="s">
        <v>55</v>
      </c>
      <c r="G230" s="105">
        <v>25</v>
      </c>
      <c r="H230" s="105">
        <v>1</v>
      </c>
      <c r="I230" s="103" t="s">
        <v>906</v>
      </c>
      <c r="J230" s="137">
        <v>85392</v>
      </c>
      <c r="K230" s="137">
        <v>85430</v>
      </c>
      <c r="L230" s="109">
        <v>0.55000000000000004</v>
      </c>
      <c r="M230" s="109">
        <f t="shared" si="32"/>
        <v>3730.9090909090905</v>
      </c>
      <c r="N230" s="44">
        <v>0.32</v>
      </c>
      <c r="O230" s="44">
        <v>2.9913599999999998</v>
      </c>
      <c r="P230" s="29">
        <f t="shared" si="30"/>
        <v>2.9913599999999998</v>
      </c>
      <c r="Q230" s="110" t="s">
        <v>57</v>
      </c>
      <c r="R230" s="110">
        <v>49.3</v>
      </c>
      <c r="S230" s="110" t="s">
        <v>57</v>
      </c>
      <c r="T230" s="110" t="s">
        <v>57</v>
      </c>
      <c r="U230" s="110" t="s">
        <v>57</v>
      </c>
      <c r="V230" s="110" t="s">
        <v>57</v>
      </c>
      <c r="W230" s="110" t="s">
        <v>57</v>
      </c>
      <c r="X230" s="110" t="s">
        <v>57</v>
      </c>
      <c r="Y230" s="110" t="s">
        <v>57</v>
      </c>
      <c r="Z230" s="140">
        <v>1.92595210940873</v>
      </c>
      <c r="AA230" s="166">
        <v>1.6859999999999999</v>
      </c>
      <c r="AB230" s="116">
        <v>126.2</v>
      </c>
      <c r="AC230" s="116">
        <v>40.9</v>
      </c>
      <c r="AD230" s="167">
        <v>133.43021000000002</v>
      </c>
      <c r="AE230" s="116" t="s">
        <v>57</v>
      </c>
    </row>
    <row r="231" spans="1:61" ht="15.6" hidden="1">
      <c r="A231" s="1">
        <v>12</v>
      </c>
      <c r="B231" s="104" t="s">
        <v>286</v>
      </c>
      <c r="C231" s="123">
        <v>43747</v>
      </c>
      <c r="D231" s="104" t="s">
        <v>110</v>
      </c>
      <c r="E231" s="104" t="s">
        <v>886</v>
      </c>
      <c r="F231" s="104" t="s">
        <v>55</v>
      </c>
      <c r="G231" s="105">
        <v>25</v>
      </c>
      <c r="H231" s="105">
        <v>2</v>
      </c>
      <c r="I231" s="103" t="s">
        <v>906</v>
      </c>
      <c r="J231" s="137">
        <v>85430</v>
      </c>
      <c r="K231" s="137">
        <v>85435</v>
      </c>
      <c r="L231" s="109">
        <v>0.5</v>
      </c>
      <c r="M231" s="109">
        <f t="shared" si="32"/>
        <v>540</v>
      </c>
      <c r="N231" s="44">
        <v>0.32</v>
      </c>
      <c r="O231" s="44">
        <v>0.39360000000000001</v>
      </c>
      <c r="P231" s="29">
        <f t="shared" si="30"/>
        <v>0.39360000000000001</v>
      </c>
      <c r="Q231" s="110" t="s">
        <v>57</v>
      </c>
      <c r="R231" s="110">
        <v>49.3</v>
      </c>
      <c r="S231" s="110" t="s">
        <v>57</v>
      </c>
      <c r="T231" s="110" t="s">
        <v>57</v>
      </c>
      <c r="U231" s="110" t="s">
        <v>57</v>
      </c>
      <c r="V231" s="110" t="s">
        <v>57</v>
      </c>
      <c r="W231" s="110" t="s">
        <v>57</v>
      </c>
      <c r="X231" s="110" t="s">
        <v>57</v>
      </c>
      <c r="Y231" s="110" t="s">
        <v>57</v>
      </c>
      <c r="Z231" s="140">
        <v>1.92595210940873</v>
      </c>
      <c r="AA231" s="166">
        <v>1.6859999999999999</v>
      </c>
      <c r="AB231" s="116">
        <v>126.2</v>
      </c>
      <c r="AC231" s="116">
        <v>40.9</v>
      </c>
      <c r="AD231" s="167">
        <v>133.43021000000002</v>
      </c>
      <c r="AE231" s="116" t="s">
        <v>57</v>
      </c>
    </row>
    <row r="232" spans="1:61" ht="15.6" hidden="1">
      <c r="A232" s="1">
        <v>12</v>
      </c>
      <c r="B232" s="104" t="s">
        <v>286</v>
      </c>
      <c r="C232" s="123">
        <v>43747</v>
      </c>
      <c r="D232" s="104" t="s">
        <v>110</v>
      </c>
      <c r="E232" s="104" t="s">
        <v>887</v>
      </c>
      <c r="F232" s="104" t="s">
        <v>55</v>
      </c>
      <c r="G232" s="105">
        <v>25</v>
      </c>
      <c r="H232" s="105">
        <v>3</v>
      </c>
      <c r="I232" s="103" t="s">
        <v>906</v>
      </c>
      <c r="J232" s="137">
        <v>85435</v>
      </c>
      <c r="K232" s="137">
        <v>85483</v>
      </c>
      <c r="L232" s="109">
        <v>0.57999999999999996</v>
      </c>
      <c r="M232" s="109">
        <f t="shared" si="32"/>
        <v>4468.9655172413786</v>
      </c>
      <c r="N232" s="44">
        <v>0.32</v>
      </c>
      <c r="O232" s="44">
        <v>3.7785599999999993</v>
      </c>
      <c r="P232" s="29">
        <f t="shared" si="30"/>
        <v>3.7785599999999993</v>
      </c>
      <c r="Q232" s="110" t="s">
        <v>57</v>
      </c>
      <c r="R232" s="110">
        <v>49.3</v>
      </c>
      <c r="S232" s="110" t="s">
        <v>57</v>
      </c>
      <c r="T232" s="110" t="s">
        <v>57</v>
      </c>
      <c r="U232" s="110" t="s">
        <v>57</v>
      </c>
      <c r="V232" s="110" t="s">
        <v>57</v>
      </c>
      <c r="W232" s="110" t="s">
        <v>57</v>
      </c>
      <c r="X232" s="110" t="s">
        <v>57</v>
      </c>
      <c r="Y232" s="110" t="s">
        <v>57</v>
      </c>
      <c r="Z232" s="140">
        <v>1.92595210940873</v>
      </c>
      <c r="AA232" s="166">
        <v>1.6859999999999999</v>
      </c>
      <c r="AB232" s="116">
        <v>126.2</v>
      </c>
      <c r="AC232" s="116">
        <v>40.9</v>
      </c>
      <c r="AD232" s="167">
        <v>133.43021000000002</v>
      </c>
      <c r="AE232" s="116" t="s">
        <v>57</v>
      </c>
    </row>
    <row r="233" spans="1:61" ht="15.6" hidden="1">
      <c r="A233" s="1">
        <v>11</v>
      </c>
      <c r="B233" s="104" t="s">
        <v>235</v>
      </c>
      <c r="C233" s="103">
        <v>43746</v>
      </c>
      <c r="D233" s="103" t="s">
        <v>578</v>
      </c>
      <c r="E233" s="104" t="s">
        <v>879</v>
      </c>
      <c r="F233" s="104" t="s">
        <v>55</v>
      </c>
      <c r="G233" s="105">
        <v>25</v>
      </c>
      <c r="H233" s="105">
        <v>1</v>
      </c>
      <c r="I233" s="103" t="s">
        <v>906</v>
      </c>
      <c r="J233" s="137">
        <v>84414</v>
      </c>
      <c r="K233" s="137">
        <v>84422</v>
      </c>
      <c r="L233" s="109">
        <v>0.6</v>
      </c>
      <c r="M233" s="109">
        <f t="shared" si="32"/>
        <v>720</v>
      </c>
      <c r="N233" s="44">
        <v>0.32</v>
      </c>
      <c r="O233" s="44">
        <v>0.62975999999999999</v>
      </c>
      <c r="P233" s="29">
        <f t="shared" si="30"/>
        <v>0.62975999999999999</v>
      </c>
      <c r="Q233" s="110" t="s">
        <v>57</v>
      </c>
      <c r="R233" s="109">
        <v>44</v>
      </c>
      <c r="S233" s="110">
        <v>16.600000000000001</v>
      </c>
      <c r="T233" s="110">
        <v>9.89</v>
      </c>
      <c r="U233" s="110">
        <v>101.5</v>
      </c>
      <c r="V233" s="110">
        <v>233.1</v>
      </c>
      <c r="W233" s="110" t="s">
        <v>57</v>
      </c>
      <c r="X233" s="110">
        <v>133.4</v>
      </c>
      <c r="Y233" s="110">
        <v>2</v>
      </c>
      <c r="Z233" s="140">
        <v>1.9000742576891301</v>
      </c>
      <c r="AA233" s="166">
        <v>1.855</v>
      </c>
      <c r="AB233" s="116">
        <v>279.39999999999998</v>
      </c>
      <c r="AC233" s="116">
        <v>49.4</v>
      </c>
      <c r="AD233" s="167">
        <v>177.21823999999998</v>
      </c>
      <c r="AE233" s="116" t="s">
        <v>57</v>
      </c>
    </row>
    <row r="234" spans="1:61" ht="15.6" hidden="1">
      <c r="A234" s="1">
        <v>11</v>
      </c>
      <c r="B234" s="104" t="s">
        <v>235</v>
      </c>
      <c r="C234" s="103">
        <v>43746</v>
      </c>
      <c r="D234" s="103" t="s">
        <v>578</v>
      </c>
      <c r="E234" s="104" t="s">
        <v>880</v>
      </c>
      <c r="F234" s="104" t="s">
        <v>55</v>
      </c>
      <c r="G234" s="105">
        <v>25</v>
      </c>
      <c r="H234" s="105">
        <v>2</v>
      </c>
      <c r="I234" s="103" t="s">
        <v>906</v>
      </c>
      <c r="J234" s="137">
        <v>84422</v>
      </c>
      <c r="K234" s="137">
        <v>84432</v>
      </c>
      <c r="L234" s="109">
        <v>0.55000000000000004</v>
      </c>
      <c r="M234" s="109">
        <f t="shared" si="32"/>
        <v>981.81818181818176</v>
      </c>
      <c r="N234" s="44">
        <v>0.32</v>
      </c>
      <c r="O234" s="44">
        <v>0.78720000000000001</v>
      </c>
      <c r="P234" s="29">
        <f t="shared" si="30"/>
        <v>0.78720000000000001</v>
      </c>
      <c r="Q234" s="110" t="s">
        <v>57</v>
      </c>
      <c r="R234" s="109">
        <v>44</v>
      </c>
      <c r="S234" s="110">
        <v>16.600000000000001</v>
      </c>
      <c r="T234" s="110">
        <v>9.89</v>
      </c>
      <c r="U234" s="110">
        <v>101.5</v>
      </c>
      <c r="V234" s="110">
        <v>233.1</v>
      </c>
      <c r="W234" s="110" t="s">
        <v>57</v>
      </c>
      <c r="X234" s="110">
        <v>133.4</v>
      </c>
      <c r="Y234" s="110">
        <v>2</v>
      </c>
      <c r="Z234" s="140">
        <v>1.9000742576891301</v>
      </c>
      <c r="AA234" s="166">
        <v>1.855</v>
      </c>
      <c r="AB234" s="116">
        <v>279.39999999999998</v>
      </c>
      <c r="AC234" s="116">
        <v>49.4</v>
      </c>
      <c r="AD234" s="167">
        <v>177.21823999999998</v>
      </c>
      <c r="AE234" s="116" t="s">
        <v>57</v>
      </c>
    </row>
    <row r="235" spans="1:61" ht="15.6" hidden="1">
      <c r="A235" s="1">
        <v>11</v>
      </c>
      <c r="B235" s="104" t="s">
        <v>235</v>
      </c>
      <c r="C235" s="103">
        <v>43746</v>
      </c>
      <c r="D235" s="103" t="s">
        <v>578</v>
      </c>
      <c r="E235" s="104" t="s">
        <v>881</v>
      </c>
      <c r="F235" s="104" t="s">
        <v>55</v>
      </c>
      <c r="G235" s="105">
        <v>25</v>
      </c>
      <c r="H235" s="105">
        <v>3</v>
      </c>
      <c r="I235" s="103" t="s">
        <v>906</v>
      </c>
      <c r="J235" s="137">
        <v>84432</v>
      </c>
      <c r="K235" s="137">
        <v>84445</v>
      </c>
      <c r="L235" s="109">
        <v>0.57999999999999996</v>
      </c>
      <c r="M235" s="109">
        <f t="shared" si="32"/>
        <v>1210.344827586207</v>
      </c>
      <c r="N235" s="44">
        <v>0.32</v>
      </c>
      <c r="O235" s="44">
        <v>1.02336</v>
      </c>
      <c r="P235" s="29">
        <f t="shared" si="30"/>
        <v>1.02336</v>
      </c>
      <c r="Q235" s="110" t="s">
        <v>57</v>
      </c>
      <c r="R235" s="109">
        <v>44</v>
      </c>
      <c r="S235" s="110">
        <v>16.600000000000001</v>
      </c>
      <c r="T235" s="110">
        <v>9.89</v>
      </c>
      <c r="U235" s="110">
        <v>101.5</v>
      </c>
      <c r="V235" s="110">
        <v>233.1</v>
      </c>
      <c r="W235" s="110" t="s">
        <v>57</v>
      </c>
      <c r="X235" s="110">
        <v>133.4</v>
      </c>
      <c r="Y235" s="110">
        <v>2</v>
      </c>
      <c r="Z235" s="140">
        <v>1.9000742576891301</v>
      </c>
      <c r="AA235" s="166">
        <v>1.855</v>
      </c>
      <c r="AB235" s="116">
        <v>279.39999999999998</v>
      </c>
      <c r="AC235" s="116">
        <v>49.4</v>
      </c>
      <c r="AD235" s="167">
        <v>177.21823999999998</v>
      </c>
      <c r="AE235" s="116" t="s">
        <v>57</v>
      </c>
    </row>
    <row r="236" spans="1:61" ht="15.6" hidden="1">
      <c r="A236" s="1">
        <v>3</v>
      </c>
      <c r="B236" s="104" t="s">
        <v>93</v>
      </c>
      <c r="C236" s="101">
        <v>43745</v>
      </c>
      <c r="D236" s="103" t="s">
        <v>908</v>
      </c>
      <c r="E236" s="104" t="s">
        <v>839</v>
      </c>
      <c r="F236" s="104" t="s">
        <v>55</v>
      </c>
      <c r="G236" s="105">
        <v>25</v>
      </c>
      <c r="H236" s="105">
        <v>1</v>
      </c>
      <c r="I236" s="103" t="s">
        <v>906</v>
      </c>
      <c r="J236" s="136">
        <v>83971</v>
      </c>
      <c r="K236" s="136">
        <v>84003</v>
      </c>
      <c r="L236" s="104">
        <v>1</v>
      </c>
      <c r="M236" s="109">
        <f t="shared" si="32"/>
        <v>1728</v>
      </c>
      <c r="N236" s="44">
        <v>0.32</v>
      </c>
      <c r="O236" s="44">
        <v>2.5190399999999999</v>
      </c>
      <c r="P236" s="29">
        <f t="shared" si="30"/>
        <v>2.5190399999999999</v>
      </c>
      <c r="Q236" s="110" t="s">
        <v>57</v>
      </c>
      <c r="R236" s="110">
        <v>16.899999999999999</v>
      </c>
      <c r="S236" s="110">
        <v>14.9</v>
      </c>
      <c r="T236" s="110">
        <v>9.86</v>
      </c>
      <c r="U236" s="104">
        <v>97.7</v>
      </c>
      <c r="V236" s="110">
        <v>298.8</v>
      </c>
      <c r="W236" s="110" t="s">
        <v>57</v>
      </c>
      <c r="X236" s="110">
        <v>165.3</v>
      </c>
      <c r="Y236" s="116">
        <v>1.8</v>
      </c>
      <c r="Z236" s="140">
        <v>1.1966267526349299</v>
      </c>
      <c r="AA236" s="166">
        <v>0.73199999999999998</v>
      </c>
      <c r="AB236" s="116">
        <v>123.3</v>
      </c>
      <c r="AC236" s="116">
        <v>39.4</v>
      </c>
      <c r="AD236" s="167">
        <v>128.48241000000002</v>
      </c>
      <c r="AE236" s="116" t="s">
        <v>57</v>
      </c>
    </row>
    <row r="237" spans="1:61" ht="15" hidden="1" customHeight="1">
      <c r="A237" s="1">
        <v>3</v>
      </c>
      <c r="B237" s="104" t="s">
        <v>93</v>
      </c>
      <c r="C237" s="101">
        <v>43745</v>
      </c>
      <c r="D237" s="103" t="s">
        <v>908</v>
      </c>
      <c r="E237" s="104" t="s">
        <v>840</v>
      </c>
      <c r="F237" s="104" t="s">
        <v>55</v>
      </c>
      <c r="G237" s="105">
        <v>25</v>
      </c>
      <c r="H237" s="105">
        <v>2</v>
      </c>
      <c r="I237" s="103" t="s">
        <v>906</v>
      </c>
      <c r="J237" s="136">
        <v>84003</v>
      </c>
      <c r="K237" s="136">
        <v>84043</v>
      </c>
      <c r="L237" s="104">
        <v>1</v>
      </c>
      <c r="M237" s="109">
        <f t="shared" si="32"/>
        <v>2160</v>
      </c>
      <c r="N237" s="44">
        <v>0.32</v>
      </c>
      <c r="O237" s="44">
        <v>3.1488</v>
      </c>
      <c r="P237" s="29">
        <f t="shared" si="30"/>
        <v>3.1488</v>
      </c>
      <c r="Q237" s="110" t="s">
        <v>57</v>
      </c>
      <c r="R237" s="110">
        <v>16.899999999999999</v>
      </c>
      <c r="S237" s="110">
        <v>14.9</v>
      </c>
      <c r="T237" s="110">
        <v>9.86</v>
      </c>
      <c r="U237" s="104">
        <v>97.7</v>
      </c>
      <c r="V237" s="110">
        <v>298.8</v>
      </c>
      <c r="W237" s="110" t="s">
        <v>57</v>
      </c>
      <c r="X237" s="110">
        <v>165.3</v>
      </c>
      <c r="Y237" s="116">
        <v>1.8</v>
      </c>
      <c r="Z237" s="140">
        <v>1.1966267526349299</v>
      </c>
      <c r="AA237" s="166">
        <v>0.73199999999999998</v>
      </c>
      <c r="AB237" s="116">
        <v>123.3</v>
      </c>
      <c r="AC237" s="116">
        <v>39.4</v>
      </c>
      <c r="AD237" s="167">
        <v>128.48241000000002</v>
      </c>
      <c r="AE237" s="116" t="s">
        <v>57</v>
      </c>
    </row>
    <row r="238" spans="1:61" ht="15.6" hidden="1">
      <c r="A238" s="1">
        <v>3</v>
      </c>
      <c r="B238" s="104" t="s">
        <v>93</v>
      </c>
      <c r="C238" s="101">
        <v>43745</v>
      </c>
      <c r="D238" s="103" t="s">
        <v>908</v>
      </c>
      <c r="E238" s="104" t="s">
        <v>841</v>
      </c>
      <c r="F238" s="104" t="s">
        <v>55</v>
      </c>
      <c r="G238" s="105">
        <v>25</v>
      </c>
      <c r="H238" s="105">
        <v>3</v>
      </c>
      <c r="I238" s="103" t="s">
        <v>906</v>
      </c>
      <c r="J238" s="136">
        <v>84043</v>
      </c>
      <c r="K238" s="136">
        <v>84069</v>
      </c>
      <c r="L238" s="104">
        <v>1</v>
      </c>
      <c r="M238" s="109">
        <f t="shared" si="32"/>
        <v>1404</v>
      </c>
      <c r="N238" s="44">
        <v>0.32</v>
      </c>
      <c r="O238" s="44">
        <v>2.0467200000000001</v>
      </c>
      <c r="P238" s="29">
        <f t="shared" si="30"/>
        <v>2.0467200000000001</v>
      </c>
      <c r="Q238" s="110" t="s">
        <v>57</v>
      </c>
      <c r="R238" s="110">
        <v>16.899999999999999</v>
      </c>
      <c r="S238" s="110">
        <v>14.9</v>
      </c>
      <c r="T238" s="110">
        <v>9.86</v>
      </c>
      <c r="U238" s="104">
        <v>97.7</v>
      </c>
      <c r="V238" s="110">
        <v>298.8</v>
      </c>
      <c r="W238" s="110" t="s">
        <v>57</v>
      </c>
      <c r="X238" s="110">
        <v>165.3</v>
      </c>
      <c r="Y238" s="116">
        <v>1.8</v>
      </c>
      <c r="Z238" s="140">
        <v>1.1966267526349299</v>
      </c>
      <c r="AA238" s="166">
        <v>0.73199999999999998</v>
      </c>
      <c r="AB238" s="116">
        <v>123.3</v>
      </c>
      <c r="AC238" s="116">
        <v>39.4</v>
      </c>
      <c r="AD238" s="167">
        <v>128.48241000000002</v>
      </c>
      <c r="AE238" s="116" t="s">
        <v>57</v>
      </c>
    </row>
    <row r="239" spans="1:61" s="151" customFormat="1" ht="16.2" hidden="1" thickBot="1">
      <c r="A239" s="1">
        <v>1</v>
      </c>
      <c r="B239" s="219" t="s">
        <v>52</v>
      </c>
      <c r="C239" s="221">
        <v>43745</v>
      </c>
      <c r="D239" s="221" t="s">
        <v>127</v>
      </c>
      <c r="E239" s="219" t="s">
        <v>827</v>
      </c>
      <c r="F239" s="219" t="s">
        <v>55</v>
      </c>
      <c r="G239" s="222">
        <v>25</v>
      </c>
      <c r="H239" s="222">
        <v>1</v>
      </c>
      <c r="I239" s="206" t="s">
        <v>906</v>
      </c>
      <c r="J239" s="224">
        <v>83257</v>
      </c>
      <c r="K239" s="224">
        <v>83467</v>
      </c>
      <c r="L239" s="108">
        <v>1.1000000000000001</v>
      </c>
      <c r="M239" s="209">
        <f t="shared" si="32"/>
        <v>10309.090909090908</v>
      </c>
      <c r="N239" s="44">
        <v>0.32</v>
      </c>
      <c r="O239" s="44">
        <v>16.531199999999998</v>
      </c>
      <c r="P239" s="29">
        <f t="shared" si="30"/>
        <v>16.531199999999998</v>
      </c>
      <c r="Q239" s="211" t="s">
        <v>57</v>
      </c>
      <c r="R239" s="211">
        <v>11.8</v>
      </c>
      <c r="S239" s="211">
        <v>11.6</v>
      </c>
      <c r="T239" s="211">
        <v>9.56</v>
      </c>
      <c r="U239" s="211">
        <v>88.2</v>
      </c>
      <c r="V239" s="211">
        <v>167.8</v>
      </c>
      <c r="W239" s="211" t="s">
        <v>57</v>
      </c>
      <c r="X239" s="211">
        <v>137.4</v>
      </c>
      <c r="Y239" s="216">
        <v>2.2999999999999998</v>
      </c>
      <c r="Z239" s="213">
        <v>0.77264521643804196</v>
      </c>
      <c r="AA239" s="215">
        <v>0.41099999999999998</v>
      </c>
      <c r="AB239" s="216">
        <v>17.100000000000001</v>
      </c>
      <c r="AC239" s="216">
        <v>45.4</v>
      </c>
      <c r="AD239" s="217">
        <v>73.314440000000019</v>
      </c>
      <c r="AE239" s="216" t="s">
        <v>57</v>
      </c>
      <c r="AF239" s="201"/>
      <c r="AZ239" s="153"/>
      <c r="BA239" s="153"/>
      <c r="BB239" s="153"/>
      <c r="BC239" s="153"/>
      <c r="BD239" s="153"/>
      <c r="BE239" s="153"/>
      <c r="BF239" s="153"/>
      <c r="BG239" s="153"/>
      <c r="BH239" s="153"/>
      <c r="BI239" s="153"/>
    </row>
    <row r="240" spans="1:61" ht="15.6" hidden="1">
      <c r="A240" s="1">
        <v>1</v>
      </c>
      <c r="B240" s="100" t="s">
        <v>52</v>
      </c>
      <c r="C240" s="101">
        <v>43745</v>
      </c>
      <c r="D240" s="101" t="s">
        <v>127</v>
      </c>
      <c r="E240" s="100" t="s">
        <v>828</v>
      </c>
      <c r="F240" s="100" t="s">
        <v>55</v>
      </c>
      <c r="G240" s="102">
        <v>25</v>
      </c>
      <c r="H240" s="102">
        <v>2</v>
      </c>
      <c r="I240" s="103" t="s">
        <v>906</v>
      </c>
      <c r="J240" s="136">
        <v>83467</v>
      </c>
      <c r="K240" s="136">
        <v>83632</v>
      </c>
      <c r="L240" s="104">
        <v>1.01</v>
      </c>
      <c r="M240" s="109">
        <f t="shared" si="32"/>
        <v>8821.7821782178216</v>
      </c>
      <c r="N240" s="44">
        <v>0.32</v>
      </c>
      <c r="O240" s="44">
        <v>12.988799999999999</v>
      </c>
      <c r="P240" s="29">
        <f t="shared" si="30"/>
        <v>12.988799999999999</v>
      </c>
      <c r="Q240" s="110" t="s">
        <v>57</v>
      </c>
      <c r="R240" s="110">
        <v>11.8</v>
      </c>
      <c r="S240" s="110">
        <v>11.6</v>
      </c>
      <c r="T240" s="110">
        <v>9.56</v>
      </c>
      <c r="U240" s="110">
        <v>88.2</v>
      </c>
      <c r="V240" s="110">
        <v>167.8</v>
      </c>
      <c r="W240" s="110" t="s">
        <v>57</v>
      </c>
      <c r="X240" s="110">
        <v>137.4</v>
      </c>
      <c r="Y240" s="116">
        <v>2.2999999999999998</v>
      </c>
      <c r="Z240" s="140">
        <v>0.77264521643804196</v>
      </c>
      <c r="AA240" s="166">
        <v>0.41099999999999998</v>
      </c>
      <c r="AB240" s="116">
        <v>17.100000000000001</v>
      </c>
      <c r="AC240" s="116">
        <v>45.4</v>
      </c>
      <c r="AD240" s="167">
        <v>73.314440000000019</v>
      </c>
      <c r="AE240" s="116" t="s">
        <v>57</v>
      </c>
    </row>
    <row r="241" spans="1:31" ht="15.6" hidden="1">
      <c r="A241" s="1">
        <v>1</v>
      </c>
      <c r="B241" s="100" t="s">
        <v>52</v>
      </c>
      <c r="C241" s="101">
        <v>43745</v>
      </c>
      <c r="D241" s="101" t="s">
        <v>127</v>
      </c>
      <c r="E241" s="100" t="s">
        <v>829</v>
      </c>
      <c r="F241" s="100" t="s">
        <v>55</v>
      </c>
      <c r="G241" s="102">
        <v>25</v>
      </c>
      <c r="H241" s="102">
        <v>3</v>
      </c>
      <c r="I241" s="103" t="s">
        <v>906</v>
      </c>
      <c r="J241" s="136">
        <v>83632</v>
      </c>
      <c r="K241" s="136">
        <v>83843</v>
      </c>
      <c r="L241" s="104">
        <v>1</v>
      </c>
      <c r="M241" s="109">
        <f t="shared" si="32"/>
        <v>11393.999999999998</v>
      </c>
      <c r="N241" s="44">
        <v>0.32</v>
      </c>
      <c r="O241" s="44">
        <v>16.609919999999999</v>
      </c>
      <c r="P241" s="29">
        <f t="shared" si="30"/>
        <v>16.609919999999999</v>
      </c>
      <c r="Q241" s="110" t="s">
        <v>57</v>
      </c>
      <c r="R241" s="110">
        <v>11.8</v>
      </c>
      <c r="S241" s="110">
        <v>11.6</v>
      </c>
      <c r="T241" s="110">
        <v>9.56</v>
      </c>
      <c r="U241" s="110">
        <v>88.2</v>
      </c>
      <c r="V241" s="110">
        <v>167.8</v>
      </c>
      <c r="W241" s="110" t="s">
        <v>57</v>
      </c>
      <c r="X241" s="110">
        <v>137.4</v>
      </c>
      <c r="Y241" s="116">
        <v>2.2999999999999998</v>
      </c>
      <c r="Z241" s="140">
        <v>0.77264521643804196</v>
      </c>
      <c r="AA241" s="166">
        <v>0.41099999999999998</v>
      </c>
      <c r="AB241" s="116">
        <v>17.100000000000001</v>
      </c>
      <c r="AC241" s="116">
        <v>45.4</v>
      </c>
      <c r="AD241" s="167">
        <v>73.314440000000019</v>
      </c>
      <c r="AE241" s="116" t="s">
        <v>57</v>
      </c>
    </row>
    <row r="242" spans="1:31" ht="15.6" hidden="1">
      <c r="A242" s="1">
        <v>6</v>
      </c>
      <c r="B242" s="104" t="s">
        <v>143</v>
      </c>
      <c r="C242" s="103">
        <v>43746</v>
      </c>
      <c r="D242" s="103" t="s">
        <v>686</v>
      </c>
      <c r="E242" s="104" t="s">
        <v>855</v>
      </c>
      <c r="F242" s="104" t="s">
        <v>55</v>
      </c>
      <c r="G242" s="105">
        <v>25</v>
      </c>
      <c r="H242" s="105">
        <v>1</v>
      </c>
      <c r="I242" s="103" t="s">
        <v>906</v>
      </c>
      <c r="J242" s="139">
        <v>84525</v>
      </c>
      <c r="K242" s="139">
        <v>84787</v>
      </c>
      <c r="L242" s="109">
        <v>1</v>
      </c>
      <c r="M242" s="109">
        <f t="shared" si="32"/>
        <v>14147.999999999998</v>
      </c>
      <c r="N242" s="44">
        <v>0.32</v>
      </c>
      <c r="O242" s="44">
        <v>20.624639999999999</v>
      </c>
      <c r="P242" s="29">
        <f t="shared" si="30"/>
        <v>20.624639999999999</v>
      </c>
      <c r="Q242" s="110" t="s">
        <v>57</v>
      </c>
      <c r="R242" s="110">
        <v>45.6</v>
      </c>
      <c r="S242" s="110">
        <v>17.399999999999999</v>
      </c>
      <c r="T242" s="110">
        <v>10.29</v>
      </c>
      <c r="U242" s="110">
        <v>107.4</v>
      </c>
      <c r="V242" s="110">
        <v>218.9</v>
      </c>
      <c r="W242" s="110" t="s">
        <v>57</v>
      </c>
      <c r="X242" s="110">
        <v>129.6</v>
      </c>
      <c r="Y242" s="110">
        <v>2.6</v>
      </c>
      <c r="Z242" s="140">
        <v>1.7436207702152799</v>
      </c>
      <c r="AA242" s="166">
        <v>0.55300000000000005</v>
      </c>
      <c r="AB242" s="116">
        <v>170.7</v>
      </c>
      <c r="AC242" s="116">
        <v>43.5</v>
      </c>
      <c r="AD242" s="167">
        <v>56.986699999999999</v>
      </c>
      <c r="AE242" s="116" t="s">
        <v>57</v>
      </c>
    </row>
    <row r="243" spans="1:31" ht="15.6" hidden="1">
      <c r="A243" s="1">
        <v>6</v>
      </c>
      <c r="B243" s="104" t="s">
        <v>143</v>
      </c>
      <c r="C243" s="103">
        <v>43746</v>
      </c>
      <c r="D243" s="103" t="s">
        <v>686</v>
      </c>
      <c r="E243" s="104" t="s">
        <v>856</v>
      </c>
      <c r="F243" s="104" t="s">
        <v>55</v>
      </c>
      <c r="G243" s="105">
        <v>25</v>
      </c>
      <c r="H243" s="105">
        <v>2</v>
      </c>
      <c r="I243" s="103" t="s">
        <v>906</v>
      </c>
      <c r="J243" s="139">
        <v>84787</v>
      </c>
      <c r="K243" s="139">
        <v>84644</v>
      </c>
      <c r="L243" s="109">
        <v>0.98</v>
      </c>
      <c r="M243" s="109">
        <f t="shared" si="32"/>
        <v>-7879.5918367346931</v>
      </c>
      <c r="N243" s="44">
        <v>0.32</v>
      </c>
      <c r="O243" s="44">
        <v>-11.256959999999999</v>
      </c>
      <c r="P243" s="29">
        <f t="shared" si="30"/>
        <v>-11.256959999999999</v>
      </c>
      <c r="Q243" s="110" t="s">
        <v>57</v>
      </c>
      <c r="R243" s="110">
        <v>45.6</v>
      </c>
      <c r="S243" s="110">
        <v>17.399999999999999</v>
      </c>
      <c r="T243" s="110">
        <v>10.29</v>
      </c>
      <c r="U243" s="110">
        <v>107.4</v>
      </c>
      <c r="V243" s="110">
        <v>218.9</v>
      </c>
      <c r="W243" s="110" t="s">
        <v>57</v>
      </c>
      <c r="X243" s="110">
        <v>129.6</v>
      </c>
      <c r="Y243" s="110">
        <v>2.6</v>
      </c>
      <c r="Z243" s="140">
        <v>1.7436207702152799</v>
      </c>
      <c r="AA243" s="166">
        <v>0.55300000000000005</v>
      </c>
      <c r="AB243" s="116">
        <v>170.7</v>
      </c>
      <c r="AC243" s="116">
        <v>43.5</v>
      </c>
      <c r="AD243" s="167">
        <v>56.986699999999999</v>
      </c>
      <c r="AE243" s="116" t="s">
        <v>57</v>
      </c>
    </row>
    <row r="244" spans="1:31" ht="15.6" hidden="1">
      <c r="A244" s="1">
        <v>6</v>
      </c>
      <c r="B244" s="104" t="s">
        <v>143</v>
      </c>
      <c r="C244" s="103">
        <v>43746</v>
      </c>
      <c r="D244" s="103" t="s">
        <v>686</v>
      </c>
      <c r="E244" s="104" t="s">
        <v>857</v>
      </c>
      <c r="F244" s="104" t="s">
        <v>55</v>
      </c>
      <c r="G244" s="105">
        <v>25</v>
      </c>
      <c r="H244" s="105">
        <v>3</v>
      </c>
      <c r="I244" s="103" t="s">
        <v>906</v>
      </c>
      <c r="J244" s="139">
        <v>84644</v>
      </c>
      <c r="K244" s="139">
        <v>84719</v>
      </c>
      <c r="L244" s="109">
        <v>1.03</v>
      </c>
      <c r="M244" s="109">
        <f t="shared" si="32"/>
        <v>3932.038834951456</v>
      </c>
      <c r="N244" s="44">
        <v>0.32</v>
      </c>
      <c r="O244" s="44">
        <v>5.9039999999999999</v>
      </c>
      <c r="P244" s="29">
        <f t="shared" si="30"/>
        <v>5.9039999999999999</v>
      </c>
      <c r="Q244" s="110" t="s">
        <v>57</v>
      </c>
      <c r="R244" s="110">
        <v>45.6</v>
      </c>
      <c r="S244" s="110">
        <v>17.399999999999999</v>
      </c>
      <c r="T244" s="110">
        <v>10.29</v>
      </c>
      <c r="U244" s="110">
        <v>107.4</v>
      </c>
      <c r="V244" s="110">
        <v>218.9</v>
      </c>
      <c r="W244" s="110" t="s">
        <v>57</v>
      </c>
      <c r="X244" s="110">
        <v>129.6</v>
      </c>
      <c r="Y244" s="110">
        <v>2.6</v>
      </c>
      <c r="Z244" s="140">
        <v>1.7436207702152799</v>
      </c>
      <c r="AA244" s="166">
        <v>0.55300000000000005</v>
      </c>
      <c r="AB244" s="116">
        <v>170.7</v>
      </c>
      <c r="AC244" s="116">
        <v>43.5</v>
      </c>
      <c r="AD244" s="167">
        <v>56.986699999999999</v>
      </c>
      <c r="AE244" s="116" t="s">
        <v>57</v>
      </c>
    </row>
    <row r="245" spans="1:31" ht="15.6" hidden="1">
      <c r="A245" s="1">
        <v>15</v>
      </c>
      <c r="B245" s="104" t="s">
        <v>320</v>
      </c>
      <c r="C245" s="103">
        <v>43747</v>
      </c>
      <c r="D245" s="103" t="s">
        <v>599</v>
      </c>
      <c r="E245" s="104" t="s">
        <v>897</v>
      </c>
      <c r="F245" s="104" t="s">
        <v>55</v>
      </c>
      <c r="G245" s="105">
        <v>25</v>
      </c>
      <c r="H245" s="105">
        <v>1</v>
      </c>
      <c r="I245" s="103" t="s">
        <v>906</v>
      </c>
      <c r="J245" s="137">
        <v>84881</v>
      </c>
      <c r="K245" s="137">
        <v>84938</v>
      </c>
      <c r="L245" s="109">
        <v>1</v>
      </c>
      <c r="M245" s="109">
        <f t="shared" si="32"/>
        <v>3077.9999999999995</v>
      </c>
      <c r="N245" s="44">
        <v>0.32</v>
      </c>
      <c r="O245" s="44">
        <v>4.4870399999999995</v>
      </c>
      <c r="P245" s="29">
        <f t="shared" si="30"/>
        <v>4.4870399999999995</v>
      </c>
      <c r="Q245" s="110" t="s">
        <v>57</v>
      </c>
      <c r="R245" s="110">
        <v>1.0900000000000001</v>
      </c>
      <c r="S245" s="110">
        <v>16.600000000000001</v>
      </c>
      <c r="T245" s="110">
        <v>8.26</v>
      </c>
      <c r="U245" s="110">
        <v>84.9</v>
      </c>
      <c r="V245" s="110">
        <v>235.5</v>
      </c>
      <c r="W245" s="110" t="s">
        <v>57</v>
      </c>
      <c r="X245" s="110">
        <v>163.9</v>
      </c>
      <c r="Y245" s="110">
        <v>8.6999999999999993</v>
      </c>
      <c r="Z245" s="140">
        <v>2.04392248787835</v>
      </c>
      <c r="AA245" s="166">
        <v>0.70599999999999996</v>
      </c>
      <c r="AB245" s="116">
        <v>83.4</v>
      </c>
      <c r="AC245" s="116">
        <v>52.9</v>
      </c>
      <c r="AD245" s="167">
        <v>97.063880000000012</v>
      </c>
      <c r="AE245" s="116" t="s">
        <v>57</v>
      </c>
    </row>
    <row r="246" spans="1:31" ht="15.6" hidden="1">
      <c r="A246" s="1">
        <v>15</v>
      </c>
      <c r="B246" s="104" t="s">
        <v>320</v>
      </c>
      <c r="C246" s="103">
        <v>43747</v>
      </c>
      <c r="D246" s="103" t="s">
        <v>599</v>
      </c>
      <c r="E246" s="104" t="s">
        <v>898</v>
      </c>
      <c r="F246" s="104" t="s">
        <v>55</v>
      </c>
      <c r="G246" s="105">
        <v>25</v>
      </c>
      <c r="H246" s="105">
        <v>2</v>
      </c>
      <c r="I246" s="103" t="s">
        <v>906</v>
      </c>
      <c r="J246" s="137">
        <v>84938</v>
      </c>
      <c r="K246" s="137">
        <v>84967</v>
      </c>
      <c r="L246" s="109">
        <v>1</v>
      </c>
      <c r="M246" s="109">
        <f t="shared" si="32"/>
        <v>1565.9999999999998</v>
      </c>
      <c r="N246" s="44">
        <v>0.32</v>
      </c>
      <c r="O246" s="44">
        <v>2.2828799999999996</v>
      </c>
      <c r="P246" s="29">
        <f t="shared" si="30"/>
        <v>2.2828799999999996</v>
      </c>
      <c r="Q246" s="110" t="s">
        <v>57</v>
      </c>
      <c r="R246" s="110">
        <v>1.0900000000000001</v>
      </c>
      <c r="S246" s="110">
        <v>16.600000000000001</v>
      </c>
      <c r="T246" s="110">
        <v>8.26</v>
      </c>
      <c r="U246" s="110">
        <v>84.9</v>
      </c>
      <c r="V246" s="110">
        <v>235.5</v>
      </c>
      <c r="W246" s="110" t="s">
        <v>57</v>
      </c>
      <c r="X246" s="110">
        <v>163.9</v>
      </c>
      <c r="Y246" s="110">
        <v>8.6999999999999993</v>
      </c>
      <c r="Z246" s="140">
        <v>2.04392248787835</v>
      </c>
      <c r="AA246" s="166">
        <v>0.70599999999999996</v>
      </c>
      <c r="AB246" s="116">
        <v>83.4</v>
      </c>
      <c r="AC246" s="116">
        <v>52.9</v>
      </c>
      <c r="AD246" s="167">
        <v>97.063880000000012</v>
      </c>
      <c r="AE246" s="116" t="s">
        <v>57</v>
      </c>
    </row>
    <row r="247" spans="1:31" ht="15.6" hidden="1">
      <c r="A247" s="1">
        <v>15</v>
      </c>
      <c r="B247" s="104" t="s">
        <v>320</v>
      </c>
      <c r="C247" s="103">
        <v>43747</v>
      </c>
      <c r="D247" s="103" t="s">
        <v>599</v>
      </c>
      <c r="E247" s="104" t="s">
        <v>899</v>
      </c>
      <c r="F247" s="104" t="s">
        <v>55</v>
      </c>
      <c r="G247" s="105">
        <v>25</v>
      </c>
      <c r="H247" s="105">
        <v>3</v>
      </c>
      <c r="I247" s="103" t="s">
        <v>906</v>
      </c>
      <c r="J247" s="137">
        <v>84967</v>
      </c>
      <c r="K247" s="137">
        <v>85025</v>
      </c>
      <c r="L247" s="109">
        <v>1</v>
      </c>
      <c r="M247" s="109">
        <f t="shared" si="32"/>
        <v>3131.9999999999995</v>
      </c>
      <c r="N247" s="44">
        <v>0.32</v>
      </c>
      <c r="O247" s="44">
        <v>4.5657599999999992</v>
      </c>
      <c r="P247" s="29">
        <f t="shared" si="30"/>
        <v>4.5657599999999992</v>
      </c>
      <c r="Q247" s="110" t="s">
        <v>57</v>
      </c>
      <c r="R247" s="110">
        <v>1.0900000000000001</v>
      </c>
      <c r="S247" s="110">
        <v>16.600000000000001</v>
      </c>
      <c r="T247" s="110">
        <v>8.26</v>
      </c>
      <c r="U247" s="110">
        <v>84.9</v>
      </c>
      <c r="V247" s="110">
        <v>235.5</v>
      </c>
      <c r="W247" s="110" t="s">
        <v>57</v>
      </c>
      <c r="X247" s="110">
        <v>163.9</v>
      </c>
      <c r="Y247" s="110">
        <v>8.6999999999999993</v>
      </c>
      <c r="Z247" s="140">
        <v>2.04392248787835</v>
      </c>
      <c r="AA247" s="166">
        <v>0.70599999999999996</v>
      </c>
      <c r="AB247" s="116">
        <v>83.4</v>
      </c>
      <c r="AC247" s="116">
        <v>52.9</v>
      </c>
      <c r="AD247" s="167">
        <v>97.063880000000012</v>
      </c>
      <c r="AE247" s="116" t="s">
        <v>57</v>
      </c>
    </row>
    <row r="248" spans="1:31" ht="15.6" hidden="1">
      <c r="A248" s="1">
        <v>8</v>
      </c>
      <c r="B248" s="104" t="s">
        <v>210</v>
      </c>
      <c r="C248" s="103">
        <v>43746</v>
      </c>
      <c r="D248" s="103" t="s">
        <v>110</v>
      </c>
      <c r="E248" s="104" t="s">
        <v>867</v>
      </c>
      <c r="F248" s="104" t="s">
        <v>55</v>
      </c>
      <c r="G248" s="105">
        <v>25</v>
      </c>
      <c r="H248" s="105">
        <v>1</v>
      </c>
      <c r="I248" s="103" t="s">
        <v>906</v>
      </c>
      <c r="J248" s="137">
        <v>84446</v>
      </c>
      <c r="K248" s="137">
        <v>84459</v>
      </c>
      <c r="L248" s="109">
        <v>0.62</v>
      </c>
      <c r="M248" s="109">
        <f t="shared" si="32"/>
        <v>1132.258064516129</v>
      </c>
      <c r="N248" s="44">
        <v>0.32</v>
      </c>
      <c r="O248" s="44">
        <v>1.02336</v>
      </c>
      <c r="P248" s="29">
        <f t="shared" si="30"/>
        <v>1.02336</v>
      </c>
      <c r="Q248" s="110" t="s">
        <v>57</v>
      </c>
      <c r="R248" s="116">
        <v>0.90200000000000002</v>
      </c>
      <c r="S248" s="110">
        <v>15.8</v>
      </c>
      <c r="T248" s="110">
        <v>8.9700000000000006</v>
      </c>
      <c r="U248" s="110">
        <v>907</v>
      </c>
      <c r="V248" s="110">
        <v>359.2</v>
      </c>
      <c r="W248" s="110" t="s">
        <v>57</v>
      </c>
      <c r="X248" s="110">
        <v>68.8</v>
      </c>
      <c r="Y248" s="110">
        <v>35.299999999999997</v>
      </c>
      <c r="Z248" s="140">
        <v>3.53920259612363</v>
      </c>
      <c r="AA248" s="166">
        <v>1.9410000000000001</v>
      </c>
      <c r="AB248" s="116">
        <v>360.1</v>
      </c>
      <c r="AC248" s="116">
        <v>174.3</v>
      </c>
      <c r="AD248" s="167">
        <v>465.92237</v>
      </c>
      <c r="AE248" s="116" t="s">
        <v>57</v>
      </c>
    </row>
    <row r="249" spans="1:31" ht="15.6" hidden="1">
      <c r="A249" s="1">
        <v>8</v>
      </c>
      <c r="B249" s="104" t="s">
        <v>210</v>
      </c>
      <c r="C249" s="103">
        <v>43746</v>
      </c>
      <c r="D249" s="103" t="s">
        <v>110</v>
      </c>
      <c r="E249" s="104" t="s">
        <v>868</v>
      </c>
      <c r="F249" s="104" t="s">
        <v>55</v>
      </c>
      <c r="G249" s="105">
        <v>25</v>
      </c>
      <c r="H249" s="105">
        <v>2</v>
      </c>
      <c r="I249" s="103" t="s">
        <v>906</v>
      </c>
      <c r="J249" s="137">
        <v>84459</v>
      </c>
      <c r="K249" s="137">
        <v>84465</v>
      </c>
      <c r="L249" s="109">
        <v>0.67</v>
      </c>
      <c r="M249" s="109">
        <f t="shared" si="32"/>
        <v>483.5820895522387</v>
      </c>
      <c r="N249" s="44">
        <v>0.32</v>
      </c>
      <c r="O249" s="44">
        <v>0.47231999999999991</v>
      </c>
      <c r="P249" s="29">
        <f t="shared" si="30"/>
        <v>0.47231999999999991</v>
      </c>
      <c r="Q249" s="110" t="s">
        <v>57</v>
      </c>
      <c r="R249" s="116">
        <v>0.90200000000000002</v>
      </c>
      <c r="S249" s="110">
        <v>15.8</v>
      </c>
      <c r="T249" s="110">
        <v>8.9700000000000006</v>
      </c>
      <c r="U249" s="110">
        <v>907</v>
      </c>
      <c r="V249" s="110">
        <v>359.2</v>
      </c>
      <c r="W249" s="110" t="s">
        <v>57</v>
      </c>
      <c r="X249" s="110">
        <v>68.8</v>
      </c>
      <c r="Y249" s="110">
        <v>35.299999999999997</v>
      </c>
      <c r="Z249" s="140">
        <v>3.53920259612363</v>
      </c>
      <c r="AA249" s="166">
        <v>1.9410000000000001</v>
      </c>
      <c r="AB249" s="116">
        <v>360.1</v>
      </c>
      <c r="AC249" s="116">
        <v>174.3</v>
      </c>
      <c r="AD249" s="167">
        <v>465.92237</v>
      </c>
      <c r="AE249" s="116" t="s">
        <v>57</v>
      </c>
    </row>
    <row r="250" spans="1:31" ht="15.6" hidden="1">
      <c r="A250" s="1">
        <v>8</v>
      </c>
      <c r="B250" s="104" t="s">
        <v>210</v>
      </c>
      <c r="C250" s="103">
        <v>43746</v>
      </c>
      <c r="D250" s="103" t="s">
        <v>110</v>
      </c>
      <c r="E250" s="104" t="s">
        <v>869</v>
      </c>
      <c r="F250" s="104" t="s">
        <v>55</v>
      </c>
      <c r="G250" s="105">
        <v>25</v>
      </c>
      <c r="H250" s="105">
        <v>3</v>
      </c>
      <c r="I250" s="103" t="s">
        <v>906</v>
      </c>
      <c r="J250" s="137">
        <v>84468</v>
      </c>
      <c r="K250" s="137">
        <v>84471</v>
      </c>
      <c r="L250" s="109">
        <v>0.75</v>
      </c>
      <c r="M250" s="109">
        <f t="shared" si="32"/>
        <v>215.99999999999997</v>
      </c>
      <c r="N250" s="44">
        <v>0.32</v>
      </c>
      <c r="O250" s="44">
        <v>0.23615999999999995</v>
      </c>
      <c r="P250" s="29">
        <f t="shared" si="30"/>
        <v>0.23615999999999995</v>
      </c>
      <c r="Q250" s="110" t="s">
        <v>57</v>
      </c>
      <c r="R250" s="116">
        <v>0.90200000000000002</v>
      </c>
      <c r="S250" s="110">
        <v>15.8</v>
      </c>
      <c r="T250" s="110">
        <v>8.9700000000000006</v>
      </c>
      <c r="U250" s="110">
        <v>907</v>
      </c>
      <c r="V250" s="110">
        <v>359.2</v>
      </c>
      <c r="W250" s="110" t="s">
        <v>57</v>
      </c>
      <c r="X250" s="110">
        <v>68.8</v>
      </c>
      <c r="Y250" s="110">
        <v>35.299999999999997</v>
      </c>
      <c r="Z250" s="140">
        <v>3.53920259612363</v>
      </c>
      <c r="AA250" s="166">
        <v>1.9410000000000001</v>
      </c>
      <c r="AB250" s="116">
        <v>360.1</v>
      </c>
      <c r="AC250" s="116">
        <v>174.3</v>
      </c>
      <c r="AD250" s="167">
        <v>465.92237</v>
      </c>
      <c r="AE250" s="116" t="s">
        <v>57</v>
      </c>
    </row>
    <row r="251" spans="1:31" ht="15.6" hidden="1">
      <c r="A251" s="1">
        <v>5</v>
      </c>
      <c r="B251" s="106" t="s">
        <v>126</v>
      </c>
      <c r="C251" s="103">
        <v>43746</v>
      </c>
      <c r="D251" s="104" t="s">
        <v>911</v>
      </c>
      <c r="E251" s="104" t="s">
        <v>850</v>
      </c>
      <c r="F251" s="104" t="s">
        <v>55</v>
      </c>
      <c r="G251" s="105">
        <v>25</v>
      </c>
      <c r="H251" s="105">
        <v>1</v>
      </c>
      <c r="I251" s="103" t="s">
        <v>906</v>
      </c>
      <c r="J251" s="136">
        <v>84737</v>
      </c>
      <c r="K251" s="136">
        <v>84763</v>
      </c>
      <c r="L251" s="104">
        <v>1</v>
      </c>
      <c r="M251" s="109">
        <f t="shared" si="32"/>
        <v>1404</v>
      </c>
      <c r="N251" s="44">
        <v>0.32</v>
      </c>
      <c r="O251" s="44">
        <v>2.0467200000000001</v>
      </c>
      <c r="P251" s="29">
        <f t="shared" si="30"/>
        <v>2.0467200000000001</v>
      </c>
      <c r="Q251" s="110" t="s">
        <v>57</v>
      </c>
      <c r="R251" s="110">
        <v>2.2200000000000002</v>
      </c>
      <c r="S251" s="110">
        <v>16.8</v>
      </c>
      <c r="T251" s="110">
        <v>9.56</v>
      </c>
      <c r="U251" s="104">
        <v>98.5</v>
      </c>
      <c r="V251" s="110">
        <v>283.3</v>
      </c>
      <c r="W251" s="110" t="s">
        <v>57</v>
      </c>
      <c r="X251" s="110">
        <v>138.6</v>
      </c>
      <c r="Y251" s="116">
        <v>6.9</v>
      </c>
      <c r="Z251" s="140">
        <v>1.83912413128936</v>
      </c>
      <c r="AA251" s="166">
        <v>0.97599999999999998</v>
      </c>
      <c r="AB251" s="116">
        <v>57.6</v>
      </c>
      <c r="AC251" s="116">
        <v>49.3</v>
      </c>
      <c r="AD251" s="167">
        <v>97.806049999999999</v>
      </c>
      <c r="AE251" s="116" t="s">
        <v>57</v>
      </c>
    </row>
    <row r="252" spans="1:31" ht="15.6" hidden="1">
      <c r="A252" s="1">
        <v>5</v>
      </c>
      <c r="B252" s="104" t="s">
        <v>126</v>
      </c>
      <c r="C252" s="103">
        <v>43746</v>
      </c>
      <c r="D252" s="104" t="s">
        <v>911</v>
      </c>
      <c r="E252" s="104" t="s">
        <v>851</v>
      </c>
      <c r="F252" s="104" t="s">
        <v>55</v>
      </c>
      <c r="G252" s="105">
        <v>25</v>
      </c>
      <c r="H252" s="105">
        <v>2</v>
      </c>
      <c r="I252" s="103" t="s">
        <v>906</v>
      </c>
      <c r="J252" s="136">
        <v>84763</v>
      </c>
      <c r="K252" s="136">
        <v>84803</v>
      </c>
      <c r="L252" s="104">
        <v>0.76</v>
      </c>
      <c r="M252" s="109">
        <f t="shared" si="32"/>
        <v>2842.1052631578946</v>
      </c>
      <c r="N252" s="44">
        <v>0.32</v>
      </c>
      <c r="O252" s="44">
        <v>3.1488</v>
      </c>
      <c r="P252" s="29">
        <f t="shared" si="30"/>
        <v>3.1488</v>
      </c>
      <c r="Q252" s="110" t="s">
        <v>57</v>
      </c>
      <c r="R252" s="110">
        <v>2.2200000000000002</v>
      </c>
      <c r="S252" s="110">
        <v>16.8</v>
      </c>
      <c r="T252" s="110">
        <v>9.56</v>
      </c>
      <c r="U252" s="104">
        <v>98.5</v>
      </c>
      <c r="V252" s="110">
        <v>283.3</v>
      </c>
      <c r="W252" s="110" t="s">
        <v>57</v>
      </c>
      <c r="X252" s="110">
        <v>138.6</v>
      </c>
      <c r="Y252" s="116">
        <v>6.9</v>
      </c>
      <c r="Z252" s="140">
        <v>1.83912413128936</v>
      </c>
      <c r="AA252" s="166">
        <v>0.97599999999999998</v>
      </c>
      <c r="AB252" s="116">
        <v>57.6</v>
      </c>
      <c r="AC252" s="116">
        <v>49.3</v>
      </c>
      <c r="AD252" s="167">
        <v>97.806049999999999</v>
      </c>
      <c r="AE252" s="116" t="s">
        <v>57</v>
      </c>
    </row>
    <row r="253" spans="1:31" ht="15.6" hidden="1">
      <c r="A253" s="1">
        <v>5</v>
      </c>
      <c r="B253" s="104" t="s">
        <v>126</v>
      </c>
      <c r="C253" s="103">
        <v>43746</v>
      </c>
      <c r="D253" s="104" t="s">
        <v>911</v>
      </c>
      <c r="E253" s="104" t="s">
        <v>711</v>
      </c>
      <c r="F253" s="104" t="s">
        <v>55</v>
      </c>
      <c r="G253" s="105">
        <v>25</v>
      </c>
      <c r="H253" s="105">
        <v>3</v>
      </c>
      <c r="I253" s="103" t="s">
        <v>906</v>
      </c>
      <c r="J253" s="136">
        <v>84803</v>
      </c>
      <c r="K253" s="136">
        <v>84812</v>
      </c>
      <c r="L253" s="104">
        <v>1.1599999999999999</v>
      </c>
      <c r="M253" s="109">
        <f t="shared" si="32"/>
        <v>418.9655172413793</v>
      </c>
      <c r="N253" s="44">
        <v>0.32</v>
      </c>
      <c r="O253" s="44">
        <v>0.70847999999999989</v>
      </c>
      <c r="P253" s="29">
        <f t="shared" si="30"/>
        <v>0.70847999999999989</v>
      </c>
      <c r="Q253" s="110" t="s">
        <v>57</v>
      </c>
      <c r="R253" s="110">
        <v>2.2200000000000002</v>
      </c>
      <c r="S253" s="110">
        <v>16.8</v>
      </c>
      <c r="T253" s="110">
        <v>9.56</v>
      </c>
      <c r="U253" s="104">
        <v>98.5</v>
      </c>
      <c r="V253" s="110">
        <v>283.3</v>
      </c>
      <c r="W253" s="110" t="s">
        <v>57</v>
      </c>
      <c r="X253" s="110">
        <v>138.6</v>
      </c>
      <c r="Y253" s="116">
        <v>6.9</v>
      </c>
      <c r="Z253" s="140">
        <v>1.83912413128936</v>
      </c>
      <c r="AA253" s="166">
        <v>0.97599999999999998</v>
      </c>
      <c r="AB253" s="116">
        <v>57.6</v>
      </c>
      <c r="AC253" s="116">
        <v>49.3</v>
      </c>
      <c r="AD253" s="167">
        <v>97.806049999999999</v>
      </c>
      <c r="AE253" s="116" t="s">
        <v>57</v>
      </c>
    </row>
    <row r="254" spans="1:31" ht="15.6" hidden="1">
      <c r="A254" s="1">
        <v>2</v>
      </c>
      <c r="B254" s="104" t="s">
        <v>75</v>
      </c>
      <c r="C254" s="101">
        <v>43745</v>
      </c>
      <c r="D254" s="103" t="s">
        <v>907</v>
      </c>
      <c r="E254" s="104" t="s">
        <v>833</v>
      </c>
      <c r="F254" s="104" t="s">
        <v>55</v>
      </c>
      <c r="G254" s="105">
        <v>25</v>
      </c>
      <c r="H254" s="105">
        <v>1</v>
      </c>
      <c r="I254" s="103" t="s">
        <v>906</v>
      </c>
      <c r="J254" s="136">
        <v>83886</v>
      </c>
      <c r="K254" s="136">
        <v>83907</v>
      </c>
      <c r="L254" s="104">
        <v>1</v>
      </c>
      <c r="M254" s="109">
        <f t="shared" si="32"/>
        <v>1134</v>
      </c>
      <c r="N254" s="44">
        <v>0.32</v>
      </c>
      <c r="O254" s="44">
        <v>1.6531199999999999</v>
      </c>
      <c r="P254" s="29">
        <f t="shared" si="30"/>
        <v>1.6531199999999999</v>
      </c>
      <c r="Q254" s="110" t="s">
        <v>57</v>
      </c>
      <c r="R254" s="110" t="s">
        <v>57</v>
      </c>
      <c r="S254" s="110">
        <v>11.9</v>
      </c>
      <c r="T254" s="110">
        <v>10.41</v>
      </c>
      <c r="U254" s="110">
        <v>96.5</v>
      </c>
      <c r="V254" s="110">
        <v>144.4</v>
      </c>
      <c r="W254" s="110" t="s">
        <v>57</v>
      </c>
      <c r="X254" s="110">
        <v>160.30000000000001</v>
      </c>
      <c r="Y254" s="116">
        <v>1.8</v>
      </c>
      <c r="Z254" s="140">
        <v>0.92835721818926098</v>
      </c>
      <c r="AA254" s="166">
        <v>0.46800000000000003</v>
      </c>
      <c r="AB254" s="116">
        <v>338.5</v>
      </c>
      <c r="AC254" s="116">
        <v>37.6</v>
      </c>
      <c r="AD254" s="167">
        <v>112.15466999999998</v>
      </c>
      <c r="AE254" s="116" t="s">
        <v>57</v>
      </c>
    </row>
    <row r="255" spans="1:31" ht="15.6" hidden="1">
      <c r="A255" s="1">
        <v>2</v>
      </c>
      <c r="B255" s="104" t="s">
        <v>75</v>
      </c>
      <c r="C255" s="101">
        <v>43745</v>
      </c>
      <c r="D255" s="103" t="s">
        <v>907</v>
      </c>
      <c r="E255" s="104" t="s">
        <v>834</v>
      </c>
      <c r="F255" s="104" t="s">
        <v>55</v>
      </c>
      <c r="G255" s="105">
        <v>25</v>
      </c>
      <c r="H255" s="105">
        <v>2</v>
      </c>
      <c r="I255" s="103" t="s">
        <v>906</v>
      </c>
      <c r="J255" s="136">
        <v>83907</v>
      </c>
      <c r="K255" s="136">
        <v>83924</v>
      </c>
      <c r="L255" s="104">
        <v>1</v>
      </c>
      <c r="M255" s="109">
        <f t="shared" si="32"/>
        <v>917.99999999999989</v>
      </c>
      <c r="N255" s="44">
        <v>0.32</v>
      </c>
      <c r="O255" s="44">
        <v>1.3382399999999999</v>
      </c>
      <c r="P255" s="29">
        <f t="shared" si="30"/>
        <v>1.3382399999999999</v>
      </c>
      <c r="Q255" s="110" t="s">
        <v>57</v>
      </c>
      <c r="R255" s="110" t="s">
        <v>57</v>
      </c>
      <c r="S255" s="110">
        <v>11.9</v>
      </c>
      <c r="T255" s="110">
        <v>10.41</v>
      </c>
      <c r="U255" s="110">
        <v>96.5</v>
      </c>
      <c r="V255" s="110">
        <v>144.4</v>
      </c>
      <c r="W255" s="110" t="s">
        <v>57</v>
      </c>
      <c r="X255" s="110">
        <v>160.30000000000001</v>
      </c>
      <c r="Y255" s="116">
        <v>1.8</v>
      </c>
      <c r="Z255" s="140">
        <v>0.92835721818926098</v>
      </c>
      <c r="AA255" s="166">
        <v>0.46800000000000003</v>
      </c>
      <c r="AB255" s="116">
        <v>338.5</v>
      </c>
      <c r="AC255" s="116">
        <v>37.6</v>
      </c>
      <c r="AD255" s="167">
        <v>112.15466999999998</v>
      </c>
      <c r="AE255" s="116" t="s">
        <v>57</v>
      </c>
    </row>
    <row r="256" spans="1:31" ht="15.6" hidden="1">
      <c r="A256" s="1">
        <v>2</v>
      </c>
      <c r="B256" s="104" t="s">
        <v>75</v>
      </c>
      <c r="C256" s="101">
        <v>43745</v>
      </c>
      <c r="D256" s="103" t="s">
        <v>907</v>
      </c>
      <c r="E256" s="104" t="s">
        <v>835</v>
      </c>
      <c r="F256" s="104" t="s">
        <v>55</v>
      </c>
      <c r="G256" s="105">
        <v>25</v>
      </c>
      <c r="H256" s="105">
        <v>3</v>
      </c>
      <c r="I256" s="103" t="s">
        <v>906</v>
      </c>
      <c r="J256" s="136">
        <v>83924</v>
      </c>
      <c r="K256" s="136">
        <v>83943</v>
      </c>
      <c r="L256" s="104">
        <v>1</v>
      </c>
      <c r="M256" s="109">
        <f t="shared" si="32"/>
        <v>1026</v>
      </c>
      <c r="N256" s="44">
        <v>0.32</v>
      </c>
      <c r="O256" s="44">
        <v>1.4956799999999999</v>
      </c>
      <c r="P256" s="29">
        <f t="shared" si="30"/>
        <v>1.4956799999999999</v>
      </c>
      <c r="Q256" s="110" t="s">
        <v>57</v>
      </c>
      <c r="R256" s="110" t="s">
        <v>57</v>
      </c>
      <c r="S256" s="110">
        <v>11.9</v>
      </c>
      <c r="T256" s="110">
        <v>10.41</v>
      </c>
      <c r="U256" s="110">
        <v>96.5</v>
      </c>
      <c r="V256" s="110">
        <v>144.4</v>
      </c>
      <c r="W256" s="110" t="s">
        <v>57</v>
      </c>
      <c r="X256" s="110">
        <v>160.30000000000001</v>
      </c>
      <c r="Y256" s="116">
        <v>1.8</v>
      </c>
      <c r="Z256" s="140">
        <v>0.92835721818926098</v>
      </c>
      <c r="AA256" s="166">
        <v>0.46800000000000003</v>
      </c>
      <c r="AB256" s="116">
        <v>338.5</v>
      </c>
      <c r="AC256" s="116">
        <v>37.6</v>
      </c>
      <c r="AD256" s="167">
        <v>112.15466999999998</v>
      </c>
      <c r="AE256" s="116" t="s">
        <v>57</v>
      </c>
    </row>
    <row r="257" spans="1:61" ht="15.6" hidden="1">
      <c r="A257" s="1">
        <v>4</v>
      </c>
      <c r="B257" s="104" t="s">
        <v>378</v>
      </c>
      <c r="C257" s="101">
        <v>43745</v>
      </c>
      <c r="D257" s="104" t="s">
        <v>909</v>
      </c>
      <c r="E257" s="104" t="s">
        <v>845</v>
      </c>
      <c r="F257" s="104" t="s">
        <v>55</v>
      </c>
      <c r="G257" s="105">
        <v>25</v>
      </c>
      <c r="H257" s="105">
        <v>1</v>
      </c>
      <c r="I257" s="103" t="s">
        <v>906</v>
      </c>
      <c r="J257" s="136">
        <v>84085</v>
      </c>
      <c r="K257" s="137" t="s">
        <v>57</v>
      </c>
      <c r="L257" s="104">
        <v>1</v>
      </c>
      <c r="M257" s="109" t="e">
        <f t="shared" si="32"/>
        <v>#VALUE!</v>
      </c>
      <c r="N257" s="44">
        <v>0.32</v>
      </c>
      <c r="O257" s="44" t="e">
        <v>#VALUE!</v>
      </c>
      <c r="P257" s="29" t="e">
        <f t="shared" si="30"/>
        <v>#VALUE!</v>
      </c>
      <c r="Q257" s="110" t="s">
        <v>57</v>
      </c>
      <c r="R257" s="110">
        <v>13.3</v>
      </c>
      <c r="S257" s="110">
        <v>16.2</v>
      </c>
      <c r="T257" s="110">
        <v>10.89</v>
      </c>
      <c r="U257" s="104">
        <v>110</v>
      </c>
      <c r="V257" s="110">
        <v>17.3</v>
      </c>
      <c r="W257" s="110" t="s">
        <v>57</v>
      </c>
      <c r="X257" s="110">
        <v>158</v>
      </c>
      <c r="Y257" s="116">
        <v>1.4</v>
      </c>
      <c r="Z257" s="140">
        <v>1.3268316455278499</v>
      </c>
      <c r="AA257" s="166">
        <v>0.32300000000000001</v>
      </c>
      <c r="AB257" s="116">
        <v>31.7</v>
      </c>
      <c r="AC257" s="116">
        <v>29.1</v>
      </c>
      <c r="AD257" s="167">
        <v>47.338490000000007</v>
      </c>
      <c r="AE257" s="116" t="s">
        <v>57</v>
      </c>
    </row>
    <row r="258" spans="1:61" ht="15.6" hidden="1">
      <c r="A258" s="1">
        <v>4</v>
      </c>
      <c r="B258" s="104" t="s">
        <v>378</v>
      </c>
      <c r="C258" s="101">
        <v>43745</v>
      </c>
      <c r="D258" s="104" t="s">
        <v>909</v>
      </c>
      <c r="E258" s="104" t="s">
        <v>846</v>
      </c>
      <c r="F258" s="104" t="s">
        <v>55</v>
      </c>
      <c r="G258" s="105">
        <v>25</v>
      </c>
      <c r="H258" s="105">
        <v>2</v>
      </c>
      <c r="I258" s="103" t="s">
        <v>906</v>
      </c>
      <c r="J258" s="136">
        <v>84046</v>
      </c>
      <c r="K258" s="136">
        <v>84110</v>
      </c>
      <c r="L258" s="104">
        <v>1</v>
      </c>
      <c r="M258" s="109">
        <f t="shared" si="32"/>
        <v>3456</v>
      </c>
      <c r="N258" s="44">
        <v>0.32</v>
      </c>
      <c r="O258" s="44">
        <v>5.0380799999999999</v>
      </c>
      <c r="P258" s="29">
        <f t="shared" ref="P258:P321" si="33">(K258-J258)*0.3*0.82*N258</f>
        <v>5.0380799999999999</v>
      </c>
      <c r="Q258" s="110" t="s">
        <v>57</v>
      </c>
      <c r="R258" s="110">
        <v>13.3</v>
      </c>
      <c r="S258" s="110">
        <v>16.2</v>
      </c>
      <c r="T258" s="110">
        <v>10.89</v>
      </c>
      <c r="U258" s="104">
        <v>110</v>
      </c>
      <c r="V258" s="110">
        <v>17.3</v>
      </c>
      <c r="W258" s="110" t="s">
        <v>57</v>
      </c>
      <c r="X258" s="110">
        <v>158</v>
      </c>
      <c r="Y258" s="116">
        <v>1.4</v>
      </c>
      <c r="Z258" s="140">
        <v>1.3268316455278499</v>
      </c>
      <c r="AA258" s="166">
        <v>0.32300000000000001</v>
      </c>
      <c r="AB258" s="116">
        <v>31.7</v>
      </c>
      <c r="AC258" s="116">
        <v>29.1</v>
      </c>
      <c r="AD258" s="167">
        <v>47.338490000000007</v>
      </c>
      <c r="AE258" s="116" t="s">
        <v>57</v>
      </c>
    </row>
    <row r="259" spans="1:61" ht="15.6" hidden="1">
      <c r="A259" s="1">
        <v>4</v>
      </c>
      <c r="B259" s="104" t="s">
        <v>378</v>
      </c>
      <c r="C259" s="101">
        <v>43745</v>
      </c>
      <c r="D259" s="104" t="s">
        <v>909</v>
      </c>
      <c r="E259" s="104" t="s">
        <v>823</v>
      </c>
      <c r="F259" s="104" t="s">
        <v>55</v>
      </c>
      <c r="G259" s="105">
        <v>25</v>
      </c>
      <c r="H259" s="105">
        <v>3</v>
      </c>
      <c r="I259" s="103" t="s">
        <v>906</v>
      </c>
      <c r="J259" s="136">
        <v>84110</v>
      </c>
      <c r="K259" s="136">
        <v>84114</v>
      </c>
      <c r="L259" s="104">
        <v>1.03</v>
      </c>
      <c r="M259" s="109">
        <f t="shared" si="32"/>
        <v>209.70873786407768</v>
      </c>
      <c r="N259" s="44">
        <v>0.32</v>
      </c>
      <c r="O259" s="44">
        <v>0.31487999999999999</v>
      </c>
      <c r="P259" s="29">
        <f t="shared" si="33"/>
        <v>0.31487999999999999</v>
      </c>
      <c r="Q259" s="110" t="s">
        <v>57</v>
      </c>
      <c r="R259" s="110">
        <v>13.3</v>
      </c>
      <c r="S259" s="110">
        <v>16.2</v>
      </c>
      <c r="T259" s="110">
        <v>10.89</v>
      </c>
      <c r="U259" s="104">
        <v>110</v>
      </c>
      <c r="V259" s="110">
        <v>17.3</v>
      </c>
      <c r="W259" s="110" t="s">
        <v>57</v>
      </c>
      <c r="X259" s="110">
        <v>158</v>
      </c>
      <c r="Y259" s="116">
        <v>1.4</v>
      </c>
      <c r="Z259" s="140">
        <v>1.3268316455278499</v>
      </c>
      <c r="AA259" s="166">
        <v>0.32300000000000001</v>
      </c>
      <c r="AB259" s="116">
        <v>31.7</v>
      </c>
      <c r="AC259" s="116">
        <v>29.1</v>
      </c>
      <c r="AD259" s="167">
        <v>47.338490000000007</v>
      </c>
      <c r="AE259" s="116" t="s">
        <v>57</v>
      </c>
    </row>
    <row r="260" spans="1:61" ht="15.6" hidden="1">
      <c r="A260" s="1">
        <v>13</v>
      </c>
      <c r="B260" s="104" t="s">
        <v>303</v>
      </c>
      <c r="C260" s="123">
        <v>43746</v>
      </c>
      <c r="D260" s="103" t="s">
        <v>127</v>
      </c>
      <c r="E260" s="104" t="s">
        <v>891</v>
      </c>
      <c r="F260" s="104" t="s">
        <v>55</v>
      </c>
      <c r="G260" s="105">
        <v>25</v>
      </c>
      <c r="H260" s="105">
        <v>1</v>
      </c>
      <c r="I260" s="103" t="s">
        <v>906</v>
      </c>
      <c r="J260" s="137">
        <v>84340</v>
      </c>
      <c r="K260" s="137">
        <v>84364</v>
      </c>
      <c r="L260" s="109">
        <v>0.9</v>
      </c>
      <c r="M260" s="109">
        <f t="shared" si="32"/>
        <v>1439.9999999999998</v>
      </c>
      <c r="N260" s="44">
        <v>0.32</v>
      </c>
      <c r="O260" s="44">
        <v>1.8892799999999996</v>
      </c>
      <c r="P260" s="29">
        <f t="shared" si="33"/>
        <v>1.8892799999999996</v>
      </c>
      <c r="Q260" s="110" t="s">
        <v>57</v>
      </c>
      <c r="R260" s="110">
        <v>1.35</v>
      </c>
      <c r="S260" s="110">
        <v>15.6</v>
      </c>
      <c r="T260" s="110">
        <v>8.9</v>
      </c>
      <c r="U260" s="110">
        <v>85.5</v>
      </c>
      <c r="V260" s="110">
        <v>278.89999999999998</v>
      </c>
      <c r="W260" s="110" t="s">
        <v>57</v>
      </c>
      <c r="X260" s="110">
        <v>146.30000000000001</v>
      </c>
      <c r="Y260" s="110">
        <v>18</v>
      </c>
      <c r="Z260" s="140">
        <v>3.3093420221099201</v>
      </c>
      <c r="AA260" s="166">
        <v>1.0249999999999999</v>
      </c>
      <c r="AB260" s="116">
        <v>140.6</v>
      </c>
      <c r="AC260" s="116">
        <v>77.7</v>
      </c>
      <c r="AD260" s="167">
        <v>130.46153000000001</v>
      </c>
      <c r="AE260" s="116" t="s">
        <v>57</v>
      </c>
    </row>
    <row r="261" spans="1:61" ht="15.6" hidden="1">
      <c r="A261" s="1">
        <v>13</v>
      </c>
      <c r="B261" s="104" t="s">
        <v>303</v>
      </c>
      <c r="C261" s="123">
        <v>43746</v>
      </c>
      <c r="D261" s="103" t="s">
        <v>127</v>
      </c>
      <c r="E261" s="104" t="s">
        <v>892</v>
      </c>
      <c r="F261" s="104" t="s">
        <v>55</v>
      </c>
      <c r="G261" s="105">
        <v>25</v>
      </c>
      <c r="H261" s="105">
        <v>2</v>
      </c>
      <c r="I261" s="103" t="s">
        <v>906</v>
      </c>
      <c r="J261" s="137">
        <v>84364</v>
      </c>
      <c r="K261" s="137">
        <v>84381</v>
      </c>
      <c r="L261" s="109">
        <v>1</v>
      </c>
      <c r="M261" s="109">
        <f t="shared" si="32"/>
        <v>917.99999999999989</v>
      </c>
      <c r="N261" s="44">
        <v>0.32</v>
      </c>
      <c r="O261" s="44">
        <v>1.3382399999999999</v>
      </c>
      <c r="P261" s="29">
        <f t="shared" si="33"/>
        <v>1.3382399999999999</v>
      </c>
      <c r="Q261" s="110" t="s">
        <v>57</v>
      </c>
      <c r="R261" s="110">
        <v>1.35</v>
      </c>
      <c r="S261" s="110">
        <v>15.6</v>
      </c>
      <c r="T261" s="110">
        <v>8.9</v>
      </c>
      <c r="U261" s="110">
        <v>85.5</v>
      </c>
      <c r="V261" s="110">
        <v>278.89999999999998</v>
      </c>
      <c r="W261" s="110" t="s">
        <v>57</v>
      </c>
      <c r="X261" s="110">
        <v>146.30000000000001</v>
      </c>
      <c r="Y261" s="110">
        <v>18</v>
      </c>
      <c r="Z261" s="140">
        <v>3.3093420221099201</v>
      </c>
      <c r="AA261" s="166">
        <v>1.0249999999999999</v>
      </c>
      <c r="AB261" s="116">
        <v>140.6</v>
      </c>
      <c r="AC261" s="116">
        <v>77.7</v>
      </c>
      <c r="AD261" s="167">
        <v>130.46153000000001</v>
      </c>
      <c r="AE261" s="116" t="s">
        <v>57</v>
      </c>
    </row>
    <row r="262" spans="1:61" ht="15.6" hidden="1">
      <c r="A262" s="1">
        <v>13</v>
      </c>
      <c r="B262" s="104" t="s">
        <v>303</v>
      </c>
      <c r="C262" s="123">
        <v>43746</v>
      </c>
      <c r="D262" s="103" t="s">
        <v>127</v>
      </c>
      <c r="E262" s="104" t="s">
        <v>893</v>
      </c>
      <c r="F262" s="104" t="s">
        <v>55</v>
      </c>
      <c r="G262" s="105">
        <v>25</v>
      </c>
      <c r="H262" s="105">
        <v>3</v>
      </c>
      <c r="I262" s="103" t="s">
        <v>906</v>
      </c>
      <c r="J262" s="137">
        <v>84381</v>
      </c>
      <c r="K262" s="137">
        <v>84397</v>
      </c>
      <c r="L262" s="109">
        <v>0.9</v>
      </c>
      <c r="M262" s="109">
        <f t="shared" si="32"/>
        <v>960</v>
      </c>
      <c r="N262" s="44">
        <v>0.32</v>
      </c>
      <c r="O262" s="44">
        <v>1.25952</v>
      </c>
      <c r="P262" s="29">
        <f t="shared" si="33"/>
        <v>1.25952</v>
      </c>
      <c r="Q262" s="110" t="s">
        <v>57</v>
      </c>
      <c r="R262" s="110">
        <v>1.35</v>
      </c>
      <c r="S262" s="110">
        <v>15.6</v>
      </c>
      <c r="T262" s="110">
        <v>8.9</v>
      </c>
      <c r="U262" s="110">
        <v>85.5</v>
      </c>
      <c r="V262" s="110">
        <v>278.89999999999998</v>
      </c>
      <c r="W262" s="110" t="s">
        <v>57</v>
      </c>
      <c r="X262" s="110">
        <v>146.30000000000001</v>
      </c>
      <c r="Y262" s="110">
        <v>18</v>
      </c>
      <c r="Z262" s="140">
        <v>3.3093420221099201</v>
      </c>
      <c r="AA262" s="166">
        <v>1.0249999999999999</v>
      </c>
      <c r="AB262" s="116">
        <v>140.6</v>
      </c>
      <c r="AC262" s="116">
        <v>77.7</v>
      </c>
      <c r="AD262" s="167">
        <v>130.46153000000001</v>
      </c>
      <c r="AE262" s="116" t="s">
        <v>57</v>
      </c>
    </row>
    <row r="263" spans="1:61" ht="15.6" hidden="1">
      <c r="A263" s="1">
        <v>10</v>
      </c>
      <c r="B263" s="104" t="s">
        <v>218</v>
      </c>
      <c r="C263" s="103">
        <v>43747</v>
      </c>
      <c r="D263" s="103" t="s">
        <v>912</v>
      </c>
      <c r="E263" s="104" t="s">
        <v>873</v>
      </c>
      <c r="F263" s="104" t="s">
        <v>55</v>
      </c>
      <c r="G263" s="105">
        <v>25</v>
      </c>
      <c r="H263" s="105">
        <v>1</v>
      </c>
      <c r="I263" s="103" t="s">
        <v>906</v>
      </c>
      <c r="J263" s="137">
        <v>84837</v>
      </c>
      <c r="K263" s="137">
        <v>84843</v>
      </c>
      <c r="L263" s="109">
        <v>0.62</v>
      </c>
      <c r="M263" s="109">
        <f t="shared" si="32"/>
        <v>522.58064516129025</v>
      </c>
      <c r="N263" s="44">
        <v>0.32</v>
      </c>
      <c r="O263" s="44">
        <v>0.47231999999999991</v>
      </c>
      <c r="P263" s="29">
        <f t="shared" si="33"/>
        <v>0.47231999999999991</v>
      </c>
      <c r="Q263" s="110" t="s">
        <v>57</v>
      </c>
      <c r="R263" s="110">
        <v>0.53</v>
      </c>
      <c r="S263" s="110">
        <v>16.3</v>
      </c>
      <c r="T263" s="110">
        <v>8.9499999999999993</v>
      </c>
      <c r="U263" s="110">
        <v>91.4</v>
      </c>
      <c r="V263" s="110">
        <v>331.7</v>
      </c>
      <c r="W263" s="110" t="s">
        <v>57</v>
      </c>
      <c r="X263" s="110">
        <v>147.19999999999999</v>
      </c>
      <c r="Y263" s="110">
        <v>10.1</v>
      </c>
      <c r="Z263" s="140">
        <v>3.1625278490301998</v>
      </c>
      <c r="AA263" s="166">
        <v>1.6140000000000001</v>
      </c>
      <c r="AB263" s="116">
        <v>570.70000000000005</v>
      </c>
      <c r="AC263" s="116">
        <v>309.3</v>
      </c>
      <c r="AD263" s="167">
        <v>287.05940000000004</v>
      </c>
      <c r="AE263" s="116" t="s">
        <v>57</v>
      </c>
    </row>
    <row r="264" spans="1:61" ht="15.6" hidden="1">
      <c r="A264" s="1">
        <v>10</v>
      </c>
      <c r="B264" s="104" t="s">
        <v>218</v>
      </c>
      <c r="C264" s="103">
        <v>43747</v>
      </c>
      <c r="D264" s="103" t="s">
        <v>912</v>
      </c>
      <c r="E264" s="104" t="s">
        <v>874</v>
      </c>
      <c r="F264" s="104" t="s">
        <v>55</v>
      </c>
      <c r="G264" s="105">
        <v>25</v>
      </c>
      <c r="H264" s="105">
        <v>2</v>
      </c>
      <c r="I264" s="103" t="s">
        <v>906</v>
      </c>
      <c r="J264" s="137">
        <v>84843</v>
      </c>
      <c r="K264" s="137">
        <v>84851</v>
      </c>
      <c r="L264" s="109">
        <v>0.53</v>
      </c>
      <c r="M264" s="109">
        <f t="shared" si="32"/>
        <v>815.09433962264143</v>
      </c>
      <c r="N264" s="44">
        <v>0.32</v>
      </c>
      <c r="O264" s="44">
        <v>0.62975999999999999</v>
      </c>
      <c r="P264" s="29">
        <f t="shared" si="33"/>
        <v>0.62975999999999999</v>
      </c>
      <c r="Q264" s="110" t="s">
        <v>57</v>
      </c>
      <c r="R264" s="110">
        <v>0.53</v>
      </c>
      <c r="S264" s="110">
        <v>16.3</v>
      </c>
      <c r="T264" s="110">
        <v>8.9499999999999993</v>
      </c>
      <c r="U264" s="110">
        <v>91.4</v>
      </c>
      <c r="V264" s="110">
        <v>331.7</v>
      </c>
      <c r="W264" s="110" t="s">
        <v>57</v>
      </c>
      <c r="X264" s="110">
        <v>147.19999999999999</v>
      </c>
      <c r="Y264" s="110">
        <v>10.1</v>
      </c>
      <c r="Z264" s="140">
        <v>3.1625278490301998</v>
      </c>
      <c r="AA264" s="166">
        <v>1.6140000000000001</v>
      </c>
      <c r="AB264" s="116">
        <v>570.70000000000005</v>
      </c>
      <c r="AC264" s="116">
        <v>309.3</v>
      </c>
      <c r="AD264" s="167">
        <v>287.05940000000004</v>
      </c>
      <c r="AE264" s="116" t="s">
        <v>57</v>
      </c>
    </row>
    <row r="265" spans="1:61" ht="15.6" hidden="1">
      <c r="A265" s="1">
        <v>10</v>
      </c>
      <c r="B265" s="104" t="s">
        <v>218</v>
      </c>
      <c r="C265" s="103">
        <v>43747</v>
      </c>
      <c r="D265" s="103" t="s">
        <v>912</v>
      </c>
      <c r="E265" s="104" t="s">
        <v>875</v>
      </c>
      <c r="F265" s="104" t="s">
        <v>55</v>
      </c>
      <c r="G265" s="105">
        <v>25</v>
      </c>
      <c r="H265" s="105">
        <v>3</v>
      </c>
      <c r="I265" s="103" t="s">
        <v>906</v>
      </c>
      <c r="J265" s="137">
        <v>84851</v>
      </c>
      <c r="K265" s="137">
        <v>84856</v>
      </c>
      <c r="L265" s="109">
        <v>0.53</v>
      </c>
      <c r="M265" s="109">
        <f t="shared" si="32"/>
        <v>509.43396226415092</v>
      </c>
      <c r="N265" s="44">
        <v>0.32</v>
      </c>
      <c r="O265" s="44">
        <v>0.39360000000000001</v>
      </c>
      <c r="P265" s="29">
        <f t="shared" si="33"/>
        <v>0.39360000000000001</v>
      </c>
      <c r="Q265" s="110" t="s">
        <v>57</v>
      </c>
      <c r="R265" s="110">
        <v>0.53</v>
      </c>
      <c r="S265" s="110">
        <v>16.3</v>
      </c>
      <c r="T265" s="110">
        <v>8.9499999999999993</v>
      </c>
      <c r="U265" s="110">
        <v>91.4</v>
      </c>
      <c r="V265" s="110">
        <v>331.7</v>
      </c>
      <c r="W265" s="110" t="s">
        <v>57</v>
      </c>
      <c r="X265" s="110">
        <v>147.19999999999999</v>
      </c>
      <c r="Y265" s="110">
        <v>10.1</v>
      </c>
      <c r="Z265" s="140">
        <v>3.1625278490301998</v>
      </c>
      <c r="AA265" s="166">
        <v>1.6140000000000001</v>
      </c>
      <c r="AB265" s="116">
        <v>570.70000000000005</v>
      </c>
      <c r="AC265" s="116">
        <v>309.3</v>
      </c>
      <c r="AD265" s="167">
        <v>287.05940000000004</v>
      </c>
      <c r="AE265" s="116" t="s">
        <v>57</v>
      </c>
    </row>
    <row r="266" spans="1:61" hidden="1">
      <c r="A266" s="1">
        <v>7</v>
      </c>
      <c r="B266" s="15" t="s">
        <v>201</v>
      </c>
      <c r="C266" s="16">
        <v>43395</v>
      </c>
      <c r="D266" s="15" t="s">
        <v>202</v>
      </c>
      <c r="E266" s="15" t="s">
        <v>203</v>
      </c>
      <c r="F266" s="15" t="s">
        <v>55</v>
      </c>
      <c r="G266" s="17">
        <v>500</v>
      </c>
      <c r="H266" s="17">
        <v>1</v>
      </c>
      <c r="I266" s="16" t="s">
        <v>56</v>
      </c>
      <c r="J266" s="126">
        <v>72064</v>
      </c>
      <c r="K266" s="126">
        <v>72982</v>
      </c>
      <c r="L266" s="15">
        <v>7</v>
      </c>
      <c r="M266" s="15">
        <v>9835.7142857142862</v>
      </c>
      <c r="N266" s="44">
        <v>0.32</v>
      </c>
      <c r="O266" s="44">
        <v>72.264959999999988</v>
      </c>
      <c r="P266" s="29">
        <f t="shared" si="33"/>
        <v>72.264959999999988</v>
      </c>
      <c r="Q266" s="19" t="s">
        <v>204</v>
      </c>
      <c r="R266" s="19">
        <v>23</v>
      </c>
      <c r="S266" s="15">
        <v>14.2</v>
      </c>
      <c r="T266" s="15">
        <v>9.8699999999999992</v>
      </c>
      <c r="U266" s="15">
        <v>96.1</v>
      </c>
      <c r="V266" s="15">
        <v>174.4</v>
      </c>
      <c r="W266" s="15">
        <v>7.78</v>
      </c>
      <c r="X266" s="15">
        <v>109.4</v>
      </c>
      <c r="Y266" s="15">
        <v>6.5</v>
      </c>
      <c r="Z266" s="18" t="s">
        <v>57</v>
      </c>
      <c r="AA266" s="18" t="s">
        <v>57</v>
      </c>
      <c r="AB266" s="18" t="s">
        <v>57</v>
      </c>
      <c r="AC266" s="18" t="s">
        <v>57</v>
      </c>
      <c r="AD266" s="18" t="s">
        <v>57</v>
      </c>
      <c r="AE266" s="18">
        <v>2.63</v>
      </c>
      <c r="AF266" s="11" t="s">
        <v>203</v>
      </c>
      <c r="AI266" s="8">
        <v>0</v>
      </c>
      <c r="AJ266" s="8">
        <f t="shared" ref="AJ266:AJ292" si="34">SUM(AG266:AI266)</f>
        <v>0</v>
      </c>
      <c r="AL266" s="8">
        <f t="shared" ref="AL266:AL292" si="35">AJ266-AK266</f>
        <v>0</v>
      </c>
      <c r="AM266" s="3"/>
      <c r="AN266" s="3"/>
      <c r="AO266" s="3">
        <v>2</v>
      </c>
      <c r="AP266" s="124">
        <f t="shared" ref="AP266:AP292" si="36">AO266+AN266+AM266</f>
        <v>2</v>
      </c>
      <c r="AQ266" s="8">
        <v>162.19999999999999</v>
      </c>
      <c r="AR266" s="8">
        <v>174.96</v>
      </c>
      <c r="AS266" s="8">
        <f>AR266-AQ266</f>
        <v>12.760000000000019</v>
      </c>
      <c r="AT266" s="8">
        <v>170.92</v>
      </c>
      <c r="AU266" s="8">
        <f>AT266-AQ266</f>
        <v>8.7199999999999989</v>
      </c>
      <c r="AV266" s="8" t="s">
        <v>58</v>
      </c>
      <c r="AW266" s="8" t="s">
        <v>58</v>
      </c>
      <c r="AX266" s="8" t="s">
        <v>58</v>
      </c>
      <c r="AY266" s="8" t="s">
        <v>58</v>
      </c>
      <c r="AZ266" s="141">
        <v>0.45680999999999999</v>
      </c>
      <c r="BA266" s="141">
        <v>0.4677</v>
      </c>
      <c r="BB266" s="141">
        <f t="shared" ref="BB266:BB281" si="37">BA266-AZ266</f>
        <v>1.0890000000000011E-2</v>
      </c>
      <c r="BE266" s="141">
        <f t="shared" ref="BE266:BE297" si="38">BD266-BC266</f>
        <v>0</v>
      </c>
      <c r="BF266" s="141">
        <v>0.23719000000000001</v>
      </c>
      <c r="BG266" s="141">
        <v>0.23827999999999999</v>
      </c>
      <c r="BH266" s="141">
        <f t="shared" ref="BH266:BH308" si="39">BG266-BF266</f>
        <v>1.0899999999999799E-3</v>
      </c>
      <c r="BI266" s="141">
        <f t="shared" ref="BI266:BI297" si="40">BB266+BE266+BH266</f>
        <v>1.1979999999999991E-2</v>
      </c>
    </row>
    <row r="267" spans="1:61" hidden="1">
      <c r="A267" s="1">
        <v>7</v>
      </c>
      <c r="B267" s="15" t="s">
        <v>201</v>
      </c>
      <c r="C267" s="16">
        <v>43395</v>
      </c>
      <c r="D267" s="15" t="s">
        <v>202</v>
      </c>
      <c r="E267" s="15" t="s">
        <v>205</v>
      </c>
      <c r="F267" s="15" t="s">
        <v>55</v>
      </c>
      <c r="G267" s="17">
        <v>500</v>
      </c>
      <c r="H267" s="17">
        <v>2</v>
      </c>
      <c r="I267" s="16" t="s">
        <v>56</v>
      </c>
      <c r="J267" s="126">
        <v>72911</v>
      </c>
      <c r="K267" s="126">
        <v>74389</v>
      </c>
      <c r="L267" s="15">
        <v>9</v>
      </c>
      <c r="M267" s="15">
        <v>12316.666666666666</v>
      </c>
      <c r="N267" s="44">
        <v>0.32</v>
      </c>
      <c r="O267" s="44">
        <v>116.34815999999999</v>
      </c>
      <c r="P267" s="29">
        <f t="shared" si="33"/>
        <v>116.34815999999999</v>
      </c>
      <c r="Q267" s="15" t="s">
        <v>57</v>
      </c>
      <c r="R267" s="19">
        <v>23</v>
      </c>
      <c r="S267" s="15">
        <v>14.2</v>
      </c>
      <c r="T267" s="15">
        <v>9.8699999999999992</v>
      </c>
      <c r="U267" s="15">
        <v>96.1</v>
      </c>
      <c r="V267" s="15">
        <v>174.4</v>
      </c>
      <c r="W267" s="15">
        <v>7.78</v>
      </c>
      <c r="X267" s="15">
        <v>109.4</v>
      </c>
      <c r="Y267" s="15">
        <v>6.5</v>
      </c>
      <c r="Z267" s="18" t="s">
        <v>57</v>
      </c>
      <c r="AA267" s="18" t="s">
        <v>57</v>
      </c>
      <c r="AB267" s="18" t="s">
        <v>57</v>
      </c>
      <c r="AC267" s="18" t="s">
        <v>57</v>
      </c>
      <c r="AD267" s="18" t="s">
        <v>57</v>
      </c>
      <c r="AE267" s="18">
        <v>3.13</v>
      </c>
      <c r="AF267" s="11" t="s">
        <v>205</v>
      </c>
      <c r="AI267" s="8">
        <v>2.5999999999999998E-4</v>
      </c>
      <c r="AJ267" s="8">
        <f t="shared" si="34"/>
        <v>2.5999999999999998E-4</v>
      </c>
      <c r="AL267" s="8">
        <f t="shared" si="35"/>
        <v>2.5999999999999998E-4</v>
      </c>
      <c r="AM267" s="3"/>
      <c r="AN267" s="3"/>
      <c r="AO267" s="3">
        <v>2</v>
      </c>
      <c r="AP267" s="124">
        <f t="shared" si="36"/>
        <v>2</v>
      </c>
      <c r="AQ267" s="8">
        <v>164.24</v>
      </c>
      <c r="AR267" s="8" t="s">
        <v>58</v>
      </c>
      <c r="AS267" s="8" t="s">
        <v>58</v>
      </c>
      <c r="AT267" s="8">
        <v>179.58</v>
      </c>
      <c r="AU267" s="8">
        <f>AT267-AQ267</f>
        <v>15.340000000000003</v>
      </c>
      <c r="AV267" s="8" t="s">
        <v>58</v>
      </c>
      <c r="AW267" s="8" t="s">
        <v>58</v>
      </c>
      <c r="AX267" s="8" t="s">
        <v>58</v>
      </c>
      <c r="AY267" s="8" t="s">
        <v>58</v>
      </c>
      <c r="AZ267" s="141">
        <v>0.45772000000000002</v>
      </c>
      <c r="BA267" s="141">
        <v>0.45882000000000001</v>
      </c>
      <c r="BB267" s="141">
        <f t="shared" si="37"/>
        <v>1.0999999999999899E-3</v>
      </c>
      <c r="BE267" s="141">
        <f t="shared" si="38"/>
        <v>0</v>
      </c>
      <c r="BH267" s="141">
        <f t="shared" si="39"/>
        <v>0</v>
      </c>
      <c r="BI267" s="141">
        <f t="shared" si="40"/>
        <v>1.0999999999999899E-3</v>
      </c>
    </row>
    <row r="268" spans="1:61" hidden="1">
      <c r="A268" s="1">
        <v>7</v>
      </c>
      <c r="B268" s="15" t="s">
        <v>201</v>
      </c>
      <c r="C268" s="16">
        <v>43395</v>
      </c>
      <c r="D268" s="15" t="s">
        <v>202</v>
      </c>
      <c r="E268" s="15" t="s">
        <v>206</v>
      </c>
      <c r="F268" s="15" t="s">
        <v>55</v>
      </c>
      <c r="G268" s="17">
        <v>500</v>
      </c>
      <c r="H268" s="17">
        <v>3</v>
      </c>
      <c r="I268" s="16" t="s">
        <v>56</v>
      </c>
      <c r="J268" s="126">
        <v>74393</v>
      </c>
      <c r="K268" s="126">
        <v>75827</v>
      </c>
      <c r="L268" s="15">
        <v>9</v>
      </c>
      <c r="M268" s="15">
        <v>11950</v>
      </c>
      <c r="N268" s="44">
        <v>0.32</v>
      </c>
      <c r="O268" s="44">
        <v>112.88447999999998</v>
      </c>
      <c r="P268" s="29">
        <f t="shared" si="33"/>
        <v>112.88447999999998</v>
      </c>
      <c r="Q268" s="15" t="s">
        <v>57</v>
      </c>
      <c r="R268" s="19">
        <v>23</v>
      </c>
      <c r="S268" s="15">
        <v>14.2</v>
      </c>
      <c r="T268" s="15">
        <v>9.8699999999999992</v>
      </c>
      <c r="U268" s="15">
        <v>96.1</v>
      </c>
      <c r="V268" s="15">
        <v>174.4</v>
      </c>
      <c r="W268" s="15">
        <v>7.78</v>
      </c>
      <c r="X268" s="15">
        <v>109.4</v>
      </c>
      <c r="Y268" s="15">
        <v>6.5</v>
      </c>
      <c r="Z268" s="18" t="s">
        <v>57</v>
      </c>
      <c r="AA268" s="18" t="s">
        <v>57</v>
      </c>
      <c r="AB268" s="18" t="s">
        <v>57</v>
      </c>
      <c r="AC268" s="18" t="s">
        <v>57</v>
      </c>
      <c r="AD268" s="18" t="s">
        <v>57</v>
      </c>
      <c r="AE268" s="18">
        <v>4.83</v>
      </c>
      <c r="AF268" s="11" t="s">
        <v>206</v>
      </c>
      <c r="AJ268" s="8">
        <f t="shared" si="34"/>
        <v>0</v>
      </c>
      <c r="AL268" s="8">
        <f t="shared" si="35"/>
        <v>0</v>
      </c>
      <c r="AM268" s="3"/>
      <c r="AN268" s="3"/>
      <c r="AO268" s="3">
        <v>0</v>
      </c>
      <c r="AP268" s="124">
        <f t="shared" si="36"/>
        <v>0</v>
      </c>
      <c r="AQ268" s="8">
        <v>164.57</v>
      </c>
      <c r="AR268" s="8">
        <v>171.89</v>
      </c>
      <c r="AS268" s="8">
        <f t="shared" ref="AS268:AS274" si="41">AR268-AQ268</f>
        <v>7.3199999999999932</v>
      </c>
      <c r="AT268" s="8">
        <v>168.1</v>
      </c>
      <c r="AU268" s="8">
        <f>AT268-AQ268</f>
        <v>3.5300000000000011</v>
      </c>
      <c r="AV268" s="8" t="s">
        <v>58</v>
      </c>
      <c r="AW268" s="8" t="s">
        <v>58</v>
      </c>
      <c r="AX268" s="8" t="s">
        <v>58</v>
      </c>
      <c r="AY268" s="8" t="s">
        <v>58</v>
      </c>
      <c r="AZ268" s="141">
        <v>0.22008</v>
      </c>
      <c r="BA268" s="141">
        <v>0.21967</v>
      </c>
      <c r="BB268" s="141">
        <f t="shared" si="37"/>
        <v>-4.099999999999937E-4</v>
      </c>
      <c r="BE268" s="141">
        <f t="shared" si="38"/>
        <v>0</v>
      </c>
      <c r="BH268" s="141">
        <f t="shared" si="39"/>
        <v>0</v>
      </c>
      <c r="BI268" s="141">
        <f t="shared" si="40"/>
        <v>-4.099999999999937E-4</v>
      </c>
    </row>
    <row r="269" spans="1:61" hidden="1">
      <c r="A269" s="74">
        <v>16</v>
      </c>
      <c r="B269" s="15" t="s">
        <v>337</v>
      </c>
      <c r="C269" s="16">
        <v>43392</v>
      </c>
      <c r="D269" s="15" t="s">
        <v>338</v>
      </c>
      <c r="E269" s="15" t="s">
        <v>339</v>
      </c>
      <c r="F269" s="15" t="s">
        <v>55</v>
      </c>
      <c r="G269" s="17">
        <v>500</v>
      </c>
      <c r="H269" s="17">
        <v>1</v>
      </c>
      <c r="I269" s="16" t="s">
        <v>56</v>
      </c>
      <c r="J269" s="126">
        <v>58669</v>
      </c>
      <c r="K269" s="126">
        <v>60350</v>
      </c>
      <c r="L269" s="15">
        <v>7.666666666666667</v>
      </c>
      <c r="M269" s="15">
        <v>8551.173913043478</v>
      </c>
      <c r="N269" s="44">
        <v>0.19500000000000001</v>
      </c>
      <c r="O269" s="44">
        <v>80.637569999999997</v>
      </c>
      <c r="P269" s="29">
        <f t="shared" si="33"/>
        <v>80.637569999999997</v>
      </c>
      <c r="Q269" s="21" t="s">
        <v>340</v>
      </c>
      <c r="R269" s="21">
        <v>302</v>
      </c>
      <c r="S269" s="15">
        <v>17</v>
      </c>
      <c r="T269" s="15">
        <v>9.32</v>
      </c>
      <c r="U269" s="15">
        <v>96.4</v>
      </c>
      <c r="V269" s="15">
        <v>291</v>
      </c>
      <c r="W269" s="15">
        <v>7.83</v>
      </c>
      <c r="X269" s="15">
        <v>117.5</v>
      </c>
      <c r="Y269" s="15">
        <v>16.5</v>
      </c>
      <c r="Z269" s="18" t="s">
        <v>57</v>
      </c>
      <c r="AA269" s="18" t="s">
        <v>57</v>
      </c>
      <c r="AB269" s="18" t="s">
        <v>57</v>
      </c>
      <c r="AC269" s="18" t="s">
        <v>57</v>
      </c>
      <c r="AD269" s="18" t="s">
        <v>57</v>
      </c>
      <c r="AE269" s="18">
        <v>1.5</v>
      </c>
      <c r="AF269" s="11" t="s">
        <v>339</v>
      </c>
      <c r="AI269" s="8">
        <v>2.4499999999999999E-3</v>
      </c>
      <c r="AJ269" s="8">
        <f t="shared" si="34"/>
        <v>2.4499999999999999E-3</v>
      </c>
      <c r="AK269" s="8">
        <v>8.0000000000000004E-4</v>
      </c>
      <c r="AL269" s="8">
        <f t="shared" si="35"/>
        <v>1.65E-3</v>
      </c>
      <c r="AM269" s="3"/>
      <c r="AN269" s="3"/>
      <c r="AO269" s="3">
        <v>3</v>
      </c>
      <c r="AP269" s="124">
        <f t="shared" si="36"/>
        <v>3</v>
      </c>
      <c r="AQ269" s="8">
        <v>107.49</v>
      </c>
      <c r="AR269" s="8">
        <v>115.53</v>
      </c>
      <c r="AS269" s="8">
        <f t="shared" si="41"/>
        <v>8.0400000000000063</v>
      </c>
      <c r="AT269" s="8" t="s">
        <v>58</v>
      </c>
      <c r="AU269" s="8" t="s">
        <v>58</v>
      </c>
      <c r="AV269" s="8">
        <v>7.79</v>
      </c>
      <c r="AW269" s="8">
        <v>2.27</v>
      </c>
      <c r="AX269" s="8">
        <v>3.41</v>
      </c>
      <c r="BB269" s="141">
        <f t="shared" si="37"/>
        <v>0</v>
      </c>
      <c r="BE269" s="141">
        <f t="shared" si="38"/>
        <v>0</v>
      </c>
      <c r="BF269" s="141">
        <v>0.22375999999999999</v>
      </c>
      <c r="BG269" s="141">
        <v>0.22721</v>
      </c>
      <c r="BH269" s="141">
        <f t="shared" si="39"/>
        <v>3.4500000000000086E-3</v>
      </c>
      <c r="BI269" s="141">
        <f t="shared" si="40"/>
        <v>3.4500000000000086E-3</v>
      </c>
    </row>
    <row r="270" spans="1:61" hidden="1">
      <c r="A270" s="74">
        <v>16</v>
      </c>
      <c r="B270" s="15" t="s">
        <v>337</v>
      </c>
      <c r="C270" s="16">
        <v>43392</v>
      </c>
      <c r="D270" s="15" t="s">
        <v>338</v>
      </c>
      <c r="E270" s="15" t="s">
        <v>341</v>
      </c>
      <c r="F270" s="15" t="s">
        <v>55</v>
      </c>
      <c r="G270" s="17">
        <v>500</v>
      </c>
      <c r="H270" s="17">
        <v>2</v>
      </c>
      <c r="I270" s="16" t="s">
        <v>56</v>
      </c>
      <c r="J270" s="126">
        <v>60350</v>
      </c>
      <c r="K270" s="126">
        <v>61983</v>
      </c>
      <c r="L270" s="15">
        <v>7.15</v>
      </c>
      <c r="M270" s="15">
        <v>8907.2727272727261</v>
      </c>
      <c r="N270" s="44">
        <v>0.19500000000000001</v>
      </c>
      <c r="O270" s="44">
        <v>78.335009999999997</v>
      </c>
      <c r="P270" s="29">
        <f t="shared" si="33"/>
        <v>78.335009999999997</v>
      </c>
      <c r="Q270" s="21" t="s">
        <v>340</v>
      </c>
      <c r="R270" s="21">
        <v>302</v>
      </c>
      <c r="S270" s="15">
        <v>17</v>
      </c>
      <c r="T270" s="15">
        <v>9.32</v>
      </c>
      <c r="U270" s="15">
        <v>96.4</v>
      </c>
      <c r="V270" s="15">
        <v>291</v>
      </c>
      <c r="W270" s="15">
        <v>7.83</v>
      </c>
      <c r="X270" s="15">
        <v>117.5</v>
      </c>
      <c r="Y270" s="15">
        <v>16.5</v>
      </c>
      <c r="Z270" s="18" t="s">
        <v>57</v>
      </c>
      <c r="AA270" s="18" t="s">
        <v>57</v>
      </c>
      <c r="AB270" s="18" t="s">
        <v>57</v>
      </c>
      <c r="AC270" s="18" t="s">
        <v>57</v>
      </c>
      <c r="AD270" s="18" t="s">
        <v>57</v>
      </c>
      <c r="AE270" s="18">
        <v>1.27</v>
      </c>
      <c r="AF270" s="11" t="s">
        <v>341</v>
      </c>
      <c r="AG270" s="8">
        <v>3.0799999999999998E-3</v>
      </c>
      <c r="AH270" s="8">
        <v>3.6099999999999999E-3</v>
      </c>
      <c r="AJ270" s="8">
        <f t="shared" si="34"/>
        <v>6.6899999999999998E-3</v>
      </c>
      <c r="AL270" s="8">
        <f t="shared" si="35"/>
        <v>6.6899999999999998E-3</v>
      </c>
      <c r="AM270" s="3">
        <v>6</v>
      </c>
      <c r="AN270" s="3">
        <v>4</v>
      </c>
      <c r="AO270" s="3"/>
      <c r="AP270" s="124">
        <f t="shared" si="36"/>
        <v>10</v>
      </c>
      <c r="AQ270" s="8">
        <v>114.2</v>
      </c>
      <c r="AR270" s="8">
        <v>136.33000000000001</v>
      </c>
      <c r="AS270" s="8">
        <f t="shared" si="41"/>
        <v>22.13000000000001</v>
      </c>
      <c r="AT270" s="8">
        <v>128.75</v>
      </c>
      <c r="AU270" s="8">
        <f>AT270-AQ270</f>
        <v>14.549999999999997</v>
      </c>
      <c r="AV270" s="8" t="s">
        <v>58</v>
      </c>
      <c r="AW270" s="8" t="s">
        <v>58</v>
      </c>
      <c r="AX270" s="8" t="s">
        <v>58</v>
      </c>
      <c r="AZ270" s="141" t="s">
        <v>342</v>
      </c>
      <c r="BA270" s="141" t="s">
        <v>342</v>
      </c>
      <c r="BB270" s="141" t="e">
        <f t="shared" si="37"/>
        <v>#VALUE!</v>
      </c>
      <c r="BC270" s="141">
        <v>0.23585</v>
      </c>
      <c r="BD270" s="141">
        <v>0.24671999999999999</v>
      </c>
      <c r="BE270" s="141">
        <f t="shared" si="38"/>
        <v>1.0869999999999991E-2</v>
      </c>
      <c r="BF270" s="141">
        <v>0.23047999999999999</v>
      </c>
      <c r="BG270" s="141">
        <v>0.28170000000000001</v>
      </c>
      <c r="BH270" s="141">
        <f t="shared" si="39"/>
        <v>5.1220000000000016E-2</v>
      </c>
      <c r="BI270" s="141" t="e">
        <f t="shared" si="40"/>
        <v>#VALUE!</v>
      </c>
    </row>
    <row r="271" spans="1:61" hidden="1">
      <c r="A271" s="74">
        <v>16</v>
      </c>
      <c r="B271" s="15" t="s">
        <v>337</v>
      </c>
      <c r="C271" s="16">
        <v>43392</v>
      </c>
      <c r="D271" s="15" t="s">
        <v>338</v>
      </c>
      <c r="E271" s="15" t="s">
        <v>343</v>
      </c>
      <c r="F271" s="15" t="s">
        <v>55</v>
      </c>
      <c r="G271" s="17">
        <v>500</v>
      </c>
      <c r="H271" s="17">
        <v>3</v>
      </c>
      <c r="I271" s="16" t="s">
        <v>56</v>
      </c>
      <c r="J271" s="126">
        <v>61983</v>
      </c>
      <c r="K271" s="126">
        <v>63600</v>
      </c>
      <c r="L271" s="15">
        <v>7.1</v>
      </c>
      <c r="M271" s="15">
        <v>8882.1126760563366</v>
      </c>
      <c r="N271" s="44">
        <v>0.19500000000000001</v>
      </c>
      <c r="O271" s="44">
        <v>77.567489999999992</v>
      </c>
      <c r="P271" s="29">
        <f t="shared" si="33"/>
        <v>77.567489999999992</v>
      </c>
      <c r="Q271" s="21" t="s">
        <v>340</v>
      </c>
      <c r="R271" s="21">
        <v>302</v>
      </c>
      <c r="S271" s="15">
        <v>17</v>
      </c>
      <c r="T271" s="15">
        <v>9.32</v>
      </c>
      <c r="U271" s="15">
        <v>96.4</v>
      </c>
      <c r="V271" s="15">
        <v>291</v>
      </c>
      <c r="W271" s="15">
        <v>7.83</v>
      </c>
      <c r="X271" s="15">
        <v>117.5</v>
      </c>
      <c r="Y271" s="15">
        <v>16.5</v>
      </c>
      <c r="Z271" s="18" t="s">
        <v>57</v>
      </c>
      <c r="AA271" s="18" t="s">
        <v>57</v>
      </c>
      <c r="AB271" s="18" t="s">
        <v>57</v>
      </c>
      <c r="AC271" s="18" t="s">
        <v>57</v>
      </c>
      <c r="AD271" s="18" t="s">
        <v>57</v>
      </c>
      <c r="AE271" s="18">
        <v>4.9000000000000004</v>
      </c>
      <c r="AF271" s="11" t="s">
        <v>343</v>
      </c>
      <c r="AG271" s="8">
        <v>1.2700000000000001E-3</v>
      </c>
      <c r="AH271" s="8">
        <v>1.2999999999999999E-4</v>
      </c>
      <c r="AJ271" s="8">
        <f t="shared" si="34"/>
        <v>1.4E-3</v>
      </c>
      <c r="AL271" s="8">
        <f t="shared" si="35"/>
        <v>1.4E-3</v>
      </c>
      <c r="AM271" s="3"/>
      <c r="AN271" s="3">
        <v>2</v>
      </c>
      <c r="AO271" s="3">
        <v>13</v>
      </c>
      <c r="AP271" s="124">
        <f t="shared" si="36"/>
        <v>15</v>
      </c>
      <c r="AQ271" s="8">
        <v>162.99</v>
      </c>
      <c r="AR271" s="8">
        <v>177.84</v>
      </c>
      <c r="AS271" s="8">
        <f t="shared" si="41"/>
        <v>14.849999999999994</v>
      </c>
      <c r="AT271" s="8">
        <v>170.29</v>
      </c>
      <c r="AU271" s="8">
        <f>AT271-AQ271</f>
        <v>7.2999999999999829</v>
      </c>
      <c r="AV271" s="8" t="s">
        <v>58</v>
      </c>
      <c r="AW271" s="8" t="s">
        <v>58</v>
      </c>
      <c r="AX271" s="8" t="s">
        <v>58</v>
      </c>
      <c r="AZ271" s="141">
        <v>0.46140999999999999</v>
      </c>
      <c r="BA271" s="141">
        <v>0.4753</v>
      </c>
      <c r="BB271" s="141">
        <f t="shared" si="37"/>
        <v>1.3890000000000013E-2</v>
      </c>
      <c r="BC271" s="141">
        <v>0.23285</v>
      </c>
      <c r="BD271" s="141">
        <v>0.32086999999999999</v>
      </c>
      <c r="BE271" s="141">
        <f t="shared" si="38"/>
        <v>8.8019999999999987E-2</v>
      </c>
      <c r="BF271" s="141">
        <v>0.22969999999999999</v>
      </c>
      <c r="BG271" s="141">
        <v>0.24704999999999999</v>
      </c>
      <c r="BH271" s="141">
        <f t="shared" si="39"/>
        <v>1.7350000000000004E-2</v>
      </c>
      <c r="BI271" s="141">
        <f t="shared" si="40"/>
        <v>0.11926</v>
      </c>
    </row>
    <row r="272" spans="1:61" hidden="1">
      <c r="A272" s="1">
        <v>12</v>
      </c>
      <c r="B272" s="15" t="s">
        <v>286</v>
      </c>
      <c r="C272" s="16">
        <v>43392</v>
      </c>
      <c r="D272" s="15" t="s">
        <v>287</v>
      </c>
      <c r="E272" s="15" t="s">
        <v>288</v>
      </c>
      <c r="F272" s="15" t="s">
        <v>55</v>
      </c>
      <c r="G272" s="17">
        <v>500</v>
      </c>
      <c r="H272" s="17">
        <v>1</v>
      </c>
      <c r="I272" s="16" t="s">
        <v>56</v>
      </c>
      <c r="J272" s="126">
        <v>63868</v>
      </c>
      <c r="K272" s="126">
        <v>64932</v>
      </c>
      <c r="L272" s="15">
        <v>7.1</v>
      </c>
      <c r="M272" s="15">
        <v>11239.43661971831</v>
      </c>
      <c r="N272" s="44">
        <v>0.32</v>
      </c>
      <c r="O272" s="44">
        <v>83.758079999999993</v>
      </c>
      <c r="P272" s="29">
        <f t="shared" si="33"/>
        <v>83.758079999999993</v>
      </c>
      <c r="Q272" s="15" t="s">
        <v>57</v>
      </c>
      <c r="R272" s="15">
        <v>87.3</v>
      </c>
      <c r="S272" s="15">
        <v>16.7</v>
      </c>
      <c r="T272" s="15">
        <v>9.4499999999999993</v>
      </c>
      <c r="U272" s="15">
        <v>97.2</v>
      </c>
      <c r="V272" s="15">
        <v>231.4</v>
      </c>
      <c r="W272" s="15">
        <v>7.77</v>
      </c>
      <c r="X272" s="15">
        <v>111.1</v>
      </c>
      <c r="Y272" s="15">
        <v>11</v>
      </c>
      <c r="Z272" s="18" t="s">
        <v>57</v>
      </c>
      <c r="AA272" s="18" t="s">
        <v>57</v>
      </c>
      <c r="AB272" s="18" t="s">
        <v>57</v>
      </c>
      <c r="AC272" s="18" t="s">
        <v>57</v>
      </c>
      <c r="AD272" s="18" t="s">
        <v>57</v>
      </c>
      <c r="AE272" s="15" t="s">
        <v>57</v>
      </c>
      <c r="AF272" s="11" t="s">
        <v>288</v>
      </c>
      <c r="AI272" s="8">
        <v>5.8E-4</v>
      </c>
      <c r="AJ272" s="8">
        <f t="shared" si="34"/>
        <v>5.8E-4</v>
      </c>
      <c r="AK272" s="8">
        <v>5.0000000000000001E-4</v>
      </c>
      <c r="AL272" s="8">
        <f t="shared" si="35"/>
        <v>7.9999999999999993E-5</v>
      </c>
      <c r="AM272" s="3"/>
      <c r="AN272" s="3"/>
      <c r="AO272" s="3">
        <v>7</v>
      </c>
      <c r="AP272" s="124">
        <f t="shared" si="36"/>
        <v>7</v>
      </c>
      <c r="AQ272" s="8">
        <v>164.24</v>
      </c>
      <c r="AR272" s="8">
        <v>175.53</v>
      </c>
      <c r="AS272" s="8">
        <f t="shared" si="41"/>
        <v>11.289999999999992</v>
      </c>
      <c r="AT272" s="8">
        <v>170.69</v>
      </c>
      <c r="AU272" s="8">
        <f>AT272-AQ272</f>
        <v>6.4499999999999886</v>
      </c>
      <c r="AV272" s="8" t="s">
        <v>58</v>
      </c>
      <c r="AW272" s="8" t="s">
        <v>58</v>
      </c>
      <c r="AX272" s="8" t="s">
        <v>58</v>
      </c>
      <c r="AY272" s="8" t="s">
        <v>58</v>
      </c>
      <c r="AZ272" s="141">
        <v>0.44159999999999999</v>
      </c>
      <c r="BA272" s="141">
        <v>0.47210000000000002</v>
      </c>
      <c r="BB272" s="141">
        <f t="shared" si="37"/>
        <v>3.0500000000000027E-2</v>
      </c>
      <c r="BE272" s="141">
        <f t="shared" si="38"/>
        <v>0</v>
      </c>
      <c r="BH272" s="141">
        <f t="shared" si="39"/>
        <v>0</v>
      </c>
      <c r="BI272" s="141">
        <f t="shared" si="40"/>
        <v>3.0500000000000027E-2</v>
      </c>
    </row>
    <row r="273" spans="1:61" hidden="1">
      <c r="A273" s="1">
        <v>12</v>
      </c>
      <c r="B273" s="15" t="s">
        <v>286</v>
      </c>
      <c r="C273" s="16">
        <v>43392</v>
      </c>
      <c r="D273" s="15" t="s">
        <v>287</v>
      </c>
      <c r="E273" s="15" t="s">
        <v>289</v>
      </c>
      <c r="F273" s="15" t="s">
        <v>55</v>
      </c>
      <c r="G273" s="17">
        <v>500</v>
      </c>
      <c r="H273" s="17">
        <v>2</v>
      </c>
      <c r="I273" s="16" t="s">
        <v>56</v>
      </c>
      <c r="J273" s="126">
        <v>64931</v>
      </c>
      <c r="K273" s="126">
        <v>66152</v>
      </c>
      <c r="L273" s="15">
        <v>7.0333333333333332</v>
      </c>
      <c r="M273" s="15">
        <v>13020.142180094786</v>
      </c>
      <c r="N273" s="44">
        <v>0.32</v>
      </c>
      <c r="O273" s="44">
        <v>96.11712</v>
      </c>
      <c r="P273" s="29">
        <f t="shared" si="33"/>
        <v>96.11712</v>
      </c>
      <c r="Q273" s="15" t="s">
        <v>57</v>
      </c>
      <c r="R273" s="15">
        <v>87.3</v>
      </c>
      <c r="S273" s="15">
        <v>16.7</v>
      </c>
      <c r="T273" s="15">
        <v>9.4499999999999993</v>
      </c>
      <c r="U273" s="15">
        <v>97.2</v>
      </c>
      <c r="V273" s="15">
        <v>231.4</v>
      </c>
      <c r="W273" s="15">
        <v>7.77</v>
      </c>
      <c r="X273" s="15">
        <v>111.1</v>
      </c>
      <c r="Y273" s="15">
        <v>11</v>
      </c>
      <c r="Z273" s="18"/>
      <c r="AA273" s="18"/>
      <c r="AB273" s="18"/>
      <c r="AC273" s="18"/>
      <c r="AD273" s="18"/>
      <c r="AE273" s="18">
        <v>3.82</v>
      </c>
      <c r="AF273" s="11" t="s">
        <v>289</v>
      </c>
      <c r="AI273" s="8">
        <v>8.6300000000000005E-3</v>
      </c>
      <c r="AJ273" s="8">
        <f t="shared" si="34"/>
        <v>8.6300000000000005E-3</v>
      </c>
      <c r="AL273" s="8">
        <f t="shared" si="35"/>
        <v>8.6300000000000005E-3</v>
      </c>
      <c r="AM273" s="3"/>
      <c r="AN273" s="3"/>
      <c r="AO273" s="3">
        <v>11</v>
      </c>
      <c r="AP273" s="124">
        <f t="shared" si="36"/>
        <v>11</v>
      </c>
      <c r="AQ273" s="8">
        <v>167.69</v>
      </c>
      <c r="AR273" s="8">
        <v>191.56</v>
      </c>
      <c r="AS273" s="8">
        <f t="shared" si="41"/>
        <v>23.870000000000005</v>
      </c>
      <c r="AT273" s="8">
        <v>184.55</v>
      </c>
      <c r="AU273" s="8">
        <f>AT273-AQ273</f>
        <v>16.860000000000014</v>
      </c>
      <c r="AV273" s="8" t="s">
        <v>58</v>
      </c>
      <c r="AW273" s="8" t="s">
        <v>58</v>
      </c>
      <c r="AX273" s="8" t="s">
        <v>58</v>
      </c>
      <c r="AY273" s="8" t="s">
        <v>58</v>
      </c>
      <c r="BA273" s="141">
        <v>0.22753999999999999</v>
      </c>
      <c r="BB273" s="141">
        <f t="shared" si="37"/>
        <v>0.22753999999999999</v>
      </c>
      <c r="BE273" s="141">
        <f t="shared" si="38"/>
        <v>0</v>
      </c>
      <c r="BH273" s="141">
        <f t="shared" si="39"/>
        <v>0</v>
      </c>
      <c r="BI273" s="141">
        <f t="shared" si="40"/>
        <v>0.22753999999999999</v>
      </c>
    </row>
    <row r="274" spans="1:61" hidden="1">
      <c r="A274" s="1">
        <v>12</v>
      </c>
      <c r="B274" s="15" t="s">
        <v>286</v>
      </c>
      <c r="C274" s="16">
        <v>43392</v>
      </c>
      <c r="D274" s="15" t="s">
        <v>287</v>
      </c>
      <c r="E274" s="15" t="s">
        <v>290</v>
      </c>
      <c r="F274" s="15" t="s">
        <v>55</v>
      </c>
      <c r="G274" s="17">
        <v>500</v>
      </c>
      <c r="H274" s="17">
        <v>3</v>
      </c>
      <c r="I274" s="16" t="s">
        <v>56</v>
      </c>
      <c r="J274" s="126">
        <v>66157</v>
      </c>
      <c r="K274" s="126">
        <v>67365</v>
      </c>
      <c r="L274" s="15">
        <v>7</v>
      </c>
      <c r="M274" s="15">
        <v>12942.857142857143</v>
      </c>
      <c r="N274" s="44">
        <v>0.32</v>
      </c>
      <c r="O274" s="44">
        <v>95.093759999999989</v>
      </c>
      <c r="P274" s="29">
        <f t="shared" si="33"/>
        <v>95.093759999999989</v>
      </c>
      <c r="Q274" s="15" t="s">
        <v>57</v>
      </c>
      <c r="R274" s="15">
        <v>87.3</v>
      </c>
      <c r="S274" s="15">
        <v>16.7</v>
      </c>
      <c r="T274" s="15">
        <v>9.4499999999999993</v>
      </c>
      <c r="U274" s="15">
        <v>97.2</v>
      </c>
      <c r="V274" s="15">
        <v>231.4</v>
      </c>
      <c r="W274" s="15">
        <v>7.77</v>
      </c>
      <c r="X274" s="15">
        <v>111.1</v>
      </c>
      <c r="Y274" s="15">
        <v>11</v>
      </c>
      <c r="Z274" s="18" t="s">
        <v>57</v>
      </c>
      <c r="AA274" s="18" t="s">
        <v>57</v>
      </c>
      <c r="AB274" s="18" t="s">
        <v>57</v>
      </c>
      <c r="AC274" s="18" t="s">
        <v>57</v>
      </c>
      <c r="AD274" s="18" t="s">
        <v>57</v>
      </c>
      <c r="AE274" s="18">
        <v>4.13</v>
      </c>
      <c r="AF274" s="11" t="s">
        <v>290</v>
      </c>
      <c r="AI274" s="8">
        <v>2.0000000000000002E-5</v>
      </c>
      <c r="AJ274" s="8">
        <f t="shared" si="34"/>
        <v>2.0000000000000002E-5</v>
      </c>
      <c r="AL274" s="8">
        <f t="shared" si="35"/>
        <v>2.0000000000000002E-5</v>
      </c>
      <c r="AM274" s="3"/>
      <c r="AN274" s="3"/>
      <c r="AO274" s="3">
        <v>3</v>
      </c>
      <c r="AP274" s="124">
        <f t="shared" si="36"/>
        <v>3</v>
      </c>
      <c r="AQ274" s="8">
        <v>163.05000000000001</v>
      </c>
      <c r="AR274" s="8">
        <v>178.23</v>
      </c>
      <c r="AS274" s="8">
        <f t="shared" si="41"/>
        <v>15.179999999999978</v>
      </c>
      <c r="AT274" s="8">
        <v>171.5</v>
      </c>
      <c r="AU274" s="8">
        <f>AT274-AQ274</f>
        <v>8.4499999999999886</v>
      </c>
      <c r="AV274" s="8" t="s">
        <v>58</v>
      </c>
      <c r="AW274" s="8" t="s">
        <v>58</v>
      </c>
      <c r="AX274" s="8" t="s">
        <v>58</v>
      </c>
      <c r="AY274" s="8" t="s">
        <v>58</v>
      </c>
      <c r="AZ274" s="141">
        <v>0.45737</v>
      </c>
      <c r="BA274" s="141">
        <v>0.45823000000000003</v>
      </c>
      <c r="BB274" s="141">
        <f t="shared" si="37"/>
        <v>8.6000000000002741E-4</v>
      </c>
      <c r="BE274" s="141">
        <f t="shared" si="38"/>
        <v>0</v>
      </c>
      <c r="BH274" s="141">
        <f t="shared" si="39"/>
        <v>0</v>
      </c>
      <c r="BI274" s="141">
        <f t="shared" si="40"/>
        <v>8.6000000000002741E-4</v>
      </c>
    </row>
    <row r="275" spans="1:61">
      <c r="A275" s="1">
        <v>11</v>
      </c>
      <c r="B275" s="15" t="s">
        <v>235</v>
      </c>
      <c r="C275" s="16">
        <v>43388</v>
      </c>
      <c r="D275" s="15" t="s">
        <v>236</v>
      </c>
      <c r="E275" s="15" t="s">
        <v>237</v>
      </c>
      <c r="F275" s="15" t="s">
        <v>55</v>
      </c>
      <c r="G275" s="17">
        <v>500</v>
      </c>
      <c r="H275" s="17">
        <v>1</v>
      </c>
      <c r="I275" s="16" t="s">
        <v>56</v>
      </c>
      <c r="J275" s="126">
        <v>8925</v>
      </c>
      <c r="K275" s="126">
        <v>9818</v>
      </c>
      <c r="L275" s="15">
        <v>7</v>
      </c>
      <c r="M275" s="15">
        <v>9567.8571428571431</v>
      </c>
      <c r="N275" s="44">
        <v>0.32</v>
      </c>
      <c r="O275" s="44">
        <v>70.296959999999999</v>
      </c>
      <c r="P275" s="29">
        <f t="shared" si="33"/>
        <v>70.296959999999999</v>
      </c>
      <c r="Q275" s="15" t="s">
        <v>57</v>
      </c>
      <c r="R275" s="15">
        <v>100</v>
      </c>
      <c r="S275" s="15">
        <v>19</v>
      </c>
      <c r="T275" s="15">
        <v>9.24</v>
      </c>
      <c r="U275" s="15">
        <v>99.6</v>
      </c>
      <c r="V275" s="15">
        <v>245.8</v>
      </c>
      <c r="W275" s="15">
        <v>7.85</v>
      </c>
      <c r="X275" s="15">
        <v>293.7</v>
      </c>
      <c r="Y275" s="15">
        <v>5.8</v>
      </c>
      <c r="Z275" s="18" t="s">
        <v>57</v>
      </c>
      <c r="AA275" s="18" t="s">
        <v>57</v>
      </c>
      <c r="AB275" s="18" t="s">
        <v>57</v>
      </c>
      <c r="AC275" s="18" t="s">
        <v>57</v>
      </c>
      <c r="AD275" s="18" t="s">
        <v>57</v>
      </c>
      <c r="AE275" s="18">
        <v>1.44</v>
      </c>
      <c r="AF275" s="11" t="s">
        <v>237</v>
      </c>
      <c r="AI275" s="8">
        <v>3.6260000000000001E-2</v>
      </c>
      <c r="AJ275" s="8">
        <f t="shared" si="34"/>
        <v>3.6260000000000001E-2</v>
      </c>
      <c r="AK275" s="8">
        <v>2.3E-3</v>
      </c>
      <c r="AL275" s="8">
        <f t="shared" si="35"/>
        <v>3.3960000000000004E-2</v>
      </c>
      <c r="AM275" s="3"/>
      <c r="AN275" s="3"/>
      <c r="AO275" s="3">
        <v>78</v>
      </c>
      <c r="AP275" s="124">
        <f t="shared" si="36"/>
        <v>78</v>
      </c>
      <c r="AQ275" s="8" t="s">
        <v>58</v>
      </c>
      <c r="AR275" s="8" t="s">
        <v>58</v>
      </c>
      <c r="AS275" s="8" t="s">
        <v>58</v>
      </c>
      <c r="AT275" s="8" t="s">
        <v>58</v>
      </c>
      <c r="AU275" s="8" t="s">
        <v>58</v>
      </c>
      <c r="AV275" s="8" t="s">
        <v>58</v>
      </c>
      <c r="AW275" s="8" t="s">
        <v>58</v>
      </c>
      <c r="AX275" s="8" t="s">
        <v>58</v>
      </c>
      <c r="AY275" s="8" t="s">
        <v>58</v>
      </c>
      <c r="BB275" s="141">
        <f t="shared" si="37"/>
        <v>0</v>
      </c>
      <c r="BE275" s="141">
        <f t="shared" si="38"/>
        <v>0</v>
      </c>
      <c r="BH275" s="141">
        <f t="shared" si="39"/>
        <v>0</v>
      </c>
      <c r="BI275" s="141">
        <f t="shared" si="40"/>
        <v>0</v>
      </c>
    </row>
    <row r="276" spans="1:61">
      <c r="A276" s="1">
        <v>11</v>
      </c>
      <c r="B276" s="15" t="s">
        <v>235</v>
      </c>
      <c r="C276" s="16">
        <v>43388</v>
      </c>
      <c r="D276" s="15" t="s">
        <v>236</v>
      </c>
      <c r="E276" s="15" t="s">
        <v>238</v>
      </c>
      <c r="F276" s="15" t="s">
        <v>55</v>
      </c>
      <c r="G276" s="17">
        <v>500</v>
      </c>
      <c r="H276" s="17">
        <v>2</v>
      </c>
      <c r="I276" s="16" t="s">
        <v>56</v>
      </c>
      <c r="J276" s="126">
        <v>9818</v>
      </c>
      <c r="K276" s="126">
        <v>10415</v>
      </c>
      <c r="L276" s="15">
        <v>7.15</v>
      </c>
      <c r="M276" s="15">
        <v>6262.2377622377617</v>
      </c>
      <c r="N276" s="44">
        <v>0.32</v>
      </c>
      <c r="O276" s="44">
        <v>46.995840000000001</v>
      </c>
      <c r="P276" s="29">
        <f t="shared" si="33"/>
        <v>46.995840000000001</v>
      </c>
      <c r="Q276" s="15" t="s">
        <v>57</v>
      </c>
      <c r="R276" s="15">
        <v>100</v>
      </c>
      <c r="S276" s="15">
        <v>19</v>
      </c>
      <c r="T276" s="15">
        <v>9.24</v>
      </c>
      <c r="U276" s="15">
        <v>99.6</v>
      </c>
      <c r="V276" s="15">
        <v>245.8</v>
      </c>
      <c r="W276" s="15">
        <v>7.85</v>
      </c>
      <c r="X276" s="15">
        <v>293.7</v>
      </c>
      <c r="Y276" s="15">
        <v>5.8</v>
      </c>
      <c r="Z276" s="18" t="s">
        <v>57</v>
      </c>
      <c r="AA276" s="18" t="s">
        <v>57</v>
      </c>
      <c r="AB276" s="18" t="s">
        <v>57</v>
      </c>
      <c r="AC276" s="18" t="s">
        <v>57</v>
      </c>
      <c r="AD276" s="18" t="s">
        <v>57</v>
      </c>
      <c r="AE276" s="18">
        <v>1.33</v>
      </c>
      <c r="AF276" s="11" t="s">
        <v>238</v>
      </c>
      <c r="AI276" s="8">
        <v>5.8300000000000001E-3</v>
      </c>
      <c r="AJ276" s="8">
        <f t="shared" si="34"/>
        <v>5.8300000000000001E-3</v>
      </c>
      <c r="AL276" s="8">
        <f t="shared" si="35"/>
        <v>5.8300000000000001E-3</v>
      </c>
      <c r="AM276" s="3"/>
      <c r="AN276" s="3"/>
      <c r="AO276" s="3">
        <v>7</v>
      </c>
      <c r="AP276" s="124">
        <f t="shared" si="36"/>
        <v>7</v>
      </c>
      <c r="AQ276" s="8" t="s">
        <v>58</v>
      </c>
      <c r="AR276" s="8" t="s">
        <v>58</v>
      </c>
      <c r="AS276" s="8" t="s">
        <v>58</v>
      </c>
      <c r="AT276" s="8" t="s">
        <v>58</v>
      </c>
      <c r="AU276" s="8" t="s">
        <v>58</v>
      </c>
      <c r="AV276" s="8" t="s">
        <v>58</v>
      </c>
      <c r="AW276" s="8" t="s">
        <v>58</v>
      </c>
      <c r="AX276" s="8" t="s">
        <v>58</v>
      </c>
      <c r="AY276" s="8" t="s">
        <v>58</v>
      </c>
      <c r="BB276" s="141">
        <f t="shared" si="37"/>
        <v>0</v>
      </c>
      <c r="BE276" s="141">
        <f t="shared" si="38"/>
        <v>0</v>
      </c>
      <c r="BH276" s="141">
        <f t="shared" si="39"/>
        <v>0</v>
      </c>
      <c r="BI276" s="141">
        <f t="shared" si="40"/>
        <v>0</v>
      </c>
    </row>
    <row r="277" spans="1:61">
      <c r="A277" s="1">
        <v>11</v>
      </c>
      <c r="B277" s="15" t="s">
        <v>235</v>
      </c>
      <c r="C277" s="16">
        <v>43388</v>
      </c>
      <c r="D277" s="15" t="s">
        <v>236</v>
      </c>
      <c r="E277" s="15" t="s">
        <v>239</v>
      </c>
      <c r="F277" s="15" t="s">
        <v>55</v>
      </c>
      <c r="G277" s="17">
        <v>500</v>
      </c>
      <c r="H277" s="17">
        <v>3</v>
      </c>
      <c r="I277" s="16" t="s">
        <v>56</v>
      </c>
      <c r="J277" s="126">
        <v>10415</v>
      </c>
      <c r="K277" s="126">
        <v>10885</v>
      </c>
      <c r="L277" s="15">
        <v>7</v>
      </c>
      <c r="M277" s="15">
        <v>5035.7142857142853</v>
      </c>
      <c r="N277" s="44">
        <v>0.32</v>
      </c>
      <c r="O277" s="44">
        <v>36.998399999999997</v>
      </c>
      <c r="P277" s="29">
        <f t="shared" si="33"/>
        <v>36.998399999999997</v>
      </c>
      <c r="Q277" s="15" t="s">
        <v>57</v>
      </c>
      <c r="R277" s="15">
        <v>100</v>
      </c>
      <c r="S277" s="15">
        <v>19</v>
      </c>
      <c r="T277" s="15">
        <v>9.24</v>
      </c>
      <c r="U277" s="15">
        <v>99.6</v>
      </c>
      <c r="V277" s="15">
        <v>245.8</v>
      </c>
      <c r="W277" s="15">
        <v>7.85</v>
      </c>
      <c r="X277" s="15">
        <v>293.7</v>
      </c>
      <c r="Y277" s="15">
        <v>5.8</v>
      </c>
      <c r="Z277" s="18" t="s">
        <v>57</v>
      </c>
      <c r="AA277" s="18" t="s">
        <v>57</v>
      </c>
      <c r="AB277" s="18" t="s">
        <v>57</v>
      </c>
      <c r="AC277" s="18" t="s">
        <v>57</v>
      </c>
      <c r="AD277" s="18" t="s">
        <v>57</v>
      </c>
      <c r="AE277" s="18" t="s">
        <v>57</v>
      </c>
      <c r="AF277" s="11" t="s">
        <v>239</v>
      </c>
      <c r="AI277" s="8">
        <v>2.97E-3</v>
      </c>
      <c r="AJ277" s="8">
        <f t="shared" si="34"/>
        <v>2.97E-3</v>
      </c>
      <c r="AK277" s="8">
        <v>2.9999999999999997E-4</v>
      </c>
      <c r="AL277" s="8">
        <f t="shared" si="35"/>
        <v>2.6700000000000001E-3</v>
      </c>
      <c r="AM277" s="3"/>
      <c r="AN277" s="3"/>
      <c r="AO277" s="3">
        <v>13</v>
      </c>
      <c r="AP277" s="124">
        <f t="shared" si="36"/>
        <v>13</v>
      </c>
      <c r="AQ277" s="8" t="s">
        <v>58</v>
      </c>
      <c r="AR277" s="8" t="s">
        <v>58</v>
      </c>
      <c r="AS277" s="8" t="s">
        <v>58</v>
      </c>
      <c r="AT277" s="8" t="s">
        <v>58</v>
      </c>
      <c r="AU277" s="8" t="s">
        <v>58</v>
      </c>
      <c r="AV277" s="8" t="s">
        <v>58</v>
      </c>
      <c r="AW277" s="8" t="s">
        <v>58</v>
      </c>
      <c r="AX277" s="8" t="s">
        <v>58</v>
      </c>
      <c r="AY277" s="8" t="s">
        <v>58</v>
      </c>
      <c r="BB277" s="141">
        <f t="shared" si="37"/>
        <v>0</v>
      </c>
      <c r="BE277" s="141">
        <f t="shared" si="38"/>
        <v>0</v>
      </c>
      <c r="BH277" s="141">
        <f t="shared" si="39"/>
        <v>0</v>
      </c>
      <c r="BI277" s="141">
        <f t="shared" si="40"/>
        <v>0</v>
      </c>
    </row>
    <row r="278" spans="1:61">
      <c r="A278" s="1">
        <v>11</v>
      </c>
      <c r="B278" s="15" t="s">
        <v>235</v>
      </c>
      <c r="C278" s="16">
        <v>43389</v>
      </c>
      <c r="D278" s="15" t="s">
        <v>252</v>
      </c>
      <c r="E278" s="15" t="s">
        <v>253</v>
      </c>
      <c r="F278" s="15" t="s">
        <v>55</v>
      </c>
      <c r="G278" s="17">
        <v>500</v>
      </c>
      <c r="H278" s="17">
        <v>4</v>
      </c>
      <c r="I278" s="16" t="s">
        <v>56</v>
      </c>
      <c r="J278" s="126">
        <v>21979</v>
      </c>
      <c r="K278" s="126">
        <v>23372</v>
      </c>
      <c r="L278" s="15">
        <v>7.0333333333333332</v>
      </c>
      <c r="M278" s="15">
        <v>9506.7298578199061</v>
      </c>
      <c r="N278" s="44">
        <v>0.21</v>
      </c>
      <c r="O278" s="44">
        <v>71.962379999999982</v>
      </c>
      <c r="P278" s="29">
        <f t="shared" si="33"/>
        <v>71.962379999999982</v>
      </c>
      <c r="Q278" s="21" t="s">
        <v>254</v>
      </c>
      <c r="R278" s="21">
        <v>219</v>
      </c>
      <c r="S278" s="15">
        <v>16.8</v>
      </c>
      <c r="T278" s="15">
        <v>9.48</v>
      </c>
      <c r="U278" s="15">
        <v>97.8</v>
      </c>
      <c r="V278" s="15">
        <v>239</v>
      </c>
      <c r="W278" s="15">
        <v>7.82</v>
      </c>
      <c r="X278" s="15">
        <v>229.9</v>
      </c>
      <c r="Y278" s="15">
        <v>22</v>
      </c>
      <c r="Z278" s="18" t="s">
        <v>57</v>
      </c>
      <c r="AA278" s="18" t="s">
        <v>57</v>
      </c>
      <c r="AB278" s="18" t="s">
        <v>57</v>
      </c>
      <c r="AC278" s="18" t="s">
        <v>57</v>
      </c>
      <c r="AD278" s="18" t="s">
        <v>57</v>
      </c>
      <c r="AE278" s="18">
        <v>4.2</v>
      </c>
      <c r="AF278" s="11" t="s">
        <v>253</v>
      </c>
      <c r="AI278" s="8">
        <v>9.9100000000000004E-3</v>
      </c>
      <c r="AJ278" s="8">
        <f t="shared" si="34"/>
        <v>9.9100000000000004E-3</v>
      </c>
      <c r="AL278" s="8">
        <f t="shared" si="35"/>
        <v>9.9100000000000004E-3</v>
      </c>
      <c r="AM278" s="3"/>
      <c r="AN278" s="3"/>
      <c r="AO278" s="3">
        <v>61</v>
      </c>
      <c r="AP278" s="124">
        <f t="shared" si="36"/>
        <v>61</v>
      </c>
      <c r="AQ278" s="8" t="s">
        <v>58</v>
      </c>
      <c r="AR278" s="8" t="s">
        <v>58</v>
      </c>
      <c r="AS278" s="8" t="s">
        <v>58</v>
      </c>
      <c r="AT278" s="8" t="s">
        <v>58</v>
      </c>
      <c r="AU278" s="8" t="s">
        <v>58</v>
      </c>
      <c r="AV278" s="8" t="s">
        <v>58</v>
      </c>
      <c r="AW278" s="8" t="s">
        <v>58</v>
      </c>
      <c r="AX278" s="8" t="s">
        <v>58</v>
      </c>
      <c r="AY278" s="8" t="s">
        <v>58</v>
      </c>
      <c r="BB278" s="141">
        <f t="shared" si="37"/>
        <v>0</v>
      </c>
      <c r="BE278" s="141">
        <f t="shared" si="38"/>
        <v>0</v>
      </c>
      <c r="BH278" s="141">
        <f t="shared" si="39"/>
        <v>0</v>
      </c>
      <c r="BI278" s="141">
        <f t="shared" si="40"/>
        <v>0</v>
      </c>
    </row>
    <row r="279" spans="1:61">
      <c r="A279" s="1">
        <v>11</v>
      </c>
      <c r="B279" s="15" t="s">
        <v>235</v>
      </c>
      <c r="C279" s="16">
        <v>43389</v>
      </c>
      <c r="D279" s="15" t="s">
        <v>252</v>
      </c>
      <c r="E279" s="15" t="s">
        <v>255</v>
      </c>
      <c r="F279" s="15" t="s">
        <v>55</v>
      </c>
      <c r="G279" s="17">
        <v>500</v>
      </c>
      <c r="H279" s="17">
        <v>5</v>
      </c>
      <c r="I279" s="16" t="s">
        <v>56</v>
      </c>
      <c r="J279" s="126">
        <v>23376</v>
      </c>
      <c r="K279" s="126">
        <v>24851</v>
      </c>
      <c r="L279" s="15">
        <v>7.083333333333333</v>
      </c>
      <c r="M279" s="15">
        <v>8121.176470588236</v>
      </c>
      <c r="N279" s="44">
        <v>0.18</v>
      </c>
      <c r="O279" s="44">
        <v>65.312999999999988</v>
      </c>
      <c r="P279" s="29">
        <f t="shared" si="33"/>
        <v>65.312999999999988</v>
      </c>
      <c r="Q279" s="21" t="s">
        <v>256</v>
      </c>
      <c r="R279" s="21">
        <v>219</v>
      </c>
      <c r="S279" s="15">
        <v>16.8</v>
      </c>
      <c r="T279" s="15">
        <v>9.48</v>
      </c>
      <c r="U279" s="15">
        <v>97.8</v>
      </c>
      <c r="V279" s="15">
        <v>239</v>
      </c>
      <c r="W279" s="15">
        <v>7.82</v>
      </c>
      <c r="X279" s="15">
        <v>229.9</v>
      </c>
      <c r="Y279" s="15">
        <v>22</v>
      </c>
      <c r="Z279" s="18" t="s">
        <v>57</v>
      </c>
      <c r="AA279" s="18" t="s">
        <v>57</v>
      </c>
      <c r="AB279" s="18" t="s">
        <v>57</v>
      </c>
      <c r="AC279" s="18" t="s">
        <v>57</v>
      </c>
      <c r="AD279" s="18" t="s">
        <v>57</v>
      </c>
      <c r="AE279" s="18">
        <v>9.59</v>
      </c>
      <c r="AF279" s="11" t="s">
        <v>255</v>
      </c>
      <c r="AI279" s="8">
        <v>6.5700000000000003E-3</v>
      </c>
      <c r="AJ279" s="8">
        <f t="shared" si="34"/>
        <v>6.5700000000000003E-3</v>
      </c>
      <c r="AL279" s="8">
        <f t="shared" si="35"/>
        <v>6.5700000000000003E-3</v>
      </c>
      <c r="AM279" s="3"/>
      <c r="AN279" s="3"/>
      <c r="AO279" s="3">
        <v>44</v>
      </c>
      <c r="AP279" s="124">
        <f t="shared" si="36"/>
        <v>44</v>
      </c>
      <c r="AQ279" s="8" t="s">
        <v>58</v>
      </c>
      <c r="AR279" s="8" t="s">
        <v>58</v>
      </c>
      <c r="AS279" s="8" t="s">
        <v>58</v>
      </c>
      <c r="AT279" s="8" t="s">
        <v>58</v>
      </c>
      <c r="AU279" s="8" t="s">
        <v>58</v>
      </c>
      <c r="AV279" s="8" t="s">
        <v>58</v>
      </c>
      <c r="AW279" s="8" t="s">
        <v>58</v>
      </c>
      <c r="AX279" s="8" t="s">
        <v>58</v>
      </c>
      <c r="AY279" s="8" t="s">
        <v>58</v>
      </c>
      <c r="BB279" s="141">
        <f t="shared" si="37"/>
        <v>0</v>
      </c>
      <c r="BE279" s="141">
        <f t="shared" si="38"/>
        <v>0</v>
      </c>
      <c r="BH279" s="141">
        <f t="shared" si="39"/>
        <v>0</v>
      </c>
      <c r="BI279" s="141">
        <f t="shared" si="40"/>
        <v>0</v>
      </c>
    </row>
    <row r="280" spans="1:61">
      <c r="A280" s="1">
        <v>11</v>
      </c>
      <c r="B280" s="15" t="s">
        <v>235</v>
      </c>
      <c r="C280" s="16">
        <v>43389</v>
      </c>
      <c r="D280" s="15" t="s">
        <v>252</v>
      </c>
      <c r="E280" s="15" t="s">
        <v>257</v>
      </c>
      <c r="F280" s="15" t="s">
        <v>55</v>
      </c>
      <c r="G280" s="17">
        <v>500</v>
      </c>
      <c r="H280" s="17">
        <v>6</v>
      </c>
      <c r="I280" s="16" t="s">
        <v>56</v>
      </c>
      <c r="J280" s="126">
        <v>24851</v>
      </c>
      <c r="K280" s="126">
        <v>26342</v>
      </c>
      <c r="L280" s="15">
        <v>6.9833333333333334</v>
      </c>
      <c r="M280" s="15">
        <v>10248.400954653938</v>
      </c>
      <c r="N280" s="44">
        <v>0.21</v>
      </c>
      <c r="O280" s="44">
        <v>77.025059999999996</v>
      </c>
      <c r="P280" s="29">
        <f t="shared" si="33"/>
        <v>77.025059999999996</v>
      </c>
      <c r="Q280" s="21" t="s">
        <v>254</v>
      </c>
      <c r="R280" s="21">
        <v>219</v>
      </c>
      <c r="S280" s="15">
        <v>16.8</v>
      </c>
      <c r="T280" s="15">
        <v>9.48</v>
      </c>
      <c r="U280" s="15">
        <v>97.8</v>
      </c>
      <c r="V280" s="15">
        <v>239</v>
      </c>
      <c r="W280" s="15">
        <v>7.82</v>
      </c>
      <c r="X280" s="15">
        <v>229.9</v>
      </c>
      <c r="Y280" s="15">
        <v>22</v>
      </c>
      <c r="Z280" s="18" t="s">
        <v>57</v>
      </c>
      <c r="AA280" s="18" t="s">
        <v>57</v>
      </c>
      <c r="AB280" s="18" t="s">
        <v>57</v>
      </c>
      <c r="AC280" s="18" t="s">
        <v>57</v>
      </c>
      <c r="AD280" s="18" t="s">
        <v>57</v>
      </c>
      <c r="AE280" s="18">
        <v>4.4000000000000004</v>
      </c>
      <c r="AF280" s="11" t="s">
        <v>257</v>
      </c>
      <c r="AI280" s="8">
        <v>7.79E-3</v>
      </c>
      <c r="AJ280" s="8">
        <f t="shared" si="34"/>
        <v>7.79E-3</v>
      </c>
      <c r="AL280" s="8">
        <f t="shared" si="35"/>
        <v>7.79E-3</v>
      </c>
      <c r="AM280" s="3"/>
      <c r="AN280" s="3"/>
      <c r="AO280" s="3">
        <v>38</v>
      </c>
      <c r="AP280" s="124">
        <f t="shared" si="36"/>
        <v>38</v>
      </c>
      <c r="AQ280" s="8" t="s">
        <v>58</v>
      </c>
      <c r="AR280" s="8" t="s">
        <v>58</v>
      </c>
      <c r="AS280" s="8" t="s">
        <v>58</v>
      </c>
      <c r="AT280" s="8" t="s">
        <v>58</v>
      </c>
      <c r="AU280" s="8" t="s">
        <v>58</v>
      </c>
      <c r="AV280" s="8" t="s">
        <v>58</v>
      </c>
      <c r="AW280" s="8" t="s">
        <v>58</v>
      </c>
      <c r="AX280" s="8" t="s">
        <v>58</v>
      </c>
      <c r="AY280" s="8" t="s">
        <v>58</v>
      </c>
      <c r="BB280" s="141">
        <f t="shared" si="37"/>
        <v>0</v>
      </c>
      <c r="BE280" s="141">
        <f t="shared" si="38"/>
        <v>0</v>
      </c>
      <c r="BH280" s="141">
        <f t="shared" si="39"/>
        <v>0</v>
      </c>
      <c r="BI280" s="141">
        <f t="shared" si="40"/>
        <v>0</v>
      </c>
    </row>
    <row r="281" spans="1:61">
      <c r="A281" s="1">
        <v>11</v>
      </c>
      <c r="B281" s="15" t="s">
        <v>235</v>
      </c>
      <c r="C281" s="16">
        <v>43391</v>
      </c>
      <c r="D281" s="15" t="s">
        <v>261</v>
      </c>
      <c r="E281" s="15" t="s">
        <v>262</v>
      </c>
      <c r="F281" s="15" t="s">
        <v>55</v>
      </c>
      <c r="G281" s="17">
        <v>500</v>
      </c>
      <c r="H281" s="17">
        <v>7</v>
      </c>
      <c r="I281" s="16" t="s">
        <v>56</v>
      </c>
      <c r="J281" s="126">
        <v>50146</v>
      </c>
      <c r="K281" s="126">
        <v>51442</v>
      </c>
      <c r="L281" s="15">
        <v>8</v>
      </c>
      <c r="M281" s="15">
        <v>9574.2000000000007</v>
      </c>
      <c r="N281" s="44">
        <v>0.25</v>
      </c>
      <c r="O281" s="44">
        <v>79.703999999999994</v>
      </c>
      <c r="P281" s="29">
        <f t="shared" si="33"/>
        <v>79.703999999999994</v>
      </c>
      <c r="Q281" s="21" t="s">
        <v>263</v>
      </c>
      <c r="R281" s="21">
        <v>104</v>
      </c>
      <c r="S281" s="15">
        <v>16.600000000000001</v>
      </c>
      <c r="T281" s="15">
        <v>9.61</v>
      </c>
      <c r="U281" s="15">
        <v>98.7</v>
      </c>
      <c r="V281" s="15">
        <v>212.2</v>
      </c>
      <c r="W281" s="15">
        <v>7.81</v>
      </c>
      <c r="X281" s="15">
        <v>127.9</v>
      </c>
      <c r="Y281" s="15">
        <v>8.8000000000000007</v>
      </c>
      <c r="Z281" s="18" t="s">
        <v>57</v>
      </c>
      <c r="AA281" s="18" t="s">
        <v>57</v>
      </c>
      <c r="AB281" s="18" t="s">
        <v>57</v>
      </c>
      <c r="AC281" s="18" t="s">
        <v>57</v>
      </c>
      <c r="AD281" s="18" t="s">
        <v>57</v>
      </c>
      <c r="AE281" s="15">
        <v>1.23</v>
      </c>
      <c r="AF281" s="11" t="s">
        <v>262</v>
      </c>
      <c r="AI281" s="8">
        <v>2.0400000000000001E-2</v>
      </c>
      <c r="AJ281" s="8">
        <f t="shared" si="34"/>
        <v>2.0400000000000001E-2</v>
      </c>
      <c r="AL281" s="8">
        <f t="shared" si="35"/>
        <v>2.0400000000000001E-2</v>
      </c>
      <c r="AM281" s="3"/>
      <c r="AN281" s="3"/>
      <c r="AO281" s="3">
        <v>70</v>
      </c>
      <c r="AP281" s="124">
        <f t="shared" si="36"/>
        <v>70</v>
      </c>
      <c r="AQ281" s="8" t="s">
        <v>58</v>
      </c>
      <c r="AR281" s="8" t="s">
        <v>58</v>
      </c>
      <c r="AS281" s="8" t="s">
        <v>58</v>
      </c>
      <c r="AT281" s="8" t="s">
        <v>58</v>
      </c>
      <c r="AU281" s="8" t="s">
        <v>58</v>
      </c>
      <c r="AV281" s="8" t="s">
        <v>58</v>
      </c>
      <c r="AW281" s="8" t="s">
        <v>58</v>
      </c>
      <c r="AX281" s="8" t="s">
        <v>58</v>
      </c>
      <c r="AY281" s="8" t="s">
        <v>58</v>
      </c>
      <c r="BB281" s="141">
        <f t="shared" si="37"/>
        <v>0</v>
      </c>
      <c r="BE281" s="141">
        <f t="shared" si="38"/>
        <v>0</v>
      </c>
      <c r="BH281" s="141">
        <f t="shared" si="39"/>
        <v>0</v>
      </c>
      <c r="BI281" s="141">
        <f t="shared" si="40"/>
        <v>0</v>
      </c>
    </row>
    <row r="282" spans="1:61">
      <c r="A282" s="1">
        <v>11</v>
      </c>
      <c r="B282" s="15" t="s">
        <v>235</v>
      </c>
      <c r="C282" s="16">
        <v>43391</v>
      </c>
      <c r="D282" s="15" t="s">
        <v>261</v>
      </c>
      <c r="E282" s="15" t="s">
        <v>264</v>
      </c>
      <c r="F282" s="15" t="s">
        <v>55</v>
      </c>
      <c r="G282" s="17">
        <v>500</v>
      </c>
      <c r="H282" s="17">
        <v>8</v>
      </c>
      <c r="I282" s="16" t="s">
        <v>56</v>
      </c>
      <c r="J282" s="126">
        <v>51457</v>
      </c>
      <c r="K282" s="126">
        <v>52561</v>
      </c>
      <c r="L282" s="15">
        <v>7.166666666666667</v>
      </c>
      <c r="M282" s="15">
        <v>11553.488372093023</v>
      </c>
      <c r="N282" s="44">
        <v>0.32</v>
      </c>
      <c r="O282" s="44">
        <v>86.906879999999987</v>
      </c>
      <c r="P282" s="29">
        <f t="shared" si="33"/>
        <v>86.906879999999987</v>
      </c>
      <c r="Q282" s="15" t="s">
        <v>57</v>
      </c>
      <c r="R282" s="21">
        <v>104</v>
      </c>
      <c r="S282" s="15">
        <v>16.600000000000001</v>
      </c>
      <c r="T282" s="15">
        <v>9.61</v>
      </c>
      <c r="U282" s="15">
        <v>98.7</v>
      </c>
      <c r="V282" s="15">
        <v>212.2</v>
      </c>
      <c r="W282" s="15">
        <v>7.81</v>
      </c>
      <c r="X282" s="15">
        <v>127.9</v>
      </c>
      <c r="Y282" s="15">
        <v>8.8000000000000007</v>
      </c>
      <c r="Z282" s="18" t="s">
        <v>57</v>
      </c>
      <c r="AA282" s="18" t="s">
        <v>57</v>
      </c>
      <c r="AB282" s="18" t="s">
        <v>57</v>
      </c>
      <c r="AC282" s="18" t="s">
        <v>57</v>
      </c>
      <c r="AD282" s="18" t="s">
        <v>57</v>
      </c>
      <c r="AE282" s="18">
        <v>0.5</v>
      </c>
      <c r="AF282" s="11" t="s">
        <v>264</v>
      </c>
      <c r="AI282" s="8">
        <v>4.1250000000000002E-2</v>
      </c>
      <c r="AJ282" s="8">
        <f t="shared" si="34"/>
        <v>4.1250000000000002E-2</v>
      </c>
      <c r="AL282" s="8">
        <f t="shared" si="35"/>
        <v>4.1250000000000002E-2</v>
      </c>
      <c r="AM282" s="3"/>
      <c r="AN282" s="3"/>
      <c r="AO282" s="3">
        <v>35</v>
      </c>
      <c r="AP282" s="124">
        <f t="shared" si="36"/>
        <v>35</v>
      </c>
      <c r="AQ282" s="8" t="s">
        <v>58</v>
      </c>
      <c r="AR282" s="8" t="s">
        <v>58</v>
      </c>
      <c r="AS282" s="8" t="s">
        <v>58</v>
      </c>
      <c r="AT282" s="8" t="s">
        <v>58</v>
      </c>
      <c r="AU282" s="8" t="s">
        <v>58</v>
      </c>
      <c r="AV282" s="8" t="s">
        <v>58</v>
      </c>
      <c r="AW282" s="8" t="s">
        <v>58</v>
      </c>
      <c r="AX282" s="8" t="s">
        <v>58</v>
      </c>
      <c r="AY282" s="8" t="s">
        <v>58</v>
      </c>
      <c r="BB282" s="141">
        <v>6.2969999999999998E-2</v>
      </c>
      <c r="BE282" s="141">
        <f t="shared" si="38"/>
        <v>0</v>
      </c>
      <c r="BH282" s="141">
        <f t="shared" si="39"/>
        <v>0</v>
      </c>
      <c r="BI282" s="141">
        <f t="shared" si="40"/>
        <v>6.2969999999999998E-2</v>
      </c>
    </row>
    <row r="283" spans="1:61">
      <c r="A283" s="1">
        <v>11</v>
      </c>
      <c r="B283" s="15" t="s">
        <v>235</v>
      </c>
      <c r="C283" s="16">
        <v>43391</v>
      </c>
      <c r="D283" s="15" t="s">
        <v>261</v>
      </c>
      <c r="E283" s="15" t="s">
        <v>265</v>
      </c>
      <c r="F283" s="15" t="s">
        <v>55</v>
      </c>
      <c r="G283" s="17">
        <v>500</v>
      </c>
      <c r="H283" s="17">
        <v>9</v>
      </c>
      <c r="I283" s="16" t="s">
        <v>56</v>
      </c>
      <c r="J283" s="126">
        <v>52647</v>
      </c>
      <c r="K283" s="126">
        <v>53757</v>
      </c>
      <c r="L283" s="15">
        <v>7.333333333333333</v>
      </c>
      <c r="M283" s="15">
        <v>11352.272727272728</v>
      </c>
      <c r="N283" s="44">
        <v>0.32</v>
      </c>
      <c r="O283" s="44">
        <v>87.379199999999997</v>
      </c>
      <c r="P283" s="29">
        <f t="shared" si="33"/>
        <v>87.379199999999997</v>
      </c>
      <c r="Q283" s="15" t="s">
        <v>57</v>
      </c>
      <c r="R283" s="21">
        <v>104</v>
      </c>
      <c r="S283" s="15">
        <v>16.600000000000001</v>
      </c>
      <c r="T283" s="15">
        <v>9.61</v>
      </c>
      <c r="U283" s="15">
        <v>98.7</v>
      </c>
      <c r="V283" s="15">
        <v>212.2</v>
      </c>
      <c r="W283" s="15">
        <v>7.81</v>
      </c>
      <c r="X283" s="15">
        <v>127.9</v>
      </c>
      <c r="Y283" s="15">
        <v>8.8000000000000007</v>
      </c>
      <c r="Z283" s="18" t="s">
        <v>57</v>
      </c>
      <c r="AA283" s="18" t="s">
        <v>57</v>
      </c>
      <c r="AB283" s="18" t="s">
        <v>57</v>
      </c>
      <c r="AC283" s="18" t="s">
        <v>57</v>
      </c>
      <c r="AD283" s="18" t="s">
        <v>57</v>
      </c>
      <c r="AE283" s="18">
        <v>2.94</v>
      </c>
      <c r="AF283" s="11" t="s">
        <v>265</v>
      </c>
      <c r="AI283" s="8">
        <v>7.8600000000000007E-3</v>
      </c>
      <c r="AJ283" s="8">
        <f t="shared" si="34"/>
        <v>7.8600000000000007E-3</v>
      </c>
      <c r="AL283" s="8">
        <f t="shared" si="35"/>
        <v>7.8600000000000007E-3</v>
      </c>
      <c r="AM283" s="3"/>
      <c r="AN283" s="3"/>
      <c r="AO283" s="3">
        <v>38</v>
      </c>
      <c r="AP283" s="124">
        <f t="shared" si="36"/>
        <v>38</v>
      </c>
      <c r="AQ283" s="8" t="s">
        <v>58</v>
      </c>
      <c r="AR283" s="8" t="s">
        <v>58</v>
      </c>
      <c r="AS283" s="8" t="s">
        <v>58</v>
      </c>
      <c r="AT283" s="8" t="s">
        <v>58</v>
      </c>
      <c r="AU283" s="8" t="s">
        <v>58</v>
      </c>
      <c r="AV283" s="8" t="s">
        <v>58</v>
      </c>
      <c r="AW283" s="8" t="s">
        <v>58</v>
      </c>
      <c r="AX283" s="8" t="s">
        <v>58</v>
      </c>
      <c r="AY283" s="8" t="s">
        <v>58</v>
      </c>
      <c r="BB283" s="141">
        <v>8.2500000000000004E-3</v>
      </c>
      <c r="BE283" s="141">
        <f t="shared" si="38"/>
        <v>0</v>
      </c>
      <c r="BH283" s="141">
        <f t="shared" si="39"/>
        <v>0</v>
      </c>
      <c r="BI283" s="141">
        <f t="shared" si="40"/>
        <v>8.2500000000000004E-3</v>
      </c>
    </row>
    <row r="284" spans="1:61">
      <c r="A284" s="1">
        <v>11</v>
      </c>
      <c r="B284" s="15" t="s">
        <v>235</v>
      </c>
      <c r="C284" s="16">
        <v>43391</v>
      </c>
      <c r="D284" s="15" t="s">
        <v>261</v>
      </c>
      <c r="E284" s="15" t="s">
        <v>266</v>
      </c>
      <c r="F284" s="15" t="s">
        <v>55</v>
      </c>
      <c r="G284" s="17">
        <v>500</v>
      </c>
      <c r="H284" s="17">
        <v>10</v>
      </c>
      <c r="I284" s="16" t="s">
        <v>56</v>
      </c>
      <c r="J284" s="126">
        <v>53896</v>
      </c>
      <c r="K284" s="126">
        <v>55162</v>
      </c>
      <c r="L284" s="15">
        <v>7.666666666666667</v>
      </c>
      <c r="M284" s="15">
        <v>12384.782608695652</v>
      </c>
      <c r="N284" s="44">
        <v>0.32</v>
      </c>
      <c r="O284" s="44">
        <v>99.659520000000001</v>
      </c>
      <c r="P284" s="29">
        <f t="shared" si="33"/>
        <v>99.659520000000001</v>
      </c>
      <c r="Q284" s="15" t="s">
        <v>57</v>
      </c>
      <c r="R284" s="21">
        <v>104</v>
      </c>
      <c r="S284" s="15">
        <v>16.600000000000001</v>
      </c>
      <c r="T284" s="15">
        <v>9.61</v>
      </c>
      <c r="U284" s="15">
        <v>98.7</v>
      </c>
      <c r="V284" s="15">
        <v>212.2</v>
      </c>
      <c r="W284" s="15">
        <v>7.81</v>
      </c>
      <c r="X284" s="15">
        <v>127.9</v>
      </c>
      <c r="Y284" s="15">
        <v>8.8000000000000007</v>
      </c>
      <c r="Z284" s="18" t="s">
        <v>57</v>
      </c>
      <c r="AA284" s="18" t="s">
        <v>57</v>
      </c>
      <c r="AB284" s="18" t="s">
        <v>57</v>
      </c>
      <c r="AC284" s="18" t="s">
        <v>57</v>
      </c>
      <c r="AD284" s="18" t="s">
        <v>57</v>
      </c>
      <c r="AE284" s="18">
        <v>4.4000000000000004</v>
      </c>
      <c r="AF284" s="11" t="s">
        <v>266</v>
      </c>
      <c r="AI284" s="8">
        <f>0.09383+0.0445</f>
        <v>0.13833000000000001</v>
      </c>
      <c r="AJ284" s="8">
        <f t="shared" si="34"/>
        <v>0.13833000000000001</v>
      </c>
      <c r="AL284" s="8">
        <f t="shared" si="35"/>
        <v>0.13833000000000001</v>
      </c>
      <c r="AM284" s="3"/>
      <c r="AN284" s="3"/>
      <c r="AO284" s="3">
        <v>145</v>
      </c>
      <c r="AP284" s="124">
        <f t="shared" si="36"/>
        <v>145</v>
      </c>
      <c r="AQ284" s="8" t="s">
        <v>58</v>
      </c>
      <c r="AR284" s="8" t="s">
        <v>58</v>
      </c>
      <c r="AS284" s="8" t="s">
        <v>58</v>
      </c>
      <c r="AT284" s="8" t="s">
        <v>58</v>
      </c>
      <c r="AU284" s="8" t="s">
        <v>58</v>
      </c>
      <c r="AV284" s="8" t="s">
        <v>58</v>
      </c>
      <c r="AW284" s="8" t="s">
        <v>58</v>
      </c>
      <c r="AX284" s="8" t="s">
        <v>58</v>
      </c>
      <c r="AY284" s="8" t="s">
        <v>58</v>
      </c>
      <c r="BB284" s="141">
        <v>0.26275999999999999</v>
      </c>
      <c r="BE284" s="141">
        <f t="shared" si="38"/>
        <v>0</v>
      </c>
      <c r="BH284" s="141">
        <f t="shared" si="39"/>
        <v>0</v>
      </c>
      <c r="BI284" s="141">
        <f t="shared" si="40"/>
        <v>0.26275999999999999</v>
      </c>
    </row>
    <row r="285" spans="1:61">
      <c r="A285" s="1">
        <v>11</v>
      </c>
      <c r="B285" s="15" t="s">
        <v>235</v>
      </c>
      <c r="C285" s="16">
        <v>43395</v>
      </c>
      <c r="D285" s="15" t="s">
        <v>270</v>
      </c>
      <c r="E285" s="15" t="s">
        <v>272</v>
      </c>
      <c r="F285" s="15" t="s">
        <v>55</v>
      </c>
      <c r="G285" s="17">
        <v>500</v>
      </c>
      <c r="H285" s="17">
        <v>11</v>
      </c>
      <c r="I285" s="16" t="s">
        <v>56</v>
      </c>
      <c r="J285" s="126">
        <v>77535</v>
      </c>
      <c r="K285" s="126">
        <v>78769</v>
      </c>
      <c r="L285" s="15">
        <v>7.0166666666666666</v>
      </c>
      <c r="M285" s="15">
        <v>13190.023752969122</v>
      </c>
      <c r="N285" s="44">
        <v>0.32</v>
      </c>
      <c r="O285" s="44">
        <v>97.140479999999997</v>
      </c>
      <c r="P285" s="29">
        <f t="shared" si="33"/>
        <v>97.140479999999997</v>
      </c>
      <c r="Q285" s="15" t="s">
        <v>57</v>
      </c>
      <c r="R285" s="15">
        <v>65.099999999999994</v>
      </c>
      <c r="S285" s="15">
        <v>15.7</v>
      </c>
      <c r="T285" s="15">
        <v>10.119999999999999</v>
      </c>
      <c r="U285" s="15">
        <v>102</v>
      </c>
      <c r="V285" s="15">
        <v>298.39999999999998</v>
      </c>
      <c r="W285" s="15">
        <v>7.85</v>
      </c>
      <c r="X285" s="15">
        <v>100.6</v>
      </c>
      <c r="Y285" s="15">
        <v>4.7</v>
      </c>
      <c r="Z285" s="18" t="s">
        <v>57</v>
      </c>
      <c r="AA285" s="18" t="s">
        <v>57</v>
      </c>
      <c r="AB285" s="18" t="s">
        <v>57</v>
      </c>
      <c r="AC285" s="18" t="s">
        <v>57</v>
      </c>
      <c r="AD285" s="18" t="s">
        <v>57</v>
      </c>
      <c r="AE285" s="18">
        <v>0.92</v>
      </c>
      <c r="AF285" s="11" t="s">
        <v>272</v>
      </c>
      <c r="AI285" s="8">
        <v>6.2E-4</v>
      </c>
      <c r="AJ285" s="8">
        <f t="shared" si="34"/>
        <v>6.2E-4</v>
      </c>
      <c r="AL285" s="8">
        <f t="shared" si="35"/>
        <v>6.2E-4</v>
      </c>
      <c r="AM285" s="3"/>
      <c r="AN285" s="3"/>
      <c r="AO285" s="3">
        <v>8</v>
      </c>
      <c r="AP285" s="124">
        <f t="shared" si="36"/>
        <v>8</v>
      </c>
      <c r="AQ285" s="8" t="s">
        <v>58</v>
      </c>
      <c r="AR285" s="8" t="s">
        <v>58</v>
      </c>
      <c r="AS285" s="8" t="s">
        <v>58</v>
      </c>
      <c r="AT285" s="8" t="s">
        <v>58</v>
      </c>
      <c r="AU285" s="8" t="s">
        <v>58</v>
      </c>
      <c r="AV285" s="8" t="s">
        <v>58</v>
      </c>
      <c r="AW285" s="8" t="s">
        <v>58</v>
      </c>
      <c r="AX285" s="8" t="s">
        <v>58</v>
      </c>
      <c r="AY285" s="8" t="s">
        <v>58</v>
      </c>
      <c r="BB285" s="141">
        <v>1.094E-2</v>
      </c>
      <c r="BE285" s="141">
        <f t="shared" si="38"/>
        <v>0</v>
      </c>
      <c r="BH285" s="141">
        <f t="shared" si="39"/>
        <v>0</v>
      </c>
      <c r="BI285" s="141">
        <f t="shared" si="40"/>
        <v>1.094E-2</v>
      </c>
    </row>
    <row r="286" spans="1:61">
      <c r="A286" s="1">
        <v>11</v>
      </c>
      <c r="B286" s="15" t="s">
        <v>235</v>
      </c>
      <c r="C286" s="16">
        <v>43395</v>
      </c>
      <c r="D286" s="15" t="s">
        <v>270</v>
      </c>
      <c r="E286" s="15" t="s">
        <v>273</v>
      </c>
      <c r="F286" s="15" t="s">
        <v>55</v>
      </c>
      <c r="G286" s="17">
        <v>500</v>
      </c>
      <c r="H286" s="17">
        <v>12</v>
      </c>
      <c r="I286" s="16" t="s">
        <v>56</v>
      </c>
      <c r="J286" s="126">
        <v>78780</v>
      </c>
      <c r="K286" s="126">
        <v>80292</v>
      </c>
      <c r="L286" s="15">
        <v>7</v>
      </c>
      <c r="M286" s="15">
        <v>16199.999999999998</v>
      </c>
      <c r="N286" s="44">
        <v>0.32</v>
      </c>
      <c r="O286" s="44">
        <v>119.02463999999998</v>
      </c>
      <c r="P286" s="29">
        <f t="shared" si="33"/>
        <v>119.02463999999998</v>
      </c>
      <c r="Q286" s="15" t="s">
        <v>57</v>
      </c>
      <c r="R286" s="15">
        <v>65.099999999999994</v>
      </c>
      <c r="S286" s="15">
        <v>15.7</v>
      </c>
      <c r="T286" s="15">
        <v>10.119999999999999</v>
      </c>
      <c r="U286" s="15">
        <v>102</v>
      </c>
      <c r="V286" s="15">
        <v>298.39999999999998</v>
      </c>
      <c r="W286" s="15">
        <v>7.85</v>
      </c>
      <c r="X286" s="15">
        <v>100.6</v>
      </c>
      <c r="Y286" s="15">
        <v>4.7</v>
      </c>
      <c r="Z286" s="18" t="s">
        <v>57</v>
      </c>
      <c r="AA286" s="18" t="s">
        <v>57</v>
      </c>
      <c r="AB286" s="18" t="s">
        <v>57</v>
      </c>
      <c r="AC286" s="18" t="s">
        <v>57</v>
      </c>
      <c r="AD286" s="18" t="s">
        <v>57</v>
      </c>
      <c r="AE286" s="18">
        <v>1.21</v>
      </c>
      <c r="AF286" s="11" t="s">
        <v>273</v>
      </c>
      <c r="AI286" s="8">
        <v>2.5999999999999998E-4</v>
      </c>
      <c r="AJ286" s="8">
        <f t="shared" si="34"/>
        <v>2.5999999999999998E-4</v>
      </c>
      <c r="AL286" s="8">
        <f t="shared" si="35"/>
        <v>2.5999999999999998E-4</v>
      </c>
      <c r="AM286" s="3"/>
      <c r="AN286" s="3"/>
      <c r="AO286" s="3">
        <v>8</v>
      </c>
      <c r="AP286" s="124">
        <f t="shared" si="36"/>
        <v>8</v>
      </c>
      <c r="AQ286" s="8" t="s">
        <v>58</v>
      </c>
      <c r="AR286" s="8" t="s">
        <v>58</v>
      </c>
      <c r="AS286" s="8" t="s">
        <v>58</v>
      </c>
      <c r="AT286" s="8" t="s">
        <v>58</v>
      </c>
      <c r="AU286" s="8" t="s">
        <v>58</v>
      </c>
      <c r="AV286" s="8" t="s">
        <v>58</v>
      </c>
      <c r="AW286" s="8" t="s">
        <v>58</v>
      </c>
      <c r="AX286" s="8" t="s">
        <v>58</v>
      </c>
      <c r="AY286" s="8" t="s">
        <v>58</v>
      </c>
      <c r="BB286" s="141">
        <v>2.5000000000000001E-3</v>
      </c>
      <c r="BE286" s="141">
        <f t="shared" si="38"/>
        <v>0</v>
      </c>
      <c r="BH286" s="141">
        <f t="shared" si="39"/>
        <v>0</v>
      </c>
      <c r="BI286" s="141">
        <f t="shared" si="40"/>
        <v>2.5000000000000001E-3</v>
      </c>
    </row>
    <row r="287" spans="1:61">
      <c r="A287" s="1">
        <v>11</v>
      </c>
      <c r="B287" s="15" t="s">
        <v>235</v>
      </c>
      <c r="C287" s="16">
        <v>43395</v>
      </c>
      <c r="D287" s="15" t="s">
        <v>270</v>
      </c>
      <c r="E287" s="15" t="s">
        <v>271</v>
      </c>
      <c r="F287" s="15" t="s">
        <v>55</v>
      </c>
      <c r="G287" s="17">
        <v>500</v>
      </c>
      <c r="H287" s="17">
        <v>13</v>
      </c>
      <c r="I287" s="16" t="s">
        <v>56</v>
      </c>
      <c r="J287" s="126">
        <v>76059</v>
      </c>
      <c r="K287" s="126">
        <v>77534</v>
      </c>
      <c r="L287" s="15">
        <v>7</v>
      </c>
      <c r="M287" s="15">
        <v>15803.571428571429</v>
      </c>
      <c r="N287" s="44">
        <v>0.32</v>
      </c>
      <c r="O287" s="44">
        <v>116.11199999999999</v>
      </c>
      <c r="P287" s="29">
        <f t="shared" si="33"/>
        <v>116.11199999999999</v>
      </c>
      <c r="Q287" s="15" t="s">
        <v>57</v>
      </c>
      <c r="R287" s="15">
        <v>65.099999999999994</v>
      </c>
      <c r="S287" s="15">
        <v>15.7</v>
      </c>
      <c r="T287" s="15">
        <v>10.119999999999999</v>
      </c>
      <c r="U287" s="15">
        <v>102</v>
      </c>
      <c r="V287" s="15">
        <v>298.39999999999998</v>
      </c>
      <c r="W287" s="15">
        <v>7.85</v>
      </c>
      <c r="X287" s="15">
        <v>100.6</v>
      </c>
      <c r="Y287" s="15">
        <v>4.7</v>
      </c>
      <c r="Z287" s="18" t="s">
        <v>57</v>
      </c>
      <c r="AA287" s="18" t="s">
        <v>57</v>
      </c>
      <c r="AB287" s="18" t="s">
        <v>57</v>
      </c>
      <c r="AC287" s="18" t="s">
        <v>57</v>
      </c>
      <c r="AD287" s="18" t="s">
        <v>57</v>
      </c>
      <c r="AE287" s="18">
        <v>1.04</v>
      </c>
      <c r="AF287" s="11" t="s">
        <v>271</v>
      </c>
      <c r="AI287" s="8">
        <v>1.227E-2</v>
      </c>
      <c r="AJ287" s="8">
        <f t="shared" si="34"/>
        <v>1.227E-2</v>
      </c>
      <c r="AL287" s="8">
        <f t="shared" si="35"/>
        <v>1.227E-2</v>
      </c>
      <c r="AM287" s="3"/>
      <c r="AN287" s="3"/>
      <c r="AO287" s="3">
        <v>18</v>
      </c>
      <c r="AP287" s="124">
        <f t="shared" si="36"/>
        <v>18</v>
      </c>
      <c r="AQ287" s="8">
        <v>165.06120000000001</v>
      </c>
      <c r="AR287" s="8">
        <v>173.27869999999999</v>
      </c>
      <c r="AS287" s="8">
        <f t="shared" ref="AS287:AS293" si="42">AR287-AQ287</f>
        <v>8.2174999999999727</v>
      </c>
      <c r="AT287" s="8">
        <v>169.7079</v>
      </c>
      <c r="AU287" s="8">
        <f t="shared" ref="AU287:AU293" si="43">AT287-AQ287</f>
        <v>4.6466999999999814</v>
      </c>
      <c r="AV287" s="8" t="s">
        <v>58</v>
      </c>
      <c r="AW287" s="8" t="s">
        <v>58</v>
      </c>
      <c r="AX287" s="8" t="s">
        <v>58</v>
      </c>
      <c r="AY287" s="8" t="s">
        <v>58</v>
      </c>
      <c r="BB287" s="141">
        <v>0.11745</v>
      </c>
      <c r="BE287" s="141">
        <f t="shared" si="38"/>
        <v>0</v>
      </c>
      <c r="BH287" s="141">
        <f t="shared" si="39"/>
        <v>0</v>
      </c>
      <c r="BI287" s="141">
        <f t="shared" si="40"/>
        <v>0.11745</v>
      </c>
    </row>
    <row r="288" spans="1:61" hidden="1">
      <c r="A288" s="1">
        <v>3</v>
      </c>
      <c r="B288" s="15" t="s">
        <v>93</v>
      </c>
      <c r="C288" s="16">
        <v>43390</v>
      </c>
      <c r="D288" s="15" t="s">
        <v>94</v>
      </c>
      <c r="E288" s="15" t="s">
        <v>95</v>
      </c>
      <c r="F288" s="15" t="s">
        <v>55</v>
      </c>
      <c r="G288" s="17">
        <v>500</v>
      </c>
      <c r="H288" s="17">
        <v>1</v>
      </c>
      <c r="I288" s="16" t="s">
        <v>56</v>
      </c>
      <c r="J288" s="126">
        <v>41365</v>
      </c>
      <c r="K288" s="126">
        <v>42818</v>
      </c>
      <c r="L288" s="15">
        <v>6.916666666666667</v>
      </c>
      <c r="M288" s="15">
        <v>15755.421686746988</v>
      </c>
      <c r="N288" s="44">
        <v>0.32</v>
      </c>
      <c r="O288" s="44">
        <v>114.38016</v>
      </c>
      <c r="P288" s="29">
        <f t="shared" si="33"/>
        <v>114.38016</v>
      </c>
      <c r="Q288" s="15" t="s">
        <v>57</v>
      </c>
      <c r="R288" s="114">
        <v>36.9</v>
      </c>
      <c r="S288" s="15">
        <v>13.7</v>
      </c>
      <c r="T288" s="15">
        <v>10.130000000000001</v>
      </c>
      <c r="U288" s="15">
        <v>97.8</v>
      </c>
      <c r="V288" s="15">
        <v>200.8</v>
      </c>
      <c r="W288" s="15">
        <v>7.93</v>
      </c>
      <c r="X288" s="15">
        <v>172.9</v>
      </c>
      <c r="Y288" s="15">
        <v>8.3000000000000007</v>
      </c>
      <c r="Z288" s="18" t="s">
        <v>57</v>
      </c>
      <c r="AA288" s="18" t="s">
        <v>57</v>
      </c>
      <c r="AB288" s="18" t="s">
        <v>57</v>
      </c>
      <c r="AC288" s="18" t="s">
        <v>57</v>
      </c>
      <c r="AD288" s="18" t="s">
        <v>57</v>
      </c>
      <c r="AE288" s="18">
        <v>8.34</v>
      </c>
      <c r="AF288" s="11" t="s">
        <v>95</v>
      </c>
      <c r="AG288" s="8">
        <v>1.49E-3</v>
      </c>
      <c r="AI288" s="8">
        <v>4.0899999999999999E-3</v>
      </c>
      <c r="AJ288" s="8">
        <f t="shared" si="34"/>
        <v>5.5799999999999999E-3</v>
      </c>
      <c r="AK288" s="8">
        <f>0.0013+0.0017</f>
        <v>3.0000000000000001E-3</v>
      </c>
      <c r="AL288" s="8">
        <f t="shared" si="35"/>
        <v>2.5799999999999998E-3</v>
      </c>
      <c r="AM288" s="3">
        <v>2</v>
      </c>
      <c r="AN288" s="3"/>
      <c r="AO288" s="3">
        <v>11</v>
      </c>
      <c r="AP288" s="124">
        <f t="shared" si="36"/>
        <v>13</v>
      </c>
      <c r="AQ288" s="8">
        <v>161.99</v>
      </c>
      <c r="AR288" s="8">
        <v>193.69</v>
      </c>
      <c r="AS288" s="8">
        <f t="shared" si="42"/>
        <v>31.699999999999989</v>
      </c>
      <c r="AT288" s="8">
        <v>178.04</v>
      </c>
      <c r="AU288" s="8">
        <f t="shared" si="43"/>
        <v>16.049999999999983</v>
      </c>
      <c r="AV288" s="8">
        <v>8.6199999999999992</v>
      </c>
      <c r="AW288" s="8" t="s">
        <v>58</v>
      </c>
      <c r="AX288" s="8" t="s">
        <v>58</v>
      </c>
      <c r="AY288" s="8" t="s">
        <v>58</v>
      </c>
      <c r="AZ288" s="141">
        <v>0.45802999999999999</v>
      </c>
      <c r="BA288" s="141">
        <v>0.45574999999999999</v>
      </c>
      <c r="BB288" s="141">
        <f t="shared" ref="BB288:BB296" si="44">BA288-AZ288</f>
        <v>-2.2800000000000042E-3</v>
      </c>
      <c r="BC288" s="141">
        <v>0.22825999999999999</v>
      </c>
      <c r="BD288" s="141">
        <v>0.22744</v>
      </c>
      <c r="BE288" s="141">
        <f t="shared" si="38"/>
        <v>-8.1999999999998741E-4</v>
      </c>
      <c r="BF288" s="141">
        <v>0.45949000000000001</v>
      </c>
      <c r="BG288" s="141">
        <v>0.46869</v>
      </c>
      <c r="BH288" s="141">
        <f t="shared" si="39"/>
        <v>9.199999999999986E-3</v>
      </c>
      <c r="BI288" s="141">
        <f t="shared" si="40"/>
        <v>6.0999999999999943E-3</v>
      </c>
    </row>
    <row r="289" spans="1:61" hidden="1">
      <c r="A289" s="1">
        <v>3</v>
      </c>
      <c r="B289" s="15" t="s">
        <v>93</v>
      </c>
      <c r="C289" s="16">
        <v>43390</v>
      </c>
      <c r="D289" s="15" t="s">
        <v>94</v>
      </c>
      <c r="E289" s="15" t="s">
        <v>96</v>
      </c>
      <c r="F289" s="15" t="s">
        <v>55</v>
      </c>
      <c r="G289" s="17">
        <v>500</v>
      </c>
      <c r="H289" s="17">
        <v>2</v>
      </c>
      <c r="I289" s="16" t="s">
        <v>56</v>
      </c>
      <c r="J289" s="126">
        <v>42816</v>
      </c>
      <c r="K289" s="126">
        <v>44295</v>
      </c>
      <c r="L289" s="15">
        <v>7.166666666666667</v>
      </c>
      <c r="M289" s="15">
        <v>15477.906976744185</v>
      </c>
      <c r="N289" s="44">
        <v>0.32</v>
      </c>
      <c r="O289" s="44">
        <v>116.42687999999998</v>
      </c>
      <c r="P289" s="29">
        <f t="shared" si="33"/>
        <v>116.42687999999998</v>
      </c>
      <c r="Q289" s="15" t="s">
        <v>57</v>
      </c>
      <c r="R289" s="114">
        <v>36.9</v>
      </c>
      <c r="S289" s="15">
        <v>13.7</v>
      </c>
      <c r="T289" s="15">
        <v>10.130000000000001</v>
      </c>
      <c r="U289" s="15">
        <v>97.8</v>
      </c>
      <c r="V289" s="15">
        <v>200.8</v>
      </c>
      <c r="W289" s="15">
        <v>7.93</v>
      </c>
      <c r="X289" s="15">
        <v>172.9</v>
      </c>
      <c r="Y289" s="15">
        <v>8.3000000000000007</v>
      </c>
      <c r="Z289" s="18" t="s">
        <v>57</v>
      </c>
      <c r="AA289" s="18" t="s">
        <v>57</v>
      </c>
      <c r="AB289" s="18" t="s">
        <v>57</v>
      </c>
      <c r="AC289" s="18" t="s">
        <v>57</v>
      </c>
      <c r="AD289" s="18" t="s">
        <v>57</v>
      </c>
      <c r="AE289" s="18">
        <v>6.18</v>
      </c>
      <c r="AF289" s="11" t="s">
        <v>96</v>
      </c>
      <c r="AG289" s="8">
        <v>3.1309999999999998E-2</v>
      </c>
      <c r="AI289" s="8">
        <v>3.3700000000000002E-3</v>
      </c>
      <c r="AJ289" s="8">
        <f t="shared" si="34"/>
        <v>3.4679999999999996E-2</v>
      </c>
      <c r="AK289" s="8">
        <v>1.1999999999999999E-3</v>
      </c>
      <c r="AL289" s="8">
        <f t="shared" si="35"/>
        <v>3.3479999999999996E-2</v>
      </c>
      <c r="AM289" s="3">
        <v>2</v>
      </c>
      <c r="AN289" s="3"/>
      <c r="AO289" s="3">
        <v>17</v>
      </c>
      <c r="AP289" s="124">
        <f t="shared" si="36"/>
        <v>19</v>
      </c>
      <c r="AQ289" s="8">
        <v>164.25</v>
      </c>
      <c r="AR289" s="8">
        <v>206.56</v>
      </c>
      <c r="AS289" s="8">
        <f t="shared" si="42"/>
        <v>42.31</v>
      </c>
      <c r="AT289" s="8">
        <v>190.63</v>
      </c>
      <c r="AU289" s="8">
        <f t="shared" si="43"/>
        <v>26.379999999999995</v>
      </c>
      <c r="AV289" s="8">
        <v>31.12</v>
      </c>
      <c r="AW289" s="8" t="s">
        <v>58</v>
      </c>
      <c r="AX289" s="8" t="s">
        <v>58</v>
      </c>
      <c r="AY289" s="8" t="s">
        <v>58</v>
      </c>
      <c r="AZ289" s="141">
        <v>0.46317000000000003</v>
      </c>
      <c r="BA289" s="141">
        <v>0.46928999999999998</v>
      </c>
      <c r="BB289" s="141">
        <f t="shared" si="44"/>
        <v>6.1199999999999588E-3</v>
      </c>
      <c r="BE289" s="141">
        <f t="shared" si="38"/>
        <v>0</v>
      </c>
      <c r="BF289" s="141">
        <v>0.23569000000000001</v>
      </c>
      <c r="BG289" s="141">
        <v>0.26968999999999999</v>
      </c>
      <c r="BH289" s="141">
        <f t="shared" si="39"/>
        <v>3.3999999999999975E-2</v>
      </c>
      <c r="BI289" s="141">
        <f t="shared" si="40"/>
        <v>4.0119999999999933E-2</v>
      </c>
    </row>
    <row r="290" spans="1:61" hidden="1">
      <c r="A290" s="1">
        <v>3</v>
      </c>
      <c r="B290" s="15" t="s">
        <v>93</v>
      </c>
      <c r="C290" s="16">
        <v>43390</v>
      </c>
      <c r="D290" s="15" t="s">
        <v>94</v>
      </c>
      <c r="E290" s="15" t="s">
        <v>97</v>
      </c>
      <c r="F290" s="15" t="s">
        <v>55</v>
      </c>
      <c r="G290" s="17">
        <v>500</v>
      </c>
      <c r="H290" s="17">
        <v>3</v>
      </c>
      <c r="I290" s="16" t="s">
        <v>56</v>
      </c>
      <c r="J290" s="126">
        <v>44304</v>
      </c>
      <c r="K290" s="126">
        <v>45740</v>
      </c>
      <c r="L290" s="15">
        <v>7.0333333333333332</v>
      </c>
      <c r="M290" s="15">
        <v>15312.796208530806</v>
      </c>
      <c r="N290" s="44">
        <v>0.32</v>
      </c>
      <c r="O290" s="44">
        <v>113.04191999999999</v>
      </c>
      <c r="P290" s="29">
        <f t="shared" si="33"/>
        <v>113.04191999999999</v>
      </c>
      <c r="Q290" s="15" t="s">
        <v>57</v>
      </c>
      <c r="R290" s="114">
        <v>36.9</v>
      </c>
      <c r="S290" s="15">
        <v>13.7</v>
      </c>
      <c r="T290" s="15">
        <v>10.130000000000001</v>
      </c>
      <c r="U290" s="15">
        <v>97.8</v>
      </c>
      <c r="V290" s="15">
        <v>200.8</v>
      </c>
      <c r="W290" s="15">
        <v>7.93</v>
      </c>
      <c r="X290" s="15">
        <v>172.9</v>
      </c>
      <c r="Y290" s="15">
        <v>8.3000000000000007</v>
      </c>
      <c r="Z290" s="18" t="s">
        <v>57</v>
      </c>
      <c r="AA290" s="18" t="s">
        <v>57</v>
      </c>
      <c r="AB290" s="18" t="s">
        <v>57</v>
      </c>
      <c r="AC290" s="18" t="s">
        <v>57</v>
      </c>
      <c r="AD290" s="18" t="s">
        <v>57</v>
      </c>
      <c r="AE290" s="18">
        <v>7.71</v>
      </c>
      <c r="AF290" s="11" t="s">
        <v>97</v>
      </c>
      <c r="AG290" s="8">
        <v>1E-4</v>
      </c>
      <c r="AI290" s="8">
        <v>3.1E-4</v>
      </c>
      <c r="AJ290" s="8">
        <f t="shared" si="34"/>
        <v>4.0999999999999999E-4</v>
      </c>
      <c r="AK290" s="8">
        <v>4.0999999999999999E-4</v>
      </c>
      <c r="AL290" s="8">
        <f t="shared" si="35"/>
        <v>0</v>
      </c>
      <c r="AM290" s="3">
        <v>4</v>
      </c>
      <c r="AN290" s="3"/>
      <c r="AO290" s="3">
        <v>8</v>
      </c>
      <c r="AP290" s="124">
        <f t="shared" si="36"/>
        <v>12</v>
      </c>
      <c r="AQ290" s="8">
        <v>115.62</v>
      </c>
      <c r="AR290" s="8">
        <v>134.34</v>
      </c>
      <c r="AS290" s="8">
        <f t="shared" si="42"/>
        <v>18.72</v>
      </c>
      <c r="AT290" s="8">
        <v>127.26</v>
      </c>
      <c r="AU290" s="8">
        <f t="shared" si="43"/>
        <v>11.64</v>
      </c>
      <c r="AV290" s="8" t="s">
        <v>58</v>
      </c>
      <c r="AW290" s="8" t="s">
        <v>58</v>
      </c>
      <c r="AX290" s="8" t="s">
        <v>58</v>
      </c>
      <c r="AY290" s="8" t="s">
        <v>58</v>
      </c>
      <c r="BA290" s="141">
        <v>0.45962999999999998</v>
      </c>
      <c r="BB290" s="141">
        <f t="shared" si="44"/>
        <v>0.45962999999999998</v>
      </c>
      <c r="BE290" s="141">
        <f t="shared" si="38"/>
        <v>0</v>
      </c>
      <c r="BF290" s="141">
        <v>0.23627000000000001</v>
      </c>
      <c r="BG290" s="141">
        <v>0.23752999999999999</v>
      </c>
      <c r="BH290" s="141">
        <f t="shared" si="39"/>
        <v>1.2599999999999834E-3</v>
      </c>
      <c r="BI290" s="141">
        <f t="shared" si="40"/>
        <v>0.46088999999999997</v>
      </c>
    </row>
    <row r="291" spans="1:61" hidden="1">
      <c r="A291" s="1">
        <v>1</v>
      </c>
      <c r="B291" s="15" t="s">
        <v>52</v>
      </c>
      <c r="C291" s="16">
        <v>43390</v>
      </c>
      <c r="D291" s="15" t="s">
        <v>53</v>
      </c>
      <c r="E291" s="15" t="s">
        <v>54</v>
      </c>
      <c r="F291" s="15" t="s">
        <v>55</v>
      </c>
      <c r="G291" s="17">
        <v>500</v>
      </c>
      <c r="H291" s="17">
        <v>1</v>
      </c>
      <c r="I291" s="16" t="s">
        <v>56</v>
      </c>
      <c r="J291" s="126">
        <v>28857</v>
      </c>
      <c r="K291" s="126">
        <v>30588</v>
      </c>
      <c r="L291" s="15">
        <v>6.9666666666666668</v>
      </c>
      <c r="M291" s="15">
        <v>18635.167464114831</v>
      </c>
      <c r="N291" s="44">
        <v>0.32</v>
      </c>
      <c r="O291" s="44">
        <v>136.26432</v>
      </c>
      <c r="P291" s="29">
        <f t="shared" si="33"/>
        <v>136.26432</v>
      </c>
      <c r="Q291" s="15" t="s">
        <v>57</v>
      </c>
      <c r="R291" s="114">
        <v>23.4</v>
      </c>
      <c r="S291" s="15">
        <v>11.4</v>
      </c>
      <c r="T291" s="15">
        <v>10.09</v>
      </c>
      <c r="U291" s="15">
        <v>92.4</v>
      </c>
      <c r="V291" s="15">
        <v>124</v>
      </c>
      <c r="W291" s="15">
        <v>7.73</v>
      </c>
      <c r="X291" s="15">
        <v>140.30000000000001</v>
      </c>
      <c r="Y291" s="15">
        <v>6.4</v>
      </c>
      <c r="Z291" s="18" t="s">
        <v>57</v>
      </c>
      <c r="AA291" s="18" t="s">
        <v>57</v>
      </c>
      <c r="AB291" s="18" t="s">
        <v>57</v>
      </c>
      <c r="AC291" s="18" t="s">
        <v>57</v>
      </c>
      <c r="AD291" s="18" t="s">
        <v>57</v>
      </c>
      <c r="AE291" s="18">
        <v>9.0399999999999991</v>
      </c>
      <c r="AF291" s="11" t="s">
        <v>54</v>
      </c>
      <c r="AG291" s="8">
        <v>8.0000000000000004E-4</v>
      </c>
      <c r="AI291" s="8">
        <v>7.6999999999999996E-4</v>
      </c>
      <c r="AJ291" s="8">
        <f t="shared" si="34"/>
        <v>1.57E-3</v>
      </c>
      <c r="AK291" s="8">
        <v>1E-4</v>
      </c>
      <c r="AL291" s="8">
        <f t="shared" si="35"/>
        <v>1.47E-3</v>
      </c>
      <c r="AM291" s="3">
        <v>1</v>
      </c>
      <c r="AN291" s="3"/>
      <c r="AO291" s="3">
        <v>4</v>
      </c>
      <c r="AP291" s="124">
        <f t="shared" si="36"/>
        <v>5</v>
      </c>
      <c r="AQ291" s="8">
        <v>162.63</v>
      </c>
      <c r="AR291" s="8">
        <v>199.38</v>
      </c>
      <c r="AS291" s="8">
        <f t="shared" si="42"/>
        <v>36.75</v>
      </c>
      <c r="AT291" s="8">
        <v>191.15</v>
      </c>
      <c r="AU291" s="8">
        <f t="shared" si="43"/>
        <v>28.52000000000001</v>
      </c>
      <c r="AV291" s="8" t="s">
        <v>58</v>
      </c>
      <c r="AW291" s="8" t="s">
        <v>58</v>
      </c>
      <c r="AX291" s="8" t="s">
        <v>58</v>
      </c>
      <c r="AY291" s="8" t="s">
        <v>58</v>
      </c>
      <c r="AZ291" s="141">
        <v>0.46260000000000001</v>
      </c>
      <c r="BA291" s="141">
        <v>0.46178000000000002</v>
      </c>
      <c r="BB291" s="141">
        <f t="shared" si="44"/>
        <v>-8.1999999999998741E-4</v>
      </c>
      <c r="BE291" s="141">
        <f t="shared" si="38"/>
        <v>0</v>
      </c>
      <c r="BH291" s="141">
        <f t="shared" si="39"/>
        <v>0</v>
      </c>
      <c r="BI291" s="141">
        <f t="shared" si="40"/>
        <v>-8.1999999999998741E-4</v>
      </c>
    </row>
    <row r="292" spans="1:61" hidden="1">
      <c r="A292" s="1">
        <v>1</v>
      </c>
      <c r="B292" s="15" t="s">
        <v>52</v>
      </c>
      <c r="C292" s="16">
        <v>43390</v>
      </c>
      <c r="D292" s="15" t="s">
        <v>53</v>
      </c>
      <c r="E292" s="15" t="s">
        <v>59</v>
      </c>
      <c r="F292" s="15" t="s">
        <v>55</v>
      </c>
      <c r="G292" s="17">
        <v>500</v>
      </c>
      <c r="H292" s="17">
        <v>2</v>
      </c>
      <c r="I292" s="16" t="s">
        <v>56</v>
      </c>
      <c r="J292" s="126">
        <v>30616</v>
      </c>
      <c r="K292" s="126">
        <v>32422</v>
      </c>
      <c r="L292" s="15">
        <v>7.0166666666666666</v>
      </c>
      <c r="M292" s="15">
        <v>19304.038004750593</v>
      </c>
      <c r="N292" s="44">
        <v>0.32</v>
      </c>
      <c r="O292" s="44">
        <v>142.16831999999999</v>
      </c>
      <c r="P292" s="29">
        <f t="shared" si="33"/>
        <v>142.16831999999999</v>
      </c>
      <c r="Q292" s="15" t="s">
        <v>57</v>
      </c>
      <c r="R292" s="114">
        <v>23.4</v>
      </c>
      <c r="S292" s="15">
        <v>11.4</v>
      </c>
      <c r="T292" s="15">
        <v>10.09</v>
      </c>
      <c r="U292" s="15">
        <v>92.4</v>
      </c>
      <c r="V292" s="15">
        <v>124</v>
      </c>
      <c r="W292" s="15">
        <v>7.73</v>
      </c>
      <c r="X292" s="15">
        <v>140.30000000000001</v>
      </c>
      <c r="Y292" s="15">
        <v>6.4</v>
      </c>
      <c r="Z292" s="18" t="s">
        <v>57</v>
      </c>
      <c r="AA292" s="18" t="s">
        <v>57</v>
      </c>
      <c r="AB292" s="18" t="s">
        <v>57</v>
      </c>
      <c r="AC292" s="18" t="s">
        <v>57</v>
      </c>
      <c r="AD292" s="18" t="s">
        <v>57</v>
      </c>
      <c r="AE292" s="18">
        <v>3.66</v>
      </c>
      <c r="AF292" s="11" t="s">
        <v>59</v>
      </c>
      <c r="AG292" s="8">
        <v>9.3999999999999997E-4</v>
      </c>
      <c r="AI292" s="8">
        <v>5.1999999999999995E-4</v>
      </c>
      <c r="AJ292" s="8">
        <f t="shared" si="34"/>
        <v>1.4599999999999999E-3</v>
      </c>
      <c r="AL292" s="8">
        <f t="shared" si="35"/>
        <v>1.4599999999999999E-3</v>
      </c>
      <c r="AM292" s="3">
        <v>1</v>
      </c>
      <c r="AN292" s="3"/>
      <c r="AO292" s="3">
        <v>4</v>
      </c>
      <c r="AP292" s="124">
        <f t="shared" si="36"/>
        <v>5</v>
      </c>
      <c r="AQ292" s="8">
        <v>247.38</v>
      </c>
      <c r="AR292" s="8">
        <v>299.11</v>
      </c>
      <c r="AS292" s="8">
        <f t="shared" si="42"/>
        <v>51.730000000000018</v>
      </c>
      <c r="AT292" s="8">
        <v>304.61</v>
      </c>
      <c r="AU292" s="8">
        <f t="shared" si="43"/>
        <v>57.230000000000018</v>
      </c>
      <c r="AV292" s="8" t="s">
        <v>58</v>
      </c>
      <c r="AW292" s="8" t="s">
        <v>58</v>
      </c>
      <c r="AX292" s="8" t="s">
        <v>58</v>
      </c>
      <c r="AY292" s="8" t="s">
        <v>58</v>
      </c>
      <c r="AZ292" s="141">
        <v>0.46997</v>
      </c>
      <c r="BA292" s="141">
        <v>0.46648000000000001</v>
      </c>
      <c r="BB292" s="141">
        <f t="shared" si="44"/>
        <v>-3.4899999999999931E-3</v>
      </c>
      <c r="BE292" s="141">
        <f t="shared" si="38"/>
        <v>0</v>
      </c>
      <c r="BF292" s="141">
        <v>0.46100999999999998</v>
      </c>
      <c r="BG292" s="141">
        <v>0.46723999999999999</v>
      </c>
      <c r="BH292" s="141">
        <f t="shared" si="39"/>
        <v>6.2300000000000133E-3</v>
      </c>
      <c r="BI292" s="141">
        <f t="shared" si="40"/>
        <v>2.7400000000000202E-3</v>
      </c>
    </row>
    <row r="293" spans="1:61" hidden="1">
      <c r="A293" s="1">
        <v>1</v>
      </c>
      <c r="B293" s="15" t="s">
        <v>52</v>
      </c>
      <c r="C293" s="16">
        <v>43390</v>
      </c>
      <c r="D293" s="15" t="s">
        <v>53</v>
      </c>
      <c r="E293" s="15" t="s">
        <v>60</v>
      </c>
      <c r="F293" s="15" t="s">
        <v>55</v>
      </c>
      <c r="G293" s="17">
        <v>500</v>
      </c>
      <c r="H293" s="17">
        <v>3</v>
      </c>
      <c r="I293" s="16" t="s">
        <v>56</v>
      </c>
      <c r="J293" s="126">
        <v>32424</v>
      </c>
      <c r="K293" s="126">
        <v>34192</v>
      </c>
      <c r="L293" s="15">
        <v>7.0333333333333332</v>
      </c>
      <c r="M293" s="15">
        <v>18853.080568720379</v>
      </c>
      <c r="N293" s="44">
        <v>0.32</v>
      </c>
      <c r="O293" s="44">
        <v>139.17695999999998</v>
      </c>
      <c r="P293" s="29">
        <f t="shared" si="33"/>
        <v>139.17695999999998</v>
      </c>
      <c r="Q293" s="15" t="s">
        <v>57</v>
      </c>
      <c r="R293" s="114">
        <v>23.4</v>
      </c>
      <c r="S293" s="15">
        <v>11.4</v>
      </c>
      <c r="T293" s="15">
        <v>10.09</v>
      </c>
      <c r="U293" s="15">
        <v>92.4</v>
      </c>
      <c r="V293" s="15">
        <v>124</v>
      </c>
      <c r="W293" s="15">
        <v>7.73</v>
      </c>
      <c r="X293" s="15">
        <v>140.30000000000001</v>
      </c>
      <c r="Y293" s="15">
        <v>6.4</v>
      </c>
      <c r="Z293" s="18" t="s">
        <v>57</v>
      </c>
      <c r="AA293" s="18" t="s">
        <v>57</v>
      </c>
      <c r="AB293" s="18" t="s">
        <v>57</v>
      </c>
      <c r="AC293" s="18" t="s">
        <v>57</v>
      </c>
      <c r="AD293" s="18" t="s">
        <v>57</v>
      </c>
      <c r="AE293" s="18">
        <v>5.49</v>
      </c>
      <c r="AF293" s="11" t="s">
        <v>60</v>
      </c>
      <c r="AG293" s="8" t="s">
        <v>58</v>
      </c>
      <c r="AH293" s="8" t="s">
        <v>58</v>
      </c>
      <c r="AI293" s="8" t="s">
        <v>58</v>
      </c>
      <c r="AJ293" s="8" t="s">
        <v>58</v>
      </c>
      <c r="AK293" s="8" t="s">
        <v>58</v>
      </c>
      <c r="AL293" s="8" t="s">
        <v>58</v>
      </c>
      <c r="AM293" s="8" t="s">
        <v>58</v>
      </c>
      <c r="AN293" s="8" t="s">
        <v>58</v>
      </c>
      <c r="AO293" s="8" t="s">
        <v>58</v>
      </c>
      <c r="AP293" s="8" t="s">
        <v>58</v>
      </c>
      <c r="AQ293" s="8">
        <v>247.39</v>
      </c>
      <c r="AR293" s="8">
        <v>318.62</v>
      </c>
      <c r="AS293" s="8">
        <f t="shared" si="42"/>
        <v>71.230000000000018</v>
      </c>
      <c r="AT293" s="8">
        <v>283.48</v>
      </c>
      <c r="AU293" s="8">
        <f t="shared" si="43"/>
        <v>36.090000000000032</v>
      </c>
      <c r="AV293" s="8">
        <v>41.84</v>
      </c>
      <c r="AW293" s="8" t="s">
        <v>58</v>
      </c>
      <c r="AX293" s="8" t="s">
        <v>58</v>
      </c>
      <c r="AY293" s="8" t="s">
        <v>58</v>
      </c>
      <c r="BA293" s="141">
        <v>0.46326000000000001</v>
      </c>
      <c r="BB293" s="141">
        <f t="shared" si="44"/>
        <v>0.46326000000000001</v>
      </c>
      <c r="BE293" s="141">
        <f t="shared" si="38"/>
        <v>0</v>
      </c>
      <c r="BH293" s="141">
        <f t="shared" si="39"/>
        <v>0</v>
      </c>
      <c r="BI293" s="141">
        <f t="shared" si="40"/>
        <v>0.46326000000000001</v>
      </c>
    </row>
    <row r="294" spans="1:61">
      <c r="A294" s="1">
        <v>6</v>
      </c>
      <c r="B294" s="15" t="s">
        <v>143</v>
      </c>
      <c r="C294" s="16">
        <v>43388</v>
      </c>
      <c r="D294" s="15" t="s">
        <v>144</v>
      </c>
      <c r="E294" s="15" t="s">
        <v>145</v>
      </c>
      <c r="F294" s="15" t="s">
        <v>55</v>
      </c>
      <c r="G294" s="17">
        <v>500</v>
      </c>
      <c r="H294" s="17">
        <v>1</v>
      </c>
      <c r="I294" s="16" t="s">
        <v>56</v>
      </c>
      <c r="J294" s="126">
        <v>54341</v>
      </c>
      <c r="K294" s="126">
        <v>55954</v>
      </c>
      <c r="L294" s="15">
        <v>7</v>
      </c>
      <c r="M294" s="15">
        <v>17282.142857142859</v>
      </c>
      <c r="N294" s="44">
        <v>0.32</v>
      </c>
      <c r="O294" s="44">
        <v>126.97535999999998</v>
      </c>
      <c r="P294" s="29">
        <f t="shared" si="33"/>
        <v>126.97535999999998</v>
      </c>
      <c r="Q294" s="15" t="s">
        <v>57</v>
      </c>
      <c r="R294" s="15">
        <v>139</v>
      </c>
      <c r="S294" s="15">
        <v>17</v>
      </c>
      <c r="T294" s="15">
        <v>9.39</v>
      </c>
      <c r="U294" s="15">
        <v>97.3</v>
      </c>
      <c r="V294" s="15">
        <v>263.5</v>
      </c>
      <c r="W294" s="15">
        <v>7.87</v>
      </c>
      <c r="X294" s="15">
        <v>281</v>
      </c>
      <c r="Y294" s="15">
        <v>4.9000000000000004</v>
      </c>
      <c r="Z294" s="18" t="s">
        <v>57</v>
      </c>
      <c r="AA294" s="18" t="s">
        <v>57</v>
      </c>
      <c r="AB294" s="18" t="s">
        <v>57</v>
      </c>
      <c r="AC294" s="18" t="s">
        <v>57</v>
      </c>
      <c r="AD294" s="18" t="s">
        <v>57</v>
      </c>
      <c r="AE294" s="18" t="s">
        <v>57</v>
      </c>
      <c r="AF294" s="11" t="s">
        <v>145</v>
      </c>
      <c r="AI294" s="8">
        <v>1.67E-3</v>
      </c>
      <c r="AJ294" s="8">
        <f t="shared" ref="AJ294:AJ326" si="45">SUM(AG294:AI294)</f>
        <v>1.67E-3</v>
      </c>
      <c r="AK294" s="8">
        <v>1E-4</v>
      </c>
      <c r="AL294" s="8">
        <f t="shared" ref="AL294:AL302" si="46">AJ294-AK294</f>
        <v>1.57E-3</v>
      </c>
      <c r="AM294" s="3"/>
      <c r="AN294" s="3"/>
      <c r="AO294" s="3">
        <v>5</v>
      </c>
      <c r="AP294" s="124">
        <f t="shared" ref="AP294:AP322" si="47">AO294+AN294+AM294</f>
        <v>5</v>
      </c>
      <c r="AQ294" s="8" t="s">
        <v>58</v>
      </c>
      <c r="AR294" s="8" t="s">
        <v>58</v>
      </c>
      <c r="AS294" s="8" t="s">
        <v>58</v>
      </c>
      <c r="AT294" s="8" t="s">
        <v>58</v>
      </c>
      <c r="AU294" s="8" t="s">
        <v>58</v>
      </c>
      <c r="AV294" s="8" t="s">
        <v>58</v>
      </c>
      <c r="AW294" s="8" t="s">
        <v>58</v>
      </c>
      <c r="AX294" s="8" t="s">
        <v>58</v>
      </c>
      <c r="AY294" s="8" t="s">
        <v>58</v>
      </c>
      <c r="BB294" s="141">
        <f t="shared" si="44"/>
        <v>0</v>
      </c>
      <c r="BE294" s="141">
        <f t="shared" si="38"/>
        <v>0</v>
      </c>
      <c r="BH294" s="141">
        <f t="shared" si="39"/>
        <v>0</v>
      </c>
      <c r="BI294" s="141">
        <f t="shared" si="40"/>
        <v>0</v>
      </c>
    </row>
    <row r="295" spans="1:61">
      <c r="A295" s="1">
        <v>6</v>
      </c>
      <c r="B295" s="15" t="s">
        <v>143</v>
      </c>
      <c r="C295" s="16">
        <v>43388</v>
      </c>
      <c r="D295" s="15" t="s">
        <v>146</v>
      </c>
      <c r="E295" s="15" t="s">
        <v>147</v>
      </c>
      <c r="F295" s="15" t="s">
        <v>55</v>
      </c>
      <c r="G295" s="17">
        <v>500</v>
      </c>
      <c r="H295" s="17">
        <v>2</v>
      </c>
      <c r="I295" s="16" t="s">
        <v>56</v>
      </c>
      <c r="J295" s="126">
        <v>55988</v>
      </c>
      <c r="K295" s="126">
        <v>57153</v>
      </c>
      <c r="L295" s="15">
        <v>7</v>
      </c>
      <c r="M295" s="15">
        <v>12482.142857142857</v>
      </c>
      <c r="N295" s="44">
        <v>0.32</v>
      </c>
      <c r="O295" s="44">
        <v>91.708799999999997</v>
      </c>
      <c r="P295" s="29">
        <f t="shared" si="33"/>
        <v>91.708799999999997</v>
      </c>
      <c r="Q295" s="15" t="s">
        <v>57</v>
      </c>
      <c r="R295" s="15">
        <v>139</v>
      </c>
      <c r="S295" s="15">
        <v>17</v>
      </c>
      <c r="T295" s="15">
        <v>9.39</v>
      </c>
      <c r="U295" s="15">
        <v>97.3</v>
      </c>
      <c r="V295" s="15">
        <v>263.5</v>
      </c>
      <c r="W295" s="15">
        <v>7.87</v>
      </c>
      <c r="X295" s="15">
        <v>281</v>
      </c>
      <c r="Y295" s="15">
        <v>4.9000000000000004</v>
      </c>
      <c r="Z295" s="18" t="s">
        <v>57</v>
      </c>
      <c r="AA295" s="18" t="s">
        <v>57</v>
      </c>
      <c r="AB295" s="18" t="s">
        <v>57</v>
      </c>
      <c r="AC295" s="18" t="s">
        <v>57</v>
      </c>
      <c r="AD295" s="18" t="s">
        <v>57</v>
      </c>
      <c r="AE295" s="18" t="s">
        <v>57</v>
      </c>
      <c r="AF295" s="11" t="s">
        <v>147</v>
      </c>
      <c r="AI295" s="8">
        <v>1.64E-3</v>
      </c>
      <c r="AJ295" s="8">
        <f t="shared" si="45"/>
        <v>1.64E-3</v>
      </c>
      <c r="AK295" s="8">
        <v>1.4E-3</v>
      </c>
      <c r="AL295" s="8">
        <f t="shared" si="46"/>
        <v>2.3999999999999998E-4</v>
      </c>
      <c r="AM295" s="3"/>
      <c r="AN295" s="3"/>
      <c r="AO295" s="3">
        <v>5</v>
      </c>
      <c r="AP295" s="124">
        <f t="shared" si="47"/>
        <v>5</v>
      </c>
      <c r="AQ295" s="8" t="s">
        <v>58</v>
      </c>
      <c r="AR295" s="8" t="s">
        <v>58</v>
      </c>
      <c r="AS295" s="8" t="s">
        <v>58</v>
      </c>
      <c r="AT295" s="8" t="s">
        <v>58</v>
      </c>
      <c r="AU295" s="8" t="s">
        <v>58</v>
      </c>
      <c r="AV295" s="8" t="s">
        <v>58</v>
      </c>
      <c r="AW295" s="8" t="s">
        <v>58</v>
      </c>
      <c r="AX295" s="8" t="s">
        <v>58</v>
      </c>
      <c r="AY295" s="8" t="s">
        <v>58</v>
      </c>
      <c r="BB295" s="141">
        <f t="shared" si="44"/>
        <v>0</v>
      </c>
      <c r="BE295" s="141">
        <f t="shared" si="38"/>
        <v>0</v>
      </c>
      <c r="BH295" s="141">
        <f t="shared" si="39"/>
        <v>0</v>
      </c>
      <c r="BI295" s="141">
        <f t="shared" si="40"/>
        <v>0</v>
      </c>
    </row>
    <row r="296" spans="1:61">
      <c r="A296" s="1">
        <v>6</v>
      </c>
      <c r="B296" s="15" t="s">
        <v>143</v>
      </c>
      <c r="C296" s="16">
        <v>43388</v>
      </c>
      <c r="D296" s="15" t="s">
        <v>148</v>
      </c>
      <c r="E296" s="15" t="s">
        <v>149</v>
      </c>
      <c r="F296" s="15" t="s">
        <v>55</v>
      </c>
      <c r="G296" s="17">
        <v>500</v>
      </c>
      <c r="H296" s="17">
        <v>3</v>
      </c>
      <c r="I296" s="16" t="s">
        <v>56</v>
      </c>
      <c r="J296" s="126">
        <v>57172</v>
      </c>
      <c r="K296" s="126">
        <v>58357</v>
      </c>
      <c r="L296" s="15">
        <v>7</v>
      </c>
      <c r="M296" s="15">
        <v>12696.428571428571</v>
      </c>
      <c r="N296" s="44">
        <v>0.32</v>
      </c>
      <c r="O296" s="44">
        <v>93.283199999999994</v>
      </c>
      <c r="P296" s="29">
        <f t="shared" si="33"/>
        <v>93.283199999999994</v>
      </c>
      <c r="Q296" s="15" t="s">
        <v>57</v>
      </c>
      <c r="R296" s="15">
        <v>139</v>
      </c>
      <c r="S296" s="15">
        <v>17</v>
      </c>
      <c r="T296" s="15">
        <v>9.39</v>
      </c>
      <c r="U296" s="15">
        <v>97.3</v>
      </c>
      <c r="V296" s="15">
        <v>263.5</v>
      </c>
      <c r="W296" s="15">
        <v>7.87</v>
      </c>
      <c r="X296" s="15">
        <v>281</v>
      </c>
      <c r="Y296" s="15">
        <v>4.9000000000000004</v>
      </c>
      <c r="Z296" s="18" t="s">
        <v>57</v>
      </c>
      <c r="AA296" s="18" t="s">
        <v>57</v>
      </c>
      <c r="AB296" s="18" t="s">
        <v>57</v>
      </c>
      <c r="AC296" s="18" t="s">
        <v>57</v>
      </c>
      <c r="AD296" s="18" t="s">
        <v>57</v>
      </c>
      <c r="AE296" s="18" t="s">
        <v>57</v>
      </c>
      <c r="AF296" s="11" t="s">
        <v>149</v>
      </c>
      <c r="AJ296" s="8">
        <f t="shared" si="45"/>
        <v>0</v>
      </c>
      <c r="AL296" s="8">
        <f t="shared" si="46"/>
        <v>0</v>
      </c>
      <c r="AM296" s="3"/>
      <c r="AN296" s="3"/>
      <c r="AO296" s="3">
        <v>0</v>
      </c>
      <c r="AP296" s="124">
        <f t="shared" si="47"/>
        <v>0</v>
      </c>
      <c r="AQ296" s="8" t="s">
        <v>58</v>
      </c>
      <c r="AR296" s="8" t="s">
        <v>58</v>
      </c>
      <c r="AS296" s="8" t="s">
        <v>58</v>
      </c>
      <c r="AT296" s="8" t="s">
        <v>58</v>
      </c>
      <c r="AU296" s="8" t="s">
        <v>58</v>
      </c>
      <c r="AV296" s="8" t="s">
        <v>58</v>
      </c>
      <c r="AW296" s="8" t="s">
        <v>58</v>
      </c>
      <c r="AX296" s="8" t="s">
        <v>58</v>
      </c>
      <c r="AY296" s="8" t="s">
        <v>58</v>
      </c>
      <c r="BB296" s="141">
        <f t="shared" si="44"/>
        <v>0</v>
      </c>
      <c r="BE296" s="141">
        <f t="shared" si="38"/>
        <v>0</v>
      </c>
      <c r="BH296" s="141">
        <f t="shared" si="39"/>
        <v>0</v>
      </c>
      <c r="BI296" s="141">
        <f t="shared" si="40"/>
        <v>0</v>
      </c>
    </row>
    <row r="297" spans="1:61">
      <c r="A297" s="1">
        <v>6</v>
      </c>
      <c r="B297" s="15" t="s">
        <v>143</v>
      </c>
      <c r="C297" s="16">
        <v>43389</v>
      </c>
      <c r="D297" s="15" t="s">
        <v>174</v>
      </c>
      <c r="E297" s="15" t="s">
        <v>175</v>
      </c>
      <c r="F297" s="15" t="s">
        <v>55</v>
      </c>
      <c r="G297" s="17">
        <v>500</v>
      </c>
      <c r="H297" s="17">
        <v>4</v>
      </c>
      <c r="I297" s="16" t="s">
        <v>56</v>
      </c>
      <c r="J297" s="126">
        <v>15157</v>
      </c>
      <c r="K297" s="126">
        <v>16373</v>
      </c>
      <c r="L297" s="15">
        <v>7</v>
      </c>
      <c r="M297" s="15">
        <v>8338.2857142857138</v>
      </c>
      <c r="N297" s="44">
        <v>0.2</v>
      </c>
      <c r="O297" s="44">
        <v>59.827199999999998</v>
      </c>
      <c r="P297" s="29">
        <f t="shared" si="33"/>
        <v>59.827199999999998</v>
      </c>
      <c r="Q297" s="19" t="s">
        <v>176</v>
      </c>
      <c r="R297" s="19">
        <v>154</v>
      </c>
      <c r="S297" s="15" t="s">
        <v>57</v>
      </c>
      <c r="T297" s="15" t="s">
        <v>57</v>
      </c>
      <c r="U297" s="15" t="s">
        <v>57</v>
      </c>
      <c r="V297" s="15" t="s">
        <v>57</v>
      </c>
      <c r="W297" s="15" t="s">
        <v>57</v>
      </c>
      <c r="X297" s="15" t="s">
        <v>57</v>
      </c>
      <c r="Y297" s="15" t="s">
        <v>57</v>
      </c>
      <c r="Z297" s="18" t="s">
        <v>57</v>
      </c>
      <c r="AA297" s="18" t="s">
        <v>57</v>
      </c>
      <c r="AB297" s="18" t="s">
        <v>57</v>
      </c>
      <c r="AC297" s="18" t="s">
        <v>57</v>
      </c>
      <c r="AD297" s="18" t="s">
        <v>57</v>
      </c>
      <c r="AE297" s="18">
        <v>2.97</v>
      </c>
      <c r="AF297" s="11" t="s">
        <v>175</v>
      </c>
      <c r="AI297" s="8">
        <v>1.1809999999999999E-2</v>
      </c>
      <c r="AJ297" s="8">
        <f t="shared" si="45"/>
        <v>1.1809999999999999E-2</v>
      </c>
      <c r="AL297" s="8">
        <f t="shared" si="46"/>
        <v>1.1809999999999999E-2</v>
      </c>
      <c r="AM297" s="3"/>
      <c r="AN297" s="3"/>
      <c r="AO297" s="3">
        <v>9</v>
      </c>
      <c r="AP297" s="124">
        <f t="shared" si="47"/>
        <v>9</v>
      </c>
      <c r="AQ297" s="8" t="s">
        <v>58</v>
      </c>
      <c r="AR297" s="8" t="s">
        <v>58</v>
      </c>
      <c r="AS297" s="8" t="s">
        <v>58</v>
      </c>
      <c r="AT297" s="8" t="s">
        <v>58</v>
      </c>
      <c r="AU297" s="8" t="s">
        <v>58</v>
      </c>
      <c r="AV297" s="8" t="s">
        <v>58</v>
      </c>
      <c r="AW297" s="8" t="s">
        <v>58</v>
      </c>
      <c r="AX297" s="8" t="s">
        <v>58</v>
      </c>
      <c r="AY297" s="8" t="s">
        <v>58</v>
      </c>
      <c r="BB297" s="141">
        <v>6.8580000000000002E-2</v>
      </c>
      <c r="BE297" s="141">
        <f t="shared" si="38"/>
        <v>0</v>
      </c>
      <c r="BH297" s="141">
        <f t="shared" si="39"/>
        <v>0</v>
      </c>
      <c r="BI297" s="141">
        <f t="shared" si="40"/>
        <v>6.8580000000000002E-2</v>
      </c>
    </row>
    <row r="298" spans="1:61">
      <c r="A298" s="1">
        <v>6</v>
      </c>
      <c r="B298" s="15" t="s">
        <v>143</v>
      </c>
      <c r="C298" s="16">
        <v>43389</v>
      </c>
      <c r="D298" s="15" t="s">
        <v>174</v>
      </c>
      <c r="E298" s="15" t="s">
        <v>177</v>
      </c>
      <c r="F298" s="15" t="s">
        <v>55</v>
      </c>
      <c r="G298" s="17">
        <v>500</v>
      </c>
      <c r="H298" s="17">
        <v>5</v>
      </c>
      <c r="I298" s="16" t="s">
        <v>56</v>
      </c>
      <c r="J298" s="126">
        <v>16374</v>
      </c>
      <c r="K298" s="126">
        <v>17565</v>
      </c>
      <c r="L298" s="15">
        <v>6.9333333333333336</v>
      </c>
      <c r="M298" s="15">
        <v>12883.413461538461</v>
      </c>
      <c r="N298" s="44">
        <v>0.32</v>
      </c>
      <c r="O298" s="44">
        <v>93.755520000000004</v>
      </c>
      <c r="P298" s="29">
        <f t="shared" si="33"/>
        <v>93.755520000000004</v>
      </c>
      <c r="Q298" s="15" t="s">
        <v>57</v>
      </c>
      <c r="R298" s="19">
        <v>154</v>
      </c>
      <c r="S298" s="15" t="s">
        <v>57</v>
      </c>
      <c r="T298" s="15" t="s">
        <v>57</v>
      </c>
      <c r="U298" s="15" t="s">
        <v>57</v>
      </c>
      <c r="V298" s="15" t="s">
        <v>57</v>
      </c>
      <c r="W298" s="15" t="s">
        <v>57</v>
      </c>
      <c r="X298" s="15" t="s">
        <v>57</v>
      </c>
      <c r="Y298" s="15" t="s">
        <v>57</v>
      </c>
      <c r="Z298" s="18" t="s">
        <v>57</v>
      </c>
      <c r="AA298" s="18" t="s">
        <v>57</v>
      </c>
      <c r="AB298" s="18" t="s">
        <v>57</v>
      </c>
      <c r="AC298" s="18" t="s">
        <v>57</v>
      </c>
      <c r="AD298" s="18" t="s">
        <v>57</v>
      </c>
      <c r="AE298" s="18">
        <v>6.67</v>
      </c>
      <c r="AF298" s="11" t="s">
        <v>177</v>
      </c>
      <c r="AI298" s="8">
        <v>1.4749999999999999E-2</v>
      </c>
      <c r="AJ298" s="8">
        <f t="shared" si="45"/>
        <v>1.4749999999999999E-2</v>
      </c>
      <c r="AL298" s="8">
        <f t="shared" si="46"/>
        <v>1.4749999999999999E-2</v>
      </c>
      <c r="AM298" s="3"/>
      <c r="AN298" s="3"/>
      <c r="AO298" s="3">
        <v>7</v>
      </c>
      <c r="AP298" s="124">
        <f t="shared" si="47"/>
        <v>7</v>
      </c>
      <c r="AQ298" s="8" t="s">
        <v>58</v>
      </c>
      <c r="AR298" s="8" t="s">
        <v>58</v>
      </c>
      <c r="AS298" s="8" t="s">
        <v>58</v>
      </c>
      <c r="AT298" s="8" t="s">
        <v>58</v>
      </c>
      <c r="AU298" s="8" t="s">
        <v>58</v>
      </c>
      <c r="AV298" s="8" t="s">
        <v>58</v>
      </c>
      <c r="AW298" s="8" t="s">
        <v>58</v>
      </c>
      <c r="AX298" s="8" t="s">
        <v>58</v>
      </c>
      <c r="AY298" s="8" t="s">
        <v>58</v>
      </c>
      <c r="BB298" s="141">
        <v>1.472E-2</v>
      </c>
      <c r="BE298" s="141">
        <f t="shared" ref="BE298:BE329" si="48">BD298-BC298</f>
        <v>0</v>
      </c>
      <c r="BH298" s="141">
        <f t="shared" si="39"/>
        <v>0</v>
      </c>
      <c r="BI298" s="141">
        <f t="shared" ref="BI298:BI329" si="49">BB298+BE298+BH298</f>
        <v>1.472E-2</v>
      </c>
    </row>
    <row r="299" spans="1:61">
      <c r="A299" s="1">
        <v>6</v>
      </c>
      <c r="B299" s="15" t="s">
        <v>143</v>
      </c>
      <c r="C299" s="16">
        <v>43389</v>
      </c>
      <c r="D299" s="15" t="s">
        <v>174</v>
      </c>
      <c r="E299" s="15" t="s">
        <v>178</v>
      </c>
      <c r="F299" s="15" t="s">
        <v>55</v>
      </c>
      <c r="G299" s="17">
        <v>500</v>
      </c>
      <c r="H299" s="17">
        <v>6</v>
      </c>
      <c r="I299" s="16" t="s">
        <v>56</v>
      </c>
      <c r="J299" s="126">
        <v>17565</v>
      </c>
      <c r="K299" s="126">
        <v>18798</v>
      </c>
      <c r="L299" s="15">
        <v>7.1166666666666663</v>
      </c>
      <c r="M299" s="15">
        <v>12994.145199063232</v>
      </c>
      <c r="N299" s="44">
        <v>0.32</v>
      </c>
      <c r="O299" s="44">
        <v>97.061759999999992</v>
      </c>
      <c r="P299" s="29">
        <f t="shared" si="33"/>
        <v>97.061759999999992</v>
      </c>
      <c r="Q299" s="15" t="s">
        <v>57</v>
      </c>
      <c r="R299" s="19">
        <v>154</v>
      </c>
      <c r="S299" s="15" t="s">
        <v>57</v>
      </c>
      <c r="T299" s="15" t="s">
        <v>57</v>
      </c>
      <c r="U299" s="15" t="s">
        <v>57</v>
      </c>
      <c r="V299" s="15" t="s">
        <v>57</v>
      </c>
      <c r="W299" s="15" t="s">
        <v>57</v>
      </c>
      <c r="X299" s="15" t="s">
        <v>57</v>
      </c>
      <c r="Y299" s="15" t="s">
        <v>57</v>
      </c>
      <c r="Z299" s="18" t="s">
        <v>57</v>
      </c>
      <c r="AA299" s="18" t="s">
        <v>57</v>
      </c>
      <c r="AB299" s="18" t="s">
        <v>57</v>
      </c>
      <c r="AC299" s="18" t="s">
        <v>57</v>
      </c>
      <c r="AD299" s="18" t="s">
        <v>57</v>
      </c>
      <c r="AE299" s="18">
        <v>2.74</v>
      </c>
      <c r="AF299" s="11" t="s">
        <v>178</v>
      </c>
      <c r="AI299" s="8">
        <v>7.6899999999999998E-3</v>
      </c>
      <c r="AJ299" s="8">
        <f t="shared" si="45"/>
        <v>7.6899999999999998E-3</v>
      </c>
      <c r="AL299" s="8">
        <f t="shared" si="46"/>
        <v>7.6899999999999998E-3</v>
      </c>
      <c r="AM299" s="3"/>
      <c r="AN299" s="3"/>
      <c r="AO299" s="3">
        <v>5</v>
      </c>
      <c r="AP299" s="124">
        <f t="shared" si="47"/>
        <v>5</v>
      </c>
      <c r="AQ299" s="8" t="s">
        <v>58</v>
      </c>
      <c r="AR299" s="8" t="s">
        <v>58</v>
      </c>
      <c r="AS299" s="8" t="s">
        <v>58</v>
      </c>
      <c r="AT299" s="8" t="s">
        <v>58</v>
      </c>
      <c r="AU299" s="8" t="s">
        <v>58</v>
      </c>
      <c r="AV299" s="8" t="s">
        <v>58</v>
      </c>
      <c r="AW299" s="8" t="s">
        <v>58</v>
      </c>
      <c r="AX299" s="8" t="s">
        <v>58</v>
      </c>
      <c r="AY299" s="8" t="s">
        <v>58</v>
      </c>
      <c r="BB299" s="141">
        <v>3.3300000000000003E-2</v>
      </c>
      <c r="BE299" s="141">
        <f t="shared" si="48"/>
        <v>0</v>
      </c>
      <c r="BH299" s="141">
        <f t="shared" si="39"/>
        <v>0</v>
      </c>
      <c r="BI299" s="141">
        <f t="shared" si="49"/>
        <v>3.3300000000000003E-2</v>
      </c>
    </row>
    <row r="300" spans="1:61">
      <c r="A300" s="1">
        <v>6</v>
      </c>
      <c r="B300" s="15" t="s">
        <v>143</v>
      </c>
      <c r="C300" s="16">
        <v>43391</v>
      </c>
      <c r="D300" s="15" t="s">
        <v>144</v>
      </c>
      <c r="E300" s="15" t="s">
        <v>182</v>
      </c>
      <c r="F300" s="15" t="s">
        <v>55</v>
      </c>
      <c r="G300" s="17">
        <v>500</v>
      </c>
      <c r="H300" s="17">
        <v>7</v>
      </c>
      <c r="I300" s="16" t="s">
        <v>56</v>
      </c>
      <c r="J300" s="126">
        <v>45834</v>
      </c>
      <c r="K300" s="126">
        <v>47217</v>
      </c>
      <c r="L300" s="15">
        <v>7.2833333333333332</v>
      </c>
      <c r="M300" s="15">
        <v>14241.41876430206</v>
      </c>
      <c r="N300" s="44">
        <v>0.32</v>
      </c>
      <c r="O300" s="44">
        <v>108.86975999999999</v>
      </c>
      <c r="P300" s="29">
        <f t="shared" si="33"/>
        <v>108.86975999999999</v>
      </c>
      <c r="Q300" s="15" t="s">
        <v>57</v>
      </c>
      <c r="R300" s="15">
        <v>83.6</v>
      </c>
      <c r="S300" s="15">
        <v>14.8</v>
      </c>
      <c r="T300" s="15">
        <v>9.85</v>
      </c>
      <c r="U300" s="15">
        <v>97.3</v>
      </c>
      <c r="V300" s="15">
        <v>184.5</v>
      </c>
      <c r="W300" s="15">
        <v>7.82</v>
      </c>
      <c r="X300" s="15">
        <v>176</v>
      </c>
      <c r="Y300" s="15">
        <v>9.1999999999999993</v>
      </c>
      <c r="Z300" s="18" t="s">
        <v>57</v>
      </c>
      <c r="AA300" s="18" t="s">
        <v>57</v>
      </c>
      <c r="AB300" s="18" t="s">
        <v>57</v>
      </c>
      <c r="AC300" s="18" t="s">
        <v>57</v>
      </c>
      <c r="AD300" s="18" t="s">
        <v>57</v>
      </c>
      <c r="AE300" s="18" t="s">
        <v>57</v>
      </c>
      <c r="AF300" s="11" t="s">
        <v>182</v>
      </c>
      <c r="AI300" s="8">
        <v>0</v>
      </c>
      <c r="AJ300" s="8">
        <f t="shared" si="45"/>
        <v>0</v>
      </c>
      <c r="AL300" s="8">
        <f t="shared" si="46"/>
        <v>0</v>
      </c>
      <c r="AM300" s="3"/>
      <c r="AN300" s="3"/>
      <c r="AO300" s="3">
        <v>5</v>
      </c>
      <c r="AP300" s="124">
        <f t="shared" si="47"/>
        <v>5</v>
      </c>
      <c r="AQ300" s="8" t="s">
        <v>58</v>
      </c>
      <c r="AR300" s="8" t="s">
        <v>58</v>
      </c>
      <c r="AS300" s="8" t="s">
        <v>58</v>
      </c>
      <c r="AT300" s="8" t="s">
        <v>58</v>
      </c>
      <c r="AU300" s="8" t="s">
        <v>58</v>
      </c>
      <c r="AV300" s="8" t="s">
        <v>58</v>
      </c>
      <c r="AW300" s="8" t="s">
        <v>58</v>
      </c>
      <c r="AX300" s="8" t="s">
        <v>58</v>
      </c>
      <c r="AY300" s="8" t="s">
        <v>58</v>
      </c>
      <c r="BB300" s="141">
        <f t="shared" ref="BB300:BB323" si="50">BA300-AZ300</f>
        <v>0</v>
      </c>
      <c r="BE300" s="141">
        <f t="shared" si="48"/>
        <v>0</v>
      </c>
      <c r="BH300" s="141">
        <f t="shared" si="39"/>
        <v>0</v>
      </c>
      <c r="BI300" s="141">
        <f t="shared" si="49"/>
        <v>0</v>
      </c>
    </row>
    <row r="301" spans="1:61">
      <c r="A301" s="1">
        <v>6</v>
      </c>
      <c r="B301" s="15" t="s">
        <v>143</v>
      </c>
      <c r="C301" s="16">
        <v>43391</v>
      </c>
      <c r="D301" s="15" t="s">
        <v>144</v>
      </c>
      <c r="E301" s="15" t="s">
        <v>183</v>
      </c>
      <c r="F301" s="15" t="s">
        <v>55</v>
      </c>
      <c r="G301" s="17">
        <v>500</v>
      </c>
      <c r="H301" s="17">
        <v>8</v>
      </c>
      <c r="I301" s="16" t="s">
        <v>56</v>
      </c>
      <c r="J301" s="126">
        <v>47300</v>
      </c>
      <c r="K301" s="126">
        <v>48628</v>
      </c>
      <c r="L301" s="15">
        <v>7.0333333333333332</v>
      </c>
      <c r="M301" s="15">
        <v>14161.137440758293</v>
      </c>
      <c r="N301" s="44">
        <v>0.32</v>
      </c>
      <c r="O301" s="44">
        <v>104.54016</v>
      </c>
      <c r="P301" s="29">
        <f t="shared" si="33"/>
        <v>104.54016</v>
      </c>
      <c r="Q301" s="15" t="s">
        <v>57</v>
      </c>
      <c r="R301" s="15">
        <v>83.6</v>
      </c>
      <c r="S301" s="15">
        <v>14.8</v>
      </c>
      <c r="T301" s="15">
        <v>9.85</v>
      </c>
      <c r="U301" s="15">
        <v>97.3</v>
      </c>
      <c r="V301" s="15">
        <v>184.5</v>
      </c>
      <c r="W301" s="15">
        <v>7.82</v>
      </c>
      <c r="X301" s="15">
        <v>176</v>
      </c>
      <c r="Y301" s="15">
        <v>9.1999999999999993</v>
      </c>
      <c r="Z301" s="18" t="s">
        <v>57</v>
      </c>
      <c r="AA301" s="18" t="s">
        <v>57</v>
      </c>
      <c r="AB301" s="18" t="s">
        <v>57</v>
      </c>
      <c r="AC301" s="18" t="s">
        <v>57</v>
      </c>
      <c r="AD301" s="18" t="s">
        <v>57</v>
      </c>
      <c r="AE301" s="18">
        <v>0.32</v>
      </c>
      <c r="AF301" s="11" t="s">
        <v>183</v>
      </c>
      <c r="AI301" s="8">
        <v>3.3E-4</v>
      </c>
      <c r="AJ301" s="8">
        <f t="shared" si="45"/>
        <v>3.3E-4</v>
      </c>
      <c r="AL301" s="8">
        <f t="shared" si="46"/>
        <v>3.3E-4</v>
      </c>
      <c r="AM301" s="3"/>
      <c r="AN301" s="3"/>
      <c r="AO301" s="3">
        <v>3</v>
      </c>
      <c r="AP301" s="124">
        <f t="shared" si="47"/>
        <v>3</v>
      </c>
      <c r="AQ301" s="8" t="s">
        <v>58</v>
      </c>
      <c r="AR301" s="8" t="s">
        <v>58</v>
      </c>
      <c r="AS301" s="8" t="s">
        <v>58</v>
      </c>
      <c r="AT301" s="8" t="s">
        <v>58</v>
      </c>
      <c r="AU301" s="8" t="s">
        <v>58</v>
      </c>
      <c r="AV301" s="8" t="s">
        <v>58</v>
      </c>
      <c r="AW301" s="8" t="s">
        <v>58</v>
      </c>
      <c r="AX301" s="8" t="s">
        <v>58</v>
      </c>
      <c r="AY301" s="8" t="s">
        <v>58</v>
      </c>
      <c r="BB301" s="141">
        <f t="shared" si="50"/>
        <v>0</v>
      </c>
      <c r="BE301" s="141">
        <f t="shared" si="48"/>
        <v>0</v>
      </c>
      <c r="BH301" s="141">
        <f t="shared" si="39"/>
        <v>0</v>
      </c>
      <c r="BI301" s="141">
        <f t="shared" si="49"/>
        <v>0</v>
      </c>
    </row>
    <row r="302" spans="1:61">
      <c r="A302" s="1">
        <v>6</v>
      </c>
      <c r="B302" s="15" t="s">
        <v>143</v>
      </c>
      <c r="C302" s="16">
        <v>43391</v>
      </c>
      <c r="D302" s="15" t="s">
        <v>144</v>
      </c>
      <c r="E302" s="15" t="s">
        <v>184</v>
      </c>
      <c r="F302" s="15" t="s">
        <v>55</v>
      </c>
      <c r="G302" s="17">
        <v>500</v>
      </c>
      <c r="H302" s="17">
        <v>9</v>
      </c>
      <c r="I302" s="16" t="s">
        <v>56</v>
      </c>
      <c r="J302" s="126">
        <v>48664</v>
      </c>
      <c r="K302" s="126">
        <v>49999</v>
      </c>
      <c r="L302" s="15">
        <v>7.0333333333333332</v>
      </c>
      <c r="M302" s="15">
        <v>14235.781990521327</v>
      </c>
      <c r="N302" s="44">
        <v>0.32</v>
      </c>
      <c r="O302" s="44">
        <v>105.09119999999999</v>
      </c>
      <c r="P302" s="29">
        <f t="shared" si="33"/>
        <v>105.09119999999999</v>
      </c>
      <c r="Q302" s="15" t="s">
        <v>57</v>
      </c>
      <c r="R302" s="15">
        <v>83.6</v>
      </c>
      <c r="S302" s="15">
        <v>14.8</v>
      </c>
      <c r="T302" s="15">
        <v>9.85</v>
      </c>
      <c r="U302" s="15">
        <v>97.3</v>
      </c>
      <c r="V302" s="15">
        <v>184.5</v>
      </c>
      <c r="W302" s="15">
        <v>7.82</v>
      </c>
      <c r="X302" s="15">
        <v>176</v>
      </c>
      <c r="Y302" s="15">
        <v>9.1999999999999993</v>
      </c>
      <c r="Z302" s="18" t="s">
        <v>57</v>
      </c>
      <c r="AA302" s="18" t="s">
        <v>57</v>
      </c>
      <c r="AB302" s="18" t="s">
        <v>57</v>
      </c>
      <c r="AC302" s="18" t="s">
        <v>57</v>
      </c>
      <c r="AD302" s="18" t="s">
        <v>57</v>
      </c>
      <c r="AE302" s="18" t="s">
        <v>57</v>
      </c>
      <c r="AF302" s="11" t="s">
        <v>184</v>
      </c>
      <c r="AI302" s="8">
        <v>3.0000000000000001E-5</v>
      </c>
      <c r="AJ302" s="8">
        <f t="shared" si="45"/>
        <v>3.0000000000000001E-5</v>
      </c>
      <c r="AL302" s="8">
        <f t="shared" si="46"/>
        <v>3.0000000000000001E-5</v>
      </c>
      <c r="AM302" s="3"/>
      <c r="AN302" s="3"/>
      <c r="AO302" s="3">
        <v>2</v>
      </c>
      <c r="AP302" s="124">
        <f t="shared" si="47"/>
        <v>2</v>
      </c>
      <c r="AQ302" s="8" t="s">
        <v>58</v>
      </c>
      <c r="AR302" s="8" t="s">
        <v>58</v>
      </c>
      <c r="AS302" s="8" t="s">
        <v>58</v>
      </c>
      <c r="AT302" s="8" t="s">
        <v>58</v>
      </c>
      <c r="AU302" s="8" t="s">
        <v>58</v>
      </c>
      <c r="AV302" s="8" t="s">
        <v>58</v>
      </c>
      <c r="AW302" s="8" t="s">
        <v>58</v>
      </c>
      <c r="AX302" s="8" t="s">
        <v>58</v>
      </c>
      <c r="AY302" s="8" t="s">
        <v>58</v>
      </c>
      <c r="BB302" s="141">
        <f t="shared" si="50"/>
        <v>0</v>
      </c>
      <c r="BE302" s="141">
        <f t="shared" si="48"/>
        <v>0</v>
      </c>
      <c r="BH302" s="141">
        <f t="shared" si="39"/>
        <v>0</v>
      </c>
      <c r="BI302" s="141">
        <f t="shared" si="49"/>
        <v>0</v>
      </c>
    </row>
    <row r="303" spans="1:61">
      <c r="A303" s="1">
        <v>6</v>
      </c>
      <c r="B303" s="15" t="s">
        <v>143</v>
      </c>
      <c r="C303" s="16">
        <v>43395</v>
      </c>
      <c r="D303" s="15" t="s">
        <v>188</v>
      </c>
      <c r="E303" s="15" t="s">
        <v>189</v>
      </c>
      <c r="F303" s="15" t="s">
        <v>55</v>
      </c>
      <c r="G303" s="17">
        <v>500</v>
      </c>
      <c r="H303" s="17">
        <v>10</v>
      </c>
      <c r="I303" s="16" t="s">
        <v>56</v>
      </c>
      <c r="J303" s="126">
        <v>67484</v>
      </c>
      <c r="K303" s="126">
        <v>68934</v>
      </c>
      <c r="L303" s="15">
        <v>7.15</v>
      </c>
      <c r="M303" s="15">
        <v>15209.79020979021</v>
      </c>
      <c r="N303" s="44">
        <v>0.32</v>
      </c>
      <c r="O303" s="44">
        <v>114.14400000000001</v>
      </c>
      <c r="P303" s="29">
        <f t="shared" si="33"/>
        <v>114.14400000000001</v>
      </c>
      <c r="Q303" s="15" t="s">
        <v>57</v>
      </c>
      <c r="R303" s="15">
        <v>60.3</v>
      </c>
      <c r="S303" s="15">
        <v>14.6</v>
      </c>
      <c r="T303" s="15">
        <v>9.31</v>
      </c>
      <c r="U303" s="15">
        <v>91.7</v>
      </c>
      <c r="V303" s="15">
        <v>212.3</v>
      </c>
      <c r="W303" s="15">
        <v>7.76</v>
      </c>
      <c r="X303" s="15">
        <v>123.6</v>
      </c>
      <c r="Y303" s="15">
        <v>3.9</v>
      </c>
      <c r="Z303" s="18" t="s">
        <v>57</v>
      </c>
      <c r="AA303" s="18" t="s">
        <v>57</v>
      </c>
      <c r="AB303" s="18" t="s">
        <v>57</v>
      </c>
      <c r="AC303" s="18" t="s">
        <v>57</v>
      </c>
      <c r="AD303" s="18" t="s">
        <v>57</v>
      </c>
      <c r="AE303" s="18">
        <v>0.87</v>
      </c>
      <c r="AF303" s="11" t="s">
        <v>189</v>
      </c>
      <c r="AJ303" s="8">
        <f t="shared" si="45"/>
        <v>0</v>
      </c>
      <c r="AM303" s="3"/>
      <c r="AN303" s="3"/>
      <c r="AO303" s="3">
        <v>0</v>
      </c>
      <c r="AP303" s="124">
        <f t="shared" si="47"/>
        <v>0</v>
      </c>
      <c r="AQ303" s="8" t="s">
        <v>58</v>
      </c>
      <c r="AR303" s="8" t="s">
        <v>58</v>
      </c>
      <c r="AS303" s="8" t="s">
        <v>58</v>
      </c>
      <c r="AT303" s="8" t="s">
        <v>58</v>
      </c>
      <c r="AU303" s="8" t="s">
        <v>58</v>
      </c>
      <c r="AV303" s="8" t="s">
        <v>58</v>
      </c>
      <c r="AW303" s="8" t="s">
        <v>58</v>
      </c>
      <c r="AX303" s="8" t="s">
        <v>58</v>
      </c>
      <c r="AY303" s="8" t="s">
        <v>58</v>
      </c>
      <c r="BB303" s="141">
        <f t="shared" si="50"/>
        <v>0</v>
      </c>
      <c r="BE303" s="141">
        <f t="shared" si="48"/>
        <v>0</v>
      </c>
      <c r="BH303" s="141">
        <f t="shared" si="39"/>
        <v>0</v>
      </c>
      <c r="BI303" s="141">
        <f t="shared" si="49"/>
        <v>0</v>
      </c>
    </row>
    <row r="304" spans="1:61">
      <c r="A304" s="1">
        <v>6</v>
      </c>
      <c r="B304" s="15" t="s">
        <v>143</v>
      </c>
      <c r="C304" s="16">
        <v>43395</v>
      </c>
      <c r="D304" s="15" t="s">
        <v>188</v>
      </c>
      <c r="E304" s="15" t="s">
        <v>190</v>
      </c>
      <c r="F304" s="15" t="s">
        <v>55</v>
      </c>
      <c r="G304" s="17">
        <v>500</v>
      </c>
      <c r="H304" s="17">
        <v>11</v>
      </c>
      <c r="I304" s="16" t="s">
        <v>56</v>
      </c>
      <c r="J304" s="126">
        <v>68934</v>
      </c>
      <c r="K304" s="126">
        <v>70413</v>
      </c>
      <c r="L304" s="15">
        <v>7.0166666666666666</v>
      </c>
      <c r="M304" s="15">
        <v>15808.788598574822</v>
      </c>
      <c r="N304" s="44">
        <v>0.32</v>
      </c>
      <c r="O304" s="44">
        <v>116.42687999999998</v>
      </c>
      <c r="P304" s="29">
        <f t="shared" si="33"/>
        <v>116.42687999999998</v>
      </c>
      <c r="Q304" s="15" t="s">
        <v>57</v>
      </c>
      <c r="R304" s="15">
        <v>60.3</v>
      </c>
      <c r="S304" s="15">
        <v>14.6</v>
      </c>
      <c r="T304" s="15">
        <v>9.31</v>
      </c>
      <c r="U304" s="15">
        <v>91.7</v>
      </c>
      <c r="V304" s="15">
        <v>212.3</v>
      </c>
      <c r="W304" s="15">
        <v>7.76</v>
      </c>
      <c r="X304" s="15">
        <v>123.6</v>
      </c>
      <c r="Y304" s="15">
        <v>3.9</v>
      </c>
      <c r="Z304" s="18" t="s">
        <v>57</v>
      </c>
      <c r="AA304" s="18" t="s">
        <v>57</v>
      </c>
      <c r="AB304" s="18" t="s">
        <v>57</v>
      </c>
      <c r="AC304" s="18" t="s">
        <v>57</v>
      </c>
      <c r="AD304" s="18" t="s">
        <v>57</v>
      </c>
      <c r="AE304" s="18">
        <v>0.02</v>
      </c>
      <c r="AF304" s="11" t="s">
        <v>190</v>
      </c>
      <c r="AI304" s="8">
        <v>6.9999999999999999E-4</v>
      </c>
      <c r="AJ304" s="8">
        <f t="shared" si="45"/>
        <v>6.9999999999999999E-4</v>
      </c>
      <c r="AL304" s="8">
        <f>AJ304-AK304</f>
        <v>6.9999999999999999E-4</v>
      </c>
      <c r="AM304" s="3"/>
      <c r="AN304" s="3"/>
      <c r="AO304" s="3">
        <v>2</v>
      </c>
      <c r="AP304" s="124">
        <f t="shared" si="47"/>
        <v>2</v>
      </c>
      <c r="AQ304" s="8" t="s">
        <v>58</v>
      </c>
      <c r="AR304" s="8" t="s">
        <v>58</v>
      </c>
      <c r="AS304" s="8" t="s">
        <v>58</v>
      </c>
      <c r="AT304" s="8" t="s">
        <v>58</v>
      </c>
      <c r="AU304" s="8" t="s">
        <v>58</v>
      </c>
      <c r="AV304" s="8" t="s">
        <v>58</v>
      </c>
      <c r="AW304" s="8" t="s">
        <v>58</v>
      </c>
      <c r="AX304" s="8" t="s">
        <v>58</v>
      </c>
      <c r="AY304" s="8" t="s">
        <v>58</v>
      </c>
      <c r="BB304" s="141">
        <f t="shared" si="50"/>
        <v>0</v>
      </c>
      <c r="BE304" s="141">
        <f t="shared" si="48"/>
        <v>0</v>
      </c>
      <c r="BH304" s="141">
        <f t="shared" si="39"/>
        <v>0</v>
      </c>
      <c r="BI304" s="141">
        <f t="shared" si="49"/>
        <v>0</v>
      </c>
    </row>
    <row r="305" spans="1:61">
      <c r="A305" s="1">
        <v>6</v>
      </c>
      <c r="B305" s="15" t="s">
        <v>143</v>
      </c>
      <c r="C305" s="16">
        <v>43395</v>
      </c>
      <c r="D305" s="15" t="s">
        <v>188</v>
      </c>
      <c r="E305" s="15" t="s">
        <v>191</v>
      </c>
      <c r="F305" s="15" t="s">
        <v>55</v>
      </c>
      <c r="G305" s="17">
        <v>500</v>
      </c>
      <c r="H305" s="17">
        <v>12</v>
      </c>
      <c r="I305" s="16" t="s">
        <v>56</v>
      </c>
      <c r="J305" s="126">
        <v>70416</v>
      </c>
      <c r="K305" s="126">
        <v>71890</v>
      </c>
      <c r="L305" s="15">
        <v>7.0166666666666666</v>
      </c>
      <c r="M305" s="15">
        <v>15755.344418052257</v>
      </c>
      <c r="N305" s="44">
        <v>0.32</v>
      </c>
      <c r="O305" s="44">
        <v>116.03327999999999</v>
      </c>
      <c r="P305" s="29">
        <f t="shared" si="33"/>
        <v>116.03327999999999</v>
      </c>
      <c r="Q305" s="15" t="s">
        <v>57</v>
      </c>
      <c r="R305" s="15">
        <v>60.3</v>
      </c>
      <c r="S305" s="15">
        <v>14.6</v>
      </c>
      <c r="T305" s="15">
        <v>9.31</v>
      </c>
      <c r="U305" s="15">
        <v>91.7</v>
      </c>
      <c r="V305" s="15">
        <v>212.3</v>
      </c>
      <c r="W305" s="15">
        <v>7.76</v>
      </c>
      <c r="X305" s="15">
        <v>123.6</v>
      </c>
      <c r="Y305" s="15">
        <v>3.9</v>
      </c>
      <c r="Z305" s="18" t="s">
        <v>57</v>
      </c>
      <c r="AA305" s="18" t="s">
        <v>57</v>
      </c>
      <c r="AB305" s="18" t="s">
        <v>57</v>
      </c>
      <c r="AC305" s="18" t="s">
        <v>57</v>
      </c>
      <c r="AD305" s="18" t="s">
        <v>57</v>
      </c>
      <c r="AE305" s="20" t="s">
        <v>57</v>
      </c>
      <c r="AF305" s="11" t="s">
        <v>191</v>
      </c>
      <c r="AI305" s="8">
        <v>9.6000000000000002E-4</v>
      </c>
      <c r="AJ305" s="8">
        <f t="shared" si="45"/>
        <v>9.6000000000000002E-4</v>
      </c>
      <c r="AL305" s="8">
        <f>AJ305-AK305</f>
        <v>9.6000000000000002E-4</v>
      </c>
      <c r="AM305" s="3"/>
      <c r="AN305" s="3"/>
      <c r="AO305" s="3">
        <v>2</v>
      </c>
      <c r="AP305" s="124">
        <f t="shared" si="47"/>
        <v>2</v>
      </c>
      <c r="AQ305" s="8" t="s">
        <v>58</v>
      </c>
      <c r="AR305" s="8" t="s">
        <v>58</v>
      </c>
      <c r="AS305" s="8" t="s">
        <v>58</v>
      </c>
      <c r="AT305" s="8" t="s">
        <v>58</v>
      </c>
      <c r="AU305" s="8" t="s">
        <v>58</v>
      </c>
      <c r="AV305" s="8" t="s">
        <v>58</v>
      </c>
      <c r="AW305" s="8" t="s">
        <v>58</v>
      </c>
      <c r="AX305" s="8" t="s">
        <v>58</v>
      </c>
      <c r="AY305" s="8" t="s">
        <v>58</v>
      </c>
      <c r="BB305" s="141">
        <f t="shared" si="50"/>
        <v>0</v>
      </c>
      <c r="BE305" s="141">
        <f t="shared" si="48"/>
        <v>0</v>
      </c>
      <c r="BH305" s="141">
        <f t="shared" si="39"/>
        <v>0</v>
      </c>
      <c r="BI305" s="141">
        <f t="shared" si="49"/>
        <v>0</v>
      </c>
    </row>
    <row r="306" spans="1:61" hidden="1">
      <c r="A306" s="1">
        <v>15</v>
      </c>
      <c r="B306" s="15" t="s">
        <v>320</v>
      </c>
      <c r="C306" s="16">
        <v>43392</v>
      </c>
      <c r="D306" s="15" t="s">
        <v>321</v>
      </c>
      <c r="E306" s="15" t="s">
        <v>322</v>
      </c>
      <c r="F306" s="15" t="s">
        <v>55</v>
      </c>
      <c r="G306" s="17">
        <v>500</v>
      </c>
      <c r="H306" s="17">
        <v>1</v>
      </c>
      <c r="I306" s="16" t="s">
        <v>56</v>
      </c>
      <c r="J306" s="126">
        <v>55488</v>
      </c>
      <c r="K306" s="126">
        <v>56475</v>
      </c>
      <c r="L306" s="15">
        <v>7</v>
      </c>
      <c r="M306" s="15">
        <v>10574.999999999998</v>
      </c>
      <c r="N306" s="44">
        <v>0.32</v>
      </c>
      <c r="O306" s="44">
        <v>77.696639999999988</v>
      </c>
      <c r="P306" s="29">
        <f t="shared" si="33"/>
        <v>77.696639999999988</v>
      </c>
      <c r="Q306" s="15" t="s">
        <v>57</v>
      </c>
      <c r="R306" s="15">
        <v>2.66</v>
      </c>
      <c r="S306" s="15">
        <v>16.7</v>
      </c>
      <c r="T306" s="15">
        <v>9.07</v>
      </c>
      <c r="U306" s="15">
        <v>93.3</v>
      </c>
      <c r="V306" s="15">
        <v>243</v>
      </c>
      <c r="W306" s="15">
        <v>7.65</v>
      </c>
      <c r="X306" s="15">
        <v>118.5</v>
      </c>
      <c r="Y306" s="15">
        <v>17.100000000000001</v>
      </c>
      <c r="Z306" s="18" t="s">
        <v>57</v>
      </c>
      <c r="AA306" s="18" t="s">
        <v>57</v>
      </c>
      <c r="AB306" s="18" t="s">
        <v>57</v>
      </c>
      <c r="AC306" s="18" t="s">
        <v>57</v>
      </c>
      <c r="AD306" s="18" t="s">
        <v>57</v>
      </c>
      <c r="AE306" s="18">
        <v>2.08</v>
      </c>
      <c r="AF306" s="11" t="s">
        <v>322</v>
      </c>
      <c r="AJ306" s="8">
        <f t="shared" si="45"/>
        <v>0</v>
      </c>
      <c r="AM306" s="3"/>
      <c r="AN306" s="3"/>
      <c r="AO306" s="3">
        <v>0</v>
      </c>
      <c r="AP306" s="124">
        <f t="shared" si="47"/>
        <v>0</v>
      </c>
      <c r="AQ306" s="8">
        <v>113.89</v>
      </c>
      <c r="AR306" s="8">
        <v>118.63</v>
      </c>
      <c r="AS306" s="8">
        <f t="shared" ref="AS306:AS324" si="51">AR306-AQ306</f>
        <v>4.7399999999999949</v>
      </c>
      <c r="AT306" s="8">
        <v>117.36</v>
      </c>
      <c r="AU306" s="8">
        <f t="shared" ref="AU306:AU324" si="52">AT306-AQ306</f>
        <v>3.4699999999999989</v>
      </c>
      <c r="AV306" s="8">
        <v>2.29</v>
      </c>
      <c r="AW306" s="8" t="s">
        <v>58</v>
      </c>
      <c r="AX306" s="8" t="s">
        <v>58</v>
      </c>
      <c r="AY306" s="8" t="s">
        <v>58</v>
      </c>
      <c r="BB306" s="141">
        <f t="shared" si="50"/>
        <v>0</v>
      </c>
      <c r="BE306" s="141">
        <f t="shared" si="48"/>
        <v>0</v>
      </c>
      <c r="BH306" s="141">
        <f t="shared" si="39"/>
        <v>0</v>
      </c>
      <c r="BI306" s="141">
        <f t="shared" si="49"/>
        <v>0</v>
      </c>
    </row>
    <row r="307" spans="1:61" hidden="1">
      <c r="A307" s="1">
        <v>15</v>
      </c>
      <c r="B307" s="15" t="s">
        <v>320</v>
      </c>
      <c r="C307" s="16">
        <v>43392</v>
      </c>
      <c r="D307" s="15" t="s">
        <v>321</v>
      </c>
      <c r="E307" s="15" t="s">
        <v>323</v>
      </c>
      <c r="F307" s="15" t="s">
        <v>55</v>
      </c>
      <c r="G307" s="17">
        <v>500</v>
      </c>
      <c r="H307" s="17">
        <v>2</v>
      </c>
      <c r="I307" s="16" t="s">
        <v>56</v>
      </c>
      <c r="J307" s="126">
        <v>56488</v>
      </c>
      <c r="K307" s="126">
        <v>57624</v>
      </c>
      <c r="L307" s="15">
        <v>7</v>
      </c>
      <c r="M307" s="15">
        <v>12171.428571428571</v>
      </c>
      <c r="N307" s="44">
        <v>0.32</v>
      </c>
      <c r="O307" s="44">
        <v>89.425920000000005</v>
      </c>
      <c r="P307" s="29">
        <f t="shared" si="33"/>
        <v>89.425920000000005</v>
      </c>
      <c r="Q307" s="15" t="s">
        <v>57</v>
      </c>
      <c r="R307" s="15">
        <v>2.66</v>
      </c>
      <c r="S307" s="15">
        <v>16.7</v>
      </c>
      <c r="T307" s="15">
        <v>9.07</v>
      </c>
      <c r="U307" s="15">
        <v>93.3</v>
      </c>
      <c r="V307" s="15">
        <v>243</v>
      </c>
      <c r="W307" s="15">
        <v>7.65</v>
      </c>
      <c r="X307" s="15">
        <v>118.5</v>
      </c>
      <c r="Y307" s="15">
        <v>17.100000000000001</v>
      </c>
      <c r="Z307" s="18" t="s">
        <v>57</v>
      </c>
      <c r="AA307" s="18" t="s">
        <v>57</v>
      </c>
      <c r="AB307" s="18" t="s">
        <v>57</v>
      </c>
      <c r="AC307" s="18" t="s">
        <v>57</v>
      </c>
      <c r="AD307" s="18" t="s">
        <v>57</v>
      </c>
      <c r="AE307" s="18">
        <v>2.25</v>
      </c>
      <c r="AF307" s="11" t="s">
        <v>323</v>
      </c>
      <c r="AI307" s="8">
        <v>5.0000000000000002E-5</v>
      </c>
      <c r="AJ307" s="8">
        <f t="shared" si="45"/>
        <v>5.0000000000000002E-5</v>
      </c>
      <c r="AL307" s="8">
        <f t="shared" ref="AL307:AL326" si="53">AJ307-AK307</f>
        <v>5.0000000000000002E-5</v>
      </c>
      <c r="AM307" s="3"/>
      <c r="AN307" s="3"/>
      <c r="AO307" s="3">
        <v>3</v>
      </c>
      <c r="AP307" s="124">
        <f t="shared" si="47"/>
        <v>3</v>
      </c>
      <c r="AQ307" s="8">
        <v>162.19999999999999</v>
      </c>
      <c r="AR307" s="8">
        <v>169.81</v>
      </c>
      <c r="AS307" s="8">
        <f t="shared" si="51"/>
        <v>7.6100000000000136</v>
      </c>
      <c r="AT307" s="8">
        <v>166.98</v>
      </c>
      <c r="AU307" s="8">
        <f t="shared" si="52"/>
        <v>4.7800000000000011</v>
      </c>
      <c r="AV307" s="8" t="s">
        <v>58</v>
      </c>
      <c r="AW307" s="8" t="s">
        <v>58</v>
      </c>
      <c r="AX307" s="8" t="s">
        <v>58</v>
      </c>
      <c r="AY307" s="8" t="s">
        <v>58</v>
      </c>
      <c r="BB307" s="141">
        <f t="shared" si="50"/>
        <v>0</v>
      </c>
      <c r="BE307" s="141">
        <f t="shared" si="48"/>
        <v>0</v>
      </c>
      <c r="BG307" s="141">
        <v>0.22519</v>
      </c>
      <c r="BH307" s="141">
        <f t="shared" si="39"/>
        <v>0.22519</v>
      </c>
      <c r="BI307" s="141">
        <f t="shared" si="49"/>
        <v>0.22519</v>
      </c>
    </row>
    <row r="308" spans="1:61" hidden="1">
      <c r="A308" s="1">
        <v>15</v>
      </c>
      <c r="B308" s="15" t="s">
        <v>320</v>
      </c>
      <c r="C308" s="16">
        <v>43392</v>
      </c>
      <c r="D308" s="15" t="s">
        <v>321</v>
      </c>
      <c r="E308" s="15" t="s">
        <v>324</v>
      </c>
      <c r="F308" s="15" t="s">
        <v>55</v>
      </c>
      <c r="G308" s="17">
        <v>500</v>
      </c>
      <c r="H308" s="17">
        <v>3</v>
      </c>
      <c r="I308" s="16" t="s">
        <v>56</v>
      </c>
      <c r="J308" s="126">
        <v>57627</v>
      </c>
      <c r="K308" s="126">
        <v>58668</v>
      </c>
      <c r="L308" s="15">
        <v>7</v>
      </c>
      <c r="M308" s="15">
        <v>11153.571428571429</v>
      </c>
      <c r="N308" s="44">
        <v>0.32</v>
      </c>
      <c r="O308" s="44">
        <v>81.947520000000011</v>
      </c>
      <c r="P308" s="29">
        <f t="shared" si="33"/>
        <v>81.947520000000011</v>
      </c>
      <c r="Q308" s="15" t="s">
        <v>57</v>
      </c>
      <c r="R308" s="15">
        <v>2.66</v>
      </c>
      <c r="S308" s="15">
        <v>16.7</v>
      </c>
      <c r="T308" s="15">
        <v>9.07</v>
      </c>
      <c r="U308" s="15">
        <v>93.3</v>
      </c>
      <c r="V308" s="15">
        <v>243</v>
      </c>
      <c r="W308" s="15">
        <v>7.65</v>
      </c>
      <c r="X308" s="15">
        <v>118.5</v>
      </c>
      <c r="Y308" s="15">
        <v>17.100000000000001</v>
      </c>
      <c r="Z308" s="18" t="s">
        <v>57</v>
      </c>
      <c r="AA308" s="18" t="s">
        <v>57</v>
      </c>
      <c r="AB308" s="18" t="s">
        <v>57</v>
      </c>
      <c r="AC308" s="18" t="s">
        <v>57</v>
      </c>
      <c r="AD308" s="18" t="s">
        <v>57</v>
      </c>
      <c r="AE308" s="18">
        <v>2.7</v>
      </c>
      <c r="AF308" s="11" t="s">
        <v>324</v>
      </c>
      <c r="AI308" s="8">
        <v>9.9600000000000001E-3</v>
      </c>
      <c r="AJ308" s="8">
        <f t="shared" si="45"/>
        <v>9.9600000000000001E-3</v>
      </c>
      <c r="AK308" s="8">
        <v>9.9600000000000001E-3</v>
      </c>
      <c r="AL308" s="8">
        <f t="shared" si="53"/>
        <v>0</v>
      </c>
      <c r="AM308" s="3"/>
      <c r="AN308" s="3"/>
      <c r="AO308" s="3">
        <v>9</v>
      </c>
      <c r="AP308" s="124">
        <f t="shared" si="47"/>
        <v>9</v>
      </c>
      <c r="AQ308" s="8">
        <v>162.18</v>
      </c>
      <c r="AR308" s="8">
        <v>176.53</v>
      </c>
      <c r="AS308" s="8">
        <f t="shared" si="51"/>
        <v>14.349999999999994</v>
      </c>
      <c r="AT308" s="8">
        <v>170.64</v>
      </c>
      <c r="AU308" s="8">
        <f t="shared" si="52"/>
        <v>8.4599999999999795</v>
      </c>
      <c r="AV308" s="8" t="s">
        <v>58</v>
      </c>
      <c r="AW308" s="8" t="s">
        <v>58</v>
      </c>
      <c r="AX308" s="8" t="s">
        <v>58</v>
      </c>
      <c r="AY308" s="8" t="s">
        <v>58</v>
      </c>
      <c r="AZ308" s="141">
        <v>0.46827000000000002</v>
      </c>
      <c r="BA308" s="141">
        <v>0.49491000000000002</v>
      </c>
      <c r="BB308" s="141">
        <f t="shared" si="50"/>
        <v>2.6639999999999997E-2</v>
      </c>
      <c r="BE308" s="141">
        <f t="shared" si="48"/>
        <v>0</v>
      </c>
      <c r="BH308" s="141">
        <f t="shared" si="39"/>
        <v>0</v>
      </c>
      <c r="BI308" s="141">
        <f t="shared" si="49"/>
        <v>2.6639999999999997E-2</v>
      </c>
    </row>
    <row r="309" spans="1:61" s="154" customFormat="1">
      <c r="A309" s="1">
        <v>8</v>
      </c>
      <c r="B309" s="15" t="s">
        <v>210</v>
      </c>
      <c r="C309" s="16">
        <v>43389</v>
      </c>
      <c r="D309" s="15" t="s">
        <v>211</v>
      </c>
      <c r="E309" s="15" t="s">
        <v>212</v>
      </c>
      <c r="F309" s="15" t="s">
        <v>55</v>
      </c>
      <c r="G309" s="17">
        <v>500</v>
      </c>
      <c r="H309" s="17">
        <v>1</v>
      </c>
      <c r="I309" s="16" t="s">
        <v>56</v>
      </c>
      <c r="J309" s="126">
        <v>26379</v>
      </c>
      <c r="K309" s="126">
        <v>27213</v>
      </c>
      <c r="L309" s="15">
        <v>6.9333333333333336</v>
      </c>
      <c r="M309" s="15">
        <v>9021.6346153846152</v>
      </c>
      <c r="N309" s="44">
        <v>0.32</v>
      </c>
      <c r="O309" s="44">
        <v>65.652479999999997</v>
      </c>
      <c r="P309" s="29">
        <f t="shared" si="33"/>
        <v>65.652479999999997</v>
      </c>
      <c r="Q309" s="15" t="s">
        <v>57</v>
      </c>
      <c r="R309" s="18">
        <v>3.23</v>
      </c>
      <c r="S309" s="15">
        <v>17.100000000000001</v>
      </c>
      <c r="T309" s="15">
        <v>8.58</v>
      </c>
      <c r="U309" s="15">
        <v>89.9</v>
      </c>
      <c r="V309" s="15">
        <v>442.5</v>
      </c>
      <c r="W309" s="15">
        <v>7.76</v>
      </c>
      <c r="X309" s="15">
        <v>223.5</v>
      </c>
      <c r="Y309" s="15">
        <v>260</v>
      </c>
      <c r="Z309" s="18" t="s">
        <v>57</v>
      </c>
      <c r="AA309" s="18" t="s">
        <v>57</v>
      </c>
      <c r="AB309" s="18" t="s">
        <v>57</v>
      </c>
      <c r="AC309" s="18" t="s">
        <v>57</v>
      </c>
      <c r="AD309" s="18" t="s">
        <v>57</v>
      </c>
      <c r="AE309" s="18">
        <v>19.73</v>
      </c>
      <c r="AF309" s="11" t="s">
        <v>212</v>
      </c>
      <c r="AG309" s="8">
        <v>3.4000000000000002E-4</v>
      </c>
      <c r="AH309" s="8">
        <v>3.6000000000000002E-4</v>
      </c>
      <c r="AI309" s="8">
        <v>1.2290000000000001E-2</v>
      </c>
      <c r="AJ309" s="8">
        <f t="shared" si="45"/>
        <v>1.2990000000000002E-2</v>
      </c>
      <c r="AK309" s="8"/>
      <c r="AL309" s="8">
        <f t="shared" si="53"/>
        <v>1.2990000000000002E-2</v>
      </c>
      <c r="AM309" s="3">
        <v>2</v>
      </c>
      <c r="AN309" s="3">
        <v>1</v>
      </c>
      <c r="AO309" s="3">
        <v>38</v>
      </c>
      <c r="AP309" s="124">
        <f t="shared" si="47"/>
        <v>41</v>
      </c>
      <c r="AQ309" s="8">
        <v>115.66</v>
      </c>
      <c r="AR309" s="8">
        <v>151.41999999999999</v>
      </c>
      <c r="AS309" s="8">
        <f t="shared" si="51"/>
        <v>35.759999999999991</v>
      </c>
      <c r="AT309" s="147">
        <v>141.63999999999999</v>
      </c>
      <c r="AU309" s="8">
        <f t="shared" si="52"/>
        <v>25.97999999999999</v>
      </c>
      <c r="AV309" s="118">
        <v>13.93</v>
      </c>
      <c r="AW309" s="8">
        <v>10.33</v>
      </c>
      <c r="AX309" s="8" t="s">
        <v>58</v>
      </c>
      <c r="AY309" s="8" t="s">
        <v>58</v>
      </c>
      <c r="AZ309" s="141">
        <v>0.45479999999999998</v>
      </c>
      <c r="BA309" s="141">
        <v>0.46000999999999997</v>
      </c>
      <c r="BB309" s="141">
        <f t="shared" si="50"/>
        <v>5.2099999999999924E-3</v>
      </c>
      <c r="BC309" s="141"/>
      <c r="BD309" s="141">
        <v>0.23422000000000001</v>
      </c>
      <c r="BE309" s="141">
        <f t="shared" si="48"/>
        <v>0.23422000000000001</v>
      </c>
      <c r="BF309" s="141"/>
      <c r="BG309" s="141"/>
      <c r="BH309" s="141"/>
      <c r="BI309" s="141">
        <f t="shared" si="49"/>
        <v>0.23943</v>
      </c>
    </row>
    <row r="310" spans="1:61" s="154" customFormat="1">
      <c r="A310" s="1">
        <v>8</v>
      </c>
      <c r="B310" s="15" t="s">
        <v>210</v>
      </c>
      <c r="C310" s="16">
        <v>43389</v>
      </c>
      <c r="D310" s="15" t="s">
        <v>211</v>
      </c>
      <c r="E310" s="15" t="s">
        <v>213</v>
      </c>
      <c r="F310" s="15" t="s">
        <v>55</v>
      </c>
      <c r="G310" s="17">
        <v>500</v>
      </c>
      <c r="H310" s="17">
        <v>2</v>
      </c>
      <c r="I310" s="16" t="s">
        <v>56</v>
      </c>
      <c r="J310" s="126">
        <v>27213</v>
      </c>
      <c r="K310" s="126">
        <v>27938</v>
      </c>
      <c r="L310" s="15">
        <v>7.1</v>
      </c>
      <c r="M310" s="15">
        <v>7658.4507042253526</v>
      </c>
      <c r="N310" s="44">
        <v>0.32</v>
      </c>
      <c r="O310" s="44">
        <v>57.072000000000003</v>
      </c>
      <c r="P310" s="29">
        <f t="shared" si="33"/>
        <v>57.072000000000003</v>
      </c>
      <c r="Q310" s="15" t="s">
        <v>57</v>
      </c>
      <c r="R310" s="18">
        <v>3.23</v>
      </c>
      <c r="S310" s="15">
        <v>17.100000000000001</v>
      </c>
      <c r="T310" s="15">
        <v>8.58</v>
      </c>
      <c r="U310" s="15">
        <v>89.9</v>
      </c>
      <c r="V310" s="15">
        <v>442.5</v>
      </c>
      <c r="W310" s="15">
        <v>7.76</v>
      </c>
      <c r="X310" s="15">
        <v>223.5</v>
      </c>
      <c r="Y310" s="15">
        <v>260</v>
      </c>
      <c r="Z310" s="18" t="s">
        <v>57</v>
      </c>
      <c r="AA310" s="18" t="s">
        <v>57</v>
      </c>
      <c r="AB310" s="18" t="s">
        <v>57</v>
      </c>
      <c r="AC310" s="18" t="s">
        <v>57</v>
      </c>
      <c r="AD310" s="18" t="s">
        <v>57</v>
      </c>
      <c r="AE310" s="18">
        <v>19.8</v>
      </c>
      <c r="AF310" s="11" t="s">
        <v>213</v>
      </c>
      <c r="AG310" s="8"/>
      <c r="AH310" s="8"/>
      <c r="AI310" s="8">
        <v>7.2100000000000003E-3</v>
      </c>
      <c r="AJ310" s="8">
        <f t="shared" si="45"/>
        <v>7.2100000000000003E-3</v>
      </c>
      <c r="AK310" s="8"/>
      <c r="AL310" s="8">
        <f t="shared" si="53"/>
        <v>7.2100000000000003E-3</v>
      </c>
      <c r="AM310" s="3"/>
      <c r="AN310" s="3"/>
      <c r="AO310" s="3">
        <v>50</v>
      </c>
      <c r="AP310" s="124">
        <f t="shared" si="47"/>
        <v>50</v>
      </c>
      <c r="AQ310" s="8">
        <v>111.22</v>
      </c>
      <c r="AR310" s="8">
        <v>159.11000000000001</v>
      </c>
      <c r="AS310" s="8">
        <f t="shared" si="51"/>
        <v>47.890000000000015</v>
      </c>
      <c r="AT310" s="8">
        <v>147.78</v>
      </c>
      <c r="AU310" s="8">
        <f t="shared" si="52"/>
        <v>36.56</v>
      </c>
      <c r="AV310" s="8">
        <v>11.16</v>
      </c>
      <c r="AW310" s="8" t="s">
        <v>58</v>
      </c>
      <c r="AX310" s="8" t="s">
        <v>58</v>
      </c>
      <c r="AY310" s="8" t="s">
        <v>58</v>
      </c>
      <c r="AZ310" s="141">
        <v>0.46564</v>
      </c>
      <c r="BA310" s="141">
        <v>0.47040999999999999</v>
      </c>
      <c r="BB310" s="141">
        <f t="shared" si="50"/>
        <v>4.7699999999999965E-3</v>
      </c>
      <c r="BC310" s="141"/>
      <c r="BD310" s="141"/>
      <c r="BE310" s="141">
        <f t="shared" si="48"/>
        <v>0</v>
      </c>
      <c r="BF310" s="141"/>
      <c r="BG310" s="141"/>
      <c r="BH310" s="141">
        <f t="shared" ref="BH310:BH341" si="54">BG310-BF310</f>
        <v>0</v>
      </c>
      <c r="BI310" s="141">
        <f t="shared" si="49"/>
        <v>4.7699999999999965E-3</v>
      </c>
    </row>
    <row r="311" spans="1:61" s="154" customFormat="1">
      <c r="A311" s="1">
        <v>8</v>
      </c>
      <c r="B311" s="15" t="s">
        <v>210</v>
      </c>
      <c r="C311" s="16">
        <v>43389</v>
      </c>
      <c r="D311" s="15" t="s">
        <v>211</v>
      </c>
      <c r="E311" s="15" t="s">
        <v>214</v>
      </c>
      <c r="F311" s="15" t="s">
        <v>55</v>
      </c>
      <c r="G311" s="17">
        <v>500</v>
      </c>
      <c r="H311" s="17">
        <v>3</v>
      </c>
      <c r="I311" s="16" t="s">
        <v>56</v>
      </c>
      <c r="J311" s="126">
        <v>27932</v>
      </c>
      <c r="K311" s="126">
        <v>28663</v>
      </c>
      <c r="L311" s="15">
        <v>6.8833333333333329</v>
      </c>
      <c r="M311" s="15">
        <v>7964.8910411622273</v>
      </c>
      <c r="N311" s="44">
        <v>0.32</v>
      </c>
      <c r="O311" s="44">
        <v>57.544319999999992</v>
      </c>
      <c r="P311" s="29">
        <f t="shared" si="33"/>
        <v>57.544319999999992</v>
      </c>
      <c r="Q311" s="15" t="s">
        <v>57</v>
      </c>
      <c r="R311" s="18">
        <v>3.23</v>
      </c>
      <c r="S311" s="15">
        <v>17.100000000000001</v>
      </c>
      <c r="T311" s="15">
        <v>8.58</v>
      </c>
      <c r="U311" s="15">
        <v>89.9</v>
      </c>
      <c r="V311" s="15">
        <v>442.5</v>
      </c>
      <c r="W311" s="15">
        <v>7.76</v>
      </c>
      <c r="X311" s="15">
        <v>223.5</v>
      </c>
      <c r="Y311" s="15">
        <v>260</v>
      </c>
      <c r="Z311" s="18" t="s">
        <v>57</v>
      </c>
      <c r="AA311" s="18" t="s">
        <v>57</v>
      </c>
      <c r="AB311" s="18" t="s">
        <v>57</v>
      </c>
      <c r="AC311" s="18" t="s">
        <v>57</v>
      </c>
      <c r="AD311" s="18" t="s">
        <v>57</v>
      </c>
      <c r="AE311" s="18">
        <v>12.09</v>
      </c>
      <c r="AF311" s="11" t="s">
        <v>214</v>
      </c>
      <c r="AG311" s="8"/>
      <c r="AH311" s="8">
        <v>2.7999999999999998E-4</v>
      </c>
      <c r="AI311" s="8">
        <v>5.8300000000000001E-3</v>
      </c>
      <c r="AJ311" s="8">
        <f t="shared" si="45"/>
        <v>6.11E-3</v>
      </c>
      <c r="AK311" s="8"/>
      <c r="AL311" s="8">
        <f t="shared" si="53"/>
        <v>6.11E-3</v>
      </c>
      <c r="AM311" s="3"/>
      <c r="AN311" s="3"/>
      <c r="AO311" s="3">
        <v>11</v>
      </c>
      <c r="AP311" s="124">
        <f t="shared" si="47"/>
        <v>11</v>
      </c>
      <c r="AQ311" s="8">
        <v>167.75</v>
      </c>
      <c r="AR311" s="8">
        <v>206.99</v>
      </c>
      <c r="AS311" s="8">
        <f t="shared" si="51"/>
        <v>39.240000000000009</v>
      </c>
      <c r="AT311" s="8">
        <v>193.01</v>
      </c>
      <c r="AU311" s="8">
        <f t="shared" si="52"/>
        <v>25.259999999999991</v>
      </c>
      <c r="AV311" s="8">
        <v>24.53</v>
      </c>
      <c r="AW311" s="8">
        <v>18.45</v>
      </c>
      <c r="AX311" s="8">
        <v>25.07</v>
      </c>
      <c r="AY311" s="8" t="s">
        <v>58</v>
      </c>
      <c r="AZ311" s="141"/>
      <c r="BA311" s="141"/>
      <c r="BB311" s="141">
        <f t="shared" si="50"/>
        <v>0</v>
      </c>
      <c r="BC311" s="141"/>
      <c r="BD311" s="141"/>
      <c r="BE311" s="141">
        <f t="shared" si="48"/>
        <v>0</v>
      </c>
      <c r="BF311" s="141"/>
      <c r="BG311" s="141"/>
      <c r="BH311" s="141">
        <f t="shared" si="54"/>
        <v>0</v>
      </c>
      <c r="BI311" s="141">
        <f t="shared" si="49"/>
        <v>0</v>
      </c>
    </row>
    <row r="312" spans="1:61" s="154" customFormat="1" hidden="1">
      <c r="A312" s="1">
        <v>5</v>
      </c>
      <c r="B312" s="15" t="s">
        <v>126</v>
      </c>
      <c r="C312" s="16">
        <v>43389</v>
      </c>
      <c r="D312" s="15" t="s">
        <v>127</v>
      </c>
      <c r="E312" s="15" t="s">
        <v>128</v>
      </c>
      <c r="F312" s="15" t="s">
        <v>55</v>
      </c>
      <c r="G312" s="17">
        <v>500</v>
      </c>
      <c r="H312" s="17">
        <v>1</v>
      </c>
      <c r="I312" s="16" t="s">
        <v>56</v>
      </c>
      <c r="J312" s="126">
        <v>11352</v>
      </c>
      <c r="K312" s="126">
        <v>12572</v>
      </c>
      <c r="L312" s="15">
        <v>7.0333333333333332</v>
      </c>
      <c r="M312" s="15">
        <v>13009.478672985782</v>
      </c>
      <c r="N312" s="44">
        <v>0.32</v>
      </c>
      <c r="O312" s="44">
        <v>96.03840000000001</v>
      </c>
      <c r="P312" s="29">
        <f t="shared" si="33"/>
        <v>96.03840000000001</v>
      </c>
      <c r="Q312" s="15" t="s">
        <v>57</v>
      </c>
      <c r="R312" s="18">
        <v>3.24</v>
      </c>
      <c r="S312" s="15">
        <v>15.8</v>
      </c>
      <c r="T312" s="15">
        <v>9.34</v>
      </c>
      <c r="U312" s="15">
        <v>94.3</v>
      </c>
      <c r="V312" s="15">
        <v>287</v>
      </c>
      <c r="W312" s="15">
        <v>7.82</v>
      </c>
      <c r="X312" s="15">
        <v>272.7</v>
      </c>
      <c r="Y312" s="15">
        <v>14.1</v>
      </c>
      <c r="Z312" s="18" t="s">
        <v>57</v>
      </c>
      <c r="AA312" s="18" t="s">
        <v>57</v>
      </c>
      <c r="AB312" s="18" t="s">
        <v>57</v>
      </c>
      <c r="AC312" s="18" t="s">
        <v>57</v>
      </c>
      <c r="AD312" s="18" t="s">
        <v>57</v>
      </c>
      <c r="AE312" s="18">
        <v>1.36</v>
      </c>
      <c r="AF312" s="11" t="s">
        <v>128</v>
      </c>
      <c r="AG312" s="8"/>
      <c r="AH312" s="8"/>
      <c r="AI312" s="8">
        <v>1.5E-3</v>
      </c>
      <c r="AJ312" s="8">
        <f t="shared" si="45"/>
        <v>1.5E-3</v>
      </c>
      <c r="AK312" s="8"/>
      <c r="AL312" s="8">
        <f t="shared" si="53"/>
        <v>1.5E-3</v>
      </c>
      <c r="AM312" s="3"/>
      <c r="AN312" s="3"/>
      <c r="AO312" s="3">
        <v>8</v>
      </c>
      <c r="AP312" s="124">
        <f t="shared" si="47"/>
        <v>8</v>
      </c>
      <c r="AQ312" s="8">
        <v>163.4</v>
      </c>
      <c r="AR312" s="8">
        <v>180.07</v>
      </c>
      <c r="AS312" s="8">
        <f t="shared" si="51"/>
        <v>16.669999999999987</v>
      </c>
      <c r="AT312" s="8">
        <v>173.19</v>
      </c>
      <c r="AU312" s="8">
        <f t="shared" si="52"/>
        <v>9.789999999999992</v>
      </c>
      <c r="AV312" s="8" t="s">
        <v>58</v>
      </c>
      <c r="AW312" s="8" t="s">
        <v>58</v>
      </c>
      <c r="AX312" s="8" t="s">
        <v>58</v>
      </c>
      <c r="AY312" s="8" t="s">
        <v>58</v>
      </c>
      <c r="AZ312" s="141">
        <v>0.45562000000000002</v>
      </c>
      <c r="BA312" s="141">
        <v>0.45984999999999998</v>
      </c>
      <c r="BB312" s="141">
        <f t="shared" si="50"/>
        <v>4.229999999999956E-3</v>
      </c>
      <c r="BC312" s="141"/>
      <c r="BD312" s="141"/>
      <c r="BE312" s="141">
        <f t="shared" si="48"/>
        <v>0</v>
      </c>
      <c r="BF312" s="141">
        <v>0.45929999999999999</v>
      </c>
      <c r="BG312" s="141">
        <v>0.4612</v>
      </c>
      <c r="BH312" s="141">
        <f t="shared" si="54"/>
        <v>1.9000000000000128E-3</v>
      </c>
      <c r="BI312" s="141">
        <f t="shared" si="49"/>
        <v>6.1299999999999688E-3</v>
      </c>
    </row>
    <row r="313" spans="1:61" s="154" customFormat="1" hidden="1">
      <c r="A313" s="1">
        <v>5</v>
      </c>
      <c r="B313" s="15" t="s">
        <v>126</v>
      </c>
      <c r="C313" s="16">
        <v>43389</v>
      </c>
      <c r="D313" s="15" t="s">
        <v>127</v>
      </c>
      <c r="E313" s="15" t="s">
        <v>129</v>
      </c>
      <c r="F313" s="15" t="s">
        <v>55</v>
      </c>
      <c r="G313" s="17">
        <v>500</v>
      </c>
      <c r="H313" s="17">
        <v>2</v>
      </c>
      <c r="I313" s="16" t="s">
        <v>56</v>
      </c>
      <c r="J313" s="126">
        <v>12575</v>
      </c>
      <c r="K313" s="126">
        <v>13815</v>
      </c>
      <c r="L313" s="15">
        <v>7.1166666666666663</v>
      </c>
      <c r="M313" s="15">
        <v>13067.915690866512</v>
      </c>
      <c r="N313" s="44">
        <v>0.32</v>
      </c>
      <c r="O313" s="44">
        <v>97.612799999999993</v>
      </c>
      <c r="P313" s="29">
        <f t="shared" si="33"/>
        <v>97.612799999999993</v>
      </c>
      <c r="Q313" s="15" t="s">
        <v>57</v>
      </c>
      <c r="R313" s="18">
        <v>3.24</v>
      </c>
      <c r="S313" s="15">
        <v>15.8</v>
      </c>
      <c r="T313" s="15">
        <v>9.34</v>
      </c>
      <c r="U313" s="15">
        <v>94.3</v>
      </c>
      <c r="V313" s="15">
        <v>287</v>
      </c>
      <c r="W313" s="15">
        <v>7.82</v>
      </c>
      <c r="X313" s="15">
        <v>272.7</v>
      </c>
      <c r="Y313" s="15">
        <v>14.1</v>
      </c>
      <c r="Z313" s="18" t="s">
        <v>57</v>
      </c>
      <c r="AA313" s="18" t="s">
        <v>57</v>
      </c>
      <c r="AB313" s="18" t="s">
        <v>57</v>
      </c>
      <c r="AC313" s="18" t="s">
        <v>57</v>
      </c>
      <c r="AD313" s="18" t="s">
        <v>57</v>
      </c>
      <c r="AE313" s="18">
        <v>1.23</v>
      </c>
      <c r="AF313" s="11" t="s">
        <v>129</v>
      </c>
      <c r="AG313" s="8"/>
      <c r="AH313" s="8">
        <v>6.0000000000000002E-5</v>
      </c>
      <c r="AI313" s="8">
        <v>2.5000000000000001E-3</v>
      </c>
      <c r="AJ313" s="8">
        <f t="shared" si="45"/>
        <v>2.5600000000000002E-3</v>
      </c>
      <c r="AK313" s="8">
        <v>2.0000000000000001E-4</v>
      </c>
      <c r="AL313" s="8">
        <f t="shared" si="53"/>
        <v>2.3600000000000001E-3</v>
      </c>
      <c r="AM313" s="3"/>
      <c r="AN313" s="3">
        <v>1</v>
      </c>
      <c r="AO313" s="3">
        <v>9</v>
      </c>
      <c r="AP313" s="124">
        <f t="shared" si="47"/>
        <v>10</v>
      </c>
      <c r="AQ313" s="8">
        <v>118.71</v>
      </c>
      <c r="AR313" s="8">
        <v>133.72999999999999</v>
      </c>
      <c r="AS313" s="8">
        <f t="shared" si="51"/>
        <v>15.019999999999996</v>
      </c>
      <c r="AT313" s="8">
        <v>124.9</v>
      </c>
      <c r="AU313" s="8">
        <f t="shared" si="52"/>
        <v>6.1900000000000119</v>
      </c>
      <c r="AV313" s="8">
        <v>2.5</v>
      </c>
      <c r="AW313" s="8" t="s">
        <v>58</v>
      </c>
      <c r="AX313" s="8" t="s">
        <v>58</v>
      </c>
      <c r="AY313" s="8" t="s">
        <v>58</v>
      </c>
      <c r="AZ313" s="141">
        <v>0.46160000000000001</v>
      </c>
      <c r="BA313" s="141">
        <v>0.45948</v>
      </c>
      <c r="BB313" s="141">
        <f t="shared" si="50"/>
        <v>-2.1200000000000108E-3</v>
      </c>
      <c r="BC313" s="141">
        <v>0.22789999999999999</v>
      </c>
      <c r="BD313" s="141">
        <v>0.22572</v>
      </c>
      <c r="BE313" s="141">
        <f t="shared" si="48"/>
        <v>-2.1799999999999875E-3</v>
      </c>
      <c r="BF313" s="141"/>
      <c r="BG313" s="141"/>
      <c r="BH313" s="141">
        <f t="shared" si="54"/>
        <v>0</v>
      </c>
      <c r="BI313" s="141">
        <f t="shared" si="49"/>
        <v>-4.2999999999999983E-3</v>
      </c>
    </row>
    <row r="314" spans="1:61" s="154" customFormat="1" hidden="1">
      <c r="A314" s="1">
        <v>5</v>
      </c>
      <c r="B314" s="15" t="s">
        <v>126</v>
      </c>
      <c r="C314" s="16">
        <v>43389</v>
      </c>
      <c r="D314" s="15" t="s">
        <v>127</v>
      </c>
      <c r="E314" s="15" t="s">
        <v>130</v>
      </c>
      <c r="F314" s="15" t="s">
        <v>55</v>
      </c>
      <c r="G314" s="17">
        <v>500</v>
      </c>
      <c r="H314" s="17">
        <v>3</v>
      </c>
      <c r="I314" s="16" t="s">
        <v>56</v>
      </c>
      <c r="J314" s="126">
        <v>13815</v>
      </c>
      <c r="K314" s="126">
        <v>15055</v>
      </c>
      <c r="L314" s="15">
        <v>7.083333333333333</v>
      </c>
      <c r="M314" s="15">
        <v>13129.411764705883</v>
      </c>
      <c r="N314" s="44">
        <v>0.32</v>
      </c>
      <c r="O314" s="44">
        <v>97.612799999999993</v>
      </c>
      <c r="P314" s="29">
        <f t="shared" si="33"/>
        <v>97.612799999999993</v>
      </c>
      <c r="Q314" s="15" t="s">
        <v>57</v>
      </c>
      <c r="R314" s="18">
        <v>3.24</v>
      </c>
      <c r="S314" s="15">
        <v>15.8</v>
      </c>
      <c r="T314" s="15">
        <v>9.34</v>
      </c>
      <c r="U314" s="15">
        <v>94.3</v>
      </c>
      <c r="V314" s="15">
        <v>287</v>
      </c>
      <c r="W314" s="15">
        <v>7.82</v>
      </c>
      <c r="X314" s="15">
        <v>272.7</v>
      </c>
      <c r="Y314" s="15">
        <v>14.1</v>
      </c>
      <c r="Z314" s="18" t="s">
        <v>57</v>
      </c>
      <c r="AA314" s="18" t="s">
        <v>57</v>
      </c>
      <c r="AB314" s="18" t="s">
        <v>57</v>
      </c>
      <c r="AC314" s="18" t="s">
        <v>57</v>
      </c>
      <c r="AD314" s="18" t="s">
        <v>57</v>
      </c>
      <c r="AE314" s="18">
        <v>0.96</v>
      </c>
      <c r="AF314" s="11" t="s">
        <v>130</v>
      </c>
      <c r="AG314" s="8"/>
      <c r="AH314" s="8"/>
      <c r="AI314" s="8">
        <v>2.1199999999999999E-3</v>
      </c>
      <c r="AJ314" s="8">
        <f t="shared" si="45"/>
        <v>2.1199999999999999E-3</v>
      </c>
      <c r="AK314" s="8"/>
      <c r="AL314" s="8">
        <f t="shared" si="53"/>
        <v>2.1199999999999999E-3</v>
      </c>
      <c r="AM314" s="3"/>
      <c r="AN314" s="3"/>
      <c r="AO314" s="3">
        <v>7</v>
      </c>
      <c r="AP314" s="124">
        <f t="shared" si="47"/>
        <v>7</v>
      </c>
      <c r="AQ314" s="8">
        <v>162.72</v>
      </c>
      <c r="AR314" s="8">
        <v>177.62</v>
      </c>
      <c r="AS314" s="8">
        <f t="shared" si="51"/>
        <v>14.900000000000006</v>
      </c>
      <c r="AT314" s="8">
        <v>166.99</v>
      </c>
      <c r="AU314" s="8">
        <f t="shared" si="52"/>
        <v>4.2700000000000102</v>
      </c>
      <c r="AV314" s="8" t="s">
        <v>58</v>
      </c>
      <c r="AW314" s="8" t="s">
        <v>58</v>
      </c>
      <c r="AX314" s="8" t="s">
        <v>58</v>
      </c>
      <c r="AY314" s="8" t="s">
        <v>58</v>
      </c>
      <c r="AZ314" s="141">
        <v>0.46284999999999998</v>
      </c>
      <c r="BA314" s="141">
        <v>0.47005999999999998</v>
      </c>
      <c r="BB314" s="141">
        <f t="shared" si="50"/>
        <v>7.2099999999999942E-3</v>
      </c>
      <c r="BC314" s="141"/>
      <c r="BD314" s="141"/>
      <c r="BE314" s="141">
        <f t="shared" si="48"/>
        <v>0</v>
      </c>
      <c r="BF314" s="141"/>
      <c r="BG314" s="141"/>
      <c r="BH314" s="141">
        <f t="shared" si="54"/>
        <v>0</v>
      </c>
      <c r="BI314" s="141">
        <f t="shared" si="49"/>
        <v>7.2099999999999942E-3</v>
      </c>
    </row>
    <row r="315" spans="1:61" s="154" customFormat="1" hidden="1">
      <c r="A315" s="1">
        <v>2</v>
      </c>
      <c r="B315" s="15" t="s">
        <v>75</v>
      </c>
      <c r="C315" s="16">
        <v>43390</v>
      </c>
      <c r="D315" s="15" t="s">
        <v>76</v>
      </c>
      <c r="E315" s="15" t="s">
        <v>77</v>
      </c>
      <c r="F315" s="15" t="s">
        <v>55</v>
      </c>
      <c r="G315" s="17">
        <v>500</v>
      </c>
      <c r="H315" s="17">
        <v>1</v>
      </c>
      <c r="I315" s="16" t="s">
        <v>56</v>
      </c>
      <c r="J315" s="126">
        <v>34321</v>
      </c>
      <c r="K315" s="126">
        <v>34932</v>
      </c>
      <c r="L315" s="15">
        <v>6.9666666666666703</v>
      </c>
      <c r="M315" s="15">
        <v>4472.8708133971286</v>
      </c>
      <c r="N315" s="44">
        <v>0.22</v>
      </c>
      <c r="O315" s="44">
        <v>33.067319999999995</v>
      </c>
      <c r="P315" s="29">
        <f t="shared" si="33"/>
        <v>33.067319999999995</v>
      </c>
      <c r="Q315" s="19" t="s">
        <v>78</v>
      </c>
      <c r="R315" s="19" t="s">
        <v>57</v>
      </c>
      <c r="S315" s="15">
        <v>11.5</v>
      </c>
      <c r="T315" s="15">
        <v>10.44</v>
      </c>
      <c r="U315" s="15">
        <v>95.9</v>
      </c>
      <c r="V315" s="15">
        <v>121.4</v>
      </c>
      <c r="W315" s="15">
        <v>7.86</v>
      </c>
      <c r="X315" s="15">
        <v>186.7</v>
      </c>
      <c r="Y315" s="15">
        <v>7.3</v>
      </c>
      <c r="Z315" s="18" t="s">
        <v>57</v>
      </c>
      <c r="AA315" s="18" t="s">
        <v>57</v>
      </c>
      <c r="AB315" s="18" t="s">
        <v>57</v>
      </c>
      <c r="AC315" s="18" t="s">
        <v>57</v>
      </c>
      <c r="AD315" s="18" t="s">
        <v>57</v>
      </c>
      <c r="AE315" s="18">
        <v>12.51</v>
      </c>
      <c r="AF315" s="11" t="s">
        <v>77</v>
      </c>
      <c r="AG315" s="8"/>
      <c r="AH315" s="8"/>
      <c r="AI315" s="8">
        <v>0</v>
      </c>
      <c r="AJ315" s="8">
        <f t="shared" si="45"/>
        <v>0</v>
      </c>
      <c r="AK315" s="8"/>
      <c r="AL315" s="8">
        <f t="shared" si="53"/>
        <v>0</v>
      </c>
      <c r="AM315" s="3"/>
      <c r="AN315" s="3"/>
      <c r="AO315" s="3">
        <v>2</v>
      </c>
      <c r="AP315" s="124">
        <f t="shared" si="47"/>
        <v>2</v>
      </c>
      <c r="AQ315" s="8">
        <v>162.09</v>
      </c>
      <c r="AR315" s="8">
        <v>182.76</v>
      </c>
      <c r="AS315" s="8">
        <f t="shared" si="51"/>
        <v>20.669999999999987</v>
      </c>
      <c r="AT315" s="8">
        <v>172.41</v>
      </c>
      <c r="AU315" s="8">
        <f t="shared" si="52"/>
        <v>10.319999999999993</v>
      </c>
      <c r="AV315" s="8" t="s">
        <v>58</v>
      </c>
      <c r="AW315" s="8" t="s">
        <v>58</v>
      </c>
      <c r="AX315" s="8" t="s">
        <v>58</v>
      </c>
      <c r="AY315" s="8" t="s">
        <v>58</v>
      </c>
      <c r="AZ315" s="141">
        <v>0.23738000000000001</v>
      </c>
      <c r="BA315" s="141">
        <v>0.23691000000000001</v>
      </c>
      <c r="BB315" s="141">
        <f t="shared" si="50"/>
        <v>-4.699999999999982E-4</v>
      </c>
      <c r="BC315" s="141"/>
      <c r="BD315" s="141"/>
      <c r="BE315" s="141">
        <f t="shared" si="48"/>
        <v>0</v>
      </c>
      <c r="BF315" s="141"/>
      <c r="BG315" s="141"/>
      <c r="BH315" s="141">
        <f t="shared" si="54"/>
        <v>0</v>
      </c>
      <c r="BI315" s="141">
        <f t="shared" si="49"/>
        <v>-4.699999999999982E-4</v>
      </c>
    </row>
    <row r="316" spans="1:61" s="157" customFormat="1" hidden="1">
      <c r="A316" s="1">
        <v>2</v>
      </c>
      <c r="B316" s="15" t="s">
        <v>75</v>
      </c>
      <c r="C316" s="16">
        <v>43390</v>
      </c>
      <c r="D316" s="15" t="s">
        <v>76</v>
      </c>
      <c r="E316" s="15" t="s">
        <v>79</v>
      </c>
      <c r="F316" s="15" t="s">
        <v>55</v>
      </c>
      <c r="G316" s="17">
        <v>500</v>
      </c>
      <c r="H316" s="17">
        <v>2</v>
      </c>
      <c r="I316" s="16" t="s">
        <v>56</v>
      </c>
      <c r="J316" s="126">
        <v>35105</v>
      </c>
      <c r="K316" s="126">
        <v>36190</v>
      </c>
      <c r="L316" s="15">
        <v>7.3833333333333337</v>
      </c>
      <c r="M316" s="15">
        <v>11021.444695259594</v>
      </c>
      <c r="N316" s="44">
        <v>0.32</v>
      </c>
      <c r="O316" s="44">
        <v>85.411199999999994</v>
      </c>
      <c r="P316" s="29">
        <f t="shared" si="33"/>
        <v>85.411199999999994</v>
      </c>
      <c r="Q316" s="15" t="s">
        <v>57</v>
      </c>
      <c r="R316" s="19" t="s">
        <v>57</v>
      </c>
      <c r="S316" s="15">
        <v>11.5</v>
      </c>
      <c r="T316" s="15">
        <v>10.44</v>
      </c>
      <c r="U316" s="15">
        <v>95.9</v>
      </c>
      <c r="V316" s="15">
        <v>121.4</v>
      </c>
      <c r="W316" s="15">
        <v>7.86</v>
      </c>
      <c r="X316" s="15">
        <v>186.7</v>
      </c>
      <c r="Y316" s="15">
        <v>7.3</v>
      </c>
      <c r="Z316" s="18" t="s">
        <v>57</v>
      </c>
      <c r="AA316" s="18" t="s">
        <v>57</v>
      </c>
      <c r="AB316" s="18" t="s">
        <v>57</v>
      </c>
      <c r="AC316" s="18" t="s">
        <v>57</v>
      </c>
      <c r="AD316" s="18" t="s">
        <v>57</v>
      </c>
      <c r="AE316" s="18">
        <v>11.2</v>
      </c>
      <c r="AF316" s="11" t="s">
        <v>79</v>
      </c>
      <c r="AG316" s="8"/>
      <c r="AH316" s="8"/>
      <c r="AI316" s="8">
        <v>4.4999999999999999E-4</v>
      </c>
      <c r="AJ316" s="8">
        <f t="shared" si="45"/>
        <v>4.4999999999999999E-4</v>
      </c>
      <c r="AK316" s="8"/>
      <c r="AL316" s="8">
        <f t="shared" si="53"/>
        <v>4.4999999999999999E-4</v>
      </c>
      <c r="AM316" s="3"/>
      <c r="AN316" s="3"/>
      <c r="AO316" s="3">
        <v>2</v>
      </c>
      <c r="AP316" s="124">
        <f t="shared" si="47"/>
        <v>2</v>
      </c>
      <c r="AQ316" s="8">
        <v>164.07</v>
      </c>
      <c r="AR316" s="8">
        <v>217.79</v>
      </c>
      <c r="AS316" s="8">
        <f t="shared" si="51"/>
        <v>53.72</v>
      </c>
      <c r="AT316" s="8">
        <v>196.96</v>
      </c>
      <c r="AU316" s="8">
        <f t="shared" si="52"/>
        <v>32.890000000000015</v>
      </c>
      <c r="AV316" s="8" t="s">
        <v>58</v>
      </c>
      <c r="AW316" s="8">
        <v>19.920000000000002</v>
      </c>
      <c r="AX316" s="8" t="s">
        <v>58</v>
      </c>
      <c r="AY316" s="8" t="s">
        <v>58</v>
      </c>
      <c r="AZ316" s="141"/>
      <c r="BA316" s="141"/>
      <c r="BB316" s="141">
        <f t="shared" si="50"/>
        <v>0</v>
      </c>
      <c r="BC316" s="141"/>
      <c r="BD316" s="141"/>
      <c r="BE316" s="141">
        <f t="shared" si="48"/>
        <v>0</v>
      </c>
      <c r="BF316" s="141"/>
      <c r="BG316" s="141"/>
      <c r="BH316" s="141">
        <f t="shared" si="54"/>
        <v>0</v>
      </c>
      <c r="BI316" s="141">
        <f t="shared" si="49"/>
        <v>0</v>
      </c>
    </row>
    <row r="317" spans="1:61" s="157" customFormat="1" hidden="1">
      <c r="A317" s="1">
        <v>2</v>
      </c>
      <c r="B317" s="15" t="s">
        <v>75</v>
      </c>
      <c r="C317" s="16">
        <v>43390</v>
      </c>
      <c r="D317" s="15" t="s">
        <v>76</v>
      </c>
      <c r="E317" s="15" t="s">
        <v>80</v>
      </c>
      <c r="F317" s="15" t="s">
        <v>55</v>
      </c>
      <c r="G317" s="17">
        <v>500</v>
      </c>
      <c r="H317" s="17">
        <v>3</v>
      </c>
      <c r="I317" s="16" t="s">
        <v>56</v>
      </c>
      <c r="J317" s="126">
        <v>36450</v>
      </c>
      <c r="K317" s="126">
        <v>37418</v>
      </c>
      <c r="L317" s="15">
        <v>7.5</v>
      </c>
      <c r="M317" s="15">
        <v>9680</v>
      </c>
      <c r="N317" s="44">
        <v>0.32</v>
      </c>
      <c r="O317" s="44">
        <v>76.200959999999995</v>
      </c>
      <c r="P317" s="29">
        <f t="shared" si="33"/>
        <v>76.200959999999995</v>
      </c>
      <c r="Q317" s="15" t="s">
        <v>57</v>
      </c>
      <c r="R317" s="19" t="s">
        <v>57</v>
      </c>
      <c r="S317" s="15">
        <v>11.5</v>
      </c>
      <c r="T317" s="15">
        <v>10.44</v>
      </c>
      <c r="U317" s="15">
        <v>95.9</v>
      </c>
      <c r="V317" s="15">
        <v>121.4</v>
      </c>
      <c r="W317" s="15">
        <v>7.86</v>
      </c>
      <c r="X317" s="15">
        <v>186.7</v>
      </c>
      <c r="Y317" s="15">
        <v>7.3</v>
      </c>
      <c r="Z317" s="18" t="s">
        <v>57</v>
      </c>
      <c r="AA317" s="18" t="s">
        <v>57</v>
      </c>
      <c r="AB317" s="18" t="s">
        <v>57</v>
      </c>
      <c r="AC317" s="18" t="s">
        <v>57</v>
      </c>
      <c r="AD317" s="18" t="s">
        <v>57</v>
      </c>
      <c r="AE317" s="18">
        <v>9.39</v>
      </c>
      <c r="AF317" s="11" t="s">
        <v>80</v>
      </c>
      <c r="AG317" s="8"/>
      <c r="AH317" s="8"/>
      <c r="AI317" s="8">
        <v>1.01E-3</v>
      </c>
      <c r="AJ317" s="8">
        <f t="shared" si="45"/>
        <v>1.01E-3</v>
      </c>
      <c r="AK317" s="8"/>
      <c r="AL317" s="8">
        <f t="shared" si="53"/>
        <v>1.01E-3</v>
      </c>
      <c r="AM317" s="3"/>
      <c r="AN317" s="3"/>
      <c r="AO317" s="3">
        <v>4</v>
      </c>
      <c r="AP317" s="124">
        <f t="shared" si="47"/>
        <v>4</v>
      </c>
      <c r="AQ317" s="8">
        <v>162.16</v>
      </c>
      <c r="AR317" s="8">
        <v>215.72</v>
      </c>
      <c r="AS317" s="8">
        <f t="shared" si="51"/>
        <v>53.56</v>
      </c>
      <c r="AT317" s="8">
        <v>198.91</v>
      </c>
      <c r="AU317" s="8">
        <f t="shared" si="52"/>
        <v>36.75</v>
      </c>
      <c r="AV317" s="8">
        <v>25.81</v>
      </c>
      <c r="AW317" s="8">
        <v>22.56</v>
      </c>
      <c r="AX317" s="8">
        <v>36.46</v>
      </c>
      <c r="AY317" s="8">
        <v>54.48</v>
      </c>
      <c r="AZ317" s="141"/>
      <c r="BA317" s="141"/>
      <c r="BB317" s="141">
        <f t="shared" si="50"/>
        <v>0</v>
      </c>
      <c r="BC317" s="141"/>
      <c r="BD317" s="141"/>
      <c r="BE317" s="141">
        <f t="shared" si="48"/>
        <v>0</v>
      </c>
      <c r="BF317" s="141"/>
      <c r="BG317" s="141"/>
      <c r="BH317" s="141">
        <f t="shared" si="54"/>
        <v>0</v>
      </c>
      <c r="BI317" s="141">
        <f t="shared" si="49"/>
        <v>0</v>
      </c>
    </row>
    <row r="318" spans="1:61" s="157" customFormat="1" hidden="1">
      <c r="A318" s="1">
        <v>4</v>
      </c>
      <c r="B318" s="15" t="s">
        <v>378</v>
      </c>
      <c r="C318" s="16">
        <v>43390</v>
      </c>
      <c r="D318" s="15" t="s">
        <v>110</v>
      </c>
      <c r="E318" s="15" t="s">
        <v>111</v>
      </c>
      <c r="F318" s="15" t="s">
        <v>55</v>
      </c>
      <c r="G318" s="17">
        <v>500</v>
      </c>
      <c r="H318" s="17">
        <v>1</v>
      </c>
      <c r="I318" s="16" t="s">
        <v>56</v>
      </c>
      <c r="J318" s="126">
        <v>37462</v>
      </c>
      <c r="K318" s="126">
        <v>38442</v>
      </c>
      <c r="L318" s="15">
        <v>6.9666666666666668</v>
      </c>
      <c r="M318" s="15">
        <v>10550.23923444976</v>
      </c>
      <c r="N318" s="44">
        <v>0.32</v>
      </c>
      <c r="O318" s="44">
        <v>77.145600000000002</v>
      </c>
      <c r="P318" s="29">
        <f t="shared" si="33"/>
        <v>77.145600000000002</v>
      </c>
      <c r="Q318" s="15" t="s">
        <v>57</v>
      </c>
      <c r="R318" s="15">
        <v>27</v>
      </c>
      <c r="S318" s="15">
        <v>13.7</v>
      </c>
      <c r="T318" s="15">
        <v>10.28</v>
      </c>
      <c r="U318" s="15">
        <v>99</v>
      </c>
      <c r="V318" s="15">
        <v>157.9</v>
      </c>
      <c r="W318" s="15">
        <v>7.95</v>
      </c>
      <c r="X318" s="15">
        <v>186.8</v>
      </c>
      <c r="Y318" s="15">
        <v>6.9</v>
      </c>
      <c r="Z318" s="18" t="s">
        <v>57</v>
      </c>
      <c r="AA318" s="18" t="s">
        <v>57</v>
      </c>
      <c r="AB318" s="18" t="s">
        <v>57</v>
      </c>
      <c r="AC318" s="18" t="s">
        <v>57</v>
      </c>
      <c r="AD318" s="18" t="s">
        <v>57</v>
      </c>
      <c r="AE318" s="18">
        <v>1.84</v>
      </c>
      <c r="AF318" s="11" t="s">
        <v>111</v>
      </c>
      <c r="AG318" s="8">
        <v>1.8000000000000001E-4</v>
      </c>
      <c r="AH318" s="8"/>
      <c r="AI318" s="8">
        <v>1.7000000000000001E-4</v>
      </c>
      <c r="AJ318" s="8">
        <f t="shared" si="45"/>
        <v>3.5000000000000005E-4</v>
      </c>
      <c r="AK318" s="8"/>
      <c r="AL318" s="8">
        <f t="shared" si="53"/>
        <v>3.5000000000000005E-4</v>
      </c>
      <c r="AM318" s="3">
        <v>3</v>
      </c>
      <c r="AN318" s="3"/>
      <c r="AO318" s="3">
        <v>6</v>
      </c>
      <c r="AP318" s="124">
        <f t="shared" si="47"/>
        <v>9</v>
      </c>
      <c r="AQ318" s="8">
        <v>164.22</v>
      </c>
      <c r="AR318" s="8">
        <v>190.3</v>
      </c>
      <c r="AS318" s="8">
        <f t="shared" si="51"/>
        <v>26.080000000000013</v>
      </c>
      <c r="AT318" s="8">
        <v>169.51</v>
      </c>
      <c r="AU318" s="8">
        <f t="shared" si="52"/>
        <v>5.289999999999992</v>
      </c>
      <c r="AV318" s="8">
        <v>0.69</v>
      </c>
      <c r="AW318" s="8" t="s">
        <v>58</v>
      </c>
      <c r="AX318" s="8" t="s">
        <v>58</v>
      </c>
      <c r="AY318" s="8" t="s">
        <v>58</v>
      </c>
      <c r="AZ318" s="141">
        <v>0.46327000000000002</v>
      </c>
      <c r="BA318" s="141">
        <v>0.45979999999999999</v>
      </c>
      <c r="BB318" s="141">
        <f t="shared" si="50"/>
        <v>-3.4700000000000286E-3</v>
      </c>
      <c r="BC318" s="141"/>
      <c r="BD318" s="141"/>
      <c r="BE318" s="141">
        <f t="shared" si="48"/>
        <v>0</v>
      </c>
      <c r="BF318" s="141">
        <v>0.23315</v>
      </c>
      <c r="BG318" s="141">
        <v>0.23185</v>
      </c>
      <c r="BH318" s="141">
        <f t="shared" si="54"/>
        <v>-1.2999999999999956E-3</v>
      </c>
      <c r="BI318" s="141">
        <f t="shared" si="49"/>
        <v>-4.7700000000000242E-3</v>
      </c>
    </row>
    <row r="319" spans="1:61" s="157" customFormat="1" hidden="1">
      <c r="A319" s="1">
        <v>4</v>
      </c>
      <c r="B319" s="15" t="s">
        <v>378</v>
      </c>
      <c r="C319" s="16">
        <v>43390</v>
      </c>
      <c r="D319" s="15" t="s">
        <v>110</v>
      </c>
      <c r="E319" s="15" t="s">
        <v>112</v>
      </c>
      <c r="F319" s="15" t="s">
        <v>55</v>
      </c>
      <c r="G319" s="17">
        <v>500</v>
      </c>
      <c r="H319" s="17">
        <v>2</v>
      </c>
      <c r="I319" s="16" t="s">
        <v>56</v>
      </c>
      <c r="J319" s="126">
        <v>38446</v>
      </c>
      <c r="K319" s="126">
        <v>39915</v>
      </c>
      <c r="L319" s="15">
        <v>7.3666666666666663</v>
      </c>
      <c r="M319" s="15">
        <v>14955.882352941177</v>
      </c>
      <c r="N319" s="44">
        <v>0.32</v>
      </c>
      <c r="O319" s="44">
        <v>115.63968</v>
      </c>
      <c r="P319" s="29">
        <f t="shared" si="33"/>
        <v>115.63968</v>
      </c>
      <c r="Q319" s="15" t="s">
        <v>57</v>
      </c>
      <c r="R319" s="15">
        <v>27</v>
      </c>
      <c r="S319" s="15">
        <v>13.7</v>
      </c>
      <c r="T319" s="15">
        <v>10.28</v>
      </c>
      <c r="U319" s="15">
        <v>99</v>
      </c>
      <c r="V319" s="15">
        <v>157.9</v>
      </c>
      <c r="W319" s="15">
        <v>7.95</v>
      </c>
      <c r="X319" s="15">
        <v>186.8</v>
      </c>
      <c r="Y319" s="15">
        <v>6.9</v>
      </c>
      <c r="Z319" s="18" t="s">
        <v>57</v>
      </c>
      <c r="AA319" s="18" t="s">
        <v>57</v>
      </c>
      <c r="AB319" s="18" t="s">
        <v>57</v>
      </c>
      <c r="AC319" s="18" t="s">
        <v>57</v>
      </c>
      <c r="AD319" s="18" t="s">
        <v>57</v>
      </c>
      <c r="AE319" s="18">
        <v>2.57</v>
      </c>
      <c r="AF319" s="11" t="s">
        <v>112</v>
      </c>
      <c r="AG319" s="8"/>
      <c r="AH319" s="8"/>
      <c r="AI319" s="8">
        <v>2.3600000000000001E-3</v>
      </c>
      <c r="AJ319" s="8">
        <f t="shared" si="45"/>
        <v>2.3600000000000001E-3</v>
      </c>
      <c r="AK319" s="8"/>
      <c r="AL319" s="8">
        <f t="shared" si="53"/>
        <v>2.3600000000000001E-3</v>
      </c>
      <c r="AM319" s="3"/>
      <c r="AN319" s="3"/>
      <c r="AO319" s="3"/>
      <c r="AP319" s="124">
        <f t="shared" si="47"/>
        <v>0</v>
      </c>
      <c r="AQ319" s="8">
        <v>161.69</v>
      </c>
      <c r="AR319" s="8">
        <v>206.13</v>
      </c>
      <c r="AS319" s="8">
        <f t="shared" si="51"/>
        <v>44.44</v>
      </c>
      <c r="AT319" s="8">
        <v>191.07</v>
      </c>
      <c r="AU319" s="8">
        <f t="shared" si="52"/>
        <v>29.379999999999995</v>
      </c>
      <c r="AV319" s="8" t="s">
        <v>58</v>
      </c>
      <c r="AW319" s="8" t="s">
        <v>58</v>
      </c>
      <c r="AX319" s="8" t="s">
        <v>58</v>
      </c>
      <c r="AY319" s="8" t="s">
        <v>58</v>
      </c>
      <c r="AZ319" s="141"/>
      <c r="BA319" s="141">
        <v>0.47022999999999998</v>
      </c>
      <c r="BB319" s="141">
        <f t="shared" si="50"/>
        <v>0.47022999999999998</v>
      </c>
      <c r="BC319" s="141"/>
      <c r="BD319" s="141"/>
      <c r="BE319" s="141">
        <f t="shared" si="48"/>
        <v>0</v>
      </c>
      <c r="BF319" s="141"/>
      <c r="BG319" s="141"/>
      <c r="BH319" s="141">
        <f t="shared" si="54"/>
        <v>0</v>
      </c>
      <c r="BI319" s="141">
        <f t="shared" si="49"/>
        <v>0.47022999999999998</v>
      </c>
    </row>
    <row r="320" spans="1:61" s="157" customFormat="1" hidden="1">
      <c r="A320" s="1">
        <v>4</v>
      </c>
      <c r="B320" s="15" t="s">
        <v>378</v>
      </c>
      <c r="C320" s="16">
        <v>43390</v>
      </c>
      <c r="D320" s="15" t="s">
        <v>110</v>
      </c>
      <c r="E320" s="15" t="s">
        <v>113</v>
      </c>
      <c r="F320" s="15" t="s">
        <v>55</v>
      </c>
      <c r="G320" s="17">
        <v>500</v>
      </c>
      <c r="H320" s="17">
        <v>3</v>
      </c>
      <c r="I320" s="16" t="s">
        <v>56</v>
      </c>
      <c r="J320" s="126">
        <v>39920</v>
      </c>
      <c r="K320" s="126">
        <v>41292</v>
      </c>
      <c r="L320" s="15">
        <v>6.9833333333333334</v>
      </c>
      <c r="M320" s="15">
        <v>14735.083532219569</v>
      </c>
      <c r="N320" s="44">
        <v>0.32</v>
      </c>
      <c r="O320" s="44">
        <v>108.00383999999998</v>
      </c>
      <c r="P320" s="29">
        <f t="shared" si="33"/>
        <v>108.00383999999998</v>
      </c>
      <c r="Q320" s="15" t="s">
        <v>57</v>
      </c>
      <c r="R320" s="15">
        <v>27</v>
      </c>
      <c r="S320" s="15">
        <v>13.7</v>
      </c>
      <c r="T320" s="15">
        <v>10.28</v>
      </c>
      <c r="U320" s="15">
        <v>99</v>
      </c>
      <c r="V320" s="15">
        <v>157.9</v>
      </c>
      <c r="W320" s="15">
        <v>7.95</v>
      </c>
      <c r="X320" s="15">
        <v>186.8</v>
      </c>
      <c r="Y320" s="15">
        <v>6.9</v>
      </c>
      <c r="Z320" s="18" t="s">
        <v>57</v>
      </c>
      <c r="AA320" s="18" t="s">
        <v>57</v>
      </c>
      <c r="AB320" s="18" t="s">
        <v>57</v>
      </c>
      <c r="AC320" s="18" t="s">
        <v>57</v>
      </c>
      <c r="AD320" s="18" t="s">
        <v>57</v>
      </c>
      <c r="AE320" s="18">
        <v>6.65</v>
      </c>
      <c r="AF320" s="11" t="s">
        <v>113</v>
      </c>
      <c r="AG320" s="8">
        <v>3.3E-4</v>
      </c>
      <c r="AH320" s="8"/>
      <c r="AI320" s="8">
        <v>1.452E-2</v>
      </c>
      <c r="AJ320" s="8">
        <f t="shared" si="45"/>
        <v>1.485E-2</v>
      </c>
      <c r="AK320" s="8"/>
      <c r="AL320" s="8">
        <f t="shared" si="53"/>
        <v>1.485E-2</v>
      </c>
      <c r="AM320" s="3">
        <v>1</v>
      </c>
      <c r="AN320" s="3"/>
      <c r="AO320" s="3">
        <v>8</v>
      </c>
      <c r="AP320" s="124">
        <f t="shared" si="47"/>
        <v>9</v>
      </c>
      <c r="AQ320" s="8">
        <v>117.15</v>
      </c>
      <c r="AR320" s="8">
        <v>149.74</v>
      </c>
      <c r="AS320" s="8">
        <f t="shared" si="51"/>
        <v>32.590000000000003</v>
      </c>
      <c r="AT320" s="8">
        <v>138.56</v>
      </c>
      <c r="AU320" s="8">
        <f t="shared" si="52"/>
        <v>21.409999999999997</v>
      </c>
      <c r="AV320" s="8" t="s">
        <v>58</v>
      </c>
      <c r="AW320" s="8">
        <v>7.02</v>
      </c>
      <c r="AX320" s="8" t="s">
        <v>58</v>
      </c>
      <c r="AY320" s="8" t="s">
        <v>58</v>
      </c>
      <c r="AZ320" s="141"/>
      <c r="BA320" s="141"/>
      <c r="BB320" s="141">
        <f t="shared" si="50"/>
        <v>0</v>
      </c>
      <c r="BC320" s="141"/>
      <c r="BD320" s="141"/>
      <c r="BE320" s="141">
        <f t="shared" si="48"/>
        <v>0</v>
      </c>
      <c r="BF320" s="141">
        <v>0.22184999999999999</v>
      </c>
      <c r="BG320" s="141">
        <v>0.22122</v>
      </c>
      <c r="BH320" s="141">
        <f t="shared" si="54"/>
        <v>-6.2999999999999168E-4</v>
      </c>
      <c r="BI320" s="141">
        <f t="shared" si="49"/>
        <v>-6.2999999999999168E-4</v>
      </c>
    </row>
    <row r="321" spans="1:61" s="157" customFormat="1" hidden="1">
      <c r="A321" s="1">
        <v>13</v>
      </c>
      <c r="B321" s="15" t="s">
        <v>303</v>
      </c>
      <c r="C321" s="16">
        <v>43389</v>
      </c>
      <c r="D321" s="15" t="s">
        <v>144</v>
      </c>
      <c r="E321" s="15" t="s">
        <v>304</v>
      </c>
      <c r="F321" s="15" t="s">
        <v>55</v>
      </c>
      <c r="G321" s="17">
        <v>500</v>
      </c>
      <c r="H321" s="17">
        <v>1</v>
      </c>
      <c r="I321" s="16" t="s">
        <v>56</v>
      </c>
      <c r="J321" s="126">
        <v>19120</v>
      </c>
      <c r="K321" s="126">
        <v>19300</v>
      </c>
      <c r="L321" s="15">
        <v>7</v>
      </c>
      <c r="M321" s="15">
        <v>1928.5714285714287</v>
      </c>
      <c r="N321" s="44">
        <v>0.32</v>
      </c>
      <c r="O321" s="44">
        <v>14.169599999999999</v>
      </c>
      <c r="P321" s="29">
        <f t="shared" si="33"/>
        <v>14.169599999999999</v>
      </c>
      <c r="Q321" s="21" t="s">
        <v>305</v>
      </c>
      <c r="R321" s="22">
        <v>2.5499999999999998</v>
      </c>
      <c r="S321" s="15">
        <v>17.100000000000001</v>
      </c>
      <c r="T321" s="15">
        <v>8.42</v>
      </c>
      <c r="U321" s="15">
        <v>87.4</v>
      </c>
      <c r="V321" s="15">
        <v>312</v>
      </c>
      <c r="W321" s="15">
        <v>7.68</v>
      </c>
      <c r="X321" s="15">
        <v>253.2</v>
      </c>
      <c r="Y321" s="15">
        <v>18.2</v>
      </c>
      <c r="Z321" s="18" t="s">
        <v>57</v>
      </c>
      <c r="AA321" s="18" t="s">
        <v>57</v>
      </c>
      <c r="AB321" s="18" t="s">
        <v>57</v>
      </c>
      <c r="AC321" s="18" t="s">
        <v>57</v>
      </c>
      <c r="AD321" s="18" t="s">
        <v>57</v>
      </c>
      <c r="AE321" s="18">
        <v>2.25</v>
      </c>
      <c r="AF321" s="11" t="s">
        <v>304</v>
      </c>
      <c r="AG321" s="8"/>
      <c r="AH321" s="8"/>
      <c r="AI321" s="8">
        <v>1E-4</v>
      </c>
      <c r="AJ321" s="8">
        <f t="shared" si="45"/>
        <v>1E-4</v>
      </c>
      <c r="AK321" s="8"/>
      <c r="AL321" s="8">
        <f t="shared" si="53"/>
        <v>1E-4</v>
      </c>
      <c r="AM321" s="3"/>
      <c r="AN321" s="3"/>
      <c r="AO321" s="3">
        <v>2</v>
      </c>
      <c r="AP321" s="124">
        <f t="shared" si="47"/>
        <v>2</v>
      </c>
      <c r="AQ321" s="8">
        <v>164.34</v>
      </c>
      <c r="AR321" s="8">
        <v>173.9</v>
      </c>
      <c r="AS321" s="8">
        <f t="shared" si="51"/>
        <v>9.5600000000000023</v>
      </c>
      <c r="AT321" s="8">
        <v>169.7</v>
      </c>
      <c r="AU321" s="8">
        <f t="shared" si="52"/>
        <v>5.3599999999999852</v>
      </c>
      <c r="AV321" s="8" t="s">
        <v>58</v>
      </c>
      <c r="AW321" s="8" t="s">
        <v>58</v>
      </c>
      <c r="AX321" s="8" t="s">
        <v>58</v>
      </c>
      <c r="AY321" s="8" t="s">
        <v>58</v>
      </c>
      <c r="AZ321" s="141">
        <v>0.46405000000000002</v>
      </c>
      <c r="BA321" s="141">
        <v>0.47332000000000002</v>
      </c>
      <c r="BB321" s="141">
        <f t="shared" si="50"/>
        <v>9.2700000000000005E-3</v>
      </c>
      <c r="BC321" s="141"/>
      <c r="BD321" s="141"/>
      <c r="BE321" s="141">
        <f t="shared" si="48"/>
        <v>0</v>
      </c>
      <c r="BF321" s="141"/>
      <c r="BG321" s="141"/>
      <c r="BH321" s="141">
        <f t="shared" si="54"/>
        <v>0</v>
      </c>
      <c r="BI321" s="141">
        <f t="shared" si="49"/>
        <v>9.2700000000000005E-3</v>
      </c>
    </row>
    <row r="322" spans="1:61" s="157" customFormat="1" hidden="1">
      <c r="A322" s="1">
        <v>13</v>
      </c>
      <c r="B322" s="75" t="s">
        <v>303</v>
      </c>
      <c r="C322" s="78">
        <v>43389</v>
      </c>
      <c r="D322" s="75" t="s">
        <v>144</v>
      </c>
      <c r="E322" s="75" t="s">
        <v>306</v>
      </c>
      <c r="F322" s="75" t="s">
        <v>55</v>
      </c>
      <c r="G322" s="80">
        <v>500</v>
      </c>
      <c r="H322" s="80">
        <v>2</v>
      </c>
      <c r="I322" s="78" t="s">
        <v>56</v>
      </c>
      <c r="J322" s="127">
        <v>19300</v>
      </c>
      <c r="K322" s="127">
        <v>20569</v>
      </c>
      <c r="L322" s="75">
        <v>7.0166666666666666</v>
      </c>
      <c r="M322" s="75">
        <v>13564.133016627078</v>
      </c>
      <c r="N322" s="44">
        <v>0.32</v>
      </c>
      <c r="O322" s="44">
        <v>99.895679999999999</v>
      </c>
      <c r="P322" s="29">
        <f t="shared" ref="P322:P385" si="55">(K322-J322)*0.3*0.82*N322</f>
        <v>99.895679999999999</v>
      </c>
      <c r="Q322" s="75" t="s">
        <v>57</v>
      </c>
      <c r="R322" s="228">
        <v>2.5499999999999998</v>
      </c>
      <c r="S322" s="75">
        <v>17.100000000000001</v>
      </c>
      <c r="T322" s="75">
        <v>8.42</v>
      </c>
      <c r="U322" s="75">
        <v>87.4</v>
      </c>
      <c r="V322" s="75">
        <v>312</v>
      </c>
      <c r="W322" s="75">
        <v>7.68</v>
      </c>
      <c r="X322" s="75">
        <v>253.2</v>
      </c>
      <c r="Y322" s="75">
        <v>18.2</v>
      </c>
      <c r="Z322" s="23" t="s">
        <v>57</v>
      </c>
      <c r="AA322" s="23" t="s">
        <v>57</v>
      </c>
      <c r="AB322" s="23" t="s">
        <v>57</v>
      </c>
      <c r="AC322" s="23" t="s">
        <v>57</v>
      </c>
      <c r="AD322" s="23" t="s">
        <v>57</v>
      </c>
      <c r="AE322" s="23">
        <v>4.5199999999999996</v>
      </c>
      <c r="AF322" s="86" t="s">
        <v>306</v>
      </c>
      <c r="AG322" s="148">
        <v>1.1E-4</v>
      </c>
      <c r="AH322" s="148"/>
      <c r="AI322" s="148">
        <v>6.0999999999999997E-4</v>
      </c>
      <c r="AJ322" s="148">
        <f t="shared" si="45"/>
        <v>7.1999999999999994E-4</v>
      </c>
      <c r="AK322" s="148"/>
      <c r="AL322" s="148">
        <f t="shared" si="53"/>
        <v>7.1999999999999994E-4</v>
      </c>
      <c r="AM322" s="87">
        <v>1</v>
      </c>
      <c r="AN322" s="87"/>
      <c r="AO322" s="87">
        <v>6</v>
      </c>
      <c r="AP322" s="149">
        <f t="shared" si="47"/>
        <v>7</v>
      </c>
      <c r="AQ322" s="148">
        <v>115.7</v>
      </c>
      <c r="AR322" s="148">
        <v>126.12</v>
      </c>
      <c r="AS322" s="148">
        <f t="shared" si="51"/>
        <v>10.420000000000002</v>
      </c>
      <c r="AT322" s="148">
        <v>122.77</v>
      </c>
      <c r="AU322" s="148">
        <f t="shared" si="52"/>
        <v>7.0699999999999932</v>
      </c>
      <c r="AV322" s="148">
        <v>3.87</v>
      </c>
      <c r="AW322" s="148" t="s">
        <v>58</v>
      </c>
      <c r="AX322" s="148" t="s">
        <v>58</v>
      </c>
      <c r="AY322" s="148" t="s">
        <v>58</v>
      </c>
      <c r="AZ322" s="150">
        <v>0.46089000000000002</v>
      </c>
      <c r="BA322" s="150">
        <v>0.46350999999999998</v>
      </c>
      <c r="BB322" s="150">
        <f t="shared" si="50"/>
        <v>2.6199999999999557E-3</v>
      </c>
      <c r="BC322" s="150">
        <v>0.22999</v>
      </c>
      <c r="BD322" s="150">
        <v>0.23055</v>
      </c>
      <c r="BE322" s="150">
        <f t="shared" si="48"/>
        <v>5.6000000000000494E-4</v>
      </c>
      <c r="BF322" s="150">
        <v>0.45777000000000001</v>
      </c>
      <c r="BG322" s="150">
        <v>0.45422000000000001</v>
      </c>
      <c r="BH322" s="150">
        <f t="shared" si="54"/>
        <v>-3.5499999999999976E-3</v>
      </c>
      <c r="BI322" s="150">
        <f t="shared" si="49"/>
        <v>-3.7000000000003697E-4</v>
      </c>
    </row>
    <row r="323" spans="1:61" s="157" customFormat="1" hidden="1">
      <c r="A323" s="1">
        <v>13</v>
      </c>
      <c r="B323" s="15" t="s">
        <v>303</v>
      </c>
      <c r="C323" s="16">
        <v>43389</v>
      </c>
      <c r="D323" s="15" t="s">
        <v>144</v>
      </c>
      <c r="E323" s="15" t="s">
        <v>307</v>
      </c>
      <c r="F323" s="15" t="s">
        <v>55</v>
      </c>
      <c r="G323" s="17">
        <v>500</v>
      </c>
      <c r="H323" s="17">
        <v>3</v>
      </c>
      <c r="I323" s="16" t="s">
        <v>56</v>
      </c>
      <c r="J323" s="126">
        <v>20569</v>
      </c>
      <c r="K323" s="126">
        <v>21906</v>
      </c>
      <c r="L323" s="15">
        <v>7</v>
      </c>
      <c r="M323" s="15">
        <v>14324.999999999998</v>
      </c>
      <c r="N323" s="44">
        <v>0.32</v>
      </c>
      <c r="O323" s="44">
        <v>105.24863999999998</v>
      </c>
      <c r="P323" s="29">
        <f t="shared" si="55"/>
        <v>105.24863999999998</v>
      </c>
      <c r="Q323" s="15" t="s">
        <v>57</v>
      </c>
      <c r="R323" s="22">
        <v>2.5499999999999998</v>
      </c>
      <c r="S323" s="15">
        <v>17.100000000000001</v>
      </c>
      <c r="T323" s="15">
        <v>8.42</v>
      </c>
      <c r="U323" s="15">
        <v>87.4</v>
      </c>
      <c r="V323" s="15">
        <v>312</v>
      </c>
      <c r="W323" s="15">
        <v>7.68</v>
      </c>
      <c r="X323" s="15">
        <v>253.2</v>
      </c>
      <c r="Y323" s="15">
        <v>18.2</v>
      </c>
      <c r="Z323" s="18" t="s">
        <v>57</v>
      </c>
      <c r="AA323" s="18" t="s">
        <v>57</v>
      </c>
      <c r="AB323" s="18" t="s">
        <v>57</v>
      </c>
      <c r="AC323" s="18" t="s">
        <v>57</v>
      </c>
      <c r="AD323" s="18" t="s">
        <v>57</v>
      </c>
      <c r="AE323" s="18">
        <v>2.9</v>
      </c>
      <c r="AF323" s="11" t="s">
        <v>307</v>
      </c>
      <c r="AG323" s="8">
        <v>5.5000000000000003E-4</v>
      </c>
      <c r="AH323" s="8">
        <v>2.3000000000000001E-4</v>
      </c>
      <c r="AI323" s="8"/>
      <c r="AJ323" s="8">
        <f t="shared" si="45"/>
        <v>7.8000000000000009E-4</v>
      </c>
      <c r="AK323" s="8"/>
      <c r="AL323" s="8">
        <f t="shared" si="53"/>
        <v>7.8000000000000009E-4</v>
      </c>
      <c r="AM323" s="3">
        <v>1</v>
      </c>
      <c r="AN323" s="3"/>
      <c r="AO323" s="3">
        <v>4</v>
      </c>
      <c r="AP323" s="124">
        <f>AO322+AN323+AM323</f>
        <v>7</v>
      </c>
      <c r="AQ323" s="8">
        <v>113.9</v>
      </c>
      <c r="AR323" s="8">
        <v>120.15</v>
      </c>
      <c r="AS323" s="8">
        <f t="shared" si="51"/>
        <v>6.25</v>
      </c>
      <c r="AT323" s="8">
        <v>116.07</v>
      </c>
      <c r="AU323" s="8">
        <f t="shared" si="52"/>
        <v>2.1699999999999875</v>
      </c>
      <c r="AV323" s="8" t="s">
        <v>58</v>
      </c>
      <c r="AW323" s="8" t="s">
        <v>58</v>
      </c>
      <c r="AX323" s="8" t="s">
        <v>58</v>
      </c>
      <c r="AY323" s="8" t="s">
        <v>58</v>
      </c>
      <c r="AZ323" s="141"/>
      <c r="BA323" s="141">
        <v>0.22733999999999999</v>
      </c>
      <c r="BB323" s="141">
        <f t="shared" si="50"/>
        <v>0.22733999999999999</v>
      </c>
      <c r="BC323" s="141"/>
      <c r="BD323" s="141"/>
      <c r="BE323" s="141">
        <f t="shared" si="48"/>
        <v>0</v>
      </c>
      <c r="BF323" s="141">
        <v>0.22717000000000001</v>
      </c>
      <c r="BG323" s="141">
        <v>0.22763</v>
      </c>
      <c r="BH323" s="141">
        <f t="shared" si="54"/>
        <v>4.599999999999882E-4</v>
      </c>
      <c r="BI323" s="141">
        <f t="shared" si="49"/>
        <v>0.22779999999999997</v>
      </c>
    </row>
    <row r="324" spans="1:61" s="157" customFormat="1" hidden="1">
      <c r="A324" s="1">
        <v>10</v>
      </c>
      <c r="B324" s="15" t="s">
        <v>218</v>
      </c>
      <c r="C324" s="16">
        <v>43395</v>
      </c>
      <c r="D324" s="15" t="s">
        <v>219</v>
      </c>
      <c r="E324" s="15" t="s">
        <v>220</v>
      </c>
      <c r="F324" s="15" t="s">
        <v>55</v>
      </c>
      <c r="G324" s="17">
        <v>500</v>
      </c>
      <c r="H324" s="17">
        <v>1</v>
      </c>
      <c r="I324" s="16" t="s">
        <v>56</v>
      </c>
      <c r="J324" s="126">
        <v>80492</v>
      </c>
      <c r="K324" s="126">
        <v>81414</v>
      </c>
      <c r="L324" s="15">
        <v>6.9333333333333336</v>
      </c>
      <c r="M324" s="15">
        <v>9973.5576923076896</v>
      </c>
      <c r="N324" s="44">
        <v>0.32</v>
      </c>
      <c r="O324" s="44">
        <v>72.57983999999999</v>
      </c>
      <c r="P324" s="29">
        <f t="shared" si="55"/>
        <v>72.57983999999999</v>
      </c>
      <c r="Q324" s="15" t="s">
        <v>57</v>
      </c>
      <c r="R324" s="18">
        <v>1.03</v>
      </c>
      <c r="S324" s="15">
        <v>16.5</v>
      </c>
      <c r="T324" s="15">
        <v>9.6199999999999992</v>
      </c>
      <c r="U324" s="15">
        <v>98.6</v>
      </c>
      <c r="V324" s="15">
        <v>347.2</v>
      </c>
      <c r="W324" s="15">
        <v>7.87</v>
      </c>
      <c r="X324" s="15">
        <v>124</v>
      </c>
      <c r="Y324" s="15">
        <v>9.3000000000000007</v>
      </c>
      <c r="Z324" s="18" t="s">
        <v>57</v>
      </c>
      <c r="AA324" s="18" t="s">
        <v>57</v>
      </c>
      <c r="AB324" s="18" t="s">
        <v>57</v>
      </c>
      <c r="AC324" s="18" t="s">
        <v>57</v>
      </c>
      <c r="AD324" s="18" t="s">
        <v>57</v>
      </c>
      <c r="AE324" s="18">
        <v>88.47</v>
      </c>
      <c r="AF324" s="11" t="s">
        <v>220</v>
      </c>
      <c r="AG324" s="8"/>
      <c r="AH324" s="8"/>
      <c r="AI324" s="8">
        <v>2.5020000000000001E-2</v>
      </c>
      <c r="AJ324" s="8">
        <f t="shared" si="45"/>
        <v>2.5020000000000001E-2</v>
      </c>
      <c r="AK324" s="8">
        <v>7.7000000000000002E-3</v>
      </c>
      <c r="AL324" s="8">
        <f t="shared" si="53"/>
        <v>1.7320000000000002E-2</v>
      </c>
      <c r="AM324" s="3"/>
      <c r="AN324" s="3"/>
      <c r="AO324" s="3">
        <v>58</v>
      </c>
      <c r="AP324" s="124">
        <f t="shared" ref="AP324:AP368" si="56">AO324+AN324+AM324</f>
        <v>58</v>
      </c>
      <c r="AQ324" s="8">
        <v>249</v>
      </c>
      <c r="AR324" s="8">
        <v>315</v>
      </c>
      <c r="AS324" s="8">
        <f t="shared" si="51"/>
        <v>66</v>
      </c>
      <c r="AT324" s="8">
        <v>277</v>
      </c>
      <c r="AU324" s="8">
        <f t="shared" si="52"/>
        <v>28</v>
      </c>
      <c r="AV324" s="8" t="s">
        <v>58</v>
      </c>
      <c r="AW324" s="8" t="s">
        <v>58</v>
      </c>
      <c r="AX324" s="8" t="s">
        <v>58</v>
      </c>
      <c r="AY324" s="8" t="s">
        <v>58</v>
      </c>
      <c r="AZ324" s="141"/>
      <c r="BA324" s="141"/>
      <c r="BB324" s="141">
        <v>9.11E-2</v>
      </c>
      <c r="BC324" s="141"/>
      <c r="BD324" s="141"/>
      <c r="BE324" s="141">
        <f t="shared" si="48"/>
        <v>0</v>
      </c>
      <c r="BF324" s="141"/>
      <c r="BG324" s="141"/>
      <c r="BH324" s="141">
        <f t="shared" si="54"/>
        <v>0</v>
      </c>
      <c r="BI324" s="141">
        <f t="shared" si="49"/>
        <v>9.11E-2</v>
      </c>
    </row>
    <row r="325" spans="1:61" s="157" customFormat="1" hidden="1">
      <c r="A325" s="1">
        <v>10</v>
      </c>
      <c r="B325" s="15" t="s">
        <v>218</v>
      </c>
      <c r="C325" s="16">
        <v>43395</v>
      </c>
      <c r="D325" s="15" t="s">
        <v>219</v>
      </c>
      <c r="E325" s="15" t="s">
        <v>221</v>
      </c>
      <c r="F325" s="15" t="s">
        <v>55</v>
      </c>
      <c r="G325" s="17">
        <v>500</v>
      </c>
      <c r="H325" s="17">
        <v>2</v>
      </c>
      <c r="I325" s="16" t="s">
        <v>56</v>
      </c>
      <c r="J325" s="126">
        <v>81463</v>
      </c>
      <c r="K325" s="126">
        <v>82319</v>
      </c>
      <c r="L325" s="15">
        <v>5.0333333333333332</v>
      </c>
      <c r="M325" s="15">
        <v>12754.966887417218</v>
      </c>
      <c r="N325" s="44">
        <v>0.32</v>
      </c>
      <c r="O325" s="44">
        <v>67.384320000000002</v>
      </c>
      <c r="P325" s="29">
        <f t="shared" si="55"/>
        <v>67.384320000000002</v>
      </c>
      <c r="Q325" s="15" t="s">
        <v>57</v>
      </c>
      <c r="R325" s="18">
        <v>1.03</v>
      </c>
      <c r="S325" s="15">
        <v>16.5</v>
      </c>
      <c r="T325" s="15">
        <v>9.6199999999999992</v>
      </c>
      <c r="U325" s="15">
        <v>98.6</v>
      </c>
      <c r="V325" s="15">
        <v>347.2</v>
      </c>
      <c r="W325" s="15">
        <v>7.87</v>
      </c>
      <c r="X325" s="15">
        <v>124</v>
      </c>
      <c r="Y325" s="15">
        <v>9.3000000000000007</v>
      </c>
      <c r="Z325" s="18" t="s">
        <v>57</v>
      </c>
      <c r="AA325" s="18" t="s">
        <v>57</v>
      </c>
      <c r="AB325" s="18" t="s">
        <v>57</v>
      </c>
      <c r="AC325" s="18" t="s">
        <v>57</v>
      </c>
      <c r="AD325" s="18" t="s">
        <v>57</v>
      </c>
      <c r="AE325" s="18">
        <v>19.8</v>
      </c>
      <c r="AF325" s="11" t="s">
        <v>221</v>
      </c>
      <c r="AG325" s="8"/>
      <c r="AH325" s="8"/>
      <c r="AI325" s="8">
        <v>3.7399999999999998E-3</v>
      </c>
      <c r="AJ325" s="8">
        <f t="shared" si="45"/>
        <v>3.7399999999999998E-3</v>
      </c>
      <c r="AK325" s="8">
        <v>1.1000000000000001E-3</v>
      </c>
      <c r="AL325" s="8">
        <f t="shared" si="53"/>
        <v>2.64E-3</v>
      </c>
      <c r="AM325" s="3"/>
      <c r="AN325" s="3"/>
      <c r="AO325" s="3">
        <v>10</v>
      </c>
      <c r="AP325" s="124">
        <f t="shared" si="56"/>
        <v>10</v>
      </c>
      <c r="AQ325" s="8" t="s">
        <v>58</v>
      </c>
      <c r="AR325" s="8" t="s">
        <v>58</v>
      </c>
      <c r="AS325" s="8" t="s">
        <v>58</v>
      </c>
      <c r="AT325" s="8" t="s">
        <v>58</v>
      </c>
      <c r="AU325" s="8" t="s">
        <v>58</v>
      </c>
      <c r="AV325" s="8" t="s">
        <v>58</v>
      </c>
      <c r="AW325" s="8" t="s">
        <v>58</v>
      </c>
      <c r="AX325" s="8" t="s">
        <v>58</v>
      </c>
      <c r="AY325" s="8" t="s">
        <v>58</v>
      </c>
      <c r="AZ325" s="141"/>
      <c r="BA325" s="141"/>
      <c r="BB325" s="141">
        <f t="shared" ref="BB325:BB368" si="57">BA325-AZ325</f>
        <v>0</v>
      </c>
      <c r="BC325" s="141"/>
      <c r="BD325" s="141"/>
      <c r="BE325" s="141">
        <f t="shared" si="48"/>
        <v>0</v>
      </c>
      <c r="BF325" s="141"/>
      <c r="BG325" s="141"/>
      <c r="BH325" s="141">
        <f t="shared" si="54"/>
        <v>0</v>
      </c>
      <c r="BI325" s="141">
        <f t="shared" si="49"/>
        <v>0</v>
      </c>
    </row>
    <row r="326" spans="1:61" s="157" customFormat="1" hidden="1">
      <c r="A326" s="1">
        <v>10</v>
      </c>
      <c r="B326" s="15" t="s">
        <v>218</v>
      </c>
      <c r="C326" s="16">
        <v>43395</v>
      </c>
      <c r="D326" s="15" t="s">
        <v>219</v>
      </c>
      <c r="E326" s="15" t="s">
        <v>222</v>
      </c>
      <c r="F326" s="15" t="s">
        <v>55</v>
      </c>
      <c r="G326" s="17">
        <v>500</v>
      </c>
      <c r="H326" s="17">
        <v>3</v>
      </c>
      <c r="I326" s="16" t="s">
        <v>56</v>
      </c>
      <c r="J326" s="126">
        <v>82338</v>
      </c>
      <c r="K326" s="126">
        <v>83144</v>
      </c>
      <c r="L326" s="15">
        <v>5.0166666666666666</v>
      </c>
      <c r="M326" s="15">
        <v>12049.833887043189</v>
      </c>
      <c r="N326" s="44">
        <v>0.32</v>
      </c>
      <c r="O326" s="44">
        <v>63.448319999999995</v>
      </c>
      <c r="P326" s="29">
        <f t="shared" si="55"/>
        <v>63.448319999999995</v>
      </c>
      <c r="Q326" s="15" t="s">
        <v>57</v>
      </c>
      <c r="R326" s="18">
        <v>1.03</v>
      </c>
      <c r="S326" s="15">
        <v>16.5</v>
      </c>
      <c r="T326" s="15">
        <v>9.6199999999999992</v>
      </c>
      <c r="U326" s="15">
        <v>98.6</v>
      </c>
      <c r="V326" s="15">
        <v>347.2</v>
      </c>
      <c r="W326" s="15">
        <v>7.87</v>
      </c>
      <c r="X326" s="15">
        <v>124</v>
      </c>
      <c r="Y326" s="15">
        <v>9.3000000000000007</v>
      </c>
      <c r="Z326" s="18" t="s">
        <v>57</v>
      </c>
      <c r="AA326" s="18" t="s">
        <v>57</v>
      </c>
      <c r="AB326" s="18" t="s">
        <v>57</v>
      </c>
      <c r="AC326" s="18" t="s">
        <v>57</v>
      </c>
      <c r="AD326" s="18" t="s">
        <v>57</v>
      </c>
      <c r="AE326" s="18">
        <v>22.17</v>
      </c>
      <c r="AF326" s="11" t="s">
        <v>222</v>
      </c>
      <c r="AG326" s="8"/>
      <c r="AH326" s="8"/>
      <c r="AI326" s="8">
        <v>5.2599999999999999E-3</v>
      </c>
      <c r="AJ326" s="8">
        <f t="shared" si="45"/>
        <v>5.2599999999999999E-3</v>
      </c>
      <c r="AK326" s="8">
        <v>5.0000000000000001E-4</v>
      </c>
      <c r="AL326" s="8">
        <f t="shared" si="53"/>
        <v>4.7600000000000003E-3</v>
      </c>
      <c r="AM326" s="3"/>
      <c r="AN326" s="3"/>
      <c r="AO326" s="3">
        <v>20</v>
      </c>
      <c r="AP326" s="124">
        <f t="shared" si="56"/>
        <v>20</v>
      </c>
      <c r="AQ326" s="8" t="s">
        <v>58</v>
      </c>
      <c r="AR326" s="8" t="s">
        <v>58</v>
      </c>
      <c r="AS326" s="8" t="s">
        <v>58</v>
      </c>
      <c r="AT326" s="8" t="s">
        <v>58</v>
      </c>
      <c r="AU326" s="8" t="s">
        <v>58</v>
      </c>
      <c r="AV326" s="8" t="s">
        <v>58</v>
      </c>
      <c r="AW326" s="8" t="s">
        <v>58</v>
      </c>
      <c r="AX326" s="8" t="s">
        <v>58</v>
      </c>
      <c r="AY326" s="8" t="s">
        <v>58</v>
      </c>
      <c r="AZ326" s="141"/>
      <c r="BA326" s="141"/>
      <c r="BB326" s="141">
        <f t="shared" si="57"/>
        <v>0</v>
      </c>
      <c r="BC326" s="141"/>
      <c r="BD326" s="141"/>
      <c r="BE326" s="141">
        <f t="shared" si="48"/>
        <v>0</v>
      </c>
      <c r="BF326" s="141"/>
      <c r="BG326" s="141"/>
      <c r="BH326" s="141">
        <f t="shared" si="54"/>
        <v>0</v>
      </c>
      <c r="BI326" s="141">
        <f t="shared" si="49"/>
        <v>0</v>
      </c>
    </row>
    <row r="327" spans="1:61" s="157" customFormat="1" hidden="1">
      <c r="A327" s="1">
        <v>7</v>
      </c>
      <c r="B327" s="29" t="s">
        <v>201</v>
      </c>
      <c r="C327" s="30">
        <v>43511</v>
      </c>
      <c r="D327" s="30" t="s">
        <v>411</v>
      </c>
      <c r="E327" s="29" t="s">
        <v>412</v>
      </c>
      <c r="F327" s="29" t="s">
        <v>55</v>
      </c>
      <c r="G327" s="31">
        <v>500</v>
      </c>
      <c r="H327" s="31">
        <v>1</v>
      </c>
      <c r="I327" s="30" t="s">
        <v>353</v>
      </c>
      <c r="J327" s="34">
        <v>79146</v>
      </c>
      <c r="K327" s="34">
        <v>81404</v>
      </c>
      <c r="L327" s="29">
        <v>10.066666666666666</v>
      </c>
      <c r="M327" s="29">
        <v>16822.847682119205</v>
      </c>
      <c r="N327" s="44">
        <v>0.2</v>
      </c>
      <c r="O327" s="44">
        <v>111.0936</v>
      </c>
      <c r="P327" s="29">
        <f t="shared" si="55"/>
        <v>111.0936</v>
      </c>
      <c r="Q327" s="35" t="s">
        <v>413</v>
      </c>
      <c r="R327" s="35">
        <v>60.3</v>
      </c>
      <c r="S327" s="31">
        <v>8.1</v>
      </c>
      <c r="T327" s="31">
        <v>12.07</v>
      </c>
      <c r="U327" s="31">
        <v>102.4</v>
      </c>
      <c r="V327" s="31">
        <v>185.1</v>
      </c>
      <c r="W327" s="31">
        <v>7.88</v>
      </c>
      <c r="X327" s="31">
        <v>118.1</v>
      </c>
      <c r="Y327" s="31">
        <v>6</v>
      </c>
      <c r="Z327" s="31">
        <v>1.7070000000000001</v>
      </c>
      <c r="AA327" s="33">
        <v>1.86</v>
      </c>
      <c r="AB327" s="36">
        <v>14.1</v>
      </c>
      <c r="AC327" s="36">
        <v>64.2</v>
      </c>
      <c r="AD327" s="34">
        <v>48</v>
      </c>
      <c r="AE327" s="31">
        <v>0.54</v>
      </c>
      <c r="AF327" s="11" t="s">
        <v>412</v>
      </c>
      <c r="AG327" s="8"/>
      <c r="AH327" s="8"/>
      <c r="AI327" s="8"/>
      <c r="AJ327" s="8"/>
      <c r="AK327" s="8"/>
      <c r="AL327" s="8"/>
      <c r="AM327" s="4"/>
      <c r="AN327" s="4"/>
      <c r="AO327" s="4"/>
      <c r="AP327" s="124">
        <f t="shared" si="56"/>
        <v>0</v>
      </c>
      <c r="AQ327" s="8"/>
      <c r="AR327" s="8"/>
      <c r="AS327" s="8">
        <f t="shared" ref="AS327:AS368" si="58">AR327-AQ327</f>
        <v>0</v>
      </c>
      <c r="AT327" s="8"/>
      <c r="AU327" s="8">
        <f t="shared" ref="AU327:AU368" si="59">AT327-AQ327</f>
        <v>0</v>
      </c>
      <c r="AV327" s="8"/>
      <c r="AW327" s="8"/>
      <c r="AX327" s="8"/>
      <c r="AY327" s="8"/>
      <c r="AZ327" s="141"/>
      <c r="BA327" s="141"/>
      <c r="BB327" s="141">
        <f t="shared" si="57"/>
        <v>0</v>
      </c>
      <c r="BC327" s="141"/>
      <c r="BD327" s="141"/>
      <c r="BE327" s="141">
        <f t="shared" si="48"/>
        <v>0</v>
      </c>
      <c r="BF327" s="141"/>
      <c r="BG327" s="141"/>
      <c r="BH327" s="141">
        <f t="shared" si="54"/>
        <v>0</v>
      </c>
      <c r="BI327" s="141">
        <f t="shared" si="49"/>
        <v>0</v>
      </c>
    </row>
    <row r="328" spans="1:61" s="154" customFormat="1" hidden="1">
      <c r="A328" s="1">
        <v>7</v>
      </c>
      <c r="B328" s="29" t="s">
        <v>201</v>
      </c>
      <c r="C328" s="30">
        <v>43511</v>
      </c>
      <c r="D328" s="29" t="s">
        <v>411</v>
      </c>
      <c r="E328" s="29" t="s">
        <v>414</v>
      </c>
      <c r="F328" s="29" t="s">
        <v>55</v>
      </c>
      <c r="G328" s="31">
        <v>500</v>
      </c>
      <c r="H328" s="31">
        <v>2</v>
      </c>
      <c r="I328" s="30" t="s">
        <v>353</v>
      </c>
      <c r="J328" s="34">
        <v>81431</v>
      </c>
      <c r="K328" s="34">
        <v>83705</v>
      </c>
      <c r="L328" s="29">
        <v>10</v>
      </c>
      <c r="M328" s="29">
        <v>17054.999999999996</v>
      </c>
      <c r="N328" s="44">
        <v>0.32</v>
      </c>
      <c r="O328" s="44">
        <v>179.00927999999996</v>
      </c>
      <c r="P328" s="29">
        <f t="shared" si="55"/>
        <v>179.00927999999996</v>
      </c>
      <c r="Q328" s="29" t="s">
        <v>57</v>
      </c>
      <c r="R328" s="35">
        <v>60.3</v>
      </c>
      <c r="S328" s="31">
        <v>8.1</v>
      </c>
      <c r="T328" s="31">
        <v>12.07</v>
      </c>
      <c r="U328" s="31">
        <v>102.4</v>
      </c>
      <c r="V328" s="31">
        <v>185.1</v>
      </c>
      <c r="W328" s="31">
        <v>7.88</v>
      </c>
      <c r="X328" s="31">
        <v>118.1</v>
      </c>
      <c r="Y328" s="31">
        <v>6</v>
      </c>
      <c r="Z328" s="31">
        <v>1.7070000000000001</v>
      </c>
      <c r="AA328" s="33">
        <v>1.86</v>
      </c>
      <c r="AB328" s="36">
        <v>14.1</v>
      </c>
      <c r="AC328" s="36">
        <v>64.2</v>
      </c>
      <c r="AD328" s="34">
        <v>48</v>
      </c>
      <c r="AE328" s="31">
        <v>0.74</v>
      </c>
      <c r="AF328" s="11" t="s">
        <v>414</v>
      </c>
      <c r="AG328" s="8"/>
      <c r="AH328" s="8"/>
      <c r="AI328" s="8"/>
      <c r="AJ328" s="8"/>
      <c r="AK328" s="8"/>
      <c r="AL328" s="8"/>
      <c r="AM328" s="4"/>
      <c r="AN328" s="4"/>
      <c r="AO328" s="4"/>
      <c r="AP328" s="124">
        <f t="shared" si="56"/>
        <v>0</v>
      </c>
      <c r="AQ328" s="8"/>
      <c r="AR328" s="8"/>
      <c r="AS328" s="8">
        <f t="shared" si="58"/>
        <v>0</v>
      </c>
      <c r="AT328" s="8"/>
      <c r="AU328" s="8">
        <f t="shared" si="59"/>
        <v>0</v>
      </c>
      <c r="AV328" s="8"/>
      <c r="AW328" s="8"/>
      <c r="AX328" s="8"/>
      <c r="AY328" s="8"/>
      <c r="AZ328" s="141"/>
      <c r="BA328" s="141"/>
      <c r="BB328" s="141">
        <f t="shared" si="57"/>
        <v>0</v>
      </c>
      <c r="BC328" s="141"/>
      <c r="BD328" s="141"/>
      <c r="BE328" s="141">
        <f t="shared" si="48"/>
        <v>0</v>
      </c>
      <c r="BF328" s="141"/>
      <c r="BG328" s="141"/>
      <c r="BH328" s="141">
        <f t="shared" si="54"/>
        <v>0</v>
      </c>
      <c r="BI328" s="141">
        <f t="shared" si="49"/>
        <v>0</v>
      </c>
    </row>
    <row r="329" spans="1:61" s="154" customFormat="1" hidden="1">
      <c r="A329" s="1">
        <v>7</v>
      </c>
      <c r="B329" s="29" t="s">
        <v>201</v>
      </c>
      <c r="C329" s="30">
        <v>43511</v>
      </c>
      <c r="D329" s="29" t="s">
        <v>411</v>
      </c>
      <c r="E329" s="29" t="s">
        <v>415</v>
      </c>
      <c r="F329" s="29" t="s">
        <v>55</v>
      </c>
      <c r="G329" s="31">
        <v>500</v>
      </c>
      <c r="H329" s="31">
        <v>3</v>
      </c>
      <c r="I329" s="30" t="s">
        <v>353</v>
      </c>
      <c r="J329" s="34">
        <v>83784</v>
      </c>
      <c r="K329" s="34">
        <v>86071</v>
      </c>
      <c r="L329" s="29">
        <v>10.016666666666667</v>
      </c>
      <c r="M329" s="29">
        <v>17123.960066555737</v>
      </c>
      <c r="N329" s="44">
        <v>0.32</v>
      </c>
      <c r="O329" s="44">
        <v>180.03263999999999</v>
      </c>
      <c r="P329" s="29">
        <f t="shared" si="55"/>
        <v>180.03263999999999</v>
      </c>
      <c r="Q329" s="29" t="s">
        <v>57</v>
      </c>
      <c r="R329" s="35">
        <v>60.3</v>
      </c>
      <c r="S329" s="31">
        <v>8.1</v>
      </c>
      <c r="T329" s="31">
        <v>12.07</v>
      </c>
      <c r="U329" s="31">
        <v>102.4</v>
      </c>
      <c r="V329" s="31">
        <v>185.1</v>
      </c>
      <c r="W329" s="31">
        <v>7.88</v>
      </c>
      <c r="X329" s="31">
        <v>118.1</v>
      </c>
      <c r="Y329" s="31">
        <v>6</v>
      </c>
      <c r="Z329" s="31">
        <v>1.7070000000000001</v>
      </c>
      <c r="AA329" s="33">
        <v>1.86</v>
      </c>
      <c r="AB329" s="36">
        <v>14.1</v>
      </c>
      <c r="AC329" s="36">
        <v>64.2</v>
      </c>
      <c r="AD329" s="34">
        <v>48</v>
      </c>
      <c r="AE329" s="31">
        <v>0.06</v>
      </c>
      <c r="AF329" s="11" t="s">
        <v>415</v>
      </c>
      <c r="AG329" s="8"/>
      <c r="AH329" s="8"/>
      <c r="AI329" s="8"/>
      <c r="AJ329" s="8"/>
      <c r="AK329" s="8"/>
      <c r="AL329" s="8"/>
      <c r="AM329" s="4"/>
      <c r="AN329" s="4"/>
      <c r="AO329" s="4"/>
      <c r="AP329" s="124">
        <f t="shared" si="56"/>
        <v>0</v>
      </c>
      <c r="AQ329" s="8"/>
      <c r="AR329" s="8"/>
      <c r="AS329" s="8">
        <f t="shared" si="58"/>
        <v>0</v>
      </c>
      <c r="AT329" s="8"/>
      <c r="AU329" s="8">
        <f t="shared" si="59"/>
        <v>0</v>
      </c>
      <c r="AV329" s="8"/>
      <c r="AW329" s="8"/>
      <c r="AX329" s="8"/>
      <c r="AY329" s="8"/>
      <c r="AZ329" s="141"/>
      <c r="BA329" s="141"/>
      <c r="BB329" s="141">
        <f t="shared" si="57"/>
        <v>0</v>
      </c>
      <c r="BC329" s="141"/>
      <c r="BD329" s="141"/>
      <c r="BE329" s="141">
        <f t="shared" si="48"/>
        <v>0</v>
      </c>
      <c r="BF329" s="141"/>
      <c r="BG329" s="141"/>
      <c r="BH329" s="141">
        <f t="shared" si="54"/>
        <v>0</v>
      </c>
      <c r="BI329" s="141">
        <f t="shared" si="49"/>
        <v>0</v>
      </c>
    </row>
    <row r="330" spans="1:61" s="154" customFormat="1" hidden="1">
      <c r="A330" s="74">
        <v>16</v>
      </c>
      <c r="B330" s="29" t="s">
        <v>337</v>
      </c>
      <c r="C330" s="30">
        <v>43510</v>
      </c>
      <c r="D330" s="30" t="s">
        <v>474</v>
      </c>
      <c r="E330" s="29" t="s">
        <v>475</v>
      </c>
      <c r="F330" s="29" t="s">
        <v>55</v>
      </c>
      <c r="G330" s="31">
        <v>500</v>
      </c>
      <c r="H330" s="31">
        <v>1</v>
      </c>
      <c r="I330" s="30" t="s">
        <v>353</v>
      </c>
      <c r="J330" s="34">
        <v>36569</v>
      </c>
      <c r="K330" s="34">
        <v>38023</v>
      </c>
      <c r="L330" s="29">
        <v>10.233333333333333</v>
      </c>
      <c r="M330" s="29">
        <v>5541.3029315960921</v>
      </c>
      <c r="N330" s="44">
        <v>0.32</v>
      </c>
      <c r="O330" s="44">
        <v>114.45887999999999</v>
      </c>
      <c r="P330" s="29">
        <f t="shared" si="55"/>
        <v>114.45887999999999</v>
      </c>
      <c r="Q330" s="29" t="s">
        <v>57</v>
      </c>
      <c r="R330" s="29">
        <v>480</v>
      </c>
      <c r="S330" s="31">
        <v>8.1</v>
      </c>
      <c r="T330" s="31">
        <v>11.58</v>
      </c>
      <c r="U330" s="31">
        <v>98.4</v>
      </c>
      <c r="V330" s="31">
        <v>243.5</v>
      </c>
      <c r="W330" s="31">
        <v>7.48</v>
      </c>
      <c r="X330" s="31">
        <v>146.19999999999999</v>
      </c>
      <c r="Y330" s="31">
        <v>9.6</v>
      </c>
      <c r="Z330" s="33">
        <v>0.94899999999999995</v>
      </c>
      <c r="AA330" s="36">
        <v>3.57</v>
      </c>
      <c r="AB330" s="36">
        <v>11</v>
      </c>
      <c r="AC330" s="36">
        <v>64.599999999999994</v>
      </c>
      <c r="AD330" s="34">
        <v>59</v>
      </c>
      <c r="AE330" s="29" t="s">
        <v>57</v>
      </c>
      <c r="AF330" s="29" t="s">
        <v>475</v>
      </c>
      <c r="AG330" s="157"/>
      <c r="AH330" s="157"/>
      <c r="AI330" s="157"/>
      <c r="AJ330" s="157"/>
      <c r="AK330" s="157"/>
      <c r="AL330" s="157"/>
      <c r="AM330" s="31"/>
      <c r="AN330" s="31"/>
      <c r="AO330" s="31"/>
      <c r="AP330" s="158">
        <f t="shared" si="56"/>
        <v>0</v>
      </c>
      <c r="AQ330" s="157"/>
      <c r="AR330" s="157"/>
      <c r="AS330" s="157">
        <f t="shared" si="58"/>
        <v>0</v>
      </c>
      <c r="AT330" s="157"/>
      <c r="AU330" s="157">
        <f t="shared" si="59"/>
        <v>0</v>
      </c>
      <c r="AV330" s="157"/>
      <c r="AW330" s="157"/>
      <c r="AX330" s="157"/>
      <c r="AY330" s="157"/>
      <c r="AZ330" s="159"/>
      <c r="BA330" s="159"/>
      <c r="BB330" s="159">
        <f t="shared" si="57"/>
        <v>0</v>
      </c>
      <c r="BC330" s="159"/>
      <c r="BD330" s="159"/>
      <c r="BE330" s="159">
        <f t="shared" ref="BE330:BE361" si="60">BD330-BC330</f>
        <v>0</v>
      </c>
      <c r="BF330" s="159"/>
      <c r="BG330" s="159"/>
      <c r="BH330" s="159">
        <f t="shared" si="54"/>
        <v>0</v>
      </c>
      <c r="BI330" s="159">
        <f t="shared" ref="BI330:BI361" si="61">BB330+BE330+BH330</f>
        <v>0</v>
      </c>
    </row>
    <row r="331" spans="1:61" s="157" customFormat="1" hidden="1">
      <c r="A331" s="74">
        <v>16</v>
      </c>
      <c r="B331" s="29" t="s">
        <v>337</v>
      </c>
      <c r="C331" s="30">
        <v>43510</v>
      </c>
      <c r="D331" s="29" t="s">
        <v>474</v>
      </c>
      <c r="E331" s="29" t="s">
        <v>476</v>
      </c>
      <c r="F331" s="29" t="s">
        <v>55</v>
      </c>
      <c r="G331" s="31">
        <v>500</v>
      </c>
      <c r="H331" s="31">
        <v>2</v>
      </c>
      <c r="I331" s="30" t="s">
        <v>353</v>
      </c>
      <c r="J331" s="34">
        <v>38023</v>
      </c>
      <c r="K331" s="34">
        <v>39855</v>
      </c>
      <c r="L331" s="29">
        <v>10.383333333333333</v>
      </c>
      <c r="M331" s="29">
        <v>6881.0272873194235</v>
      </c>
      <c r="N331" s="44">
        <v>0.32</v>
      </c>
      <c r="O331" s="44">
        <v>144.21503999999999</v>
      </c>
      <c r="P331" s="29">
        <f t="shared" si="55"/>
        <v>144.21503999999999</v>
      </c>
      <c r="Q331" s="29" t="s">
        <v>57</v>
      </c>
      <c r="R331" s="29">
        <v>480</v>
      </c>
      <c r="S331" s="31">
        <v>8.1</v>
      </c>
      <c r="T331" s="31">
        <v>11.58</v>
      </c>
      <c r="U331" s="31">
        <v>98.4</v>
      </c>
      <c r="V331" s="31">
        <v>243.5</v>
      </c>
      <c r="W331" s="31">
        <v>7.48</v>
      </c>
      <c r="X331" s="31">
        <v>146.19999999999999</v>
      </c>
      <c r="Y331" s="31">
        <v>9.6</v>
      </c>
      <c r="Z331" s="33">
        <v>0.94899999999999995</v>
      </c>
      <c r="AA331" s="36">
        <v>3.57</v>
      </c>
      <c r="AB331" s="36">
        <v>11</v>
      </c>
      <c r="AC331" s="36">
        <v>64.599999999999994</v>
      </c>
      <c r="AD331" s="34">
        <v>59</v>
      </c>
      <c r="AE331" s="31">
        <v>0.33</v>
      </c>
      <c r="AF331" s="29" t="s">
        <v>476</v>
      </c>
      <c r="AM331" s="31"/>
      <c r="AN331" s="31"/>
      <c r="AO331" s="31"/>
      <c r="AP331" s="158">
        <f t="shared" si="56"/>
        <v>0</v>
      </c>
      <c r="AS331" s="157">
        <f t="shared" si="58"/>
        <v>0</v>
      </c>
      <c r="AU331" s="157">
        <f t="shared" si="59"/>
        <v>0</v>
      </c>
      <c r="AZ331" s="159"/>
      <c r="BA331" s="159"/>
      <c r="BB331" s="159">
        <f t="shared" si="57"/>
        <v>0</v>
      </c>
      <c r="BC331" s="159"/>
      <c r="BD331" s="159"/>
      <c r="BE331" s="159">
        <f t="shared" si="60"/>
        <v>0</v>
      </c>
      <c r="BF331" s="159"/>
      <c r="BG331" s="159"/>
      <c r="BH331" s="159">
        <f t="shared" si="54"/>
        <v>0</v>
      </c>
      <c r="BI331" s="159">
        <f t="shared" si="61"/>
        <v>0</v>
      </c>
    </row>
    <row r="332" spans="1:61" s="157" customFormat="1" hidden="1">
      <c r="A332" s="74">
        <v>16</v>
      </c>
      <c r="B332" s="29" t="s">
        <v>337</v>
      </c>
      <c r="C332" s="30">
        <v>43510</v>
      </c>
      <c r="D332" s="29" t="s">
        <v>474</v>
      </c>
      <c r="E332" s="29" t="s">
        <v>477</v>
      </c>
      <c r="F332" s="29" t="s">
        <v>55</v>
      </c>
      <c r="G332" s="31">
        <v>500</v>
      </c>
      <c r="H332" s="31">
        <v>3</v>
      </c>
      <c r="I332" s="30" t="s">
        <v>353</v>
      </c>
      <c r="J332" s="34">
        <v>39855</v>
      </c>
      <c r="K332" s="34">
        <v>41151</v>
      </c>
      <c r="L332" s="29">
        <v>10.199999999999999</v>
      </c>
      <c r="M332" s="29">
        <v>4955.2941176470595</v>
      </c>
      <c r="N332" s="44">
        <v>0.32</v>
      </c>
      <c r="O332" s="44">
        <v>102.02112</v>
      </c>
      <c r="P332" s="29">
        <f t="shared" si="55"/>
        <v>102.02112</v>
      </c>
      <c r="Q332" s="29" t="s">
        <v>57</v>
      </c>
      <c r="R332" s="29">
        <v>480</v>
      </c>
      <c r="S332" s="31">
        <v>8.1</v>
      </c>
      <c r="T332" s="31">
        <v>11.58</v>
      </c>
      <c r="U332" s="31">
        <v>98.4</v>
      </c>
      <c r="V332" s="31">
        <v>243.5</v>
      </c>
      <c r="W332" s="31">
        <v>7.48</v>
      </c>
      <c r="X332" s="31">
        <v>146.19999999999999</v>
      </c>
      <c r="Y332" s="31">
        <v>9.6</v>
      </c>
      <c r="Z332" s="33">
        <v>0.94899999999999995</v>
      </c>
      <c r="AA332" s="36">
        <v>3.57</v>
      </c>
      <c r="AB332" s="36">
        <v>11</v>
      </c>
      <c r="AC332" s="36">
        <v>64.599999999999994</v>
      </c>
      <c r="AD332" s="34">
        <v>59</v>
      </c>
      <c r="AE332" s="31">
        <v>1.06</v>
      </c>
      <c r="AF332" s="29" t="s">
        <v>477</v>
      </c>
      <c r="AM332" s="31"/>
      <c r="AN332" s="31"/>
      <c r="AO332" s="31"/>
      <c r="AP332" s="158">
        <f t="shared" si="56"/>
        <v>0</v>
      </c>
      <c r="AS332" s="157">
        <f t="shared" si="58"/>
        <v>0</v>
      </c>
      <c r="AU332" s="157">
        <f t="shared" si="59"/>
        <v>0</v>
      </c>
      <c r="AZ332" s="159"/>
      <c r="BA332" s="159"/>
      <c r="BB332" s="159">
        <f t="shared" si="57"/>
        <v>0</v>
      </c>
      <c r="BC332" s="159"/>
      <c r="BD332" s="159"/>
      <c r="BE332" s="159">
        <f t="shared" si="60"/>
        <v>0</v>
      </c>
      <c r="BF332" s="159"/>
      <c r="BG332" s="159"/>
      <c r="BH332" s="159">
        <f t="shared" si="54"/>
        <v>0</v>
      </c>
      <c r="BI332" s="159">
        <f t="shared" si="61"/>
        <v>0</v>
      </c>
    </row>
    <row r="333" spans="1:61" s="157" customFormat="1" hidden="1">
      <c r="A333" s="1">
        <v>12</v>
      </c>
      <c r="B333" s="29" t="s">
        <v>286</v>
      </c>
      <c r="C333" s="30">
        <v>43510</v>
      </c>
      <c r="D333" s="30" t="s">
        <v>252</v>
      </c>
      <c r="E333" s="29" t="s">
        <v>451</v>
      </c>
      <c r="F333" s="29" t="s">
        <v>55</v>
      </c>
      <c r="G333" s="31">
        <v>500</v>
      </c>
      <c r="H333" s="31">
        <v>1</v>
      </c>
      <c r="I333" s="30" t="s">
        <v>353</v>
      </c>
      <c r="J333" s="34">
        <v>47519</v>
      </c>
      <c r="K333" s="34">
        <v>49215</v>
      </c>
      <c r="L333" s="29">
        <v>9.8333333333333339</v>
      </c>
      <c r="M333" s="29">
        <v>12935.59322033898</v>
      </c>
      <c r="N333" s="44">
        <v>0.32</v>
      </c>
      <c r="O333" s="44">
        <v>133.50912</v>
      </c>
      <c r="P333" s="29">
        <f t="shared" si="55"/>
        <v>133.50912</v>
      </c>
      <c r="Q333" s="31" t="s">
        <v>452</v>
      </c>
      <c r="R333" s="31">
        <v>224</v>
      </c>
      <c r="S333" s="31">
        <v>8.3000000000000007</v>
      </c>
      <c r="T333" s="31">
        <v>11.7</v>
      </c>
      <c r="U333" s="31">
        <v>99.6</v>
      </c>
      <c r="V333" s="31">
        <v>242.4</v>
      </c>
      <c r="W333" s="31">
        <v>7.84</v>
      </c>
      <c r="X333" s="31">
        <v>142.4</v>
      </c>
      <c r="Y333" s="31">
        <v>10.7</v>
      </c>
      <c r="Z333" s="31">
        <v>1.728</v>
      </c>
      <c r="AA333" s="36">
        <v>2.702</v>
      </c>
      <c r="AB333" s="36">
        <v>26</v>
      </c>
      <c r="AC333" s="36">
        <v>140.6</v>
      </c>
      <c r="AD333" s="34">
        <v>59</v>
      </c>
      <c r="AE333" s="31">
        <v>0.51</v>
      </c>
      <c r="AF333" s="47" t="s">
        <v>451</v>
      </c>
      <c r="AM333" s="31"/>
      <c r="AN333" s="31"/>
      <c r="AO333" s="31"/>
      <c r="AP333" s="158">
        <f t="shared" si="56"/>
        <v>0</v>
      </c>
      <c r="AS333" s="157">
        <f t="shared" si="58"/>
        <v>0</v>
      </c>
      <c r="AU333" s="157">
        <f t="shared" si="59"/>
        <v>0</v>
      </c>
      <c r="AZ333" s="159"/>
      <c r="BA333" s="159"/>
      <c r="BB333" s="159">
        <f t="shared" si="57"/>
        <v>0</v>
      </c>
      <c r="BC333" s="159"/>
      <c r="BD333" s="159"/>
      <c r="BE333" s="159">
        <f t="shared" si="60"/>
        <v>0</v>
      </c>
      <c r="BF333" s="159"/>
      <c r="BG333" s="159"/>
      <c r="BH333" s="159">
        <f t="shared" si="54"/>
        <v>0</v>
      </c>
      <c r="BI333" s="159">
        <f t="shared" si="61"/>
        <v>0</v>
      </c>
    </row>
    <row r="334" spans="1:61" s="157" customFormat="1" hidden="1">
      <c r="A334" s="1">
        <v>12</v>
      </c>
      <c r="B334" s="29" t="s">
        <v>286</v>
      </c>
      <c r="C334" s="30">
        <v>43510</v>
      </c>
      <c r="D334" s="29" t="s">
        <v>252</v>
      </c>
      <c r="E334" s="29" t="s">
        <v>453</v>
      </c>
      <c r="F334" s="29" t="s">
        <v>55</v>
      </c>
      <c r="G334" s="31">
        <v>500</v>
      </c>
      <c r="H334" s="31">
        <v>2</v>
      </c>
      <c r="I334" s="30" t="s">
        <v>353</v>
      </c>
      <c r="J334" s="34">
        <v>49215</v>
      </c>
      <c r="K334" s="34">
        <v>51008</v>
      </c>
      <c r="L334" s="29">
        <v>10.466666666666667</v>
      </c>
      <c r="M334" s="29">
        <v>12847.929936305733</v>
      </c>
      <c r="N334" s="44">
        <v>0.32</v>
      </c>
      <c r="O334" s="44">
        <v>141.14496</v>
      </c>
      <c r="P334" s="29">
        <f t="shared" si="55"/>
        <v>141.14496</v>
      </c>
      <c r="Q334" s="31" t="s">
        <v>454</v>
      </c>
      <c r="R334" s="31">
        <v>224</v>
      </c>
      <c r="S334" s="31">
        <v>8.3000000000000007</v>
      </c>
      <c r="T334" s="31">
        <v>11.7</v>
      </c>
      <c r="U334" s="31">
        <v>99.6</v>
      </c>
      <c r="V334" s="31">
        <v>242.4</v>
      </c>
      <c r="W334" s="31">
        <v>7.84</v>
      </c>
      <c r="X334" s="31">
        <v>142.4</v>
      </c>
      <c r="Y334" s="31">
        <v>10.7</v>
      </c>
      <c r="Z334" s="31">
        <v>1.728</v>
      </c>
      <c r="AA334" s="36">
        <v>2.702</v>
      </c>
      <c r="AB334" s="36">
        <v>26</v>
      </c>
      <c r="AC334" s="36">
        <v>140.6</v>
      </c>
      <c r="AD334" s="34">
        <v>59</v>
      </c>
      <c r="AE334" s="31">
        <v>0.77</v>
      </c>
      <c r="AF334" s="47" t="s">
        <v>453</v>
      </c>
      <c r="AM334" s="31"/>
      <c r="AN334" s="31"/>
      <c r="AO334" s="31"/>
      <c r="AP334" s="158">
        <f t="shared" si="56"/>
        <v>0</v>
      </c>
      <c r="AS334" s="157">
        <f t="shared" si="58"/>
        <v>0</v>
      </c>
      <c r="AU334" s="157">
        <f t="shared" si="59"/>
        <v>0</v>
      </c>
      <c r="AZ334" s="159"/>
      <c r="BA334" s="159"/>
      <c r="BB334" s="159">
        <f t="shared" si="57"/>
        <v>0</v>
      </c>
      <c r="BC334" s="159"/>
      <c r="BD334" s="159"/>
      <c r="BE334" s="159">
        <f t="shared" si="60"/>
        <v>0</v>
      </c>
      <c r="BF334" s="159"/>
      <c r="BG334" s="159"/>
      <c r="BH334" s="159">
        <f t="shared" si="54"/>
        <v>0</v>
      </c>
      <c r="BI334" s="159">
        <f t="shared" si="61"/>
        <v>0</v>
      </c>
    </row>
    <row r="335" spans="1:61" s="157" customFormat="1" hidden="1">
      <c r="A335" s="1">
        <v>12</v>
      </c>
      <c r="B335" s="29" t="s">
        <v>286</v>
      </c>
      <c r="C335" s="30">
        <v>43510</v>
      </c>
      <c r="D335" s="29" t="s">
        <v>252</v>
      </c>
      <c r="E335" s="29" t="s">
        <v>455</v>
      </c>
      <c r="F335" s="29" t="s">
        <v>55</v>
      </c>
      <c r="G335" s="31">
        <v>500</v>
      </c>
      <c r="H335" s="31">
        <v>3</v>
      </c>
      <c r="I335" s="30" t="s">
        <v>353</v>
      </c>
      <c r="J335" s="34">
        <v>51011</v>
      </c>
      <c r="K335" s="34">
        <v>52841</v>
      </c>
      <c r="L335" s="29">
        <v>12.083333333333334</v>
      </c>
      <c r="M335" s="29">
        <v>11358.620689655172</v>
      </c>
      <c r="N335" s="44">
        <v>0.32</v>
      </c>
      <c r="O335" s="44">
        <v>144.05759999999998</v>
      </c>
      <c r="P335" s="29">
        <f t="shared" si="55"/>
        <v>144.05759999999998</v>
      </c>
      <c r="Q335" s="29" t="s">
        <v>57</v>
      </c>
      <c r="R335" s="31">
        <v>224</v>
      </c>
      <c r="S335" s="31">
        <v>8.3000000000000007</v>
      </c>
      <c r="T335" s="31">
        <v>11.7</v>
      </c>
      <c r="U335" s="31">
        <v>99.6</v>
      </c>
      <c r="V335" s="31">
        <v>242.4</v>
      </c>
      <c r="W335" s="31">
        <v>7.84</v>
      </c>
      <c r="X335" s="31">
        <v>142.4</v>
      </c>
      <c r="Y335" s="31">
        <v>10.7</v>
      </c>
      <c r="Z335" s="31">
        <v>1.728</v>
      </c>
      <c r="AA335" s="36">
        <v>2.702</v>
      </c>
      <c r="AB335" s="36">
        <v>26</v>
      </c>
      <c r="AC335" s="36">
        <v>140.6</v>
      </c>
      <c r="AD335" s="34">
        <v>59</v>
      </c>
      <c r="AE335" s="31">
        <v>0.92</v>
      </c>
      <c r="AF335" s="47" t="s">
        <v>455</v>
      </c>
      <c r="AM335" s="31"/>
      <c r="AN335" s="31"/>
      <c r="AO335" s="31"/>
      <c r="AP335" s="158">
        <f t="shared" si="56"/>
        <v>0</v>
      </c>
      <c r="AS335" s="157">
        <f t="shared" si="58"/>
        <v>0</v>
      </c>
      <c r="AU335" s="157">
        <f t="shared" si="59"/>
        <v>0</v>
      </c>
      <c r="AZ335" s="159"/>
      <c r="BA335" s="159"/>
      <c r="BB335" s="159">
        <f t="shared" si="57"/>
        <v>0</v>
      </c>
      <c r="BC335" s="159"/>
      <c r="BD335" s="159"/>
      <c r="BE335" s="159">
        <f t="shared" si="60"/>
        <v>0</v>
      </c>
      <c r="BF335" s="159"/>
      <c r="BG335" s="159"/>
      <c r="BH335" s="159">
        <f t="shared" si="54"/>
        <v>0</v>
      </c>
      <c r="BI335" s="159">
        <f t="shared" si="61"/>
        <v>0</v>
      </c>
    </row>
    <row r="336" spans="1:61" s="157" customFormat="1" hidden="1">
      <c r="A336" s="1">
        <v>11</v>
      </c>
      <c r="B336" s="29" t="s">
        <v>235</v>
      </c>
      <c r="C336" s="30">
        <v>43511</v>
      </c>
      <c r="D336" s="30" t="s">
        <v>437</v>
      </c>
      <c r="E336" s="29" t="s">
        <v>438</v>
      </c>
      <c r="F336" s="29" t="s">
        <v>55</v>
      </c>
      <c r="G336" s="31">
        <v>500</v>
      </c>
      <c r="H336" s="31">
        <v>1</v>
      </c>
      <c r="I336" s="30" t="s">
        <v>353</v>
      </c>
      <c r="J336" s="34">
        <v>59391</v>
      </c>
      <c r="K336" s="34">
        <v>61408</v>
      </c>
      <c r="L336" s="29">
        <v>10</v>
      </c>
      <c r="M336" s="29">
        <v>15127.5</v>
      </c>
      <c r="N336" s="44">
        <v>0.32</v>
      </c>
      <c r="O336" s="44">
        <v>158.77824000000001</v>
      </c>
      <c r="P336" s="29">
        <f t="shared" si="55"/>
        <v>158.77824000000001</v>
      </c>
      <c r="Q336" s="29" t="s">
        <v>57</v>
      </c>
      <c r="R336" s="29">
        <v>216</v>
      </c>
      <c r="S336" s="31">
        <v>7.7</v>
      </c>
      <c r="T336" s="31">
        <v>11.79</v>
      </c>
      <c r="U336" s="31">
        <v>98.9</v>
      </c>
      <c r="V336" s="31">
        <v>194.5</v>
      </c>
      <c r="W336" s="31">
        <v>7.81</v>
      </c>
      <c r="X336" s="31">
        <v>135.6</v>
      </c>
      <c r="Y336" s="31">
        <v>7.3</v>
      </c>
      <c r="Z336" s="31">
        <v>1.1990000000000001</v>
      </c>
      <c r="AA336" s="36">
        <v>1.607</v>
      </c>
      <c r="AB336" s="36">
        <v>16.7</v>
      </c>
      <c r="AC336" s="36">
        <v>82.7</v>
      </c>
      <c r="AD336" s="34">
        <v>42</v>
      </c>
      <c r="AE336" s="31">
        <v>1.8</v>
      </c>
      <c r="AF336" s="11" t="s">
        <v>438</v>
      </c>
      <c r="AG336" s="8"/>
      <c r="AH336" s="8"/>
      <c r="AI336" s="8"/>
      <c r="AJ336" s="8"/>
      <c r="AK336" s="8"/>
      <c r="AL336" s="8"/>
      <c r="AM336" s="4"/>
      <c r="AN336" s="4"/>
      <c r="AO336" s="4"/>
      <c r="AP336" s="124">
        <f t="shared" si="56"/>
        <v>0</v>
      </c>
      <c r="AQ336" s="8"/>
      <c r="AR336" s="8"/>
      <c r="AS336" s="8">
        <f t="shared" si="58"/>
        <v>0</v>
      </c>
      <c r="AT336" s="8"/>
      <c r="AU336" s="8">
        <f t="shared" si="59"/>
        <v>0</v>
      </c>
      <c r="AV336" s="8"/>
      <c r="AW336" s="8"/>
      <c r="AX336" s="8"/>
      <c r="AY336" s="8"/>
      <c r="AZ336" s="141"/>
      <c r="BA336" s="141"/>
      <c r="BB336" s="141">
        <f t="shared" si="57"/>
        <v>0</v>
      </c>
      <c r="BC336" s="141"/>
      <c r="BD336" s="141"/>
      <c r="BE336" s="141">
        <f t="shared" si="60"/>
        <v>0</v>
      </c>
      <c r="BF336" s="141"/>
      <c r="BG336" s="141"/>
      <c r="BH336" s="141">
        <f t="shared" si="54"/>
        <v>0</v>
      </c>
      <c r="BI336" s="141">
        <f t="shared" si="61"/>
        <v>0</v>
      </c>
    </row>
    <row r="337" spans="1:61" s="157" customFormat="1" hidden="1">
      <c r="A337" s="1">
        <v>11</v>
      </c>
      <c r="B337" s="77" t="s">
        <v>235</v>
      </c>
      <c r="C337" s="79">
        <v>43511</v>
      </c>
      <c r="D337" s="77" t="s">
        <v>437</v>
      </c>
      <c r="E337" s="77" t="s">
        <v>439</v>
      </c>
      <c r="F337" s="77" t="s">
        <v>55</v>
      </c>
      <c r="G337" s="81">
        <v>500</v>
      </c>
      <c r="H337" s="81">
        <v>2</v>
      </c>
      <c r="I337" s="79" t="s">
        <v>353</v>
      </c>
      <c r="J337" s="85">
        <v>61410</v>
      </c>
      <c r="K337" s="85">
        <v>63395</v>
      </c>
      <c r="L337" s="77">
        <v>10.016666666666667</v>
      </c>
      <c r="M337" s="77">
        <v>14862.728785357736</v>
      </c>
      <c r="N337" s="44">
        <v>0.32</v>
      </c>
      <c r="O337" s="44">
        <v>156.25919999999999</v>
      </c>
      <c r="P337" s="29">
        <f t="shared" si="55"/>
        <v>156.25919999999999</v>
      </c>
      <c r="Q337" s="77" t="s">
        <v>57</v>
      </c>
      <c r="R337" s="77">
        <v>216</v>
      </c>
      <c r="S337" s="81">
        <v>7.7</v>
      </c>
      <c r="T337" s="81">
        <v>11.79</v>
      </c>
      <c r="U337" s="81">
        <v>98.9</v>
      </c>
      <c r="V337" s="81">
        <v>194.5</v>
      </c>
      <c r="W337" s="81">
        <v>7.81</v>
      </c>
      <c r="X337" s="81">
        <v>135.6</v>
      </c>
      <c r="Y337" s="81">
        <v>7.3</v>
      </c>
      <c r="Z337" s="81">
        <v>1.1990000000000001</v>
      </c>
      <c r="AA337" s="84">
        <v>1.607</v>
      </c>
      <c r="AB337" s="84">
        <v>16.7</v>
      </c>
      <c r="AC337" s="36">
        <v>82.7</v>
      </c>
      <c r="AD337" s="85">
        <v>42</v>
      </c>
      <c r="AE337" s="81">
        <v>0.63</v>
      </c>
      <c r="AF337" s="86" t="s">
        <v>439</v>
      </c>
      <c r="AG337" s="148"/>
      <c r="AH337" s="148"/>
      <c r="AI337" s="148"/>
      <c r="AJ337" s="148"/>
      <c r="AK337" s="148"/>
      <c r="AL337" s="148"/>
      <c r="AM337" s="90"/>
      <c r="AN337" s="90"/>
      <c r="AO337" s="90"/>
      <c r="AP337" s="149">
        <f t="shared" si="56"/>
        <v>0</v>
      </c>
      <c r="AQ337" s="148"/>
      <c r="AR337" s="148"/>
      <c r="AS337" s="148">
        <f t="shared" si="58"/>
        <v>0</v>
      </c>
      <c r="AT337" s="148"/>
      <c r="AU337" s="148">
        <f t="shared" si="59"/>
        <v>0</v>
      </c>
      <c r="AV337" s="148"/>
      <c r="AW337" s="148"/>
      <c r="AX337" s="148"/>
      <c r="AY337" s="148"/>
      <c r="AZ337" s="150"/>
      <c r="BA337" s="150"/>
      <c r="BB337" s="150">
        <f t="shared" si="57"/>
        <v>0</v>
      </c>
      <c r="BC337" s="150"/>
      <c r="BD337" s="150"/>
      <c r="BE337" s="150">
        <f t="shared" si="60"/>
        <v>0</v>
      </c>
      <c r="BF337" s="150"/>
      <c r="BG337" s="150"/>
      <c r="BH337" s="150">
        <f t="shared" si="54"/>
        <v>0</v>
      </c>
      <c r="BI337" s="150">
        <f t="shared" si="61"/>
        <v>0</v>
      </c>
    </row>
    <row r="338" spans="1:61" s="157" customFormat="1" hidden="1">
      <c r="A338" s="1">
        <v>11</v>
      </c>
      <c r="B338" s="29" t="s">
        <v>235</v>
      </c>
      <c r="C338" s="30">
        <v>43511</v>
      </c>
      <c r="D338" s="29" t="s">
        <v>437</v>
      </c>
      <c r="E338" s="29" t="s">
        <v>440</v>
      </c>
      <c r="F338" s="29" t="s">
        <v>55</v>
      </c>
      <c r="G338" s="31">
        <v>500</v>
      </c>
      <c r="H338" s="31">
        <v>3</v>
      </c>
      <c r="I338" s="30" t="s">
        <v>353</v>
      </c>
      <c r="J338" s="34">
        <v>65375</v>
      </c>
      <c r="K338" s="34">
        <v>67306</v>
      </c>
      <c r="L338" s="29">
        <v>10.066666666666666</v>
      </c>
      <c r="M338" s="29">
        <v>14386.58940397351</v>
      </c>
      <c r="N338" s="44">
        <v>0.32</v>
      </c>
      <c r="O338" s="44">
        <v>152.00832</v>
      </c>
      <c r="P338" s="29">
        <f t="shared" si="55"/>
        <v>152.00832</v>
      </c>
      <c r="Q338" s="31" t="s">
        <v>441</v>
      </c>
      <c r="R338" s="29">
        <v>216</v>
      </c>
      <c r="S338" s="31">
        <v>7.7</v>
      </c>
      <c r="T338" s="31">
        <v>11.79</v>
      </c>
      <c r="U338" s="31">
        <v>98.9</v>
      </c>
      <c r="V338" s="31">
        <v>194.5</v>
      </c>
      <c r="W338" s="31">
        <v>7.81</v>
      </c>
      <c r="X338" s="31">
        <v>135.6</v>
      </c>
      <c r="Y338" s="31">
        <v>7.3</v>
      </c>
      <c r="Z338" s="31">
        <v>1.1990000000000001</v>
      </c>
      <c r="AA338" s="36">
        <v>1.607</v>
      </c>
      <c r="AB338" s="36">
        <v>16.7</v>
      </c>
      <c r="AC338" s="36">
        <v>82.7</v>
      </c>
      <c r="AD338" s="34">
        <v>42</v>
      </c>
      <c r="AE338" s="31">
        <v>0.38</v>
      </c>
      <c r="AF338" s="11" t="s">
        <v>440</v>
      </c>
      <c r="AG338" s="8"/>
      <c r="AH338" s="8"/>
      <c r="AI338" s="8"/>
      <c r="AJ338" s="8"/>
      <c r="AK338" s="8"/>
      <c r="AL338" s="8"/>
      <c r="AM338" s="4"/>
      <c r="AN338" s="4"/>
      <c r="AO338" s="4"/>
      <c r="AP338" s="124">
        <f t="shared" si="56"/>
        <v>0</v>
      </c>
      <c r="AQ338" s="8"/>
      <c r="AR338" s="8"/>
      <c r="AS338" s="8">
        <f t="shared" si="58"/>
        <v>0</v>
      </c>
      <c r="AT338" s="8"/>
      <c r="AU338" s="8">
        <f t="shared" si="59"/>
        <v>0</v>
      </c>
      <c r="AV338" s="8"/>
      <c r="AW338" s="8"/>
      <c r="AX338" s="8"/>
      <c r="AY338" s="8"/>
      <c r="AZ338" s="141"/>
      <c r="BA338" s="141"/>
      <c r="BB338" s="141">
        <f t="shared" si="57"/>
        <v>0</v>
      </c>
      <c r="BC338" s="141"/>
      <c r="BD338" s="141"/>
      <c r="BE338" s="141">
        <f t="shared" si="60"/>
        <v>0</v>
      </c>
      <c r="BF338" s="141"/>
      <c r="BG338" s="141"/>
      <c r="BH338" s="141">
        <f t="shared" si="54"/>
        <v>0</v>
      </c>
      <c r="BI338" s="141">
        <f t="shared" si="61"/>
        <v>0</v>
      </c>
    </row>
    <row r="339" spans="1:61" s="157" customFormat="1" hidden="1">
      <c r="A339" s="1">
        <v>3</v>
      </c>
      <c r="B339" s="29" t="s">
        <v>93</v>
      </c>
      <c r="C339" s="30">
        <v>43509</v>
      </c>
      <c r="D339" s="30" t="s">
        <v>369</v>
      </c>
      <c r="E339" s="29" t="s">
        <v>370</v>
      </c>
      <c r="F339" s="29" t="s">
        <v>55</v>
      </c>
      <c r="G339" s="31">
        <v>500</v>
      </c>
      <c r="H339" s="31">
        <v>1</v>
      </c>
      <c r="I339" s="30" t="s">
        <v>353</v>
      </c>
      <c r="J339" s="34">
        <v>17725</v>
      </c>
      <c r="K339" s="34">
        <v>19284</v>
      </c>
      <c r="L339" s="29">
        <v>10.216666666666667</v>
      </c>
      <c r="M339" s="29">
        <v>11444.535073409461</v>
      </c>
      <c r="N339" s="44">
        <v>0.2</v>
      </c>
      <c r="O339" s="44">
        <v>76.702799999999996</v>
      </c>
      <c r="P339" s="29">
        <f t="shared" si="55"/>
        <v>76.702799999999996</v>
      </c>
      <c r="Q339" s="35" t="s">
        <v>371</v>
      </c>
      <c r="R339" s="35">
        <v>46.7</v>
      </c>
      <c r="S339" s="31">
        <v>8.3000000000000007</v>
      </c>
      <c r="T339" s="31">
        <v>11.29</v>
      </c>
      <c r="U339" s="31">
        <v>95.9</v>
      </c>
      <c r="V339" s="31">
        <v>177.5</v>
      </c>
      <c r="W339" s="31">
        <v>7.87</v>
      </c>
      <c r="X339" s="31">
        <v>179.3</v>
      </c>
      <c r="Y339" s="31">
        <v>5.7</v>
      </c>
      <c r="Z339" s="31">
        <v>1.8440000000000001</v>
      </c>
      <c r="AA339" s="36">
        <v>0.94399999999999995</v>
      </c>
      <c r="AB339" s="33">
        <v>24.1</v>
      </c>
      <c r="AC339" s="33">
        <v>80.3</v>
      </c>
      <c r="AD339" s="34">
        <v>39</v>
      </c>
      <c r="AE339" s="31">
        <v>0.24</v>
      </c>
      <c r="AF339" s="11" t="s">
        <v>370</v>
      </c>
      <c r="AG339" s="8"/>
      <c r="AH339" s="8"/>
      <c r="AI339" s="8"/>
      <c r="AJ339" s="8"/>
      <c r="AK339" s="8"/>
      <c r="AL339" s="8"/>
      <c r="AM339" s="4"/>
      <c r="AN339" s="4"/>
      <c r="AO339" s="4"/>
      <c r="AP339" s="124">
        <f t="shared" si="56"/>
        <v>0</v>
      </c>
      <c r="AQ339" s="8"/>
      <c r="AR339" s="8"/>
      <c r="AS339" s="8">
        <f t="shared" si="58"/>
        <v>0</v>
      </c>
      <c r="AT339" s="8"/>
      <c r="AU339" s="8">
        <f t="shared" si="59"/>
        <v>0</v>
      </c>
      <c r="AV339" s="8"/>
      <c r="AW339" s="8"/>
      <c r="AX339" s="8"/>
      <c r="AY339" s="8"/>
      <c r="AZ339" s="141"/>
      <c r="BA339" s="141"/>
      <c r="BB339" s="141">
        <f t="shared" si="57"/>
        <v>0</v>
      </c>
      <c r="BC339" s="141"/>
      <c r="BD339" s="141"/>
      <c r="BE339" s="141">
        <f t="shared" si="60"/>
        <v>0</v>
      </c>
      <c r="BF339" s="141"/>
      <c r="BG339" s="141"/>
      <c r="BH339" s="141">
        <f t="shared" si="54"/>
        <v>0</v>
      </c>
      <c r="BI339" s="141">
        <f t="shared" si="61"/>
        <v>0</v>
      </c>
    </row>
    <row r="340" spans="1:61" s="157" customFormat="1" hidden="1">
      <c r="A340" s="1">
        <v>3</v>
      </c>
      <c r="B340" s="29" t="s">
        <v>93</v>
      </c>
      <c r="C340" s="30">
        <v>43509</v>
      </c>
      <c r="D340" s="29" t="s">
        <v>369</v>
      </c>
      <c r="E340" s="29" t="s">
        <v>372</v>
      </c>
      <c r="F340" s="29" t="s">
        <v>55</v>
      </c>
      <c r="G340" s="31">
        <v>500</v>
      </c>
      <c r="H340" s="31">
        <v>2</v>
      </c>
      <c r="I340" s="30" t="s">
        <v>353</v>
      </c>
      <c r="J340" s="34">
        <v>19370</v>
      </c>
      <c r="K340" s="34">
        <v>21057</v>
      </c>
      <c r="L340" s="29">
        <v>10.1</v>
      </c>
      <c r="M340" s="29">
        <v>12527.227722772277</v>
      </c>
      <c r="N340" s="44">
        <v>0.2</v>
      </c>
      <c r="O340" s="44">
        <v>83.000399999999999</v>
      </c>
      <c r="P340" s="29">
        <f t="shared" si="55"/>
        <v>83.000399999999999</v>
      </c>
      <c r="Q340" s="35" t="s">
        <v>371</v>
      </c>
      <c r="R340" s="35">
        <v>46.7</v>
      </c>
      <c r="S340" s="31">
        <v>8.3000000000000007</v>
      </c>
      <c r="T340" s="31">
        <v>11.29</v>
      </c>
      <c r="U340" s="31">
        <v>95.9</v>
      </c>
      <c r="V340" s="31">
        <v>177.5</v>
      </c>
      <c r="W340" s="31">
        <v>7.87</v>
      </c>
      <c r="X340" s="31">
        <v>179.3</v>
      </c>
      <c r="Y340" s="31">
        <v>5.7</v>
      </c>
      <c r="Z340" s="31">
        <v>1.8440000000000001</v>
      </c>
      <c r="AA340" s="36">
        <v>0.94399999999999995</v>
      </c>
      <c r="AB340" s="33">
        <v>24.1</v>
      </c>
      <c r="AC340" s="33">
        <v>80.3</v>
      </c>
      <c r="AD340" s="34">
        <v>39</v>
      </c>
      <c r="AE340" s="31">
        <v>0.16</v>
      </c>
      <c r="AF340" s="11" t="s">
        <v>372</v>
      </c>
      <c r="AG340" s="8"/>
      <c r="AH340" s="8"/>
      <c r="AI340" s="8"/>
      <c r="AJ340" s="8"/>
      <c r="AK340" s="8"/>
      <c r="AL340" s="8"/>
      <c r="AM340" s="4"/>
      <c r="AN340" s="4"/>
      <c r="AO340" s="4"/>
      <c r="AP340" s="124">
        <f t="shared" si="56"/>
        <v>0</v>
      </c>
      <c r="AQ340" s="8"/>
      <c r="AR340" s="8"/>
      <c r="AS340" s="8">
        <f t="shared" si="58"/>
        <v>0</v>
      </c>
      <c r="AT340" s="8"/>
      <c r="AU340" s="8">
        <f t="shared" si="59"/>
        <v>0</v>
      </c>
      <c r="AV340" s="8"/>
      <c r="AW340" s="8"/>
      <c r="AX340" s="8"/>
      <c r="AY340" s="8"/>
      <c r="AZ340" s="141"/>
      <c r="BA340" s="141"/>
      <c r="BB340" s="141">
        <f t="shared" si="57"/>
        <v>0</v>
      </c>
      <c r="BC340" s="141"/>
      <c r="BD340" s="141"/>
      <c r="BE340" s="141">
        <f t="shared" si="60"/>
        <v>0</v>
      </c>
      <c r="BF340" s="141"/>
      <c r="BG340" s="141"/>
      <c r="BH340" s="141">
        <f t="shared" si="54"/>
        <v>0</v>
      </c>
      <c r="BI340" s="141">
        <f t="shared" si="61"/>
        <v>0</v>
      </c>
    </row>
    <row r="341" spans="1:61" s="157" customFormat="1" hidden="1">
      <c r="A341" s="1">
        <v>3</v>
      </c>
      <c r="B341" s="29" t="s">
        <v>93</v>
      </c>
      <c r="C341" s="30">
        <v>43509</v>
      </c>
      <c r="D341" s="29" t="s">
        <v>369</v>
      </c>
      <c r="E341" s="29" t="s">
        <v>373</v>
      </c>
      <c r="F341" s="29" t="s">
        <v>55</v>
      </c>
      <c r="G341" s="31">
        <v>500</v>
      </c>
      <c r="H341" s="31">
        <v>3</v>
      </c>
      <c r="I341" s="30" t="s">
        <v>353</v>
      </c>
      <c r="J341" s="34">
        <v>21061</v>
      </c>
      <c r="K341" s="34">
        <v>22730</v>
      </c>
      <c r="L341" s="29">
        <v>10.050000000000001</v>
      </c>
      <c r="M341" s="29">
        <v>12455.223880597014</v>
      </c>
      <c r="N341" s="44">
        <v>0.2</v>
      </c>
      <c r="O341" s="44">
        <v>82.114800000000002</v>
      </c>
      <c r="P341" s="29">
        <f t="shared" si="55"/>
        <v>82.114800000000002</v>
      </c>
      <c r="Q341" s="35" t="s">
        <v>371</v>
      </c>
      <c r="R341" s="35">
        <v>46.7</v>
      </c>
      <c r="S341" s="31">
        <v>8.3000000000000007</v>
      </c>
      <c r="T341" s="31">
        <v>11.29</v>
      </c>
      <c r="U341" s="31">
        <v>95.9</v>
      </c>
      <c r="V341" s="31">
        <v>177.5</v>
      </c>
      <c r="W341" s="31">
        <v>7.87</v>
      </c>
      <c r="X341" s="31">
        <v>179.3</v>
      </c>
      <c r="Y341" s="31">
        <v>5.7</v>
      </c>
      <c r="Z341" s="31">
        <v>1.8440000000000001</v>
      </c>
      <c r="AA341" s="36">
        <v>0.94399999999999995</v>
      </c>
      <c r="AB341" s="33">
        <v>24.1</v>
      </c>
      <c r="AC341" s="33">
        <v>80.3</v>
      </c>
      <c r="AD341" s="34">
        <v>39</v>
      </c>
      <c r="AE341" s="31">
        <v>0.05</v>
      </c>
      <c r="AF341" s="11" t="s">
        <v>373</v>
      </c>
      <c r="AG341" s="8"/>
      <c r="AH341" s="8"/>
      <c r="AI341" s="8"/>
      <c r="AJ341" s="8"/>
      <c r="AK341" s="8"/>
      <c r="AL341" s="8"/>
      <c r="AM341" s="4"/>
      <c r="AN341" s="4"/>
      <c r="AO341" s="4"/>
      <c r="AP341" s="124">
        <f t="shared" si="56"/>
        <v>0</v>
      </c>
      <c r="AQ341" s="8"/>
      <c r="AR341" s="8"/>
      <c r="AS341" s="8">
        <f t="shared" si="58"/>
        <v>0</v>
      </c>
      <c r="AT341" s="8"/>
      <c r="AU341" s="8">
        <f t="shared" si="59"/>
        <v>0</v>
      </c>
      <c r="AV341" s="8"/>
      <c r="AW341" s="8"/>
      <c r="AX341" s="8"/>
      <c r="AY341" s="8"/>
      <c r="AZ341" s="141"/>
      <c r="BA341" s="141"/>
      <c r="BB341" s="141">
        <f t="shared" si="57"/>
        <v>0</v>
      </c>
      <c r="BC341" s="141"/>
      <c r="BD341" s="141"/>
      <c r="BE341" s="141">
        <f t="shared" si="60"/>
        <v>0</v>
      </c>
      <c r="BF341" s="141"/>
      <c r="BG341" s="141"/>
      <c r="BH341" s="141">
        <f t="shared" si="54"/>
        <v>0</v>
      </c>
      <c r="BI341" s="141">
        <f t="shared" si="61"/>
        <v>0</v>
      </c>
    </row>
    <row r="342" spans="1:61" s="160" customFormat="1" ht="15" hidden="1" thickBot="1">
      <c r="A342" s="1">
        <v>1</v>
      </c>
      <c r="B342" s="48" t="s">
        <v>52</v>
      </c>
      <c r="C342" s="49">
        <v>43509</v>
      </c>
      <c r="D342" s="49" t="s">
        <v>351</v>
      </c>
      <c r="E342" s="48" t="s">
        <v>352</v>
      </c>
      <c r="F342" s="48" t="s">
        <v>55</v>
      </c>
      <c r="G342" s="50">
        <v>500</v>
      </c>
      <c r="H342" s="50">
        <v>1</v>
      </c>
      <c r="I342" s="49" t="s">
        <v>353</v>
      </c>
      <c r="J342" s="52">
        <v>1944</v>
      </c>
      <c r="K342" s="52">
        <v>4716</v>
      </c>
      <c r="L342" s="48">
        <v>10.066666666666666</v>
      </c>
      <c r="M342" s="48">
        <v>20652.317880794704</v>
      </c>
      <c r="N342" s="44">
        <v>0.2</v>
      </c>
      <c r="O342" s="44">
        <v>136.38240000000002</v>
      </c>
      <c r="P342" s="29">
        <f t="shared" si="55"/>
        <v>136.38240000000002</v>
      </c>
      <c r="Q342" s="227" t="s">
        <v>354</v>
      </c>
      <c r="R342" s="227">
        <v>25.3</v>
      </c>
      <c r="S342" s="50">
        <v>6.4</v>
      </c>
      <c r="T342" s="50">
        <v>11.6</v>
      </c>
      <c r="U342" s="50">
        <v>93.9</v>
      </c>
      <c r="V342" s="50">
        <v>127.6</v>
      </c>
      <c r="W342" s="50">
        <v>7.59</v>
      </c>
      <c r="X342" s="50">
        <v>178.3</v>
      </c>
      <c r="Y342" s="50">
        <v>4.0999999999999996</v>
      </c>
      <c r="Z342" s="50">
        <v>0.95899999999999996</v>
      </c>
      <c r="AA342" s="51">
        <v>0.63900000000000001</v>
      </c>
      <c r="AB342" s="51">
        <v>1.7</v>
      </c>
      <c r="AC342" s="51">
        <v>86.2</v>
      </c>
      <c r="AD342" s="52">
        <v>25</v>
      </c>
      <c r="AE342" s="50">
        <v>1.0900000000000001</v>
      </c>
      <c r="AF342" s="14" t="s">
        <v>352</v>
      </c>
      <c r="AG342" s="151"/>
      <c r="AH342" s="151"/>
      <c r="AI342" s="151"/>
      <c r="AJ342" s="151"/>
      <c r="AK342" s="151"/>
      <c r="AL342" s="151"/>
      <c r="AM342" s="231"/>
      <c r="AN342" s="231"/>
      <c r="AO342" s="231"/>
      <c r="AP342" s="152">
        <f t="shared" si="56"/>
        <v>0</v>
      </c>
      <c r="AQ342" s="151"/>
      <c r="AR342" s="151"/>
      <c r="AS342" s="151">
        <f t="shared" si="58"/>
        <v>0</v>
      </c>
      <c r="AT342" s="151"/>
      <c r="AU342" s="151">
        <f t="shared" si="59"/>
        <v>0</v>
      </c>
      <c r="AV342" s="151"/>
      <c r="AW342" s="151"/>
      <c r="AX342" s="151"/>
      <c r="AY342" s="151"/>
      <c r="AZ342" s="153"/>
      <c r="BA342" s="153"/>
      <c r="BB342" s="153">
        <f t="shared" si="57"/>
        <v>0</v>
      </c>
      <c r="BC342" s="153"/>
      <c r="BD342" s="153"/>
      <c r="BE342" s="153">
        <f t="shared" si="60"/>
        <v>0</v>
      </c>
      <c r="BF342" s="153"/>
      <c r="BG342" s="153"/>
      <c r="BH342" s="153">
        <f t="shared" ref="BH342:BH368" si="62">BG342-BF342</f>
        <v>0</v>
      </c>
      <c r="BI342" s="153">
        <f t="shared" si="61"/>
        <v>0</v>
      </c>
    </row>
    <row r="343" spans="1:61" s="65" customFormat="1" hidden="1">
      <c r="A343" s="1">
        <v>1</v>
      </c>
      <c r="B343" s="77" t="s">
        <v>52</v>
      </c>
      <c r="C343" s="79">
        <v>43509</v>
      </c>
      <c r="D343" s="77" t="s">
        <v>351</v>
      </c>
      <c r="E343" s="77" t="s">
        <v>355</v>
      </c>
      <c r="F343" s="77" t="s">
        <v>55</v>
      </c>
      <c r="G343" s="81">
        <v>500</v>
      </c>
      <c r="H343" s="81">
        <v>2</v>
      </c>
      <c r="I343" s="79" t="s">
        <v>353</v>
      </c>
      <c r="J343" s="85">
        <v>4926</v>
      </c>
      <c r="K343" s="85">
        <v>7720</v>
      </c>
      <c r="L343" s="77">
        <v>10.016666666666667</v>
      </c>
      <c r="M343" s="77">
        <v>20920.13311148086</v>
      </c>
      <c r="N343" s="44">
        <v>0.2</v>
      </c>
      <c r="O343" s="44">
        <v>137.4648</v>
      </c>
      <c r="P343" s="29">
        <f t="shared" si="55"/>
        <v>137.4648</v>
      </c>
      <c r="Q343" s="88" t="s">
        <v>354</v>
      </c>
      <c r="R343" s="88">
        <v>25.3</v>
      </c>
      <c r="S343" s="81">
        <v>6.4</v>
      </c>
      <c r="T343" s="81">
        <v>11.6</v>
      </c>
      <c r="U343" s="81">
        <v>93.9</v>
      </c>
      <c r="V343" s="81">
        <v>127.6</v>
      </c>
      <c r="W343" s="81">
        <v>7.59</v>
      </c>
      <c r="X343" s="81">
        <v>178.3</v>
      </c>
      <c r="Y343" s="81">
        <v>4.0999999999999996</v>
      </c>
      <c r="Z343" s="81">
        <v>0.95899999999999996</v>
      </c>
      <c r="AA343" s="83">
        <v>0.63900000000000001</v>
      </c>
      <c r="AB343" s="83">
        <v>1.7</v>
      </c>
      <c r="AC343" s="83">
        <v>86.2</v>
      </c>
      <c r="AD343" s="85">
        <v>25</v>
      </c>
      <c r="AE343" s="81">
        <v>1.27</v>
      </c>
      <c r="AF343" s="86" t="s">
        <v>355</v>
      </c>
      <c r="AG343" s="148"/>
      <c r="AH343" s="148"/>
      <c r="AI343" s="148"/>
      <c r="AJ343" s="148"/>
      <c r="AK343" s="148"/>
      <c r="AL343" s="148"/>
      <c r="AM343" s="90"/>
      <c r="AN343" s="90"/>
      <c r="AO343" s="90"/>
      <c r="AP343" s="149">
        <f t="shared" si="56"/>
        <v>0</v>
      </c>
      <c r="AQ343" s="148"/>
      <c r="AR343" s="148"/>
      <c r="AS343" s="148">
        <f t="shared" si="58"/>
        <v>0</v>
      </c>
      <c r="AT343" s="148"/>
      <c r="AU343" s="148">
        <f t="shared" si="59"/>
        <v>0</v>
      </c>
      <c r="AV343" s="148"/>
      <c r="AW343" s="148"/>
      <c r="AX343" s="148"/>
      <c r="AY343" s="148"/>
      <c r="AZ343" s="150"/>
      <c r="BA343" s="150"/>
      <c r="BB343" s="150">
        <f t="shared" si="57"/>
        <v>0</v>
      </c>
      <c r="BC343" s="150"/>
      <c r="BD343" s="150"/>
      <c r="BE343" s="150">
        <f t="shared" si="60"/>
        <v>0</v>
      </c>
      <c r="BF343" s="150"/>
      <c r="BG343" s="150"/>
      <c r="BH343" s="150">
        <f t="shared" si="62"/>
        <v>0</v>
      </c>
      <c r="BI343" s="150">
        <f t="shared" si="61"/>
        <v>0</v>
      </c>
    </row>
    <row r="344" spans="1:61" s="65" customFormat="1" hidden="1">
      <c r="A344" s="1">
        <v>1</v>
      </c>
      <c r="B344" s="29" t="s">
        <v>52</v>
      </c>
      <c r="C344" s="30">
        <v>43509</v>
      </c>
      <c r="D344" s="29" t="s">
        <v>351</v>
      </c>
      <c r="E344" s="29" t="s">
        <v>356</v>
      </c>
      <c r="F344" s="29" t="s">
        <v>55</v>
      </c>
      <c r="G344" s="31">
        <v>500</v>
      </c>
      <c r="H344" s="31">
        <v>3</v>
      </c>
      <c r="I344" s="30" t="s">
        <v>353</v>
      </c>
      <c r="J344" s="34">
        <v>7723</v>
      </c>
      <c r="K344" s="34">
        <v>10485</v>
      </c>
      <c r="L344" s="29">
        <v>9.8166666666666664</v>
      </c>
      <c r="M344" s="29">
        <v>21101.867572156196</v>
      </c>
      <c r="N344" s="44">
        <v>0.2</v>
      </c>
      <c r="O344" s="44">
        <v>135.8904</v>
      </c>
      <c r="P344" s="29">
        <f t="shared" si="55"/>
        <v>135.8904</v>
      </c>
      <c r="Q344" s="32" t="s">
        <v>354</v>
      </c>
      <c r="R344" s="32">
        <v>25.3</v>
      </c>
      <c r="S344" s="31">
        <v>6.4</v>
      </c>
      <c r="T344" s="31">
        <v>11.6</v>
      </c>
      <c r="U344" s="31">
        <v>93.9</v>
      </c>
      <c r="V344" s="31">
        <v>127.6</v>
      </c>
      <c r="W344" s="31">
        <v>7.59</v>
      </c>
      <c r="X344" s="31">
        <v>178.3</v>
      </c>
      <c r="Y344" s="31">
        <v>4.0999999999999996</v>
      </c>
      <c r="Z344" s="31">
        <v>0.95899999999999996</v>
      </c>
      <c r="AA344" s="33">
        <v>0.63900000000000001</v>
      </c>
      <c r="AB344" s="33">
        <v>1.7</v>
      </c>
      <c r="AC344" s="33">
        <v>86.2</v>
      </c>
      <c r="AD344" s="34">
        <v>25</v>
      </c>
      <c r="AE344" s="31">
        <v>0.97</v>
      </c>
      <c r="AF344" s="11" t="s">
        <v>356</v>
      </c>
      <c r="AG344" s="8"/>
      <c r="AH344" s="8"/>
      <c r="AI344" s="8"/>
      <c r="AJ344" s="8"/>
      <c r="AK344" s="8"/>
      <c r="AL344" s="8"/>
      <c r="AM344" s="4"/>
      <c r="AN344" s="4"/>
      <c r="AO344" s="4"/>
      <c r="AP344" s="124">
        <f t="shared" si="56"/>
        <v>0</v>
      </c>
      <c r="AQ344" s="8"/>
      <c r="AR344" s="8"/>
      <c r="AS344" s="8">
        <f t="shared" si="58"/>
        <v>0</v>
      </c>
      <c r="AT344" s="8"/>
      <c r="AU344" s="8">
        <f t="shared" si="59"/>
        <v>0</v>
      </c>
      <c r="AV344" s="8"/>
      <c r="AW344" s="8"/>
      <c r="AX344" s="8"/>
      <c r="AY344" s="8"/>
      <c r="AZ344" s="141"/>
      <c r="BA344" s="141"/>
      <c r="BB344" s="141">
        <f t="shared" si="57"/>
        <v>0</v>
      </c>
      <c r="BC344" s="141"/>
      <c r="BD344" s="141"/>
      <c r="BE344" s="141">
        <f t="shared" si="60"/>
        <v>0</v>
      </c>
      <c r="BF344" s="141"/>
      <c r="BG344" s="141"/>
      <c r="BH344" s="141">
        <f t="shared" si="62"/>
        <v>0</v>
      </c>
      <c r="BI344" s="141">
        <f t="shared" si="61"/>
        <v>0</v>
      </c>
    </row>
    <row r="345" spans="1:61" s="65" customFormat="1" hidden="1">
      <c r="A345" s="1">
        <v>6</v>
      </c>
      <c r="B345" s="29" t="s">
        <v>143</v>
      </c>
      <c r="C345" s="30">
        <v>43509</v>
      </c>
      <c r="D345" s="30" t="s">
        <v>400</v>
      </c>
      <c r="E345" s="29" t="s">
        <v>401</v>
      </c>
      <c r="F345" s="29" t="s">
        <v>55</v>
      </c>
      <c r="G345" s="31">
        <v>500</v>
      </c>
      <c r="H345" s="31">
        <v>1</v>
      </c>
      <c r="I345" s="30" t="s">
        <v>353</v>
      </c>
      <c r="J345" s="34">
        <v>26689</v>
      </c>
      <c r="K345" s="34">
        <v>28161</v>
      </c>
      <c r="L345" s="29">
        <v>10.116666666666667</v>
      </c>
      <c r="M345" s="29">
        <v>10912.685337726522</v>
      </c>
      <c r="N345" s="44">
        <v>0.32</v>
      </c>
      <c r="O345" s="44">
        <v>115.87584</v>
      </c>
      <c r="P345" s="29">
        <f t="shared" si="55"/>
        <v>115.87584</v>
      </c>
      <c r="Q345" s="29" t="s">
        <v>57</v>
      </c>
      <c r="R345" s="29">
        <v>179</v>
      </c>
      <c r="S345" s="31">
        <v>9.4</v>
      </c>
      <c r="T345" s="31">
        <v>11.57</v>
      </c>
      <c r="U345" s="31">
        <v>101</v>
      </c>
      <c r="V345" s="31">
        <v>185</v>
      </c>
      <c r="W345" s="31">
        <v>8.08</v>
      </c>
      <c r="X345" s="31">
        <v>167.8</v>
      </c>
      <c r="Y345" s="31">
        <v>3.4</v>
      </c>
      <c r="Z345" s="31">
        <v>1.081</v>
      </c>
      <c r="AA345" s="36">
        <v>0.9</v>
      </c>
      <c r="AB345" s="33">
        <v>5.9</v>
      </c>
      <c r="AC345" s="33">
        <v>65.7</v>
      </c>
      <c r="AD345" s="34">
        <v>31</v>
      </c>
      <c r="AE345" s="31">
        <v>6.69</v>
      </c>
      <c r="AF345" s="11" t="s">
        <v>401</v>
      </c>
      <c r="AG345" s="8"/>
      <c r="AH345" s="8"/>
      <c r="AI345" s="8"/>
      <c r="AJ345" s="8"/>
      <c r="AK345" s="8"/>
      <c r="AL345" s="8"/>
      <c r="AM345" s="4"/>
      <c r="AN345" s="4"/>
      <c r="AO345" s="4"/>
      <c r="AP345" s="124">
        <f t="shared" si="56"/>
        <v>0</v>
      </c>
      <c r="AQ345" s="8"/>
      <c r="AR345" s="8"/>
      <c r="AS345" s="8">
        <f t="shared" si="58"/>
        <v>0</v>
      </c>
      <c r="AT345" s="8"/>
      <c r="AU345" s="8">
        <f t="shared" si="59"/>
        <v>0</v>
      </c>
      <c r="AV345" s="8"/>
      <c r="AW345" s="8"/>
      <c r="AX345" s="8"/>
      <c r="AY345" s="8"/>
      <c r="AZ345" s="141"/>
      <c r="BA345" s="141"/>
      <c r="BB345" s="141">
        <f t="shared" si="57"/>
        <v>0</v>
      </c>
      <c r="BC345" s="141"/>
      <c r="BD345" s="141"/>
      <c r="BE345" s="141">
        <f t="shared" si="60"/>
        <v>0</v>
      </c>
      <c r="BF345" s="141"/>
      <c r="BG345" s="141"/>
      <c r="BH345" s="141">
        <f t="shared" si="62"/>
        <v>0</v>
      </c>
      <c r="BI345" s="141">
        <f t="shared" si="61"/>
        <v>0</v>
      </c>
    </row>
    <row r="346" spans="1:61" s="65" customFormat="1" hidden="1">
      <c r="A346" s="1">
        <v>6</v>
      </c>
      <c r="B346" s="29" t="s">
        <v>143</v>
      </c>
      <c r="C346" s="30">
        <v>43509</v>
      </c>
      <c r="D346" s="30" t="s">
        <v>400</v>
      </c>
      <c r="E346" s="29" t="s">
        <v>402</v>
      </c>
      <c r="F346" s="29" t="s">
        <v>55</v>
      </c>
      <c r="G346" s="31">
        <v>500</v>
      </c>
      <c r="H346" s="31">
        <v>2</v>
      </c>
      <c r="I346" s="30" t="s">
        <v>353</v>
      </c>
      <c r="J346" s="34">
        <v>28165</v>
      </c>
      <c r="K346" s="34">
        <v>29678</v>
      </c>
      <c r="L346" s="29">
        <v>10.016666666666667</v>
      </c>
      <c r="M346" s="29">
        <v>11328.618968386023</v>
      </c>
      <c r="N346" s="44">
        <v>0.32</v>
      </c>
      <c r="O346" s="44">
        <v>119.10336</v>
      </c>
      <c r="P346" s="29">
        <f t="shared" si="55"/>
        <v>119.10336</v>
      </c>
      <c r="Q346" s="29" t="s">
        <v>57</v>
      </c>
      <c r="R346" s="29">
        <v>179</v>
      </c>
      <c r="S346" s="31">
        <v>9.4</v>
      </c>
      <c r="T346" s="31">
        <v>11.57</v>
      </c>
      <c r="U346" s="31">
        <v>101</v>
      </c>
      <c r="V346" s="31">
        <v>185</v>
      </c>
      <c r="W346" s="31">
        <v>8.08</v>
      </c>
      <c r="X346" s="31">
        <v>167.8</v>
      </c>
      <c r="Y346" s="31">
        <v>3.4</v>
      </c>
      <c r="Z346" s="31">
        <v>1.081</v>
      </c>
      <c r="AA346" s="36">
        <v>0.9</v>
      </c>
      <c r="AB346" s="33">
        <v>5.9</v>
      </c>
      <c r="AC346" s="33">
        <v>65.7</v>
      </c>
      <c r="AD346" s="34">
        <v>31</v>
      </c>
      <c r="AE346" s="31">
        <v>1.98</v>
      </c>
      <c r="AF346" s="11" t="s">
        <v>402</v>
      </c>
      <c r="AG346" s="8"/>
      <c r="AH346" s="8"/>
      <c r="AI346" s="8"/>
      <c r="AJ346" s="8"/>
      <c r="AK346" s="8"/>
      <c r="AL346" s="8"/>
      <c r="AM346" s="4"/>
      <c r="AN346" s="4"/>
      <c r="AO346" s="4"/>
      <c r="AP346" s="124">
        <f t="shared" si="56"/>
        <v>0</v>
      </c>
      <c r="AQ346" s="8"/>
      <c r="AR346" s="8"/>
      <c r="AS346" s="8">
        <f t="shared" si="58"/>
        <v>0</v>
      </c>
      <c r="AT346" s="8"/>
      <c r="AU346" s="8">
        <f t="shared" si="59"/>
        <v>0</v>
      </c>
      <c r="AV346" s="8"/>
      <c r="AW346" s="8"/>
      <c r="AX346" s="8"/>
      <c r="AY346" s="8"/>
      <c r="AZ346" s="141"/>
      <c r="BA346" s="141"/>
      <c r="BB346" s="141">
        <f t="shared" si="57"/>
        <v>0</v>
      </c>
      <c r="BC346" s="141"/>
      <c r="BD346" s="141"/>
      <c r="BE346" s="141">
        <f t="shared" si="60"/>
        <v>0</v>
      </c>
      <c r="BF346" s="141"/>
      <c r="BG346" s="141"/>
      <c r="BH346" s="141">
        <f t="shared" si="62"/>
        <v>0</v>
      </c>
      <c r="BI346" s="141">
        <f t="shared" si="61"/>
        <v>0</v>
      </c>
    </row>
    <row r="347" spans="1:61" s="65" customFormat="1" hidden="1">
      <c r="A347" s="1">
        <v>6</v>
      </c>
      <c r="B347" s="29" t="s">
        <v>143</v>
      </c>
      <c r="C347" s="30">
        <v>43509</v>
      </c>
      <c r="D347" s="30" t="s">
        <v>400</v>
      </c>
      <c r="E347" s="29" t="s">
        <v>403</v>
      </c>
      <c r="F347" s="29" t="s">
        <v>55</v>
      </c>
      <c r="G347" s="31">
        <v>500</v>
      </c>
      <c r="H347" s="31">
        <v>3</v>
      </c>
      <c r="I347" s="30" t="s">
        <v>353</v>
      </c>
      <c r="J347" s="34">
        <v>29678</v>
      </c>
      <c r="K347" s="34">
        <v>31275</v>
      </c>
      <c r="L347" s="29">
        <v>10.066666666666666</v>
      </c>
      <c r="M347" s="29">
        <v>11898.178807947019</v>
      </c>
      <c r="N347" s="44">
        <v>0.32</v>
      </c>
      <c r="O347" s="44">
        <v>125.71583999999999</v>
      </c>
      <c r="P347" s="29">
        <f t="shared" si="55"/>
        <v>125.71583999999999</v>
      </c>
      <c r="Q347" s="29" t="s">
        <v>57</v>
      </c>
      <c r="R347" s="29">
        <v>179</v>
      </c>
      <c r="S347" s="31">
        <v>9.4</v>
      </c>
      <c r="T347" s="31">
        <v>11.57</v>
      </c>
      <c r="U347" s="31">
        <v>101</v>
      </c>
      <c r="V347" s="31">
        <v>185</v>
      </c>
      <c r="W347" s="31">
        <v>8.08</v>
      </c>
      <c r="X347" s="31">
        <v>167.8</v>
      </c>
      <c r="Y347" s="31">
        <v>3.4</v>
      </c>
      <c r="Z347" s="31">
        <v>1.081</v>
      </c>
      <c r="AA347" s="36">
        <v>0.9</v>
      </c>
      <c r="AB347" s="33">
        <v>5.9</v>
      </c>
      <c r="AC347" s="33">
        <v>65.7</v>
      </c>
      <c r="AD347" s="34">
        <v>31</v>
      </c>
      <c r="AE347" s="31">
        <v>2.59</v>
      </c>
      <c r="AF347" s="11" t="s">
        <v>403</v>
      </c>
      <c r="AG347" s="8"/>
      <c r="AH347" s="8"/>
      <c r="AI347" s="8"/>
      <c r="AJ347" s="8"/>
      <c r="AK347" s="8"/>
      <c r="AL347" s="8"/>
      <c r="AM347" s="4"/>
      <c r="AN347" s="4"/>
      <c r="AO347" s="4"/>
      <c r="AP347" s="124">
        <f t="shared" si="56"/>
        <v>0</v>
      </c>
      <c r="AQ347" s="8"/>
      <c r="AR347" s="8"/>
      <c r="AS347" s="8">
        <f t="shared" si="58"/>
        <v>0</v>
      </c>
      <c r="AT347" s="8"/>
      <c r="AU347" s="8">
        <f t="shared" si="59"/>
        <v>0</v>
      </c>
      <c r="AV347" s="8"/>
      <c r="AW347" s="8"/>
      <c r="AX347" s="8"/>
      <c r="AY347" s="8"/>
      <c r="AZ347" s="141"/>
      <c r="BA347" s="141"/>
      <c r="BB347" s="141">
        <f t="shared" si="57"/>
        <v>0</v>
      </c>
      <c r="BC347" s="141"/>
      <c r="BD347" s="141"/>
      <c r="BE347" s="141">
        <f t="shared" si="60"/>
        <v>0</v>
      </c>
      <c r="BF347" s="141"/>
      <c r="BG347" s="141"/>
      <c r="BH347" s="141">
        <f t="shared" si="62"/>
        <v>0</v>
      </c>
      <c r="BI347" s="141">
        <f t="shared" si="61"/>
        <v>0</v>
      </c>
    </row>
    <row r="348" spans="1:61" s="65" customFormat="1" hidden="1">
      <c r="A348" s="1">
        <v>15</v>
      </c>
      <c r="B348" s="29" t="s">
        <v>320</v>
      </c>
      <c r="C348" s="30">
        <v>43510</v>
      </c>
      <c r="D348" s="30" t="s">
        <v>467</v>
      </c>
      <c r="E348" s="29" t="s">
        <v>468</v>
      </c>
      <c r="F348" s="29" t="s">
        <v>55</v>
      </c>
      <c r="G348" s="31">
        <v>500</v>
      </c>
      <c r="H348" s="31">
        <v>1</v>
      </c>
      <c r="I348" s="30" t="s">
        <v>353</v>
      </c>
      <c r="J348" s="34">
        <v>41209</v>
      </c>
      <c r="K348" s="34">
        <v>43163</v>
      </c>
      <c r="L348" s="29">
        <v>10.083333333333334</v>
      </c>
      <c r="M348" s="29">
        <v>14533.884297520657</v>
      </c>
      <c r="N348" s="44">
        <v>0.32</v>
      </c>
      <c r="O348" s="44">
        <v>153.81887999999998</v>
      </c>
      <c r="P348" s="29">
        <f t="shared" si="55"/>
        <v>153.81887999999998</v>
      </c>
      <c r="Q348" s="29" t="s">
        <v>57</v>
      </c>
      <c r="R348" s="29">
        <v>4.38</v>
      </c>
      <c r="S348" s="31">
        <v>7.7</v>
      </c>
      <c r="T348" s="31">
        <v>11.78</v>
      </c>
      <c r="U348" s="31">
        <v>98.8</v>
      </c>
      <c r="V348" s="31">
        <v>399</v>
      </c>
      <c r="W348" s="31">
        <v>7.75</v>
      </c>
      <c r="X348" s="31">
        <v>148.19999999999999</v>
      </c>
      <c r="Y348" s="31">
        <v>22.2</v>
      </c>
      <c r="Z348" s="31">
        <v>2.5419999999999998</v>
      </c>
      <c r="AA348" s="33">
        <v>7.633</v>
      </c>
      <c r="AB348" s="36">
        <v>13.9</v>
      </c>
      <c r="AC348" s="36">
        <v>89.2</v>
      </c>
      <c r="AD348" s="34">
        <v>73</v>
      </c>
      <c r="AE348" s="31">
        <v>0.19</v>
      </c>
      <c r="AF348" s="29" t="s">
        <v>468</v>
      </c>
      <c r="AG348" s="157"/>
      <c r="AH348" s="157"/>
      <c r="AI348" s="157"/>
      <c r="AJ348" s="157"/>
      <c r="AK348" s="157"/>
      <c r="AL348" s="157"/>
      <c r="AM348" s="31"/>
      <c r="AN348" s="31"/>
      <c r="AO348" s="31"/>
      <c r="AP348" s="158">
        <f t="shared" si="56"/>
        <v>0</v>
      </c>
      <c r="AQ348" s="157"/>
      <c r="AR348" s="157"/>
      <c r="AS348" s="157">
        <f t="shared" si="58"/>
        <v>0</v>
      </c>
      <c r="AT348" s="157"/>
      <c r="AU348" s="157">
        <f t="shared" si="59"/>
        <v>0</v>
      </c>
      <c r="AV348" s="157"/>
      <c r="AW348" s="157"/>
      <c r="AX348" s="157"/>
      <c r="AY348" s="157"/>
      <c r="AZ348" s="159"/>
      <c r="BA348" s="159"/>
      <c r="BB348" s="159">
        <f t="shared" si="57"/>
        <v>0</v>
      </c>
      <c r="BC348" s="159"/>
      <c r="BD348" s="159"/>
      <c r="BE348" s="159">
        <f t="shared" si="60"/>
        <v>0</v>
      </c>
      <c r="BF348" s="159"/>
      <c r="BG348" s="159"/>
      <c r="BH348" s="159">
        <f t="shared" si="62"/>
        <v>0</v>
      </c>
      <c r="BI348" s="159">
        <f t="shared" si="61"/>
        <v>0</v>
      </c>
    </row>
    <row r="349" spans="1:61" s="65" customFormat="1" hidden="1">
      <c r="A349" s="1">
        <v>15</v>
      </c>
      <c r="B349" s="29" t="s">
        <v>320</v>
      </c>
      <c r="C349" s="30">
        <v>43510</v>
      </c>
      <c r="D349" s="29" t="s">
        <v>467</v>
      </c>
      <c r="E349" s="29" t="s">
        <v>469</v>
      </c>
      <c r="F349" s="29" t="s">
        <v>55</v>
      </c>
      <c r="G349" s="31">
        <v>500</v>
      </c>
      <c r="H349" s="31">
        <v>2</v>
      </c>
      <c r="I349" s="30" t="s">
        <v>353</v>
      </c>
      <c r="J349" s="34">
        <v>43164</v>
      </c>
      <c r="K349" s="34">
        <v>45346</v>
      </c>
      <c r="L349" s="29">
        <v>10.283333333333333</v>
      </c>
      <c r="M349" s="29">
        <v>15914.100486223662</v>
      </c>
      <c r="N349" s="44">
        <v>0.32</v>
      </c>
      <c r="O349" s="44">
        <v>171.76703999999998</v>
      </c>
      <c r="P349" s="29">
        <f t="shared" si="55"/>
        <v>171.76703999999998</v>
      </c>
      <c r="Q349" s="29" t="s">
        <v>57</v>
      </c>
      <c r="R349" s="29">
        <v>4.38</v>
      </c>
      <c r="S349" s="31">
        <v>7.7</v>
      </c>
      <c r="T349" s="31">
        <v>11.78</v>
      </c>
      <c r="U349" s="31">
        <v>98.8</v>
      </c>
      <c r="V349" s="31">
        <v>399</v>
      </c>
      <c r="W349" s="31">
        <v>7.75</v>
      </c>
      <c r="X349" s="31">
        <v>148.19999999999999</v>
      </c>
      <c r="Y349" s="31">
        <v>22.2</v>
      </c>
      <c r="Z349" s="31">
        <v>2.5419999999999998</v>
      </c>
      <c r="AA349" s="33">
        <v>7.633</v>
      </c>
      <c r="AB349" s="36">
        <v>13.9</v>
      </c>
      <c r="AC349" s="36">
        <v>89.2</v>
      </c>
      <c r="AD349" s="34">
        <v>73</v>
      </c>
      <c r="AE349" s="31">
        <v>0.18</v>
      </c>
      <c r="AF349" s="29" t="s">
        <v>469</v>
      </c>
      <c r="AG349" s="157"/>
      <c r="AH349" s="157"/>
      <c r="AI349" s="157"/>
      <c r="AJ349" s="157"/>
      <c r="AK349" s="157"/>
      <c r="AL349" s="157"/>
      <c r="AM349" s="31"/>
      <c r="AN349" s="31"/>
      <c r="AO349" s="31"/>
      <c r="AP349" s="158">
        <f t="shared" si="56"/>
        <v>0</v>
      </c>
      <c r="AQ349" s="157"/>
      <c r="AR349" s="157"/>
      <c r="AS349" s="157">
        <f t="shared" si="58"/>
        <v>0</v>
      </c>
      <c r="AT349" s="157"/>
      <c r="AU349" s="157">
        <f t="shared" si="59"/>
        <v>0</v>
      </c>
      <c r="AV349" s="157"/>
      <c r="AW349" s="157"/>
      <c r="AX349" s="157"/>
      <c r="AY349" s="157"/>
      <c r="AZ349" s="159"/>
      <c r="BA349" s="159"/>
      <c r="BB349" s="159">
        <f t="shared" si="57"/>
        <v>0</v>
      </c>
      <c r="BC349" s="159"/>
      <c r="BD349" s="159"/>
      <c r="BE349" s="159">
        <f t="shared" si="60"/>
        <v>0</v>
      </c>
      <c r="BF349" s="159"/>
      <c r="BG349" s="159"/>
      <c r="BH349" s="159">
        <f t="shared" si="62"/>
        <v>0</v>
      </c>
      <c r="BI349" s="159">
        <f t="shared" si="61"/>
        <v>0</v>
      </c>
    </row>
    <row r="350" spans="1:61" s="65" customFormat="1" hidden="1">
      <c r="A350" s="1">
        <v>15</v>
      </c>
      <c r="B350" s="29" t="s">
        <v>320</v>
      </c>
      <c r="C350" s="30">
        <v>43510</v>
      </c>
      <c r="D350" s="29" t="s">
        <v>467</v>
      </c>
      <c r="E350" s="29" t="s">
        <v>470</v>
      </c>
      <c r="F350" s="29" t="s">
        <v>55</v>
      </c>
      <c r="G350" s="31">
        <v>500</v>
      </c>
      <c r="H350" s="31">
        <v>3</v>
      </c>
      <c r="I350" s="30" t="s">
        <v>353</v>
      </c>
      <c r="J350" s="34">
        <v>45351</v>
      </c>
      <c r="K350" s="34">
        <v>46087</v>
      </c>
      <c r="L350" s="29">
        <v>10.083333333333334</v>
      </c>
      <c r="M350" s="95">
        <v>5474.3801652892553</v>
      </c>
      <c r="N350" s="44">
        <v>0.32</v>
      </c>
      <c r="O350" s="44">
        <v>57.937919999999998</v>
      </c>
      <c r="P350" s="29">
        <f t="shared" si="55"/>
        <v>57.937919999999998</v>
      </c>
      <c r="Q350" s="29" t="s">
        <v>57</v>
      </c>
      <c r="R350" s="29">
        <v>4.38</v>
      </c>
      <c r="S350" s="31">
        <v>7.7</v>
      </c>
      <c r="T350" s="31">
        <v>11.78</v>
      </c>
      <c r="U350" s="31">
        <v>98.8</v>
      </c>
      <c r="V350" s="31">
        <v>399</v>
      </c>
      <c r="W350" s="31">
        <v>7.75</v>
      </c>
      <c r="X350" s="31">
        <v>148.19999999999999</v>
      </c>
      <c r="Y350" s="31">
        <v>22.2</v>
      </c>
      <c r="Z350" s="31">
        <v>2.5419999999999998</v>
      </c>
      <c r="AA350" s="33">
        <v>7.633</v>
      </c>
      <c r="AB350" s="36">
        <v>13.9</v>
      </c>
      <c r="AC350" s="36">
        <v>89.2</v>
      </c>
      <c r="AD350" s="34">
        <v>73</v>
      </c>
      <c r="AE350" s="31">
        <v>0.28000000000000003</v>
      </c>
      <c r="AF350" s="29" t="s">
        <v>470</v>
      </c>
      <c r="AG350" s="157"/>
      <c r="AH350" s="157"/>
      <c r="AI350" s="157"/>
      <c r="AJ350" s="157"/>
      <c r="AK350" s="157"/>
      <c r="AL350" s="157"/>
      <c r="AM350" s="31"/>
      <c r="AN350" s="31"/>
      <c r="AO350" s="31"/>
      <c r="AP350" s="158">
        <f t="shared" si="56"/>
        <v>0</v>
      </c>
      <c r="AQ350" s="157"/>
      <c r="AR350" s="157"/>
      <c r="AS350" s="157">
        <f t="shared" si="58"/>
        <v>0</v>
      </c>
      <c r="AT350" s="157"/>
      <c r="AU350" s="157">
        <f t="shared" si="59"/>
        <v>0</v>
      </c>
      <c r="AV350" s="157"/>
      <c r="AW350" s="157"/>
      <c r="AX350" s="157"/>
      <c r="AY350" s="157"/>
      <c r="AZ350" s="159"/>
      <c r="BA350" s="159"/>
      <c r="BB350" s="159">
        <f t="shared" si="57"/>
        <v>0</v>
      </c>
      <c r="BC350" s="159"/>
      <c r="BD350" s="159"/>
      <c r="BE350" s="159">
        <f t="shared" si="60"/>
        <v>0</v>
      </c>
      <c r="BF350" s="159"/>
      <c r="BG350" s="159"/>
      <c r="BH350" s="159">
        <f t="shared" si="62"/>
        <v>0</v>
      </c>
      <c r="BI350" s="159">
        <f t="shared" si="61"/>
        <v>0</v>
      </c>
    </row>
    <row r="351" spans="1:61" s="65" customFormat="1" hidden="1">
      <c r="A351" s="1">
        <v>8</v>
      </c>
      <c r="B351" s="29" t="s">
        <v>210</v>
      </c>
      <c r="C351" s="30">
        <v>43511</v>
      </c>
      <c r="D351" s="30" t="s">
        <v>419</v>
      </c>
      <c r="E351" s="29" t="s">
        <v>420</v>
      </c>
      <c r="F351" s="29" t="s">
        <v>55</v>
      </c>
      <c r="G351" s="31">
        <v>500</v>
      </c>
      <c r="H351" s="31">
        <v>1</v>
      </c>
      <c r="I351" s="30" t="s">
        <v>353</v>
      </c>
      <c r="J351" s="34">
        <v>68098</v>
      </c>
      <c r="K351" s="34">
        <v>70144</v>
      </c>
      <c r="L351" s="29">
        <v>10.216666666666667</v>
      </c>
      <c r="M351" s="29">
        <v>15019.57585644372</v>
      </c>
      <c r="N351" s="44">
        <v>0.32</v>
      </c>
      <c r="O351" s="44">
        <v>161.06111999999999</v>
      </c>
      <c r="P351" s="29">
        <f t="shared" si="55"/>
        <v>161.06111999999999</v>
      </c>
      <c r="Q351" s="29" t="s">
        <v>57</v>
      </c>
      <c r="R351" s="44">
        <v>4.54</v>
      </c>
      <c r="S351" s="31">
        <v>8.9</v>
      </c>
      <c r="T351" s="31">
        <v>11.23</v>
      </c>
      <c r="U351" s="31">
        <v>97.1</v>
      </c>
      <c r="V351" s="31">
        <v>510</v>
      </c>
      <c r="W351" s="31">
        <v>7.91</v>
      </c>
      <c r="X351" s="31">
        <v>128.9</v>
      </c>
      <c r="Y351" s="31">
        <v>26.4</v>
      </c>
      <c r="Z351" s="31">
        <v>1.927</v>
      </c>
      <c r="AA351" s="36">
        <v>8.8819999999999997</v>
      </c>
      <c r="AB351" s="36">
        <v>32.5</v>
      </c>
      <c r="AC351" s="36">
        <v>283.2</v>
      </c>
      <c r="AD351" s="34">
        <v>164</v>
      </c>
      <c r="AE351" s="31">
        <v>8.6999999999999993</v>
      </c>
      <c r="AF351" s="11" t="s">
        <v>420</v>
      </c>
      <c r="AG351" s="8"/>
      <c r="AH351" s="8"/>
      <c r="AI351" s="8"/>
      <c r="AJ351" s="8"/>
      <c r="AK351" s="8"/>
      <c r="AL351" s="8"/>
      <c r="AM351" s="4"/>
      <c r="AN351" s="4"/>
      <c r="AO351" s="4"/>
      <c r="AP351" s="124">
        <f t="shared" si="56"/>
        <v>0</v>
      </c>
      <c r="AQ351" s="8"/>
      <c r="AR351" s="8"/>
      <c r="AS351" s="8">
        <f t="shared" si="58"/>
        <v>0</v>
      </c>
      <c r="AT351" s="8"/>
      <c r="AU351" s="8">
        <f t="shared" si="59"/>
        <v>0</v>
      </c>
      <c r="AV351" s="8"/>
      <c r="AW351" s="8"/>
      <c r="AX351" s="8"/>
      <c r="AY351" s="8"/>
      <c r="AZ351" s="141"/>
      <c r="BA351" s="141"/>
      <c r="BB351" s="141">
        <f t="shared" si="57"/>
        <v>0</v>
      </c>
      <c r="BC351" s="141"/>
      <c r="BD351" s="141"/>
      <c r="BE351" s="141">
        <f t="shared" si="60"/>
        <v>0</v>
      </c>
      <c r="BF351" s="141"/>
      <c r="BG351" s="141"/>
      <c r="BH351" s="141">
        <f t="shared" si="62"/>
        <v>0</v>
      </c>
      <c r="BI351" s="141">
        <f t="shared" si="61"/>
        <v>0</v>
      </c>
    </row>
    <row r="352" spans="1:61" s="65" customFormat="1" hidden="1">
      <c r="A352" s="1">
        <v>8</v>
      </c>
      <c r="B352" s="29" t="s">
        <v>210</v>
      </c>
      <c r="C352" s="30">
        <v>43511</v>
      </c>
      <c r="D352" s="29" t="s">
        <v>419</v>
      </c>
      <c r="E352" s="29" t="s">
        <v>421</v>
      </c>
      <c r="F352" s="29" t="s">
        <v>55</v>
      </c>
      <c r="G352" s="31">
        <v>500</v>
      </c>
      <c r="H352" s="31">
        <v>2</v>
      </c>
      <c r="I352" s="30" t="s">
        <v>353</v>
      </c>
      <c r="J352" s="34">
        <v>70145</v>
      </c>
      <c r="K352" s="34">
        <v>72002</v>
      </c>
      <c r="L352" s="29">
        <v>10</v>
      </c>
      <c r="M352" s="29">
        <v>13927.5</v>
      </c>
      <c r="N352" s="44">
        <v>0.32</v>
      </c>
      <c r="O352" s="44">
        <v>146.18304000000001</v>
      </c>
      <c r="P352" s="29">
        <f t="shared" si="55"/>
        <v>146.18304000000001</v>
      </c>
      <c r="Q352" s="29" t="s">
        <v>57</v>
      </c>
      <c r="R352" s="44">
        <v>4.54</v>
      </c>
      <c r="S352" s="31">
        <v>8.9</v>
      </c>
      <c r="T352" s="31">
        <v>11.23</v>
      </c>
      <c r="U352" s="31">
        <v>97.1</v>
      </c>
      <c r="V352" s="31">
        <v>510</v>
      </c>
      <c r="W352" s="31">
        <v>7.91</v>
      </c>
      <c r="X352" s="31">
        <v>128.9</v>
      </c>
      <c r="Y352" s="31">
        <v>26.4</v>
      </c>
      <c r="Z352" s="31">
        <v>1.927</v>
      </c>
      <c r="AA352" s="36">
        <v>8.8819999999999997</v>
      </c>
      <c r="AB352" s="36">
        <v>32.5</v>
      </c>
      <c r="AC352" s="36">
        <v>283.2</v>
      </c>
      <c r="AD352" s="34">
        <v>164</v>
      </c>
      <c r="AE352" s="31">
        <v>6.05</v>
      </c>
      <c r="AF352" s="11" t="s">
        <v>421</v>
      </c>
      <c r="AG352" s="8"/>
      <c r="AH352" s="8"/>
      <c r="AI352" s="8"/>
      <c r="AJ352" s="8"/>
      <c r="AK352" s="8"/>
      <c r="AL352" s="8"/>
      <c r="AM352" s="4"/>
      <c r="AN352" s="4"/>
      <c r="AO352" s="4"/>
      <c r="AP352" s="124">
        <f t="shared" si="56"/>
        <v>0</v>
      </c>
      <c r="AQ352" s="8"/>
      <c r="AR352" s="8"/>
      <c r="AS352" s="8">
        <f t="shared" si="58"/>
        <v>0</v>
      </c>
      <c r="AT352" s="8"/>
      <c r="AU352" s="8">
        <f t="shared" si="59"/>
        <v>0</v>
      </c>
      <c r="AV352" s="8"/>
      <c r="AW352" s="8"/>
      <c r="AX352" s="8"/>
      <c r="AY352" s="8"/>
      <c r="AZ352" s="141"/>
      <c r="BA352" s="141"/>
      <c r="BB352" s="141">
        <f t="shared" si="57"/>
        <v>0</v>
      </c>
      <c r="BC352" s="141"/>
      <c r="BD352" s="141"/>
      <c r="BE352" s="141">
        <f t="shared" si="60"/>
        <v>0</v>
      </c>
      <c r="BF352" s="141"/>
      <c r="BG352" s="141"/>
      <c r="BH352" s="141">
        <f t="shared" si="62"/>
        <v>0</v>
      </c>
      <c r="BI352" s="141">
        <f t="shared" si="61"/>
        <v>0</v>
      </c>
    </row>
    <row r="353" spans="1:61" s="65" customFormat="1" hidden="1">
      <c r="A353" s="1">
        <v>8</v>
      </c>
      <c r="B353" s="29" t="s">
        <v>210</v>
      </c>
      <c r="C353" s="30">
        <v>43511</v>
      </c>
      <c r="D353" s="29" t="s">
        <v>419</v>
      </c>
      <c r="E353" s="29" t="s">
        <v>422</v>
      </c>
      <c r="F353" s="29" t="s">
        <v>55</v>
      </c>
      <c r="G353" s="31">
        <v>500</v>
      </c>
      <c r="H353" s="31">
        <v>3</v>
      </c>
      <c r="I353" s="30" t="s">
        <v>353</v>
      </c>
      <c r="J353" s="34">
        <v>72004</v>
      </c>
      <c r="K353" s="34">
        <v>73774</v>
      </c>
      <c r="L353" s="29">
        <v>10.066666666666666</v>
      </c>
      <c r="M353" s="29">
        <v>13187.086092715232</v>
      </c>
      <c r="N353" s="44">
        <v>0.32</v>
      </c>
      <c r="O353" s="44">
        <v>139.33439999999999</v>
      </c>
      <c r="P353" s="29">
        <f t="shared" si="55"/>
        <v>139.33439999999999</v>
      </c>
      <c r="Q353" s="29" t="s">
        <v>57</v>
      </c>
      <c r="R353" s="44">
        <v>4.54</v>
      </c>
      <c r="S353" s="31">
        <v>8.9</v>
      </c>
      <c r="T353" s="31">
        <v>11.23</v>
      </c>
      <c r="U353" s="31">
        <v>97.1</v>
      </c>
      <c r="V353" s="31">
        <v>510</v>
      </c>
      <c r="W353" s="31">
        <v>7.91</v>
      </c>
      <c r="X353" s="31">
        <v>128.9</v>
      </c>
      <c r="Y353" s="31">
        <v>26.4</v>
      </c>
      <c r="Z353" s="31">
        <v>1.927</v>
      </c>
      <c r="AA353" s="36">
        <v>8.8819999999999997</v>
      </c>
      <c r="AB353" s="36">
        <v>32.5</v>
      </c>
      <c r="AC353" s="36">
        <v>283.2</v>
      </c>
      <c r="AD353" s="34">
        <v>164</v>
      </c>
      <c r="AE353" s="31">
        <v>6.66</v>
      </c>
      <c r="AF353" s="11" t="s">
        <v>422</v>
      </c>
      <c r="AG353" s="8"/>
      <c r="AH353" s="8"/>
      <c r="AI353" s="8"/>
      <c r="AJ353" s="8"/>
      <c r="AK353" s="8"/>
      <c r="AL353" s="8"/>
      <c r="AM353" s="4"/>
      <c r="AN353" s="4"/>
      <c r="AO353" s="4"/>
      <c r="AP353" s="124">
        <f t="shared" si="56"/>
        <v>0</v>
      </c>
      <c r="AQ353" s="8"/>
      <c r="AR353" s="8"/>
      <c r="AS353" s="8">
        <f t="shared" si="58"/>
        <v>0</v>
      </c>
      <c r="AT353" s="8"/>
      <c r="AU353" s="8">
        <f t="shared" si="59"/>
        <v>0</v>
      </c>
      <c r="AV353" s="8"/>
      <c r="AW353" s="8"/>
      <c r="AX353" s="8"/>
      <c r="AY353" s="8"/>
      <c r="AZ353" s="141"/>
      <c r="BA353" s="141"/>
      <c r="BB353" s="141">
        <f t="shared" si="57"/>
        <v>0</v>
      </c>
      <c r="BC353" s="141"/>
      <c r="BD353" s="141"/>
      <c r="BE353" s="141">
        <f t="shared" si="60"/>
        <v>0</v>
      </c>
      <c r="BF353" s="141"/>
      <c r="BG353" s="141"/>
      <c r="BH353" s="141">
        <f t="shared" si="62"/>
        <v>0</v>
      </c>
      <c r="BI353" s="141">
        <f t="shared" si="61"/>
        <v>0</v>
      </c>
    </row>
    <row r="354" spans="1:61" s="65" customFormat="1" hidden="1">
      <c r="A354" s="1">
        <v>5</v>
      </c>
      <c r="B354" s="29" t="s">
        <v>126</v>
      </c>
      <c r="C354" s="30">
        <v>43509</v>
      </c>
      <c r="D354" s="30" t="s">
        <v>388</v>
      </c>
      <c r="E354" s="29" t="s">
        <v>389</v>
      </c>
      <c r="F354" s="29" t="s">
        <v>55</v>
      </c>
      <c r="G354" s="31">
        <v>500</v>
      </c>
      <c r="H354" s="31">
        <v>1</v>
      </c>
      <c r="I354" s="30" t="s">
        <v>353</v>
      </c>
      <c r="J354" s="34">
        <v>31612</v>
      </c>
      <c r="K354" s="34">
        <v>33056</v>
      </c>
      <c r="L354" s="29">
        <v>10.616666666666667</v>
      </c>
      <c r="M354" s="29">
        <v>10200.94191522763</v>
      </c>
      <c r="N354" s="44">
        <v>0.32</v>
      </c>
      <c r="O354" s="44">
        <v>113.67167999999999</v>
      </c>
      <c r="P354" s="29">
        <f t="shared" si="55"/>
        <v>113.67167999999999</v>
      </c>
      <c r="Q354" s="35" t="s">
        <v>390</v>
      </c>
      <c r="R354" s="35">
        <v>5.91</v>
      </c>
      <c r="S354" s="31">
        <v>9.3000000000000007</v>
      </c>
      <c r="T354" s="31">
        <v>11.33</v>
      </c>
      <c r="U354" s="31">
        <v>98.8</v>
      </c>
      <c r="V354" s="31">
        <v>264.5</v>
      </c>
      <c r="W354" s="31">
        <v>8.18</v>
      </c>
      <c r="X354" s="31">
        <v>150.80000000000001</v>
      </c>
      <c r="Y354" s="31">
        <v>7.6</v>
      </c>
      <c r="Z354" s="31">
        <v>2.2469999999999999</v>
      </c>
      <c r="AA354" s="36">
        <v>3.2069999999999999</v>
      </c>
      <c r="AB354" s="33">
        <v>19.600000000000001</v>
      </c>
      <c r="AC354" s="33">
        <v>104.4</v>
      </c>
      <c r="AD354" s="34">
        <v>55</v>
      </c>
      <c r="AE354" s="31">
        <v>4.32</v>
      </c>
      <c r="AF354" s="11" t="s">
        <v>389</v>
      </c>
      <c r="AG354" s="8"/>
      <c r="AH354" s="8"/>
      <c r="AI354" s="8"/>
      <c r="AJ354" s="8"/>
      <c r="AK354" s="8"/>
      <c r="AL354" s="8"/>
      <c r="AM354" s="4"/>
      <c r="AN354" s="4"/>
      <c r="AO354" s="4"/>
      <c r="AP354" s="124">
        <f t="shared" si="56"/>
        <v>0</v>
      </c>
      <c r="AQ354" s="8"/>
      <c r="AR354" s="8"/>
      <c r="AS354" s="8">
        <f t="shared" si="58"/>
        <v>0</v>
      </c>
      <c r="AT354" s="8"/>
      <c r="AU354" s="8">
        <f t="shared" si="59"/>
        <v>0</v>
      </c>
      <c r="AV354" s="8"/>
      <c r="AW354" s="8"/>
      <c r="AX354" s="8"/>
      <c r="AY354" s="8"/>
      <c r="AZ354" s="141"/>
      <c r="BA354" s="141"/>
      <c r="BB354" s="141">
        <f t="shared" si="57"/>
        <v>0</v>
      </c>
      <c r="BC354" s="141"/>
      <c r="BD354" s="141"/>
      <c r="BE354" s="141">
        <f t="shared" si="60"/>
        <v>0</v>
      </c>
      <c r="BF354" s="141"/>
      <c r="BG354" s="141"/>
      <c r="BH354" s="141">
        <f t="shared" si="62"/>
        <v>0</v>
      </c>
      <c r="BI354" s="141">
        <f t="shared" si="61"/>
        <v>0</v>
      </c>
    </row>
    <row r="355" spans="1:61" s="65" customFormat="1" hidden="1">
      <c r="A355" s="1">
        <v>5</v>
      </c>
      <c r="B355" s="29" t="s">
        <v>126</v>
      </c>
      <c r="C355" s="30">
        <v>43509</v>
      </c>
      <c r="D355" s="29" t="s">
        <v>388</v>
      </c>
      <c r="E355" s="29" t="s">
        <v>391</v>
      </c>
      <c r="F355" s="29" t="s">
        <v>55</v>
      </c>
      <c r="G355" s="31">
        <v>500</v>
      </c>
      <c r="H355" s="31">
        <v>2</v>
      </c>
      <c r="I355" s="30" t="s">
        <v>353</v>
      </c>
      <c r="J355" s="34">
        <v>33062</v>
      </c>
      <c r="K355" s="34">
        <v>34794</v>
      </c>
      <c r="L355" s="29">
        <v>10.416666666666666</v>
      </c>
      <c r="M355" s="29">
        <v>12470.400000000001</v>
      </c>
      <c r="N355" s="44">
        <v>0.32</v>
      </c>
      <c r="O355" s="44">
        <v>136.34304</v>
      </c>
      <c r="P355" s="29">
        <f t="shared" si="55"/>
        <v>136.34304</v>
      </c>
      <c r="Q355" s="29" t="s">
        <v>57</v>
      </c>
      <c r="R355" s="35">
        <v>5.91</v>
      </c>
      <c r="S355" s="31">
        <v>9.3000000000000007</v>
      </c>
      <c r="T355" s="31">
        <v>11.33</v>
      </c>
      <c r="U355" s="31">
        <v>98.8</v>
      </c>
      <c r="V355" s="31">
        <v>264.5</v>
      </c>
      <c r="W355" s="31">
        <v>8.18</v>
      </c>
      <c r="X355" s="31">
        <v>150.80000000000001</v>
      </c>
      <c r="Y355" s="31">
        <v>7.6</v>
      </c>
      <c r="Z355" s="31">
        <v>2.2469999999999999</v>
      </c>
      <c r="AA355" s="36">
        <v>3.2069999999999999</v>
      </c>
      <c r="AB355" s="33">
        <v>19.600000000000001</v>
      </c>
      <c r="AC355" s="33">
        <v>104.4</v>
      </c>
      <c r="AD355" s="34">
        <v>55</v>
      </c>
      <c r="AE355" s="31">
        <v>3.78</v>
      </c>
      <c r="AF355" s="11" t="s">
        <v>391</v>
      </c>
      <c r="AG355" s="8"/>
      <c r="AH355" s="8"/>
      <c r="AI355" s="8"/>
      <c r="AJ355" s="8"/>
      <c r="AK355" s="8"/>
      <c r="AL355" s="8"/>
      <c r="AM355" s="4"/>
      <c r="AN355" s="4"/>
      <c r="AO355" s="4"/>
      <c r="AP355" s="124">
        <f t="shared" si="56"/>
        <v>0</v>
      </c>
      <c r="AQ355" s="8"/>
      <c r="AR355" s="8"/>
      <c r="AS355" s="8">
        <f t="shared" si="58"/>
        <v>0</v>
      </c>
      <c r="AT355" s="8"/>
      <c r="AU355" s="8">
        <f t="shared" si="59"/>
        <v>0</v>
      </c>
      <c r="AV355" s="8"/>
      <c r="AW355" s="8"/>
      <c r="AX355" s="8"/>
      <c r="AY355" s="8"/>
      <c r="AZ355" s="141"/>
      <c r="BA355" s="141"/>
      <c r="BB355" s="141">
        <f t="shared" si="57"/>
        <v>0</v>
      </c>
      <c r="BC355" s="141"/>
      <c r="BD355" s="141"/>
      <c r="BE355" s="141">
        <f t="shared" si="60"/>
        <v>0</v>
      </c>
      <c r="BF355" s="141"/>
      <c r="BG355" s="141"/>
      <c r="BH355" s="141">
        <f t="shared" si="62"/>
        <v>0</v>
      </c>
      <c r="BI355" s="141">
        <f t="shared" si="61"/>
        <v>0</v>
      </c>
    </row>
    <row r="356" spans="1:61" s="65" customFormat="1" hidden="1">
      <c r="A356" s="1">
        <v>5</v>
      </c>
      <c r="B356" s="29" t="s">
        <v>126</v>
      </c>
      <c r="C356" s="30">
        <v>43509</v>
      </c>
      <c r="D356" s="29" t="s">
        <v>388</v>
      </c>
      <c r="E356" s="29" t="s">
        <v>392</v>
      </c>
      <c r="F356" s="29" t="s">
        <v>55</v>
      </c>
      <c r="G356" s="31">
        <v>500</v>
      </c>
      <c r="H356" s="31">
        <v>3</v>
      </c>
      <c r="I356" s="30" t="s">
        <v>353</v>
      </c>
      <c r="J356" s="34">
        <v>34796</v>
      </c>
      <c r="K356" s="34">
        <v>36548</v>
      </c>
      <c r="L356" s="29">
        <v>10.016666666666667</v>
      </c>
      <c r="M356" s="29">
        <v>13118.136439267886</v>
      </c>
      <c r="N356" s="44">
        <v>0.32</v>
      </c>
      <c r="O356" s="44">
        <v>137.91744</v>
      </c>
      <c r="P356" s="29">
        <f t="shared" si="55"/>
        <v>137.91744</v>
      </c>
      <c r="Q356" s="29" t="s">
        <v>57</v>
      </c>
      <c r="R356" s="35">
        <v>5.91</v>
      </c>
      <c r="S356" s="31">
        <v>9.3000000000000007</v>
      </c>
      <c r="T356" s="31">
        <v>11.33</v>
      </c>
      <c r="U356" s="31">
        <v>98.8</v>
      </c>
      <c r="V356" s="31">
        <v>264.5</v>
      </c>
      <c r="W356" s="31">
        <v>8.18</v>
      </c>
      <c r="X356" s="31">
        <v>150.80000000000001</v>
      </c>
      <c r="Y356" s="31">
        <v>7.6</v>
      </c>
      <c r="Z356" s="31">
        <v>2.2469999999999999</v>
      </c>
      <c r="AA356" s="36">
        <v>3.2069999999999999</v>
      </c>
      <c r="AB356" s="33">
        <v>19.600000000000001</v>
      </c>
      <c r="AC356" s="33">
        <v>104.4</v>
      </c>
      <c r="AD356" s="34">
        <v>55</v>
      </c>
      <c r="AE356" s="31">
        <v>4.6900000000000004</v>
      </c>
      <c r="AF356" s="11" t="s">
        <v>392</v>
      </c>
      <c r="AG356" s="8"/>
      <c r="AH356" s="8"/>
      <c r="AI356" s="8"/>
      <c r="AJ356" s="8"/>
      <c r="AK356" s="8"/>
      <c r="AL356" s="8"/>
      <c r="AM356" s="4"/>
      <c r="AN356" s="4"/>
      <c r="AO356" s="4"/>
      <c r="AP356" s="124">
        <f t="shared" si="56"/>
        <v>0</v>
      </c>
      <c r="AQ356" s="8"/>
      <c r="AR356" s="8"/>
      <c r="AS356" s="8">
        <f t="shared" si="58"/>
        <v>0</v>
      </c>
      <c r="AT356" s="8"/>
      <c r="AU356" s="8">
        <f t="shared" si="59"/>
        <v>0</v>
      </c>
      <c r="AV356" s="8"/>
      <c r="AW356" s="8"/>
      <c r="AX356" s="8"/>
      <c r="AY356" s="8"/>
      <c r="AZ356" s="141"/>
      <c r="BA356" s="141"/>
      <c r="BB356" s="141">
        <f t="shared" si="57"/>
        <v>0</v>
      </c>
      <c r="BC356" s="141"/>
      <c r="BD356" s="141"/>
      <c r="BE356" s="141">
        <f t="shared" si="60"/>
        <v>0</v>
      </c>
      <c r="BF356" s="141"/>
      <c r="BG356" s="141"/>
      <c r="BH356" s="141">
        <f t="shared" si="62"/>
        <v>0</v>
      </c>
      <c r="BI356" s="141">
        <f t="shared" si="61"/>
        <v>0</v>
      </c>
    </row>
    <row r="357" spans="1:61" s="65" customFormat="1" hidden="1">
      <c r="A357" s="1">
        <v>2</v>
      </c>
      <c r="B357" s="29" t="s">
        <v>75</v>
      </c>
      <c r="C357" s="30">
        <v>43509</v>
      </c>
      <c r="D357" s="30" t="s">
        <v>360</v>
      </c>
      <c r="E357" s="29" t="s">
        <v>361</v>
      </c>
      <c r="F357" s="29" t="s">
        <v>55</v>
      </c>
      <c r="G357" s="31">
        <v>500</v>
      </c>
      <c r="H357" s="31">
        <v>1</v>
      </c>
      <c r="I357" s="30" t="s">
        <v>353</v>
      </c>
      <c r="J357" s="34">
        <v>11480</v>
      </c>
      <c r="K357" s="34">
        <v>13270</v>
      </c>
      <c r="L357" s="29">
        <v>10.15</v>
      </c>
      <c r="M357" s="29">
        <v>13226.6</v>
      </c>
      <c r="N357" s="44">
        <v>0.32</v>
      </c>
      <c r="O357" s="44">
        <v>140.90879999999999</v>
      </c>
      <c r="P357" s="29">
        <f t="shared" si="55"/>
        <v>140.90879999999999</v>
      </c>
      <c r="Q357" s="35" t="s">
        <v>362</v>
      </c>
      <c r="R357" s="35" t="s">
        <v>57</v>
      </c>
      <c r="S357" s="31">
        <v>7.2</v>
      </c>
      <c r="T357" s="31">
        <v>11.46</v>
      </c>
      <c r="U357" s="31">
        <v>94.5</v>
      </c>
      <c r="V357" s="31">
        <v>133</v>
      </c>
      <c r="W357" s="31">
        <v>7.94</v>
      </c>
      <c r="X357" s="31">
        <v>168.5</v>
      </c>
      <c r="Y357" s="31">
        <v>3.1</v>
      </c>
      <c r="Z357" s="31">
        <v>1.1140000000000001</v>
      </c>
      <c r="AA357" s="36">
        <v>0.63800000000000001</v>
      </c>
      <c r="AB357" s="33">
        <v>11.3</v>
      </c>
      <c r="AC357" s="33">
        <v>53.1</v>
      </c>
      <c r="AD357" s="34">
        <v>24</v>
      </c>
      <c r="AE357" s="31">
        <v>0.97</v>
      </c>
      <c r="AF357" s="11" t="s">
        <v>361</v>
      </c>
      <c r="AG357" s="8"/>
      <c r="AH357" s="8"/>
      <c r="AI357" s="8"/>
      <c r="AJ357" s="8"/>
      <c r="AK357" s="8"/>
      <c r="AL357" s="8"/>
      <c r="AM357" s="4"/>
      <c r="AN357" s="4"/>
      <c r="AO357" s="4"/>
      <c r="AP357" s="124">
        <f t="shared" si="56"/>
        <v>0</v>
      </c>
      <c r="AQ357" s="8"/>
      <c r="AR357" s="8"/>
      <c r="AS357" s="8">
        <f t="shared" si="58"/>
        <v>0</v>
      </c>
      <c r="AT357" s="8"/>
      <c r="AU357" s="8">
        <f t="shared" si="59"/>
        <v>0</v>
      </c>
      <c r="AV357" s="8"/>
      <c r="AW357" s="8"/>
      <c r="AX357" s="8"/>
      <c r="AY357" s="8"/>
      <c r="AZ357" s="141"/>
      <c r="BA357" s="141"/>
      <c r="BB357" s="141">
        <f t="shared" si="57"/>
        <v>0</v>
      </c>
      <c r="BC357" s="141"/>
      <c r="BD357" s="141"/>
      <c r="BE357" s="141">
        <f t="shared" si="60"/>
        <v>0</v>
      </c>
      <c r="BF357" s="141"/>
      <c r="BG357" s="141"/>
      <c r="BH357" s="141">
        <f t="shared" si="62"/>
        <v>0</v>
      </c>
      <c r="BI357" s="141">
        <f t="shared" si="61"/>
        <v>0</v>
      </c>
    </row>
    <row r="358" spans="1:61" s="65" customFormat="1" hidden="1">
      <c r="A358" s="1">
        <v>2</v>
      </c>
      <c r="B358" s="29" t="s">
        <v>75</v>
      </c>
      <c r="C358" s="30">
        <v>43509</v>
      </c>
      <c r="D358" s="29" t="s">
        <v>360</v>
      </c>
      <c r="E358" s="29" t="s">
        <v>363</v>
      </c>
      <c r="F358" s="29" t="s">
        <v>55</v>
      </c>
      <c r="G358" s="31">
        <v>500</v>
      </c>
      <c r="H358" s="31">
        <v>2</v>
      </c>
      <c r="I358" s="30" t="s">
        <v>353</v>
      </c>
      <c r="J358" s="34">
        <v>13270</v>
      </c>
      <c r="K358" s="34">
        <v>15086</v>
      </c>
      <c r="L358" s="29">
        <v>10.050000000000001</v>
      </c>
      <c r="M358" s="29">
        <v>13552.238805970148</v>
      </c>
      <c r="N358" s="44">
        <v>0.32</v>
      </c>
      <c r="O358" s="44">
        <v>142.95551999999998</v>
      </c>
      <c r="P358" s="29">
        <f t="shared" si="55"/>
        <v>142.95551999999998</v>
      </c>
      <c r="Q358" s="35" t="s">
        <v>362</v>
      </c>
      <c r="R358" s="35" t="s">
        <v>57</v>
      </c>
      <c r="S358" s="31">
        <v>7.2</v>
      </c>
      <c r="T358" s="31">
        <v>11.46</v>
      </c>
      <c r="U358" s="31">
        <v>94.5</v>
      </c>
      <c r="V358" s="31">
        <v>133</v>
      </c>
      <c r="W358" s="31">
        <v>7.94</v>
      </c>
      <c r="X358" s="31">
        <v>168.5</v>
      </c>
      <c r="Y358" s="31">
        <v>3.1</v>
      </c>
      <c r="Z358" s="31">
        <v>1.1140000000000001</v>
      </c>
      <c r="AA358" s="36">
        <v>0.63800000000000001</v>
      </c>
      <c r="AB358" s="33">
        <v>11.3</v>
      </c>
      <c r="AC358" s="33">
        <v>53.1</v>
      </c>
      <c r="AD358" s="34">
        <v>24</v>
      </c>
      <c r="AE358" s="31">
        <v>0.68</v>
      </c>
      <c r="AF358" s="11" t="s">
        <v>363</v>
      </c>
      <c r="AG358" s="8"/>
      <c r="AH358" s="8"/>
      <c r="AI358" s="8"/>
      <c r="AJ358" s="8"/>
      <c r="AK358" s="8"/>
      <c r="AL358" s="8"/>
      <c r="AM358" s="4"/>
      <c r="AN358" s="4"/>
      <c r="AO358" s="4"/>
      <c r="AP358" s="124">
        <f t="shared" si="56"/>
        <v>0</v>
      </c>
      <c r="AQ358" s="8"/>
      <c r="AR358" s="8"/>
      <c r="AS358" s="8">
        <f t="shared" si="58"/>
        <v>0</v>
      </c>
      <c r="AT358" s="8"/>
      <c r="AU358" s="8">
        <f t="shared" si="59"/>
        <v>0</v>
      </c>
      <c r="AV358" s="8"/>
      <c r="AW358" s="8"/>
      <c r="AX358" s="8"/>
      <c r="AY358" s="8"/>
      <c r="AZ358" s="141"/>
      <c r="BA358" s="141"/>
      <c r="BB358" s="141">
        <f t="shared" si="57"/>
        <v>0</v>
      </c>
      <c r="BC358" s="141"/>
      <c r="BD358" s="141"/>
      <c r="BE358" s="141">
        <f t="shared" si="60"/>
        <v>0</v>
      </c>
      <c r="BF358" s="141"/>
      <c r="BG358" s="141"/>
      <c r="BH358" s="141">
        <f t="shared" si="62"/>
        <v>0</v>
      </c>
      <c r="BI358" s="141">
        <f t="shared" si="61"/>
        <v>0</v>
      </c>
    </row>
    <row r="359" spans="1:61" s="65" customFormat="1" hidden="1">
      <c r="A359" s="1">
        <v>2</v>
      </c>
      <c r="B359" s="29" t="s">
        <v>75</v>
      </c>
      <c r="C359" s="30">
        <v>43509</v>
      </c>
      <c r="D359" s="29" t="s">
        <v>360</v>
      </c>
      <c r="E359" s="29" t="s">
        <v>364</v>
      </c>
      <c r="F359" s="29" t="s">
        <v>55</v>
      </c>
      <c r="G359" s="31">
        <v>500</v>
      </c>
      <c r="H359" s="31">
        <v>3</v>
      </c>
      <c r="I359" s="30" t="s">
        <v>353</v>
      </c>
      <c r="J359" s="34">
        <v>15106</v>
      </c>
      <c r="K359" s="34">
        <v>16779</v>
      </c>
      <c r="L359" s="29">
        <v>10.016666666666667</v>
      </c>
      <c r="M359" s="29">
        <v>12526.622296173044</v>
      </c>
      <c r="N359" s="44">
        <v>0.32</v>
      </c>
      <c r="O359" s="44">
        <v>131.69855999999999</v>
      </c>
      <c r="P359" s="29">
        <f t="shared" si="55"/>
        <v>131.69855999999999</v>
      </c>
      <c r="Q359" s="35" t="s">
        <v>362</v>
      </c>
      <c r="R359" s="35" t="s">
        <v>57</v>
      </c>
      <c r="S359" s="31">
        <v>7.2</v>
      </c>
      <c r="T359" s="31">
        <v>11.46</v>
      </c>
      <c r="U359" s="31">
        <v>94.5</v>
      </c>
      <c r="V359" s="31">
        <v>133</v>
      </c>
      <c r="W359" s="31">
        <v>7.94</v>
      </c>
      <c r="X359" s="31">
        <v>168.5</v>
      </c>
      <c r="Y359" s="31">
        <v>3.1</v>
      </c>
      <c r="Z359" s="31">
        <v>1.1140000000000001</v>
      </c>
      <c r="AA359" s="36">
        <v>0.63800000000000001</v>
      </c>
      <c r="AB359" s="33">
        <v>11.3</v>
      </c>
      <c r="AC359" s="33">
        <v>53.1</v>
      </c>
      <c r="AD359" s="34">
        <v>24</v>
      </c>
      <c r="AE359" s="31">
        <v>0.7</v>
      </c>
      <c r="AF359" s="11" t="s">
        <v>364</v>
      </c>
      <c r="AG359" s="8"/>
      <c r="AH359" s="8"/>
      <c r="AI359" s="8"/>
      <c r="AJ359" s="8"/>
      <c r="AK359" s="8"/>
      <c r="AL359" s="8"/>
      <c r="AM359" s="4"/>
      <c r="AN359" s="4"/>
      <c r="AO359" s="4"/>
      <c r="AP359" s="124">
        <f t="shared" si="56"/>
        <v>0</v>
      </c>
      <c r="AQ359" s="8"/>
      <c r="AR359" s="8"/>
      <c r="AS359" s="8">
        <f t="shared" si="58"/>
        <v>0</v>
      </c>
      <c r="AT359" s="8"/>
      <c r="AU359" s="8">
        <f t="shared" si="59"/>
        <v>0</v>
      </c>
      <c r="AV359" s="8"/>
      <c r="AW359" s="8"/>
      <c r="AX359" s="8"/>
      <c r="AY359" s="8"/>
      <c r="AZ359" s="141"/>
      <c r="BA359" s="141"/>
      <c r="BB359" s="141">
        <f t="shared" si="57"/>
        <v>0</v>
      </c>
      <c r="BC359" s="141"/>
      <c r="BD359" s="141"/>
      <c r="BE359" s="141">
        <f t="shared" si="60"/>
        <v>0</v>
      </c>
      <c r="BF359" s="141"/>
      <c r="BG359" s="141"/>
      <c r="BH359" s="141">
        <f t="shared" si="62"/>
        <v>0</v>
      </c>
      <c r="BI359" s="141">
        <f t="shared" si="61"/>
        <v>0</v>
      </c>
    </row>
    <row r="360" spans="1:61" s="65" customFormat="1" hidden="1">
      <c r="A360" s="1">
        <v>4</v>
      </c>
      <c r="B360" s="77" t="s">
        <v>378</v>
      </c>
      <c r="C360" s="79">
        <v>43509</v>
      </c>
      <c r="D360" s="79" t="s">
        <v>379</v>
      </c>
      <c r="E360" s="77" t="s">
        <v>380</v>
      </c>
      <c r="F360" s="77" t="s">
        <v>55</v>
      </c>
      <c r="G360" s="81">
        <v>500</v>
      </c>
      <c r="H360" s="81">
        <v>1</v>
      </c>
      <c r="I360" s="79" t="s">
        <v>353</v>
      </c>
      <c r="J360" s="85">
        <v>23201</v>
      </c>
      <c r="K360" s="85">
        <v>24760</v>
      </c>
      <c r="L360" s="77">
        <v>10.066666666666666</v>
      </c>
      <c r="M360" s="77">
        <v>11615.066225165563</v>
      </c>
      <c r="N360" s="44">
        <v>0.32</v>
      </c>
      <c r="O360" s="44">
        <v>122.72447999999999</v>
      </c>
      <c r="P360" s="29">
        <f t="shared" si="55"/>
        <v>122.72447999999999</v>
      </c>
      <c r="Q360" s="89" t="s">
        <v>381</v>
      </c>
      <c r="R360" s="89">
        <v>48.6</v>
      </c>
      <c r="S360" s="81">
        <v>7.9</v>
      </c>
      <c r="T360" s="81">
        <v>12.02</v>
      </c>
      <c r="U360" s="81">
        <v>101.3</v>
      </c>
      <c r="V360" s="81">
        <v>146</v>
      </c>
      <c r="W360" s="81">
        <v>7.96</v>
      </c>
      <c r="X360" s="81">
        <v>168.8</v>
      </c>
      <c r="Y360" s="81">
        <v>2.1</v>
      </c>
      <c r="Z360" s="81">
        <v>1.127</v>
      </c>
      <c r="AA360" s="84">
        <v>0.76700000000000002</v>
      </c>
      <c r="AB360" s="83">
        <v>2.6</v>
      </c>
      <c r="AC360" s="83">
        <v>52.1</v>
      </c>
      <c r="AD360" s="85">
        <v>23</v>
      </c>
      <c r="AE360" s="81">
        <v>2.85</v>
      </c>
      <c r="AF360" s="86" t="s">
        <v>380</v>
      </c>
      <c r="AG360" s="148"/>
      <c r="AH360" s="148"/>
      <c r="AI360" s="148"/>
      <c r="AJ360" s="148"/>
      <c r="AK360" s="148"/>
      <c r="AL360" s="148"/>
      <c r="AM360" s="90"/>
      <c r="AN360" s="90"/>
      <c r="AO360" s="90"/>
      <c r="AP360" s="149">
        <f t="shared" si="56"/>
        <v>0</v>
      </c>
      <c r="AQ360" s="148"/>
      <c r="AR360" s="148"/>
      <c r="AS360" s="148">
        <f t="shared" si="58"/>
        <v>0</v>
      </c>
      <c r="AT360" s="148"/>
      <c r="AU360" s="148">
        <f t="shared" si="59"/>
        <v>0</v>
      </c>
      <c r="AV360" s="148"/>
      <c r="AW360" s="148"/>
      <c r="AX360" s="148"/>
      <c r="AY360" s="148"/>
      <c r="AZ360" s="150"/>
      <c r="BA360" s="150"/>
      <c r="BB360" s="150">
        <f t="shared" si="57"/>
        <v>0</v>
      </c>
      <c r="BC360" s="150"/>
      <c r="BD360" s="150"/>
      <c r="BE360" s="150">
        <f t="shared" si="60"/>
        <v>0</v>
      </c>
      <c r="BF360" s="150"/>
      <c r="BG360" s="150"/>
      <c r="BH360" s="150">
        <f t="shared" si="62"/>
        <v>0</v>
      </c>
      <c r="BI360" s="150">
        <f t="shared" si="61"/>
        <v>0</v>
      </c>
    </row>
    <row r="361" spans="1:61" s="65" customFormat="1" ht="28.8" hidden="1">
      <c r="A361" s="1">
        <v>4</v>
      </c>
      <c r="B361" s="29" t="s">
        <v>378</v>
      </c>
      <c r="C361" s="30">
        <v>43509</v>
      </c>
      <c r="D361" s="29" t="s">
        <v>379</v>
      </c>
      <c r="E361" s="29" t="s">
        <v>382</v>
      </c>
      <c r="F361" s="29" t="s">
        <v>55</v>
      </c>
      <c r="G361" s="31">
        <v>500</v>
      </c>
      <c r="H361" s="31">
        <v>2</v>
      </c>
      <c r="I361" s="30" t="s">
        <v>353</v>
      </c>
      <c r="J361" s="34">
        <v>24764</v>
      </c>
      <c r="K361" s="34">
        <v>26425</v>
      </c>
      <c r="L361" s="29">
        <v>10.166666666666666</v>
      </c>
      <c r="M361" s="29">
        <v>12253.27868852459</v>
      </c>
      <c r="N361" s="44">
        <v>0.32</v>
      </c>
      <c r="O361" s="44">
        <v>130.75391999999999</v>
      </c>
      <c r="P361" s="29">
        <f t="shared" si="55"/>
        <v>130.75391999999999</v>
      </c>
      <c r="Q361" s="35" t="s">
        <v>383</v>
      </c>
      <c r="R361" s="89">
        <v>48.6</v>
      </c>
      <c r="S361" s="31">
        <v>7.9</v>
      </c>
      <c r="T361" s="31">
        <v>12.02</v>
      </c>
      <c r="U361" s="31">
        <v>101.3</v>
      </c>
      <c r="V361" s="31">
        <v>146</v>
      </c>
      <c r="W361" s="31">
        <v>7.96</v>
      </c>
      <c r="X361" s="31">
        <v>168.8</v>
      </c>
      <c r="Y361" s="31">
        <v>2.1</v>
      </c>
      <c r="Z361" s="31">
        <v>1.127</v>
      </c>
      <c r="AA361" s="36">
        <v>0.76700000000000002</v>
      </c>
      <c r="AB361" s="33">
        <v>2.6</v>
      </c>
      <c r="AC361" s="33">
        <v>52.1</v>
      </c>
      <c r="AD361" s="34">
        <v>23</v>
      </c>
      <c r="AE361" s="31">
        <v>1.25</v>
      </c>
      <c r="AF361" s="11" t="s">
        <v>382</v>
      </c>
      <c r="AG361" s="8"/>
      <c r="AH361" s="8"/>
      <c r="AI361" s="8"/>
      <c r="AJ361" s="8"/>
      <c r="AK361" s="8"/>
      <c r="AL361" s="8"/>
      <c r="AM361" s="4"/>
      <c r="AN361" s="4"/>
      <c r="AO361" s="4"/>
      <c r="AP361" s="124">
        <f t="shared" si="56"/>
        <v>0</v>
      </c>
      <c r="AQ361" s="8"/>
      <c r="AR361" s="8"/>
      <c r="AS361" s="8">
        <f t="shared" si="58"/>
        <v>0</v>
      </c>
      <c r="AT361" s="8"/>
      <c r="AU361" s="8">
        <f t="shared" si="59"/>
        <v>0</v>
      </c>
      <c r="AV361" s="8"/>
      <c r="AW361" s="8"/>
      <c r="AX361" s="8"/>
      <c r="AY361" s="8"/>
      <c r="AZ361" s="141"/>
      <c r="BA361" s="141"/>
      <c r="BB361" s="141">
        <f t="shared" si="57"/>
        <v>0</v>
      </c>
      <c r="BC361" s="141"/>
      <c r="BD361" s="141"/>
      <c r="BE361" s="141">
        <f t="shared" si="60"/>
        <v>0</v>
      </c>
      <c r="BF361" s="141"/>
      <c r="BG361" s="141"/>
      <c r="BH361" s="141">
        <f t="shared" si="62"/>
        <v>0</v>
      </c>
      <c r="BI361" s="141">
        <f t="shared" si="61"/>
        <v>0</v>
      </c>
    </row>
    <row r="362" spans="1:61" s="65" customFormat="1" hidden="1">
      <c r="A362" s="1">
        <v>4</v>
      </c>
      <c r="B362" s="29" t="s">
        <v>378</v>
      </c>
      <c r="C362" s="30">
        <v>43509</v>
      </c>
      <c r="D362" s="29" t="s">
        <v>379</v>
      </c>
      <c r="E362" s="29" t="s">
        <v>384</v>
      </c>
      <c r="F362" s="29" t="s">
        <v>55</v>
      </c>
      <c r="G362" s="31">
        <v>500</v>
      </c>
      <c r="H362" s="31">
        <v>3</v>
      </c>
      <c r="I362" s="30" t="s">
        <v>353</v>
      </c>
      <c r="J362" s="34">
        <v>24825</v>
      </c>
      <c r="K362" s="34">
        <v>26431</v>
      </c>
      <c r="L362" s="29">
        <v>10.25</v>
      </c>
      <c r="M362" s="29">
        <v>11751.219512195121</v>
      </c>
      <c r="N362" s="44">
        <v>0.32</v>
      </c>
      <c r="O362" s="44">
        <v>126.42431999999999</v>
      </c>
      <c r="P362" s="29">
        <f t="shared" si="55"/>
        <v>126.42431999999999</v>
      </c>
      <c r="Q362" s="29" t="s">
        <v>57</v>
      </c>
      <c r="R362" s="89">
        <v>48.6</v>
      </c>
      <c r="S362" s="31">
        <v>7.9</v>
      </c>
      <c r="T362" s="31">
        <v>12.02</v>
      </c>
      <c r="U362" s="31">
        <v>101.3</v>
      </c>
      <c r="V362" s="31">
        <v>146</v>
      </c>
      <c r="W362" s="31">
        <v>7.96</v>
      </c>
      <c r="X362" s="31">
        <v>168.8</v>
      </c>
      <c r="Y362" s="31">
        <v>2.1</v>
      </c>
      <c r="Z362" s="31">
        <v>1.127</v>
      </c>
      <c r="AA362" s="36">
        <v>0.76700000000000002</v>
      </c>
      <c r="AB362" s="33">
        <v>2.6</v>
      </c>
      <c r="AC362" s="33">
        <v>52.1</v>
      </c>
      <c r="AD362" s="34">
        <v>23</v>
      </c>
      <c r="AE362" s="31">
        <v>1.1299999999999999</v>
      </c>
      <c r="AF362" s="11" t="s">
        <v>384</v>
      </c>
      <c r="AG362" s="8"/>
      <c r="AH362" s="8"/>
      <c r="AI362" s="8"/>
      <c r="AJ362" s="8"/>
      <c r="AK362" s="8"/>
      <c r="AL362" s="8"/>
      <c r="AM362" s="4"/>
      <c r="AN362" s="4"/>
      <c r="AO362" s="4"/>
      <c r="AP362" s="124">
        <f t="shared" si="56"/>
        <v>0</v>
      </c>
      <c r="AQ362" s="8"/>
      <c r="AR362" s="8"/>
      <c r="AS362" s="8">
        <f t="shared" si="58"/>
        <v>0</v>
      </c>
      <c r="AT362" s="8"/>
      <c r="AU362" s="8">
        <f t="shared" si="59"/>
        <v>0</v>
      </c>
      <c r="AV362" s="8"/>
      <c r="AW362" s="8"/>
      <c r="AX362" s="8"/>
      <c r="AY362" s="8"/>
      <c r="AZ362" s="141"/>
      <c r="BA362" s="141"/>
      <c r="BB362" s="141">
        <f t="shared" si="57"/>
        <v>0</v>
      </c>
      <c r="BC362" s="141"/>
      <c r="BD362" s="141"/>
      <c r="BE362" s="141">
        <f t="shared" ref="BE362:BE368" si="63">BD362-BC362</f>
        <v>0</v>
      </c>
      <c r="BF362" s="141"/>
      <c r="BG362" s="141"/>
      <c r="BH362" s="141">
        <f t="shared" si="62"/>
        <v>0</v>
      </c>
      <c r="BI362" s="141">
        <f t="shared" ref="BI362:BI368" si="64">BB362+BE362+BH362</f>
        <v>0</v>
      </c>
    </row>
    <row r="363" spans="1:61" s="65" customFormat="1" hidden="1">
      <c r="A363" s="1">
        <v>13</v>
      </c>
      <c r="B363" s="29" t="s">
        <v>303</v>
      </c>
      <c r="C363" s="30">
        <v>43511</v>
      </c>
      <c r="D363" s="30" t="s">
        <v>459</v>
      </c>
      <c r="E363" s="29" t="s">
        <v>460</v>
      </c>
      <c r="F363" s="29" t="s">
        <v>55</v>
      </c>
      <c r="G363" s="31">
        <v>500</v>
      </c>
      <c r="H363" s="31">
        <v>1</v>
      </c>
      <c r="I363" s="30" t="s">
        <v>353</v>
      </c>
      <c r="J363" s="34">
        <v>53538</v>
      </c>
      <c r="K363" s="34">
        <v>55455</v>
      </c>
      <c r="L363" s="29">
        <v>10.1</v>
      </c>
      <c r="M363" s="29">
        <v>14235.148514851486</v>
      </c>
      <c r="N363" s="44">
        <v>0.32</v>
      </c>
      <c r="O363" s="44">
        <v>150.90624</v>
      </c>
      <c r="P363" s="29">
        <f t="shared" si="55"/>
        <v>150.90624</v>
      </c>
      <c r="Q363" s="29" t="s">
        <v>57</v>
      </c>
      <c r="R363" s="44">
        <v>4.71</v>
      </c>
      <c r="S363" s="31">
        <v>7.6</v>
      </c>
      <c r="T363" s="31">
        <v>11.7</v>
      </c>
      <c r="U363" s="31">
        <v>97.8</v>
      </c>
      <c r="V363" s="31">
        <v>410.4</v>
      </c>
      <c r="W363" s="31">
        <v>7.96</v>
      </c>
      <c r="X363" s="31">
        <v>140</v>
      </c>
      <c r="Y363" s="31">
        <v>13.7</v>
      </c>
      <c r="Z363" s="31">
        <v>2.6230000000000002</v>
      </c>
      <c r="AA363" s="36">
        <v>6.2149999999999999</v>
      </c>
      <c r="AB363" s="36">
        <v>13.6</v>
      </c>
      <c r="AC363" s="36">
        <v>155.69999999999999</v>
      </c>
      <c r="AD363" s="34">
        <v>61</v>
      </c>
      <c r="AE363" s="31">
        <v>0.94</v>
      </c>
      <c r="AF363" s="47" t="s">
        <v>460</v>
      </c>
      <c r="AG363" s="157"/>
      <c r="AH363" s="157"/>
      <c r="AI363" s="157"/>
      <c r="AJ363" s="157"/>
      <c r="AK363" s="157"/>
      <c r="AL363" s="157"/>
      <c r="AM363" s="31"/>
      <c r="AN363" s="31"/>
      <c r="AO363" s="31"/>
      <c r="AP363" s="158">
        <f t="shared" si="56"/>
        <v>0</v>
      </c>
      <c r="AQ363" s="157"/>
      <c r="AR363" s="157"/>
      <c r="AS363" s="157">
        <f t="shared" si="58"/>
        <v>0</v>
      </c>
      <c r="AT363" s="157"/>
      <c r="AU363" s="157">
        <f t="shared" si="59"/>
        <v>0</v>
      </c>
      <c r="AV363" s="157"/>
      <c r="AW363" s="157"/>
      <c r="AX363" s="157"/>
      <c r="AY363" s="157"/>
      <c r="AZ363" s="159"/>
      <c r="BA363" s="159"/>
      <c r="BB363" s="159">
        <f t="shared" si="57"/>
        <v>0</v>
      </c>
      <c r="BC363" s="159"/>
      <c r="BD363" s="159"/>
      <c r="BE363" s="159">
        <f t="shared" si="63"/>
        <v>0</v>
      </c>
      <c r="BF363" s="159"/>
      <c r="BG363" s="159"/>
      <c r="BH363" s="159">
        <f t="shared" si="62"/>
        <v>0</v>
      </c>
      <c r="BI363" s="159">
        <f t="shared" si="64"/>
        <v>0</v>
      </c>
    </row>
    <row r="364" spans="1:61" s="65" customFormat="1" hidden="1">
      <c r="A364" s="1">
        <v>13</v>
      </c>
      <c r="B364" s="29" t="s">
        <v>303</v>
      </c>
      <c r="C364" s="30">
        <v>43511</v>
      </c>
      <c r="D364" s="29" t="s">
        <v>459</v>
      </c>
      <c r="E364" s="29" t="s">
        <v>461</v>
      </c>
      <c r="F364" s="29" t="s">
        <v>55</v>
      </c>
      <c r="G364" s="31">
        <v>500</v>
      </c>
      <c r="H364" s="31">
        <v>2</v>
      </c>
      <c r="I364" s="30" t="s">
        <v>353</v>
      </c>
      <c r="J364" s="34">
        <v>55455</v>
      </c>
      <c r="K364" s="34">
        <v>57216</v>
      </c>
      <c r="L364" s="29">
        <v>10.033333333333333</v>
      </c>
      <c r="M364" s="29">
        <v>13163.621262458471</v>
      </c>
      <c r="N364" s="44">
        <v>0.32</v>
      </c>
      <c r="O364" s="44">
        <v>138.62591999999998</v>
      </c>
      <c r="P364" s="29">
        <f t="shared" si="55"/>
        <v>138.62591999999998</v>
      </c>
      <c r="Q364" s="29" t="s">
        <v>57</v>
      </c>
      <c r="R364" s="44">
        <v>4.71</v>
      </c>
      <c r="S364" s="31">
        <v>7.6</v>
      </c>
      <c r="T364" s="31">
        <v>11.7</v>
      </c>
      <c r="U364" s="31">
        <v>97.8</v>
      </c>
      <c r="V364" s="31">
        <v>410.4</v>
      </c>
      <c r="W364" s="31">
        <v>7.96</v>
      </c>
      <c r="X364" s="31">
        <v>140</v>
      </c>
      <c r="Y364" s="31">
        <v>13.7</v>
      </c>
      <c r="Z364" s="31">
        <v>2.6230000000000002</v>
      </c>
      <c r="AA364" s="36">
        <v>6.2149999999999999</v>
      </c>
      <c r="AB364" s="36">
        <v>13.6</v>
      </c>
      <c r="AC364" s="36">
        <v>155.69999999999999</v>
      </c>
      <c r="AD364" s="34">
        <v>61</v>
      </c>
      <c r="AE364" s="31">
        <v>1.65</v>
      </c>
      <c r="AF364" s="47" t="s">
        <v>461</v>
      </c>
      <c r="AG364" s="157"/>
      <c r="AH364" s="157"/>
      <c r="AI364" s="157"/>
      <c r="AJ364" s="157"/>
      <c r="AK364" s="157"/>
      <c r="AL364" s="157"/>
      <c r="AM364" s="31"/>
      <c r="AN364" s="31"/>
      <c r="AO364" s="31"/>
      <c r="AP364" s="158">
        <f t="shared" si="56"/>
        <v>0</v>
      </c>
      <c r="AQ364" s="157"/>
      <c r="AR364" s="157"/>
      <c r="AS364" s="157">
        <f t="shared" si="58"/>
        <v>0</v>
      </c>
      <c r="AT364" s="157"/>
      <c r="AU364" s="157">
        <f t="shared" si="59"/>
        <v>0</v>
      </c>
      <c r="AV364" s="157"/>
      <c r="AW364" s="157"/>
      <c r="AX364" s="157"/>
      <c r="AY364" s="157"/>
      <c r="AZ364" s="159"/>
      <c r="BA364" s="159"/>
      <c r="BB364" s="159">
        <f t="shared" si="57"/>
        <v>0</v>
      </c>
      <c r="BC364" s="159"/>
      <c r="BD364" s="159"/>
      <c r="BE364" s="159">
        <f t="shared" si="63"/>
        <v>0</v>
      </c>
      <c r="BF364" s="159"/>
      <c r="BG364" s="159"/>
      <c r="BH364" s="159">
        <f t="shared" si="62"/>
        <v>0</v>
      </c>
      <c r="BI364" s="159">
        <f t="shared" si="64"/>
        <v>0</v>
      </c>
    </row>
    <row r="365" spans="1:61" s="65" customFormat="1" hidden="1">
      <c r="A365" s="1">
        <v>13</v>
      </c>
      <c r="B365" s="29" t="s">
        <v>303</v>
      </c>
      <c r="C365" s="30">
        <v>43511</v>
      </c>
      <c r="D365" s="29" t="s">
        <v>459</v>
      </c>
      <c r="E365" s="29" t="s">
        <v>462</v>
      </c>
      <c r="F365" s="29" t="s">
        <v>55</v>
      </c>
      <c r="G365" s="31">
        <v>500</v>
      </c>
      <c r="H365" s="31">
        <v>3</v>
      </c>
      <c r="I365" s="30" t="s">
        <v>353</v>
      </c>
      <c r="J365" s="34">
        <v>57219</v>
      </c>
      <c r="K365" s="34">
        <v>59026</v>
      </c>
      <c r="L365" s="29">
        <v>10.050000000000001</v>
      </c>
      <c r="M365" s="29">
        <v>13485.074626865671</v>
      </c>
      <c r="N365" s="44">
        <v>0.32</v>
      </c>
      <c r="O365" s="44">
        <v>142.24704</v>
      </c>
      <c r="P365" s="29">
        <f t="shared" si="55"/>
        <v>142.24704</v>
      </c>
      <c r="Q365" s="29" t="s">
        <v>57</v>
      </c>
      <c r="R365" s="44">
        <v>4.71</v>
      </c>
      <c r="S365" s="31">
        <v>7.6</v>
      </c>
      <c r="T365" s="31">
        <v>11.7</v>
      </c>
      <c r="U365" s="31">
        <v>97.8</v>
      </c>
      <c r="V365" s="31">
        <v>410.4</v>
      </c>
      <c r="W365" s="31">
        <v>7.96</v>
      </c>
      <c r="X365" s="31">
        <v>140</v>
      </c>
      <c r="Y365" s="31">
        <v>13.7</v>
      </c>
      <c r="Z365" s="31">
        <v>2.6230000000000002</v>
      </c>
      <c r="AA365" s="36">
        <v>6.2149999999999999</v>
      </c>
      <c r="AB365" s="36">
        <v>13.6</v>
      </c>
      <c r="AC365" s="36">
        <v>155.69999999999999</v>
      </c>
      <c r="AD365" s="34">
        <v>61</v>
      </c>
      <c r="AE365" s="31">
        <v>2.2000000000000002</v>
      </c>
      <c r="AF365" s="47" t="s">
        <v>462</v>
      </c>
      <c r="AG365" s="157"/>
      <c r="AH365" s="157"/>
      <c r="AI365" s="157"/>
      <c r="AJ365" s="157"/>
      <c r="AK365" s="157"/>
      <c r="AL365" s="157"/>
      <c r="AM365" s="31"/>
      <c r="AN365" s="31"/>
      <c r="AO365" s="31"/>
      <c r="AP365" s="158">
        <f t="shared" si="56"/>
        <v>0</v>
      </c>
      <c r="AQ365" s="157"/>
      <c r="AR365" s="157"/>
      <c r="AS365" s="157">
        <f t="shared" si="58"/>
        <v>0</v>
      </c>
      <c r="AT365" s="157"/>
      <c r="AU365" s="157">
        <f t="shared" si="59"/>
        <v>0</v>
      </c>
      <c r="AV365" s="157"/>
      <c r="AW365" s="157"/>
      <c r="AX365" s="157"/>
      <c r="AY365" s="157"/>
      <c r="AZ365" s="159"/>
      <c r="BA365" s="159"/>
      <c r="BB365" s="159">
        <f t="shared" si="57"/>
        <v>0</v>
      </c>
      <c r="BC365" s="159"/>
      <c r="BD365" s="159"/>
      <c r="BE365" s="159">
        <f t="shared" si="63"/>
        <v>0</v>
      </c>
      <c r="BF365" s="159"/>
      <c r="BG365" s="159"/>
      <c r="BH365" s="159">
        <f t="shared" si="62"/>
        <v>0</v>
      </c>
      <c r="BI365" s="159">
        <f t="shared" si="64"/>
        <v>0</v>
      </c>
    </row>
    <row r="366" spans="1:61" s="65" customFormat="1" hidden="1">
      <c r="A366" s="1">
        <v>10</v>
      </c>
      <c r="B366" s="29" t="s">
        <v>218</v>
      </c>
      <c r="C366" s="30">
        <v>43511</v>
      </c>
      <c r="D366" s="30" t="s">
        <v>426</v>
      </c>
      <c r="E366" s="29" t="s">
        <v>427</v>
      </c>
      <c r="F366" s="29" t="s">
        <v>55</v>
      </c>
      <c r="G366" s="31">
        <v>500</v>
      </c>
      <c r="H366" s="31">
        <v>1</v>
      </c>
      <c r="I366" s="30" t="s">
        <v>353</v>
      </c>
      <c r="J366" s="34">
        <v>74235</v>
      </c>
      <c r="K366" s="34">
        <v>75446</v>
      </c>
      <c r="L366" s="29">
        <v>10</v>
      </c>
      <c r="M366" s="29">
        <v>9082.5</v>
      </c>
      <c r="N366" s="44">
        <v>0.32</v>
      </c>
      <c r="O366" s="44">
        <v>95.329920000000001</v>
      </c>
      <c r="P366" s="29">
        <f t="shared" si="55"/>
        <v>95.329920000000001</v>
      </c>
      <c r="Q366" s="29" t="s">
        <v>57</v>
      </c>
      <c r="R366" s="44">
        <v>2.25</v>
      </c>
      <c r="S366" s="31">
        <v>8.5</v>
      </c>
      <c r="T366" s="31">
        <v>11.63</v>
      </c>
      <c r="U366" s="31">
        <v>99.7</v>
      </c>
      <c r="V366" s="31">
        <v>373.1</v>
      </c>
      <c r="W366" s="31">
        <v>8.06</v>
      </c>
      <c r="X366" s="31">
        <v>133.5</v>
      </c>
      <c r="Y366" s="31">
        <v>10.6</v>
      </c>
      <c r="Z366" s="31">
        <v>3.0920000000000001</v>
      </c>
      <c r="AA366" s="36">
        <v>4.7320000000000002</v>
      </c>
      <c r="AB366" s="36">
        <v>71.400000000000006</v>
      </c>
      <c r="AC366" s="36">
        <v>166</v>
      </c>
      <c r="AD366" s="34">
        <v>103</v>
      </c>
      <c r="AE366" s="31">
        <v>0.5</v>
      </c>
      <c r="AF366" s="11" t="s">
        <v>427</v>
      </c>
      <c r="AG366" s="8"/>
      <c r="AH366" s="8"/>
      <c r="AI366" s="8"/>
      <c r="AJ366" s="8"/>
      <c r="AK366" s="8"/>
      <c r="AL366" s="8"/>
      <c r="AM366" s="4"/>
      <c r="AN366" s="4"/>
      <c r="AO366" s="4"/>
      <c r="AP366" s="124">
        <f t="shared" si="56"/>
        <v>0</v>
      </c>
      <c r="AQ366" s="8"/>
      <c r="AR366" s="8"/>
      <c r="AS366" s="8">
        <f t="shared" si="58"/>
        <v>0</v>
      </c>
      <c r="AT366" s="8"/>
      <c r="AU366" s="8">
        <f t="shared" si="59"/>
        <v>0</v>
      </c>
      <c r="AV366" s="8"/>
      <c r="AW366" s="8"/>
      <c r="AX366" s="8"/>
      <c r="AY366" s="8"/>
      <c r="AZ366" s="141"/>
      <c r="BA366" s="141"/>
      <c r="BB366" s="141">
        <f t="shared" si="57"/>
        <v>0</v>
      </c>
      <c r="BC366" s="141"/>
      <c r="BD366" s="141"/>
      <c r="BE366" s="141">
        <f t="shared" si="63"/>
        <v>0</v>
      </c>
      <c r="BF366" s="141"/>
      <c r="BG366" s="141"/>
      <c r="BH366" s="141">
        <f t="shared" si="62"/>
        <v>0</v>
      </c>
      <c r="BI366" s="141">
        <f t="shared" si="64"/>
        <v>0</v>
      </c>
    </row>
    <row r="367" spans="1:61" s="65" customFormat="1" hidden="1">
      <c r="A367" s="1">
        <v>10</v>
      </c>
      <c r="B367" s="29" t="s">
        <v>218</v>
      </c>
      <c r="C367" s="30">
        <v>43511</v>
      </c>
      <c r="D367" s="29" t="s">
        <v>426</v>
      </c>
      <c r="E367" s="29" t="s">
        <v>428</v>
      </c>
      <c r="F367" s="29" t="s">
        <v>55</v>
      </c>
      <c r="G367" s="31">
        <v>500</v>
      </c>
      <c r="H367" s="31">
        <v>2</v>
      </c>
      <c r="I367" s="30" t="s">
        <v>353</v>
      </c>
      <c r="J367" s="34">
        <v>75447</v>
      </c>
      <c r="K367" s="34">
        <v>76773</v>
      </c>
      <c r="L367" s="29">
        <v>10.166666666666666</v>
      </c>
      <c r="M367" s="29">
        <v>9781.9672131147545</v>
      </c>
      <c r="N367" s="44">
        <v>0.32</v>
      </c>
      <c r="O367" s="44">
        <v>104.38271999999999</v>
      </c>
      <c r="P367" s="29">
        <f t="shared" si="55"/>
        <v>104.38271999999999</v>
      </c>
      <c r="Q367" s="29" t="s">
        <v>57</v>
      </c>
      <c r="R367" s="44">
        <v>2.25</v>
      </c>
      <c r="S367" s="31">
        <v>8.5</v>
      </c>
      <c r="T367" s="31">
        <v>11.63</v>
      </c>
      <c r="U367" s="31">
        <v>99.7</v>
      </c>
      <c r="V367" s="31">
        <v>373.1</v>
      </c>
      <c r="W367" s="31">
        <v>8.06</v>
      </c>
      <c r="X367" s="31">
        <v>133.5</v>
      </c>
      <c r="Y367" s="31">
        <v>10.6</v>
      </c>
      <c r="Z367" s="31">
        <v>3.0920000000000001</v>
      </c>
      <c r="AA367" s="36">
        <v>4.7320000000000002</v>
      </c>
      <c r="AB367" s="36">
        <v>71.400000000000006</v>
      </c>
      <c r="AC367" s="36">
        <v>166</v>
      </c>
      <c r="AD367" s="34">
        <v>103</v>
      </c>
      <c r="AE367" s="31">
        <v>0.25</v>
      </c>
      <c r="AF367" s="11" t="s">
        <v>428</v>
      </c>
      <c r="AG367" s="8"/>
      <c r="AH367" s="8"/>
      <c r="AI367" s="8"/>
      <c r="AJ367" s="8"/>
      <c r="AK367" s="8"/>
      <c r="AL367" s="8"/>
      <c r="AM367" s="4"/>
      <c r="AN367" s="4"/>
      <c r="AO367" s="4"/>
      <c r="AP367" s="124">
        <f t="shared" si="56"/>
        <v>0</v>
      </c>
      <c r="AQ367" s="8"/>
      <c r="AR367" s="8"/>
      <c r="AS367" s="8">
        <f t="shared" si="58"/>
        <v>0</v>
      </c>
      <c r="AT367" s="8"/>
      <c r="AU367" s="8">
        <f t="shared" si="59"/>
        <v>0</v>
      </c>
      <c r="AV367" s="8"/>
      <c r="AW367" s="8"/>
      <c r="AX367" s="8"/>
      <c r="AY367" s="8"/>
      <c r="AZ367" s="141"/>
      <c r="BA367" s="141"/>
      <c r="BB367" s="141">
        <f t="shared" si="57"/>
        <v>0</v>
      </c>
      <c r="BC367" s="141"/>
      <c r="BD367" s="141"/>
      <c r="BE367" s="141">
        <f t="shared" si="63"/>
        <v>0</v>
      </c>
      <c r="BF367" s="141"/>
      <c r="BG367" s="141"/>
      <c r="BH367" s="141">
        <f t="shared" si="62"/>
        <v>0</v>
      </c>
      <c r="BI367" s="141">
        <f t="shared" si="64"/>
        <v>0</v>
      </c>
    </row>
    <row r="368" spans="1:61" s="65" customFormat="1" hidden="1">
      <c r="A368" s="1">
        <v>10</v>
      </c>
      <c r="B368" s="29" t="s">
        <v>218</v>
      </c>
      <c r="C368" s="30">
        <v>43511</v>
      </c>
      <c r="D368" s="29" t="s">
        <v>426</v>
      </c>
      <c r="E368" s="29" t="s">
        <v>429</v>
      </c>
      <c r="F368" s="29" t="s">
        <v>55</v>
      </c>
      <c r="G368" s="31">
        <v>500</v>
      </c>
      <c r="H368" s="31">
        <v>3</v>
      </c>
      <c r="I368" s="30" t="s">
        <v>353</v>
      </c>
      <c r="J368" s="34">
        <v>76822</v>
      </c>
      <c r="K368" s="34">
        <v>78340</v>
      </c>
      <c r="L368" s="29">
        <v>10.55</v>
      </c>
      <c r="M368" s="29">
        <v>10791.469194312796</v>
      </c>
      <c r="N368" s="44">
        <v>0.32</v>
      </c>
      <c r="O368" s="44">
        <v>119.49695999999999</v>
      </c>
      <c r="P368" s="29">
        <f t="shared" si="55"/>
        <v>119.49695999999999</v>
      </c>
      <c r="Q368" s="29" t="s">
        <v>57</v>
      </c>
      <c r="R368" s="44">
        <v>2.25</v>
      </c>
      <c r="S368" s="31">
        <v>8.5</v>
      </c>
      <c r="T368" s="31">
        <v>11.63</v>
      </c>
      <c r="U368" s="31">
        <v>99.7</v>
      </c>
      <c r="V368" s="31">
        <v>373.1</v>
      </c>
      <c r="W368" s="31">
        <v>8.06</v>
      </c>
      <c r="X368" s="31">
        <v>133.5</v>
      </c>
      <c r="Y368" s="31">
        <v>10.6</v>
      </c>
      <c r="Z368" s="31">
        <v>3.0920000000000001</v>
      </c>
      <c r="AA368" s="36">
        <v>4.7320000000000002</v>
      </c>
      <c r="AB368" s="36">
        <v>71.400000000000006</v>
      </c>
      <c r="AC368" s="36">
        <v>166</v>
      </c>
      <c r="AD368" s="34">
        <v>103</v>
      </c>
      <c r="AE368" s="31">
        <v>4.0599999999999996</v>
      </c>
      <c r="AF368" s="11" t="s">
        <v>429</v>
      </c>
      <c r="AG368" s="8"/>
      <c r="AH368" s="8"/>
      <c r="AI368" s="8"/>
      <c r="AJ368" s="8"/>
      <c r="AK368" s="8"/>
      <c r="AL368" s="8"/>
      <c r="AM368" s="4"/>
      <c r="AN368" s="4"/>
      <c r="AO368" s="4"/>
      <c r="AP368" s="124">
        <f t="shared" si="56"/>
        <v>0</v>
      </c>
      <c r="AQ368" s="8"/>
      <c r="AR368" s="8"/>
      <c r="AS368" s="8">
        <f t="shared" si="58"/>
        <v>0</v>
      </c>
      <c r="AT368" s="8"/>
      <c r="AU368" s="8">
        <f t="shared" si="59"/>
        <v>0</v>
      </c>
      <c r="AV368" s="8"/>
      <c r="AW368" s="8"/>
      <c r="AX368" s="8"/>
      <c r="AY368" s="8"/>
      <c r="AZ368" s="141"/>
      <c r="BA368" s="141"/>
      <c r="BB368" s="141">
        <f t="shared" si="57"/>
        <v>0</v>
      </c>
      <c r="BC368" s="141"/>
      <c r="BD368" s="141"/>
      <c r="BE368" s="141">
        <f t="shared" si="63"/>
        <v>0</v>
      </c>
      <c r="BF368" s="141"/>
      <c r="BG368" s="141"/>
      <c r="BH368" s="141">
        <f t="shared" si="62"/>
        <v>0</v>
      </c>
      <c r="BI368" s="141">
        <f t="shared" si="64"/>
        <v>0</v>
      </c>
    </row>
    <row r="369" spans="1:61" s="65" customFormat="1" hidden="1">
      <c r="A369" s="1">
        <v>7</v>
      </c>
      <c r="B369" s="24" t="s">
        <v>201</v>
      </c>
      <c r="C369" s="25">
        <v>43581</v>
      </c>
      <c r="D369" s="25" t="s">
        <v>524</v>
      </c>
      <c r="E369" s="24" t="s">
        <v>525</v>
      </c>
      <c r="F369" s="24" t="s">
        <v>55</v>
      </c>
      <c r="G369" s="26">
        <v>500</v>
      </c>
      <c r="H369" s="26">
        <v>1</v>
      </c>
      <c r="I369" s="25" t="s">
        <v>484</v>
      </c>
      <c r="J369" s="129">
        <v>42491</v>
      </c>
      <c r="K369" s="129">
        <v>44605</v>
      </c>
      <c r="L369" s="70">
        <v>10</v>
      </c>
      <c r="M369" s="70">
        <f t="shared" ref="M369:M380" si="65">((K369-J369)*0.3*0.25*1000)/L369</f>
        <v>15854.999999999996</v>
      </c>
      <c r="N369" s="44">
        <v>0.32</v>
      </c>
      <c r="O369" s="44">
        <v>166.41407999999996</v>
      </c>
      <c r="P369" s="29">
        <f t="shared" si="55"/>
        <v>166.41407999999996</v>
      </c>
      <c r="Q369" s="65" t="s">
        <v>526</v>
      </c>
      <c r="R369" s="55">
        <v>63.5</v>
      </c>
      <c r="S369" s="65">
        <v>12.4</v>
      </c>
      <c r="T369" s="65">
        <v>10.039999999999999</v>
      </c>
      <c r="U369" s="65">
        <v>94.31</v>
      </c>
      <c r="V369" s="65">
        <v>110.9</v>
      </c>
      <c r="W369" s="65">
        <v>7.77</v>
      </c>
      <c r="X369" s="65">
        <v>297.5</v>
      </c>
      <c r="Y369" s="65">
        <v>3.6</v>
      </c>
      <c r="Z369" s="40">
        <v>1.651</v>
      </c>
      <c r="AA369" s="40">
        <v>0.71699999999999997</v>
      </c>
      <c r="AB369" s="40">
        <v>16.5</v>
      </c>
      <c r="AC369" s="40">
        <v>59.9</v>
      </c>
      <c r="AD369" s="28">
        <v>39</v>
      </c>
      <c r="AE369" s="115">
        <v>2.09</v>
      </c>
      <c r="AF369" s="47" t="s">
        <v>525</v>
      </c>
      <c r="AZ369" s="161"/>
      <c r="BA369" s="161"/>
      <c r="BB369" s="161"/>
      <c r="BC369" s="161"/>
      <c r="BD369" s="161"/>
      <c r="BE369" s="161"/>
      <c r="BF369" s="161"/>
      <c r="BG369" s="161"/>
      <c r="BH369" s="161"/>
      <c r="BI369" s="161"/>
    </row>
    <row r="370" spans="1:61" s="65" customFormat="1" hidden="1">
      <c r="A370" s="1">
        <v>7</v>
      </c>
      <c r="B370" s="24" t="s">
        <v>201</v>
      </c>
      <c r="C370" s="25">
        <v>43581</v>
      </c>
      <c r="D370" s="25" t="s">
        <v>524</v>
      </c>
      <c r="E370" s="24" t="s">
        <v>527</v>
      </c>
      <c r="F370" s="24" t="s">
        <v>55</v>
      </c>
      <c r="G370" s="26">
        <v>500</v>
      </c>
      <c r="H370" s="26">
        <v>2</v>
      </c>
      <c r="I370" s="25" t="s">
        <v>484</v>
      </c>
      <c r="J370" s="129">
        <v>44605</v>
      </c>
      <c r="K370" s="129">
        <v>46635</v>
      </c>
      <c r="L370" s="70">
        <v>10.11</v>
      </c>
      <c r="M370" s="70">
        <f t="shared" si="65"/>
        <v>15059.347181008903</v>
      </c>
      <c r="N370" s="44">
        <v>0.32</v>
      </c>
      <c r="O370" s="44">
        <v>159.80160000000001</v>
      </c>
      <c r="P370" s="29">
        <f t="shared" si="55"/>
        <v>159.80160000000001</v>
      </c>
      <c r="Q370" s="65" t="s">
        <v>57</v>
      </c>
      <c r="R370" s="55">
        <v>63.5</v>
      </c>
      <c r="S370" s="65">
        <v>12.4</v>
      </c>
      <c r="T370" s="65">
        <v>10.039999999999999</v>
      </c>
      <c r="U370" s="65">
        <v>94.31</v>
      </c>
      <c r="V370" s="65">
        <v>110.9</v>
      </c>
      <c r="W370" s="65">
        <v>7.77</v>
      </c>
      <c r="X370" s="65">
        <v>297.5</v>
      </c>
      <c r="Y370" s="65">
        <v>3.6</v>
      </c>
      <c r="Z370" s="40">
        <v>1.651</v>
      </c>
      <c r="AA370" s="40">
        <v>0.71699999999999997</v>
      </c>
      <c r="AB370" s="40">
        <v>16.5</v>
      </c>
      <c r="AC370" s="40">
        <v>59.9</v>
      </c>
      <c r="AD370" s="28">
        <v>39</v>
      </c>
      <c r="AE370" s="115">
        <v>2.12</v>
      </c>
      <c r="AF370" s="47" t="s">
        <v>527</v>
      </c>
      <c r="AZ370" s="161"/>
      <c r="BA370" s="161"/>
      <c r="BB370" s="161"/>
      <c r="BC370" s="161"/>
      <c r="BD370" s="161"/>
      <c r="BE370" s="161"/>
      <c r="BF370" s="161"/>
      <c r="BG370" s="161"/>
      <c r="BH370" s="161"/>
      <c r="BI370" s="161"/>
    </row>
    <row r="371" spans="1:61" s="65" customFormat="1" hidden="1">
      <c r="A371" s="1">
        <v>7</v>
      </c>
      <c r="B371" s="24" t="s">
        <v>201</v>
      </c>
      <c r="C371" s="25">
        <v>43581</v>
      </c>
      <c r="D371" s="25" t="s">
        <v>524</v>
      </c>
      <c r="E371" s="24" t="s">
        <v>528</v>
      </c>
      <c r="F371" s="24" t="s">
        <v>55</v>
      </c>
      <c r="G371" s="26">
        <v>500</v>
      </c>
      <c r="H371" s="26">
        <v>3</v>
      </c>
      <c r="I371" s="25" t="s">
        <v>484</v>
      </c>
      <c r="J371" s="129">
        <v>46635</v>
      </c>
      <c r="K371" s="129">
        <v>48725</v>
      </c>
      <c r="L371" s="70">
        <v>9.93</v>
      </c>
      <c r="M371" s="70">
        <f t="shared" si="65"/>
        <v>15785.498489425981</v>
      </c>
      <c r="N371" s="44">
        <v>0.32</v>
      </c>
      <c r="O371" s="44">
        <v>164.5248</v>
      </c>
      <c r="P371" s="29">
        <f t="shared" si="55"/>
        <v>164.5248</v>
      </c>
      <c r="Q371" s="65" t="s">
        <v>57</v>
      </c>
      <c r="R371" s="55">
        <v>63.5</v>
      </c>
      <c r="S371" s="65">
        <v>12.4</v>
      </c>
      <c r="T371" s="65">
        <v>10.039999999999999</v>
      </c>
      <c r="U371" s="65">
        <v>94.31</v>
      </c>
      <c r="V371" s="65">
        <v>110.9</v>
      </c>
      <c r="W371" s="65">
        <v>7.77</v>
      </c>
      <c r="X371" s="65">
        <v>297.5</v>
      </c>
      <c r="Y371" s="65">
        <v>3.6</v>
      </c>
      <c r="Z371" s="40">
        <v>1.651</v>
      </c>
      <c r="AA371" s="40">
        <v>0.71699999999999997</v>
      </c>
      <c r="AB371" s="40">
        <v>16.5</v>
      </c>
      <c r="AC371" s="40">
        <v>59.9</v>
      </c>
      <c r="AD371" s="28">
        <v>39</v>
      </c>
      <c r="AE371" s="115">
        <v>1.46</v>
      </c>
      <c r="AF371" s="47" t="s">
        <v>528</v>
      </c>
      <c r="AZ371" s="161"/>
      <c r="BA371" s="161"/>
      <c r="BB371" s="161"/>
      <c r="BC371" s="161"/>
      <c r="BD371" s="161"/>
      <c r="BE371" s="161"/>
      <c r="BF371" s="161"/>
      <c r="BG371" s="161"/>
      <c r="BH371" s="161"/>
      <c r="BI371" s="161"/>
    </row>
    <row r="372" spans="1:61" s="65" customFormat="1" hidden="1">
      <c r="A372" s="74">
        <v>16</v>
      </c>
      <c r="B372" s="24" t="s">
        <v>337</v>
      </c>
      <c r="C372" s="25">
        <v>43579</v>
      </c>
      <c r="D372" s="25" t="s">
        <v>578</v>
      </c>
      <c r="E372" s="24" t="s">
        <v>579</v>
      </c>
      <c r="F372" s="24" t="s">
        <v>55</v>
      </c>
      <c r="G372" s="26">
        <v>500</v>
      </c>
      <c r="H372" s="26">
        <v>1</v>
      </c>
      <c r="I372" s="25" t="s">
        <v>484</v>
      </c>
      <c r="J372" s="129">
        <v>19110</v>
      </c>
      <c r="K372" s="129">
        <v>20585</v>
      </c>
      <c r="L372" s="70">
        <v>9.75</v>
      </c>
      <c r="M372" s="70">
        <f t="shared" si="65"/>
        <v>11346.153846153846</v>
      </c>
      <c r="N372" s="44">
        <v>0.32</v>
      </c>
      <c r="O372" s="44">
        <v>116.11199999999999</v>
      </c>
      <c r="P372" s="29">
        <f t="shared" si="55"/>
        <v>116.11199999999999</v>
      </c>
      <c r="Q372" s="65" t="s">
        <v>57</v>
      </c>
      <c r="R372" s="24">
        <v>263</v>
      </c>
      <c r="S372" s="65">
        <v>14.6</v>
      </c>
      <c r="T372" s="65">
        <v>9.15</v>
      </c>
      <c r="U372" s="65">
        <v>90</v>
      </c>
      <c r="V372" s="65">
        <v>203.9</v>
      </c>
      <c r="W372" s="65">
        <v>7.79</v>
      </c>
      <c r="X372" s="65">
        <v>315.60000000000002</v>
      </c>
      <c r="Y372" s="65">
        <v>5.2</v>
      </c>
      <c r="Z372" s="40">
        <v>1.7629999999999999</v>
      </c>
      <c r="AA372" s="40">
        <v>1.419</v>
      </c>
      <c r="AB372" s="40">
        <v>48.7</v>
      </c>
      <c r="AC372" s="40">
        <v>96.6</v>
      </c>
      <c r="AD372" s="28">
        <v>62</v>
      </c>
      <c r="AE372" s="115">
        <v>0.56999999999999995</v>
      </c>
      <c r="AF372" s="24" t="s">
        <v>579</v>
      </c>
      <c r="AZ372" s="161"/>
      <c r="BA372" s="161"/>
      <c r="BB372" s="161"/>
      <c r="BC372" s="161"/>
      <c r="BD372" s="161"/>
      <c r="BE372" s="161"/>
      <c r="BF372" s="161"/>
      <c r="BG372" s="161"/>
      <c r="BH372" s="161"/>
      <c r="BI372" s="161"/>
    </row>
    <row r="373" spans="1:61" s="65" customFormat="1" hidden="1">
      <c r="A373" s="74">
        <v>16</v>
      </c>
      <c r="B373" s="24" t="s">
        <v>337</v>
      </c>
      <c r="C373" s="25">
        <v>43579</v>
      </c>
      <c r="D373" s="25" t="s">
        <v>578</v>
      </c>
      <c r="E373" s="24" t="s">
        <v>580</v>
      </c>
      <c r="F373" s="24" t="s">
        <v>55</v>
      </c>
      <c r="G373" s="26">
        <v>500</v>
      </c>
      <c r="H373" s="26">
        <v>2</v>
      </c>
      <c r="I373" s="25" t="s">
        <v>484</v>
      </c>
      <c r="J373" s="129">
        <v>20585</v>
      </c>
      <c r="K373" s="129">
        <v>21710</v>
      </c>
      <c r="L373" s="70">
        <v>9.83</v>
      </c>
      <c r="M373" s="70">
        <f t="shared" si="65"/>
        <v>8583.418107833164</v>
      </c>
      <c r="N373" s="44">
        <v>0.32</v>
      </c>
      <c r="O373" s="44">
        <v>88.56</v>
      </c>
      <c r="P373" s="29">
        <f t="shared" si="55"/>
        <v>88.56</v>
      </c>
      <c r="Q373" s="65" t="s">
        <v>581</v>
      </c>
      <c r="R373" s="24">
        <v>263</v>
      </c>
      <c r="S373" s="65">
        <v>14.6</v>
      </c>
      <c r="T373" s="65">
        <v>9.15</v>
      </c>
      <c r="U373" s="65">
        <v>90</v>
      </c>
      <c r="V373" s="65">
        <v>203.9</v>
      </c>
      <c r="W373" s="65">
        <v>7.79</v>
      </c>
      <c r="X373" s="65">
        <v>315.60000000000002</v>
      </c>
      <c r="Y373" s="65">
        <v>5.2</v>
      </c>
      <c r="Z373" s="40">
        <v>1.7629999999999999</v>
      </c>
      <c r="AA373" s="40">
        <v>1.419</v>
      </c>
      <c r="AB373" s="40">
        <v>48.7</v>
      </c>
      <c r="AC373" s="40">
        <v>96.6</v>
      </c>
      <c r="AD373" s="28">
        <v>62</v>
      </c>
      <c r="AE373" s="115">
        <v>5.38</v>
      </c>
      <c r="AF373" s="24" t="s">
        <v>580</v>
      </c>
      <c r="AZ373" s="161"/>
      <c r="BA373" s="161"/>
      <c r="BB373" s="161"/>
      <c r="BC373" s="161"/>
      <c r="BD373" s="161"/>
      <c r="BE373" s="161"/>
      <c r="BF373" s="161"/>
      <c r="BG373" s="161"/>
      <c r="BH373" s="161"/>
      <c r="BI373" s="161"/>
    </row>
    <row r="374" spans="1:61" s="65" customFormat="1" hidden="1">
      <c r="A374" s="74">
        <v>16</v>
      </c>
      <c r="B374" s="24" t="s">
        <v>337</v>
      </c>
      <c r="C374" s="25">
        <v>43579</v>
      </c>
      <c r="D374" s="25" t="s">
        <v>578</v>
      </c>
      <c r="E374" s="24" t="s">
        <v>582</v>
      </c>
      <c r="F374" s="24" t="s">
        <v>55</v>
      </c>
      <c r="G374" s="26">
        <v>500</v>
      </c>
      <c r="H374" s="26">
        <v>3</v>
      </c>
      <c r="I374" s="25" t="s">
        <v>484</v>
      </c>
      <c r="J374" s="129">
        <v>21710</v>
      </c>
      <c r="K374" s="129">
        <v>23148</v>
      </c>
      <c r="L374" s="70">
        <v>9.9</v>
      </c>
      <c r="M374" s="70">
        <f t="shared" si="65"/>
        <v>10893.939393939394</v>
      </c>
      <c r="N374" s="44">
        <v>0.32</v>
      </c>
      <c r="O374" s="44">
        <v>113.19935999999998</v>
      </c>
      <c r="P374" s="29">
        <f t="shared" si="55"/>
        <v>113.19935999999998</v>
      </c>
      <c r="Q374" s="65" t="s">
        <v>57</v>
      </c>
      <c r="R374" s="24">
        <v>263</v>
      </c>
      <c r="S374" s="65">
        <v>14.6</v>
      </c>
      <c r="T374" s="65">
        <v>9.15</v>
      </c>
      <c r="U374" s="65">
        <v>90</v>
      </c>
      <c r="V374" s="65">
        <v>203.9</v>
      </c>
      <c r="W374" s="65">
        <v>7.79</v>
      </c>
      <c r="X374" s="65">
        <v>315.60000000000002</v>
      </c>
      <c r="Y374" s="65">
        <v>5.2</v>
      </c>
      <c r="Z374" s="40">
        <v>1.7629999999999999</v>
      </c>
      <c r="AA374" s="40">
        <v>1.419</v>
      </c>
      <c r="AB374" s="40">
        <v>48.7</v>
      </c>
      <c r="AC374" s="40">
        <v>96.6</v>
      </c>
      <c r="AD374" s="28">
        <v>62</v>
      </c>
      <c r="AE374" s="115">
        <v>0.72</v>
      </c>
      <c r="AF374" s="24" t="s">
        <v>582</v>
      </c>
      <c r="AZ374" s="161"/>
      <c r="BA374" s="161"/>
      <c r="BB374" s="161"/>
      <c r="BC374" s="161"/>
      <c r="BD374" s="161"/>
      <c r="BE374" s="161"/>
      <c r="BF374" s="161"/>
      <c r="BG374" s="161"/>
      <c r="BH374" s="161"/>
      <c r="BI374" s="161"/>
    </row>
    <row r="375" spans="1:61" s="65" customFormat="1" hidden="1">
      <c r="A375" s="1">
        <v>12</v>
      </c>
      <c r="B375" s="24" t="s">
        <v>286</v>
      </c>
      <c r="C375" s="25">
        <v>43579</v>
      </c>
      <c r="D375" s="25" t="s">
        <v>433</v>
      </c>
      <c r="E375" s="24" t="s">
        <v>554</v>
      </c>
      <c r="F375" s="24" t="s">
        <v>55</v>
      </c>
      <c r="G375" s="26">
        <v>500</v>
      </c>
      <c r="H375" s="26">
        <v>1</v>
      </c>
      <c r="I375" s="25" t="s">
        <v>484</v>
      </c>
      <c r="J375" s="129">
        <v>23333</v>
      </c>
      <c r="K375" s="129">
        <v>24607</v>
      </c>
      <c r="L375" s="70">
        <v>10.23</v>
      </c>
      <c r="M375" s="70">
        <f t="shared" si="65"/>
        <v>9340.1759530791787</v>
      </c>
      <c r="N375" s="44">
        <v>0.32</v>
      </c>
      <c r="O375" s="44">
        <v>100.28928000000001</v>
      </c>
      <c r="P375" s="29">
        <f t="shared" si="55"/>
        <v>100.28928000000001</v>
      </c>
      <c r="Q375" s="65" t="s">
        <v>57</v>
      </c>
      <c r="R375" s="26">
        <v>162</v>
      </c>
      <c r="S375" s="65">
        <v>14.4</v>
      </c>
      <c r="T375" s="65">
        <v>9.19</v>
      </c>
      <c r="U375" s="65">
        <v>90.1</v>
      </c>
      <c r="V375" s="65">
        <v>185</v>
      </c>
      <c r="W375" s="65">
        <v>7.78</v>
      </c>
      <c r="X375" s="65">
        <v>312.3</v>
      </c>
      <c r="Y375" s="65">
        <v>6.1</v>
      </c>
      <c r="Z375" s="40">
        <v>2.5249999999999999</v>
      </c>
      <c r="AA375" s="27">
        <v>1.34</v>
      </c>
      <c r="AB375" s="40">
        <v>127</v>
      </c>
      <c r="AC375" s="40">
        <v>387.9</v>
      </c>
      <c r="AD375" s="28">
        <v>81</v>
      </c>
      <c r="AE375" s="115">
        <v>0.55000000000000004</v>
      </c>
      <c r="AF375" s="24" t="s">
        <v>554</v>
      </c>
      <c r="AZ375" s="161"/>
      <c r="BA375" s="161"/>
      <c r="BB375" s="161"/>
      <c r="BC375" s="161"/>
      <c r="BD375" s="161"/>
      <c r="BE375" s="161"/>
      <c r="BF375" s="161"/>
      <c r="BG375" s="161"/>
      <c r="BH375" s="161"/>
      <c r="BI375" s="161"/>
    </row>
    <row r="376" spans="1:61" s="65" customFormat="1" hidden="1">
      <c r="A376" s="1">
        <v>12</v>
      </c>
      <c r="B376" s="24" t="s">
        <v>286</v>
      </c>
      <c r="C376" s="25">
        <v>43579</v>
      </c>
      <c r="D376" s="25" t="s">
        <v>433</v>
      </c>
      <c r="E376" s="24" t="s">
        <v>555</v>
      </c>
      <c r="F376" s="24" t="s">
        <v>55</v>
      </c>
      <c r="G376" s="26">
        <v>500</v>
      </c>
      <c r="H376" s="26">
        <v>2</v>
      </c>
      <c r="I376" s="25" t="s">
        <v>484</v>
      </c>
      <c r="J376" s="129">
        <v>24607</v>
      </c>
      <c r="K376" s="129">
        <v>26020</v>
      </c>
      <c r="L376" s="70">
        <v>9.8800000000000008</v>
      </c>
      <c r="M376" s="70">
        <f t="shared" si="65"/>
        <v>10726.214574898784</v>
      </c>
      <c r="N376" s="44">
        <v>0.32</v>
      </c>
      <c r="O376" s="44">
        <v>111.23136</v>
      </c>
      <c r="P376" s="29">
        <f t="shared" si="55"/>
        <v>111.23136</v>
      </c>
      <c r="Q376" s="65" t="s">
        <v>57</v>
      </c>
      <c r="R376" s="26">
        <v>162</v>
      </c>
      <c r="S376" s="65">
        <v>14.4</v>
      </c>
      <c r="T376" s="65">
        <v>9.19</v>
      </c>
      <c r="U376" s="65">
        <v>90.1</v>
      </c>
      <c r="V376" s="65">
        <v>185</v>
      </c>
      <c r="W376" s="65">
        <v>7.78</v>
      </c>
      <c r="X376" s="65">
        <v>312.3</v>
      </c>
      <c r="Y376" s="65">
        <v>6.1</v>
      </c>
      <c r="Z376" s="40">
        <v>2.5249999999999999</v>
      </c>
      <c r="AA376" s="27">
        <v>1.34</v>
      </c>
      <c r="AB376" s="40">
        <v>127</v>
      </c>
      <c r="AC376" s="40">
        <v>387.9</v>
      </c>
      <c r="AD376" s="28">
        <v>81</v>
      </c>
      <c r="AE376" s="115">
        <v>0.38</v>
      </c>
      <c r="AF376" s="24" t="s">
        <v>555</v>
      </c>
      <c r="AZ376" s="161"/>
      <c r="BA376" s="161"/>
      <c r="BB376" s="161"/>
      <c r="BC376" s="161"/>
      <c r="BD376" s="161"/>
      <c r="BE376" s="161"/>
      <c r="BF376" s="161"/>
      <c r="BG376" s="161"/>
      <c r="BH376" s="161"/>
      <c r="BI376" s="161"/>
    </row>
    <row r="377" spans="1:61" s="65" customFormat="1" hidden="1">
      <c r="A377" s="1">
        <v>12</v>
      </c>
      <c r="B377" s="24" t="s">
        <v>286</v>
      </c>
      <c r="C377" s="25">
        <v>43579</v>
      </c>
      <c r="D377" s="25" t="s">
        <v>433</v>
      </c>
      <c r="E377" s="24" t="s">
        <v>556</v>
      </c>
      <c r="F377" s="24" t="s">
        <v>55</v>
      </c>
      <c r="G377" s="26">
        <v>500</v>
      </c>
      <c r="H377" s="26">
        <v>3</v>
      </c>
      <c r="I377" s="25" t="s">
        <v>484</v>
      </c>
      <c r="J377" s="129">
        <v>26020</v>
      </c>
      <c r="K377" s="129">
        <v>27425</v>
      </c>
      <c r="L377" s="70">
        <v>9.99</v>
      </c>
      <c r="M377" s="70">
        <f t="shared" si="65"/>
        <v>10548.048048048047</v>
      </c>
      <c r="N377" s="44">
        <v>0.32</v>
      </c>
      <c r="O377" s="44">
        <v>110.6016</v>
      </c>
      <c r="P377" s="29">
        <f t="shared" si="55"/>
        <v>110.6016</v>
      </c>
      <c r="Q377" s="65" t="s">
        <v>57</v>
      </c>
      <c r="R377" s="26">
        <v>162</v>
      </c>
      <c r="S377" s="65">
        <v>14.4</v>
      </c>
      <c r="T377" s="65">
        <v>9.19</v>
      </c>
      <c r="U377" s="65">
        <v>90.1</v>
      </c>
      <c r="V377" s="65">
        <v>185</v>
      </c>
      <c r="W377" s="65">
        <v>7.78</v>
      </c>
      <c r="X377" s="65">
        <v>312.3</v>
      </c>
      <c r="Y377" s="65">
        <v>6.1</v>
      </c>
      <c r="Z377" s="40">
        <v>2.5249999999999999</v>
      </c>
      <c r="AA377" s="27">
        <v>1.34</v>
      </c>
      <c r="AB377" s="40">
        <v>127</v>
      </c>
      <c r="AC377" s="40">
        <v>387.9</v>
      </c>
      <c r="AD377" s="28">
        <v>81</v>
      </c>
      <c r="AE377" s="115">
        <v>0.99</v>
      </c>
      <c r="AF377" s="24" t="s">
        <v>556</v>
      </c>
      <c r="AZ377" s="161"/>
      <c r="BA377" s="161"/>
      <c r="BB377" s="161"/>
      <c r="BC377" s="161"/>
      <c r="BD377" s="161"/>
      <c r="BE377" s="161"/>
      <c r="BF377" s="161"/>
      <c r="BG377" s="161"/>
      <c r="BH377" s="161"/>
      <c r="BI377" s="161"/>
    </row>
    <row r="378" spans="1:61" s="65" customFormat="1" hidden="1">
      <c r="A378" s="1">
        <v>11</v>
      </c>
      <c r="B378" s="24" t="s">
        <v>235</v>
      </c>
      <c r="C378" s="25">
        <v>43580</v>
      </c>
      <c r="D378" s="25" t="s">
        <v>546</v>
      </c>
      <c r="E378" s="24" t="s">
        <v>547</v>
      </c>
      <c r="F378" s="24" t="s">
        <v>55</v>
      </c>
      <c r="G378" s="26">
        <v>500</v>
      </c>
      <c r="H378" s="26">
        <v>1</v>
      </c>
      <c r="I378" s="25" t="s">
        <v>484</v>
      </c>
      <c r="J378" s="129">
        <v>32302</v>
      </c>
      <c r="K378" s="129">
        <v>32918</v>
      </c>
      <c r="L378" s="70">
        <v>10.23</v>
      </c>
      <c r="M378" s="70">
        <f t="shared" si="65"/>
        <v>4516.1290322580635</v>
      </c>
      <c r="N378" s="233">
        <v>0.22</v>
      </c>
      <c r="O378" s="233">
        <v>33.337919999999997</v>
      </c>
      <c r="P378" s="29">
        <f t="shared" si="55"/>
        <v>33.337919999999997</v>
      </c>
      <c r="Q378" s="65" t="s">
        <v>548</v>
      </c>
      <c r="R378" s="24">
        <v>174</v>
      </c>
      <c r="S378" s="65">
        <v>13.9</v>
      </c>
      <c r="T378" s="65">
        <v>9.3800000000000008</v>
      </c>
      <c r="U378" s="65">
        <v>91.1</v>
      </c>
      <c r="V378" s="65">
        <v>168</v>
      </c>
      <c r="W378" s="65">
        <v>7.86</v>
      </c>
      <c r="X378" s="65">
        <v>329.8</v>
      </c>
      <c r="Y378" s="65">
        <v>6.8</v>
      </c>
      <c r="Z378" s="40">
        <v>1.571</v>
      </c>
      <c r="AA378" s="40">
        <v>0.90600000000000003</v>
      </c>
      <c r="AB378" s="40">
        <v>40.799999999999997</v>
      </c>
      <c r="AC378" s="40">
        <v>229.8</v>
      </c>
      <c r="AD378" s="28">
        <v>54</v>
      </c>
      <c r="AE378" s="115">
        <v>1.37</v>
      </c>
      <c r="AF378" s="24" t="s">
        <v>547</v>
      </c>
      <c r="AZ378" s="161"/>
      <c r="BA378" s="161"/>
      <c r="BB378" s="161"/>
      <c r="BC378" s="161"/>
      <c r="BD378" s="161"/>
      <c r="BE378" s="161"/>
      <c r="BF378" s="161"/>
      <c r="BG378" s="161"/>
      <c r="BH378" s="161"/>
      <c r="BI378" s="161"/>
    </row>
    <row r="379" spans="1:61" s="65" customFormat="1" hidden="1">
      <c r="A379" s="1">
        <v>11</v>
      </c>
      <c r="B379" s="24" t="s">
        <v>235</v>
      </c>
      <c r="C379" s="25">
        <v>43580</v>
      </c>
      <c r="D379" s="25" t="s">
        <v>546</v>
      </c>
      <c r="E379" s="24" t="s">
        <v>549</v>
      </c>
      <c r="F379" s="24" t="s">
        <v>55</v>
      </c>
      <c r="G379" s="26">
        <v>500</v>
      </c>
      <c r="H379" s="26">
        <v>2</v>
      </c>
      <c r="I379" s="25" t="s">
        <v>484</v>
      </c>
      <c r="J379" s="129">
        <v>32918</v>
      </c>
      <c r="K379" s="129">
        <v>33919</v>
      </c>
      <c r="L379" s="70">
        <v>10.050000000000001</v>
      </c>
      <c r="M379" s="70">
        <f t="shared" si="65"/>
        <v>7470.1492537313425</v>
      </c>
      <c r="N379" s="233">
        <v>0.22</v>
      </c>
      <c r="O379" s="233">
        <v>54.174119999999995</v>
      </c>
      <c r="P379" s="29">
        <f t="shared" si="55"/>
        <v>54.174119999999995</v>
      </c>
      <c r="Q379" s="65" t="s">
        <v>548</v>
      </c>
      <c r="R379" s="24">
        <v>174</v>
      </c>
      <c r="S379" s="65">
        <v>13.9</v>
      </c>
      <c r="T379" s="65">
        <v>9.3800000000000008</v>
      </c>
      <c r="U379" s="65">
        <v>91.1</v>
      </c>
      <c r="V379" s="65">
        <v>168</v>
      </c>
      <c r="W379" s="65">
        <v>7.86</v>
      </c>
      <c r="X379" s="65">
        <v>329.8</v>
      </c>
      <c r="Y379" s="65">
        <v>6.8</v>
      </c>
      <c r="Z379" s="40">
        <v>1.571</v>
      </c>
      <c r="AA379" s="40">
        <v>0.90600000000000003</v>
      </c>
      <c r="AB379" s="40">
        <v>40.799999999999997</v>
      </c>
      <c r="AC379" s="40">
        <v>229.8</v>
      </c>
      <c r="AD379" s="28">
        <v>54</v>
      </c>
      <c r="AE379" s="115">
        <v>0.27</v>
      </c>
      <c r="AF379" s="24" t="s">
        <v>549</v>
      </c>
      <c r="AZ379" s="161"/>
      <c r="BA379" s="161"/>
      <c r="BB379" s="161"/>
      <c r="BC379" s="161"/>
      <c r="BD379" s="161"/>
      <c r="BE379" s="161"/>
      <c r="BF379" s="161"/>
      <c r="BG379" s="161"/>
      <c r="BH379" s="161"/>
      <c r="BI379" s="161"/>
    </row>
    <row r="380" spans="1:61" s="65" customFormat="1" hidden="1">
      <c r="A380" s="1">
        <v>11</v>
      </c>
      <c r="B380" s="24" t="s">
        <v>235</v>
      </c>
      <c r="C380" s="25">
        <v>43580</v>
      </c>
      <c r="D380" s="25" t="s">
        <v>546</v>
      </c>
      <c r="E380" s="24" t="s">
        <v>550</v>
      </c>
      <c r="F380" s="24" t="s">
        <v>55</v>
      </c>
      <c r="G380" s="26">
        <v>500</v>
      </c>
      <c r="H380" s="26">
        <v>3</v>
      </c>
      <c r="I380" s="25" t="s">
        <v>484</v>
      </c>
      <c r="J380" s="129">
        <v>33919</v>
      </c>
      <c r="K380" s="129">
        <v>34839</v>
      </c>
      <c r="L380" s="70">
        <v>10.1</v>
      </c>
      <c r="M380" s="70">
        <f t="shared" si="65"/>
        <v>6831.6831683168321</v>
      </c>
      <c r="N380" s="233">
        <v>0.22</v>
      </c>
      <c r="O380" s="233">
        <v>49.790399999999998</v>
      </c>
      <c r="P380" s="29">
        <f t="shared" si="55"/>
        <v>49.790399999999998</v>
      </c>
      <c r="Q380" s="65" t="s">
        <v>548</v>
      </c>
      <c r="R380" s="24">
        <v>174</v>
      </c>
      <c r="S380" s="65">
        <v>13.9</v>
      </c>
      <c r="T380" s="65">
        <v>9.3800000000000008</v>
      </c>
      <c r="U380" s="65">
        <v>91.1</v>
      </c>
      <c r="V380" s="65">
        <v>168</v>
      </c>
      <c r="W380" s="65">
        <v>7.86</v>
      </c>
      <c r="X380" s="65">
        <v>329.8</v>
      </c>
      <c r="Y380" s="65">
        <v>6.8</v>
      </c>
      <c r="Z380" s="40">
        <v>1.571</v>
      </c>
      <c r="AA380" s="40">
        <v>0.90600000000000003</v>
      </c>
      <c r="AB380" s="40">
        <v>40.799999999999997</v>
      </c>
      <c r="AC380" s="40">
        <v>229.8</v>
      </c>
      <c r="AD380" s="28">
        <v>54</v>
      </c>
      <c r="AE380" s="115">
        <v>0.58299999999999996</v>
      </c>
      <c r="AF380" s="24" t="s">
        <v>550</v>
      </c>
      <c r="AZ380" s="161"/>
      <c r="BA380" s="161"/>
      <c r="BB380" s="161"/>
      <c r="BC380" s="161"/>
      <c r="BD380" s="161"/>
      <c r="BE380" s="161"/>
      <c r="BF380" s="161"/>
      <c r="BG380" s="161"/>
      <c r="BH380" s="161"/>
      <c r="BI380" s="161"/>
    </row>
    <row r="381" spans="1:61" s="65" customFormat="1" hidden="1">
      <c r="A381" s="1">
        <v>3</v>
      </c>
      <c r="B381" s="24" t="s">
        <v>93</v>
      </c>
      <c r="C381" s="119">
        <v>43578</v>
      </c>
      <c r="D381" s="24" t="s">
        <v>815</v>
      </c>
      <c r="E381" s="24" t="s">
        <v>496</v>
      </c>
      <c r="F381" s="24" t="s">
        <v>55</v>
      </c>
      <c r="G381" s="26">
        <v>500</v>
      </c>
      <c r="H381" s="26">
        <v>1</v>
      </c>
      <c r="I381" s="25" t="s">
        <v>484</v>
      </c>
      <c r="J381" s="232">
        <v>3500</v>
      </c>
      <c r="K381" s="28">
        <v>5447</v>
      </c>
      <c r="L381" s="24">
        <v>10.1</v>
      </c>
      <c r="M381" s="24" t="s">
        <v>57</v>
      </c>
      <c r="N381" s="44">
        <v>0.32</v>
      </c>
      <c r="O381" s="44">
        <v>153.26784000000001</v>
      </c>
      <c r="P381" s="29">
        <f t="shared" si="55"/>
        <v>153.26784000000001</v>
      </c>
      <c r="Q381" s="24" t="s">
        <v>816</v>
      </c>
      <c r="R381" s="55">
        <v>48.4</v>
      </c>
      <c r="S381" s="24">
        <v>11.9</v>
      </c>
      <c r="T381" s="24">
        <v>10.72</v>
      </c>
      <c r="U381" s="24">
        <v>99.4</v>
      </c>
      <c r="V381" s="24">
        <v>163</v>
      </c>
      <c r="W381" s="24">
        <v>8.1999999999999993</v>
      </c>
      <c r="X381" s="24">
        <v>306.39999999999998</v>
      </c>
      <c r="Y381" s="24">
        <v>2.5</v>
      </c>
      <c r="Z381" s="40">
        <v>1.0489999999999999</v>
      </c>
      <c r="AA381" s="40">
        <v>0.39800000000000002</v>
      </c>
      <c r="AB381" s="40">
        <v>8.8000000000000007</v>
      </c>
      <c r="AC381" s="40">
        <v>50.8</v>
      </c>
      <c r="AD381" s="28">
        <v>33</v>
      </c>
      <c r="AE381" s="115">
        <v>11.56</v>
      </c>
      <c r="AF381" s="24" t="s">
        <v>496</v>
      </c>
      <c r="AZ381" s="161"/>
      <c r="BA381" s="161"/>
      <c r="BB381" s="161"/>
      <c r="BC381" s="161"/>
      <c r="BD381" s="161"/>
      <c r="BE381" s="161"/>
      <c r="BF381" s="161"/>
      <c r="BG381" s="161"/>
      <c r="BH381" s="161"/>
      <c r="BI381" s="161"/>
    </row>
    <row r="382" spans="1:61" s="65" customFormat="1" hidden="1">
      <c r="A382" s="1">
        <v>3</v>
      </c>
      <c r="B382" s="24" t="s">
        <v>93</v>
      </c>
      <c r="C382" s="119">
        <v>43578</v>
      </c>
      <c r="D382" s="24" t="s">
        <v>815</v>
      </c>
      <c r="E382" s="24" t="s">
        <v>497</v>
      </c>
      <c r="F382" s="24" t="s">
        <v>55</v>
      </c>
      <c r="G382" s="26">
        <v>500</v>
      </c>
      <c r="H382" s="26">
        <v>2</v>
      </c>
      <c r="I382" s="25" t="s">
        <v>484</v>
      </c>
      <c r="J382" s="28">
        <v>5447</v>
      </c>
      <c r="K382" s="28">
        <v>7488</v>
      </c>
      <c r="L382" s="24">
        <v>10.029999999999999</v>
      </c>
      <c r="M382" s="24">
        <f t="shared" ref="M382:M413" si="66">((K382-J382)*0.3*0.25*1000)/L382</f>
        <v>15261.7148554337</v>
      </c>
      <c r="N382" s="44">
        <v>0.32</v>
      </c>
      <c r="O382" s="44">
        <v>160.66752</v>
      </c>
      <c r="P382" s="29">
        <f t="shared" si="55"/>
        <v>160.66752</v>
      </c>
      <c r="Q382" s="24" t="s">
        <v>57</v>
      </c>
      <c r="R382" s="55">
        <v>48.4</v>
      </c>
      <c r="S382" s="24">
        <v>11.9</v>
      </c>
      <c r="T382" s="24">
        <v>10.72</v>
      </c>
      <c r="U382" s="24">
        <v>99.4</v>
      </c>
      <c r="V382" s="24">
        <v>163</v>
      </c>
      <c r="W382" s="24">
        <v>8.1999999999999993</v>
      </c>
      <c r="X382" s="24">
        <v>306.39999999999998</v>
      </c>
      <c r="Y382" s="24">
        <v>2.5</v>
      </c>
      <c r="Z382" s="40">
        <v>1.0489999999999999</v>
      </c>
      <c r="AA382" s="40">
        <v>0.39800000000000002</v>
      </c>
      <c r="AB382" s="40">
        <v>8.8000000000000007</v>
      </c>
      <c r="AC382" s="40">
        <v>50.8</v>
      </c>
      <c r="AD382" s="28">
        <v>33</v>
      </c>
      <c r="AE382" s="115">
        <v>9.89</v>
      </c>
      <c r="AF382" s="24" t="s">
        <v>497</v>
      </c>
      <c r="AZ382" s="161"/>
      <c r="BA382" s="161"/>
      <c r="BB382" s="161"/>
      <c r="BC382" s="161"/>
      <c r="BD382" s="161"/>
      <c r="BE382" s="161"/>
      <c r="BF382" s="161"/>
      <c r="BG382" s="161"/>
      <c r="BH382" s="161"/>
      <c r="BI382" s="161"/>
    </row>
    <row r="383" spans="1:61" s="65" customFormat="1" hidden="1">
      <c r="A383" s="1">
        <v>3</v>
      </c>
      <c r="B383" s="24" t="s">
        <v>93</v>
      </c>
      <c r="C383" s="119">
        <v>43578</v>
      </c>
      <c r="D383" s="24" t="s">
        <v>815</v>
      </c>
      <c r="E383" s="24" t="s">
        <v>498</v>
      </c>
      <c r="F383" s="24" t="s">
        <v>55</v>
      </c>
      <c r="G383" s="26">
        <v>500</v>
      </c>
      <c r="H383" s="26">
        <v>3</v>
      </c>
      <c r="I383" s="25" t="s">
        <v>484</v>
      </c>
      <c r="J383" s="28">
        <v>7489</v>
      </c>
      <c r="K383" s="28">
        <v>9284</v>
      </c>
      <c r="L383" s="24">
        <v>10</v>
      </c>
      <c r="M383" s="24">
        <f t="shared" si="66"/>
        <v>13462.5</v>
      </c>
      <c r="N383" s="44">
        <v>0.32</v>
      </c>
      <c r="O383" s="44">
        <v>141.30240000000001</v>
      </c>
      <c r="P383" s="29">
        <f t="shared" si="55"/>
        <v>141.30240000000001</v>
      </c>
      <c r="Q383" s="24" t="s">
        <v>57</v>
      </c>
      <c r="R383" s="55">
        <v>48.4</v>
      </c>
      <c r="S383" s="24">
        <v>11.9</v>
      </c>
      <c r="T383" s="24">
        <v>10.72</v>
      </c>
      <c r="U383" s="24">
        <v>99.4</v>
      </c>
      <c r="V383" s="24">
        <v>163</v>
      </c>
      <c r="W383" s="24">
        <v>8.1999999999999993</v>
      </c>
      <c r="X383" s="24">
        <v>306.39999999999998</v>
      </c>
      <c r="Y383" s="24">
        <v>2.5</v>
      </c>
      <c r="Z383" s="40">
        <v>1.0489999999999999</v>
      </c>
      <c r="AA383" s="40">
        <v>0.39800000000000002</v>
      </c>
      <c r="AB383" s="40">
        <v>8.8000000000000007</v>
      </c>
      <c r="AC383" s="40">
        <v>50.8</v>
      </c>
      <c r="AD383" s="28">
        <v>33</v>
      </c>
      <c r="AE383" s="115">
        <v>1.31</v>
      </c>
      <c r="AF383" s="24" t="s">
        <v>498</v>
      </c>
      <c r="AZ383" s="161"/>
      <c r="BA383" s="161"/>
      <c r="BB383" s="161"/>
      <c r="BC383" s="161"/>
      <c r="BD383" s="161"/>
      <c r="BE383" s="161"/>
      <c r="BF383" s="161"/>
      <c r="BG383" s="161"/>
      <c r="BH383" s="161"/>
      <c r="BI383" s="161"/>
    </row>
    <row r="384" spans="1:61" s="65" customFormat="1" hidden="1">
      <c r="A384" s="1">
        <v>1</v>
      </c>
      <c r="B384" s="24" t="s">
        <v>52</v>
      </c>
      <c r="C384" s="119">
        <v>43578</v>
      </c>
      <c r="D384" s="24" t="s">
        <v>813</v>
      </c>
      <c r="E384" s="24" t="s">
        <v>483</v>
      </c>
      <c r="F384" s="24" t="s">
        <v>55</v>
      </c>
      <c r="G384" s="26">
        <v>500</v>
      </c>
      <c r="H384" s="26">
        <v>1</v>
      </c>
      <c r="I384" s="25" t="s">
        <v>484</v>
      </c>
      <c r="J384" s="28">
        <v>88697</v>
      </c>
      <c r="K384" s="28">
        <v>91941</v>
      </c>
      <c r="L384" s="24">
        <v>10.199999999999999</v>
      </c>
      <c r="M384" s="24">
        <f t="shared" si="66"/>
        <v>23852.941176470587</v>
      </c>
      <c r="N384" s="44">
        <v>0.32</v>
      </c>
      <c r="O384" s="44">
        <v>255.36767999999998</v>
      </c>
      <c r="P384" s="29">
        <f t="shared" si="55"/>
        <v>255.36767999999998</v>
      </c>
      <c r="Q384" s="24" t="s">
        <v>57</v>
      </c>
      <c r="R384" s="24">
        <v>34.1</v>
      </c>
      <c r="S384" s="24">
        <v>9.4</v>
      </c>
      <c r="T384" s="24">
        <v>10.199999999999999</v>
      </c>
      <c r="U384" s="24">
        <v>88.5</v>
      </c>
      <c r="V384" s="24">
        <v>112.3</v>
      </c>
      <c r="W384" s="24">
        <v>7.75</v>
      </c>
      <c r="X384" s="24">
        <v>317.3</v>
      </c>
      <c r="Y384" s="24">
        <v>5.4</v>
      </c>
      <c r="Z384" s="40">
        <v>0.76700000000000002</v>
      </c>
      <c r="AA384" s="40">
        <v>0.36499999999999999</v>
      </c>
      <c r="AB384" s="40">
        <v>5.0999999999999996</v>
      </c>
      <c r="AC384" s="40">
        <v>58.8</v>
      </c>
      <c r="AD384" s="28">
        <v>28</v>
      </c>
      <c r="AE384" s="115">
        <v>1.56</v>
      </c>
      <c r="AF384" s="24" t="s">
        <v>483</v>
      </c>
      <c r="AZ384" s="161"/>
      <c r="BA384" s="161"/>
      <c r="BB384" s="161"/>
      <c r="BC384" s="161"/>
      <c r="BD384" s="161"/>
      <c r="BE384" s="161"/>
      <c r="BF384" s="161"/>
      <c r="BG384" s="161"/>
      <c r="BH384" s="161"/>
      <c r="BI384" s="161"/>
    </row>
    <row r="385" spans="1:61" s="65" customFormat="1" hidden="1">
      <c r="A385" s="1">
        <v>1</v>
      </c>
      <c r="B385" s="24" t="s">
        <v>52</v>
      </c>
      <c r="C385" s="119">
        <v>43578</v>
      </c>
      <c r="D385" s="24" t="s">
        <v>813</v>
      </c>
      <c r="E385" s="24" t="s">
        <v>485</v>
      </c>
      <c r="F385" s="24" t="s">
        <v>55</v>
      </c>
      <c r="G385" s="26">
        <v>500</v>
      </c>
      <c r="H385" s="26">
        <v>2</v>
      </c>
      <c r="I385" s="25" t="s">
        <v>484</v>
      </c>
      <c r="J385" s="28">
        <v>91941</v>
      </c>
      <c r="K385" s="28">
        <v>95195</v>
      </c>
      <c r="L385" s="24">
        <v>10.3</v>
      </c>
      <c r="M385" s="24">
        <f t="shared" si="66"/>
        <v>23694.174757281547</v>
      </c>
      <c r="N385" s="44">
        <v>0.32</v>
      </c>
      <c r="O385" s="44">
        <v>256.15487999999999</v>
      </c>
      <c r="P385" s="29">
        <f t="shared" si="55"/>
        <v>256.15487999999999</v>
      </c>
      <c r="Q385" s="24" t="s">
        <v>57</v>
      </c>
      <c r="R385" s="24">
        <v>34.1</v>
      </c>
      <c r="S385" s="24">
        <v>9.4</v>
      </c>
      <c r="T385" s="24">
        <v>10.199999999999999</v>
      </c>
      <c r="U385" s="24">
        <v>88.5</v>
      </c>
      <c r="V385" s="24">
        <v>112.3</v>
      </c>
      <c r="W385" s="24">
        <v>7.75</v>
      </c>
      <c r="X385" s="24">
        <v>317.3</v>
      </c>
      <c r="Y385" s="24">
        <v>5.4</v>
      </c>
      <c r="Z385" s="40">
        <v>0.76700000000000002</v>
      </c>
      <c r="AA385" s="40">
        <v>0.36499999999999999</v>
      </c>
      <c r="AB385" s="40">
        <v>5.0999999999999996</v>
      </c>
      <c r="AC385" s="40">
        <v>58.8</v>
      </c>
      <c r="AD385" s="28">
        <v>28</v>
      </c>
      <c r="AE385" s="115">
        <v>9</v>
      </c>
      <c r="AF385" s="24" t="s">
        <v>485</v>
      </c>
      <c r="AZ385" s="161"/>
      <c r="BA385" s="161"/>
      <c r="BB385" s="161"/>
      <c r="BC385" s="161"/>
      <c r="BD385" s="161"/>
      <c r="BE385" s="161"/>
      <c r="BF385" s="161"/>
      <c r="BG385" s="161"/>
      <c r="BH385" s="161"/>
      <c r="BI385" s="161"/>
    </row>
    <row r="386" spans="1:61" s="65" customFormat="1" hidden="1">
      <c r="A386" s="1">
        <v>1</v>
      </c>
      <c r="B386" s="24" t="s">
        <v>52</v>
      </c>
      <c r="C386" s="119">
        <v>43578</v>
      </c>
      <c r="D386" s="24" t="s">
        <v>813</v>
      </c>
      <c r="E386" s="24" t="s">
        <v>486</v>
      </c>
      <c r="F386" s="24" t="s">
        <v>55</v>
      </c>
      <c r="G386" s="26">
        <v>500</v>
      </c>
      <c r="H386" s="26">
        <v>3</v>
      </c>
      <c r="I386" s="25" t="s">
        <v>484</v>
      </c>
      <c r="J386" s="28">
        <v>95660</v>
      </c>
      <c r="K386" s="28">
        <v>98952</v>
      </c>
      <c r="L386" s="24">
        <v>10.199999999999999</v>
      </c>
      <c r="M386" s="24">
        <f t="shared" si="66"/>
        <v>24205.882352941175</v>
      </c>
      <c r="N386" s="44">
        <v>0.32</v>
      </c>
      <c r="O386" s="44">
        <v>259.14623999999998</v>
      </c>
      <c r="P386" s="29">
        <f t="shared" ref="P386:P449" si="67">(K386-J386)*0.3*0.82*N386</f>
        <v>259.14623999999998</v>
      </c>
      <c r="Q386" s="24" t="s">
        <v>57</v>
      </c>
      <c r="R386" s="24">
        <v>34.1</v>
      </c>
      <c r="S386" s="24">
        <v>9.4</v>
      </c>
      <c r="T386" s="24">
        <v>10.199999999999999</v>
      </c>
      <c r="U386" s="24">
        <v>88.5</v>
      </c>
      <c r="V386" s="24">
        <v>112.3</v>
      </c>
      <c r="W386" s="24">
        <v>7.75</v>
      </c>
      <c r="X386" s="24">
        <v>317.3</v>
      </c>
      <c r="Y386" s="24">
        <v>5.4</v>
      </c>
      <c r="Z386" s="40">
        <v>0.76700000000000002</v>
      </c>
      <c r="AA386" s="40">
        <v>0.36499999999999999</v>
      </c>
      <c r="AB386" s="40">
        <v>5.0999999999999996</v>
      </c>
      <c r="AC386" s="40">
        <v>58.8</v>
      </c>
      <c r="AD386" s="28">
        <v>28</v>
      </c>
      <c r="AE386" s="115">
        <v>3.12</v>
      </c>
      <c r="AF386" s="24" t="s">
        <v>486</v>
      </c>
      <c r="AZ386" s="161"/>
      <c r="BA386" s="161"/>
      <c r="BB386" s="161"/>
      <c r="BC386" s="161"/>
      <c r="BD386" s="161"/>
      <c r="BE386" s="161"/>
      <c r="BF386" s="161"/>
      <c r="BG386" s="161"/>
      <c r="BH386" s="161"/>
      <c r="BI386" s="161"/>
    </row>
    <row r="387" spans="1:61" s="65" customFormat="1" hidden="1">
      <c r="A387" s="1">
        <v>6</v>
      </c>
      <c r="B387" s="24" t="s">
        <v>143</v>
      </c>
      <c r="C387" s="25">
        <v>43581</v>
      </c>
      <c r="D387" s="25" t="s">
        <v>516</v>
      </c>
      <c r="E387" s="24" t="s">
        <v>517</v>
      </c>
      <c r="F387" s="24" t="s">
        <v>55</v>
      </c>
      <c r="G387" s="26">
        <v>500</v>
      </c>
      <c r="H387" s="26">
        <v>1</v>
      </c>
      <c r="I387" s="25" t="s">
        <v>484</v>
      </c>
      <c r="J387" s="129">
        <v>49144</v>
      </c>
      <c r="K387" s="129">
        <v>51272</v>
      </c>
      <c r="L387" s="70">
        <v>10.3</v>
      </c>
      <c r="M387" s="70">
        <f t="shared" si="66"/>
        <v>15495.14563106796</v>
      </c>
      <c r="N387" s="44">
        <v>0.32</v>
      </c>
      <c r="O387" s="44">
        <v>167.51615999999999</v>
      </c>
      <c r="P387" s="29">
        <f t="shared" si="67"/>
        <v>167.51615999999999</v>
      </c>
      <c r="Q387" s="65" t="s">
        <v>518</v>
      </c>
      <c r="R387" s="24">
        <v>198</v>
      </c>
      <c r="S387" s="65">
        <v>13</v>
      </c>
      <c r="T387" s="65">
        <v>10.07</v>
      </c>
      <c r="U387" s="65">
        <v>95.6</v>
      </c>
      <c r="V387" s="65">
        <v>153.4</v>
      </c>
      <c r="W387" s="65">
        <v>7.94</v>
      </c>
      <c r="X387" s="65">
        <v>300.39999999999998</v>
      </c>
      <c r="Y387" s="65">
        <v>4.8</v>
      </c>
      <c r="Z387" s="40">
        <v>1.399</v>
      </c>
      <c r="AA387" s="40">
        <v>0.42</v>
      </c>
      <c r="AB387" s="40">
        <v>11.4</v>
      </c>
      <c r="AC387" s="40">
        <v>72.3</v>
      </c>
      <c r="AD387" s="28">
        <v>36</v>
      </c>
      <c r="AE387" s="115">
        <v>17.88</v>
      </c>
      <c r="AF387" s="47" t="s">
        <v>517</v>
      </c>
      <c r="AZ387" s="161"/>
      <c r="BA387" s="161"/>
      <c r="BB387" s="161"/>
      <c r="BC387" s="161"/>
      <c r="BD387" s="161"/>
      <c r="BE387" s="161"/>
      <c r="BF387" s="161"/>
      <c r="BG387" s="161"/>
      <c r="BH387" s="161"/>
      <c r="BI387" s="161"/>
    </row>
    <row r="388" spans="1:61" s="65" customFormat="1" hidden="1">
      <c r="A388" s="1">
        <v>6</v>
      </c>
      <c r="B388" s="24" t="s">
        <v>143</v>
      </c>
      <c r="C388" s="25">
        <v>43581</v>
      </c>
      <c r="D388" s="25" t="s">
        <v>516</v>
      </c>
      <c r="E388" s="24" t="s">
        <v>519</v>
      </c>
      <c r="F388" s="24" t="s">
        <v>55</v>
      </c>
      <c r="G388" s="26">
        <v>500</v>
      </c>
      <c r="H388" s="26">
        <v>2</v>
      </c>
      <c r="I388" s="25" t="s">
        <v>484</v>
      </c>
      <c r="J388" s="129">
        <v>51272</v>
      </c>
      <c r="K388" s="129">
        <v>53434</v>
      </c>
      <c r="L388" s="70">
        <v>9.93</v>
      </c>
      <c r="M388" s="70">
        <f t="shared" si="66"/>
        <v>16329.305135951661</v>
      </c>
      <c r="N388" s="44">
        <v>0.32</v>
      </c>
      <c r="O388" s="44">
        <v>170.19263999999998</v>
      </c>
      <c r="P388" s="29">
        <f t="shared" si="67"/>
        <v>170.19263999999998</v>
      </c>
      <c r="Q388" s="65" t="s">
        <v>518</v>
      </c>
      <c r="R388" s="24">
        <v>198</v>
      </c>
      <c r="S388" s="65">
        <v>13</v>
      </c>
      <c r="T388" s="65">
        <v>10.07</v>
      </c>
      <c r="U388" s="65">
        <v>95.6</v>
      </c>
      <c r="V388" s="65">
        <v>153.4</v>
      </c>
      <c r="W388" s="65">
        <v>7.94</v>
      </c>
      <c r="X388" s="65">
        <v>300.39999999999998</v>
      </c>
      <c r="Y388" s="65">
        <v>4.8</v>
      </c>
      <c r="Z388" s="40">
        <v>1.399</v>
      </c>
      <c r="AA388" s="40">
        <v>0.42</v>
      </c>
      <c r="AB388" s="40">
        <v>11.4</v>
      </c>
      <c r="AC388" s="40">
        <v>72.3</v>
      </c>
      <c r="AD388" s="28">
        <v>36</v>
      </c>
      <c r="AE388" s="115">
        <v>6.23</v>
      </c>
      <c r="AF388" s="47" t="s">
        <v>519</v>
      </c>
      <c r="AZ388" s="161"/>
      <c r="BA388" s="161"/>
      <c r="BB388" s="161"/>
      <c r="BC388" s="161"/>
      <c r="BD388" s="161"/>
      <c r="BE388" s="161"/>
      <c r="BF388" s="161"/>
      <c r="BG388" s="161"/>
      <c r="BH388" s="161"/>
      <c r="BI388" s="161"/>
    </row>
    <row r="389" spans="1:61" s="65" customFormat="1" hidden="1">
      <c r="A389" s="1">
        <v>6</v>
      </c>
      <c r="B389" s="24" t="s">
        <v>143</v>
      </c>
      <c r="C389" s="25">
        <v>43581</v>
      </c>
      <c r="D389" s="25" t="s">
        <v>516</v>
      </c>
      <c r="E389" s="24" t="s">
        <v>520</v>
      </c>
      <c r="F389" s="24" t="s">
        <v>55</v>
      </c>
      <c r="G389" s="26">
        <v>500</v>
      </c>
      <c r="H389" s="26">
        <v>3</v>
      </c>
      <c r="I389" s="25" t="s">
        <v>484</v>
      </c>
      <c r="J389" s="129">
        <v>53435</v>
      </c>
      <c r="K389" s="129">
        <v>55652</v>
      </c>
      <c r="L389" s="70">
        <v>10.050000000000001</v>
      </c>
      <c r="M389" s="70">
        <f t="shared" si="66"/>
        <v>16544.776119402984</v>
      </c>
      <c r="N389" s="44">
        <v>0.32</v>
      </c>
      <c r="O389" s="44">
        <v>174.52223999999998</v>
      </c>
      <c r="P389" s="29">
        <f t="shared" si="67"/>
        <v>174.52223999999998</v>
      </c>
      <c r="Q389" s="65" t="s">
        <v>518</v>
      </c>
      <c r="R389" s="24">
        <v>198</v>
      </c>
      <c r="S389" s="65">
        <v>13</v>
      </c>
      <c r="T389" s="65">
        <v>10.07</v>
      </c>
      <c r="U389" s="65">
        <v>95.6</v>
      </c>
      <c r="V389" s="65">
        <v>153.4</v>
      </c>
      <c r="W389" s="65">
        <v>7.94</v>
      </c>
      <c r="X389" s="65">
        <v>300.39999999999998</v>
      </c>
      <c r="Y389" s="65">
        <v>4.8</v>
      </c>
      <c r="Z389" s="40">
        <v>1.399</v>
      </c>
      <c r="AA389" s="40">
        <v>0.42</v>
      </c>
      <c r="AB389" s="40">
        <v>11.4</v>
      </c>
      <c r="AC389" s="40">
        <v>72.3</v>
      </c>
      <c r="AD389" s="28">
        <v>36</v>
      </c>
      <c r="AE389" s="115">
        <v>10.55</v>
      </c>
      <c r="AF389" s="47" t="s">
        <v>520</v>
      </c>
      <c r="AZ389" s="161"/>
      <c r="BA389" s="161"/>
      <c r="BB389" s="161"/>
      <c r="BC389" s="161"/>
      <c r="BD389" s="161"/>
      <c r="BE389" s="161"/>
      <c r="BF389" s="161"/>
      <c r="BG389" s="161"/>
      <c r="BH389" s="161"/>
      <c r="BI389" s="161"/>
    </row>
    <row r="390" spans="1:61" s="65" customFormat="1" hidden="1">
      <c r="A390" s="1">
        <v>15</v>
      </c>
      <c r="B390" s="24" t="s">
        <v>320</v>
      </c>
      <c r="C390" s="25">
        <v>43579</v>
      </c>
      <c r="D390" s="25" t="s">
        <v>570</v>
      </c>
      <c r="E390" s="24" t="s">
        <v>571</v>
      </c>
      <c r="F390" s="24" t="s">
        <v>55</v>
      </c>
      <c r="G390" s="26">
        <v>500</v>
      </c>
      <c r="H390" s="26">
        <v>1</v>
      </c>
      <c r="I390" s="25" t="s">
        <v>484</v>
      </c>
      <c r="J390" s="129">
        <v>13940</v>
      </c>
      <c r="K390" s="129">
        <v>15594</v>
      </c>
      <c r="L390" s="70">
        <v>10</v>
      </c>
      <c r="M390" s="70">
        <f t="shared" si="66"/>
        <v>12405</v>
      </c>
      <c r="N390" s="44">
        <v>0.32</v>
      </c>
      <c r="O390" s="44">
        <v>130.20287999999999</v>
      </c>
      <c r="P390" s="29">
        <f t="shared" si="67"/>
        <v>130.20287999999999</v>
      </c>
      <c r="Q390" s="65" t="s">
        <v>572</v>
      </c>
      <c r="R390" s="24">
        <v>3.2</v>
      </c>
      <c r="S390" s="65">
        <v>14.5</v>
      </c>
      <c r="T390" s="65">
        <v>9.27</v>
      </c>
      <c r="U390" s="65">
        <v>91.1</v>
      </c>
      <c r="V390" s="65">
        <v>396.4</v>
      </c>
      <c r="W390" s="65">
        <v>7.89</v>
      </c>
      <c r="X390" s="65">
        <v>232.5</v>
      </c>
      <c r="Y390" s="65">
        <v>5.3</v>
      </c>
      <c r="Z390" s="40">
        <v>2.5009999999999999</v>
      </c>
      <c r="AA390" s="40">
        <v>3.2389999999999999</v>
      </c>
      <c r="AB390" s="40">
        <v>45.7</v>
      </c>
      <c r="AC390" s="40">
        <v>89.9</v>
      </c>
      <c r="AD390" s="28">
        <v>68</v>
      </c>
      <c r="AE390" s="115">
        <v>7.0000000000000007E-2</v>
      </c>
      <c r="AF390" s="24" t="s">
        <v>571</v>
      </c>
      <c r="AZ390" s="161"/>
      <c r="BA390" s="161"/>
      <c r="BB390" s="161"/>
      <c r="BC390" s="161"/>
      <c r="BD390" s="161"/>
      <c r="BE390" s="161"/>
      <c r="BF390" s="161"/>
      <c r="BG390" s="161"/>
      <c r="BH390" s="161"/>
      <c r="BI390" s="161"/>
    </row>
    <row r="391" spans="1:61" s="65" customFormat="1" hidden="1">
      <c r="A391" s="1">
        <v>15</v>
      </c>
      <c r="B391" s="24" t="s">
        <v>320</v>
      </c>
      <c r="C391" s="25">
        <v>43579</v>
      </c>
      <c r="D391" s="25" t="s">
        <v>570</v>
      </c>
      <c r="E391" s="24" t="s">
        <v>573</v>
      </c>
      <c r="F391" s="24" t="s">
        <v>55</v>
      </c>
      <c r="G391" s="26">
        <v>500</v>
      </c>
      <c r="H391" s="26">
        <v>2</v>
      </c>
      <c r="I391" s="25" t="s">
        <v>484</v>
      </c>
      <c r="J391" s="129">
        <v>15594</v>
      </c>
      <c r="K391" s="129">
        <v>17218</v>
      </c>
      <c r="L391" s="70">
        <v>10</v>
      </c>
      <c r="M391" s="70">
        <f t="shared" si="66"/>
        <v>12180</v>
      </c>
      <c r="N391" s="44">
        <v>0.32</v>
      </c>
      <c r="O391" s="44">
        <v>127.84128</v>
      </c>
      <c r="P391" s="29">
        <f t="shared" si="67"/>
        <v>127.84128</v>
      </c>
      <c r="Q391" s="65" t="s">
        <v>572</v>
      </c>
      <c r="R391" s="24">
        <v>3.2</v>
      </c>
      <c r="S391" s="65">
        <v>14.5</v>
      </c>
      <c r="T391" s="65">
        <v>9.27</v>
      </c>
      <c r="U391" s="65">
        <v>91.1</v>
      </c>
      <c r="V391" s="65">
        <v>396.4</v>
      </c>
      <c r="W391" s="65">
        <v>7.89</v>
      </c>
      <c r="X391" s="65">
        <v>232.5</v>
      </c>
      <c r="Y391" s="65">
        <v>5.3</v>
      </c>
      <c r="Z391" s="40">
        <v>2.5009999999999999</v>
      </c>
      <c r="AA391" s="40">
        <v>3.2389999999999999</v>
      </c>
      <c r="AB391" s="40">
        <v>45.7</v>
      </c>
      <c r="AC391" s="40">
        <v>89.9</v>
      </c>
      <c r="AD391" s="28">
        <v>68</v>
      </c>
      <c r="AE391" s="115">
        <v>0.44</v>
      </c>
      <c r="AF391" s="24" t="s">
        <v>573</v>
      </c>
      <c r="AZ391" s="161"/>
      <c r="BA391" s="161"/>
      <c r="BB391" s="161"/>
      <c r="BC391" s="161"/>
      <c r="BD391" s="161"/>
      <c r="BE391" s="161"/>
      <c r="BF391" s="161"/>
      <c r="BG391" s="161"/>
      <c r="BH391" s="161"/>
      <c r="BI391" s="161"/>
    </row>
    <row r="392" spans="1:61" s="65" customFormat="1" hidden="1">
      <c r="A392" s="1">
        <v>15</v>
      </c>
      <c r="B392" s="24" t="s">
        <v>320</v>
      </c>
      <c r="C392" s="25">
        <v>43579</v>
      </c>
      <c r="D392" s="25" t="s">
        <v>570</v>
      </c>
      <c r="E392" s="24" t="s">
        <v>574</v>
      </c>
      <c r="F392" s="24" t="s">
        <v>55</v>
      </c>
      <c r="G392" s="26">
        <v>500</v>
      </c>
      <c r="H392" s="26">
        <v>3</v>
      </c>
      <c r="I392" s="25" t="s">
        <v>484</v>
      </c>
      <c r="J392" s="129">
        <v>17216</v>
      </c>
      <c r="K392" s="129">
        <v>18882</v>
      </c>
      <c r="L392" s="70">
        <v>10</v>
      </c>
      <c r="M392" s="70">
        <f t="shared" si="66"/>
        <v>12494.999999999998</v>
      </c>
      <c r="N392" s="44">
        <v>0.32</v>
      </c>
      <c r="O392" s="44">
        <v>131.14751999999999</v>
      </c>
      <c r="P392" s="29">
        <f t="shared" si="67"/>
        <v>131.14751999999999</v>
      </c>
      <c r="Q392" s="65" t="s">
        <v>572</v>
      </c>
      <c r="R392" s="24">
        <v>3.2</v>
      </c>
      <c r="S392" s="65">
        <v>14.5</v>
      </c>
      <c r="T392" s="65">
        <v>9.27</v>
      </c>
      <c r="U392" s="65">
        <v>91.1</v>
      </c>
      <c r="V392" s="65">
        <v>396.4</v>
      </c>
      <c r="W392" s="65">
        <v>7.89</v>
      </c>
      <c r="X392" s="65">
        <v>232.5</v>
      </c>
      <c r="Y392" s="65">
        <v>5.3</v>
      </c>
      <c r="Z392" s="40">
        <v>2.5009999999999999</v>
      </c>
      <c r="AA392" s="40">
        <v>3.2389999999999999</v>
      </c>
      <c r="AB392" s="40">
        <v>45.7</v>
      </c>
      <c r="AC392" s="40">
        <v>89.9</v>
      </c>
      <c r="AD392" s="28">
        <v>68</v>
      </c>
      <c r="AE392" s="115">
        <v>4.16</v>
      </c>
      <c r="AF392" s="24" t="s">
        <v>574</v>
      </c>
      <c r="AZ392" s="161"/>
      <c r="BA392" s="161"/>
      <c r="BB392" s="161"/>
      <c r="BC392" s="161"/>
      <c r="BD392" s="161"/>
      <c r="BE392" s="161"/>
      <c r="BF392" s="161"/>
      <c r="BG392" s="161"/>
      <c r="BH392" s="161"/>
      <c r="BI392" s="161"/>
    </row>
    <row r="393" spans="1:61" s="65" customFormat="1" hidden="1">
      <c r="A393" s="1">
        <v>8</v>
      </c>
      <c r="B393" s="24" t="s">
        <v>210</v>
      </c>
      <c r="C393" s="25">
        <v>43579</v>
      </c>
      <c r="D393" s="25" t="s">
        <v>219</v>
      </c>
      <c r="E393" s="24" t="s">
        <v>533</v>
      </c>
      <c r="F393" s="24" t="s">
        <v>55</v>
      </c>
      <c r="G393" s="26">
        <v>500</v>
      </c>
      <c r="H393" s="26">
        <v>1</v>
      </c>
      <c r="I393" s="25" t="s">
        <v>484</v>
      </c>
      <c r="J393" s="129">
        <v>27713</v>
      </c>
      <c r="K393" s="129">
        <v>29094</v>
      </c>
      <c r="L393" s="70">
        <v>10.11</v>
      </c>
      <c r="M393" s="70">
        <f t="shared" si="66"/>
        <v>10244.807121661721</v>
      </c>
      <c r="N393" s="44">
        <v>0.32</v>
      </c>
      <c r="O393" s="44">
        <v>108.71232000000001</v>
      </c>
      <c r="P393" s="29">
        <f t="shared" si="67"/>
        <v>108.71232000000001</v>
      </c>
      <c r="Q393" s="65" t="s">
        <v>534</v>
      </c>
      <c r="R393" s="54">
        <v>1.9</v>
      </c>
      <c r="S393" s="65">
        <v>16.2</v>
      </c>
      <c r="T393" s="65">
        <v>9.34</v>
      </c>
      <c r="U393" s="65">
        <v>95.2</v>
      </c>
      <c r="V393" s="65">
        <v>475.5</v>
      </c>
      <c r="W393" s="65">
        <v>7.99</v>
      </c>
      <c r="X393" s="65">
        <v>309.39999999999998</v>
      </c>
      <c r="Y393" s="65">
        <v>16.2</v>
      </c>
      <c r="Z393" s="40">
        <v>3.4460000000000002</v>
      </c>
      <c r="AA393" s="40">
        <v>5.0359999999999996</v>
      </c>
      <c r="AB393" s="40">
        <v>23.2</v>
      </c>
      <c r="AC393" s="40">
        <v>311</v>
      </c>
      <c r="AD393" s="28">
        <v>261</v>
      </c>
      <c r="AE393" s="115">
        <v>14.86</v>
      </c>
      <c r="AF393" s="24" t="s">
        <v>533</v>
      </c>
      <c r="AZ393" s="161"/>
      <c r="BA393" s="161"/>
      <c r="BB393" s="161"/>
      <c r="BC393" s="161"/>
      <c r="BD393" s="161"/>
      <c r="BE393" s="161"/>
      <c r="BF393" s="161"/>
      <c r="BG393" s="161"/>
      <c r="BH393" s="161"/>
      <c r="BI393" s="161"/>
    </row>
    <row r="394" spans="1:61" s="65" customFormat="1" hidden="1">
      <c r="A394" s="1">
        <v>8</v>
      </c>
      <c r="B394" s="24" t="s">
        <v>210</v>
      </c>
      <c r="C394" s="25">
        <v>43579</v>
      </c>
      <c r="D394" s="25" t="s">
        <v>219</v>
      </c>
      <c r="E394" s="24" t="s">
        <v>535</v>
      </c>
      <c r="F394" s="24" t="s">
        <v>55</v>
      </c>
      <c r="G394" s="26">
        <v>500</v>
      </c>
      <c r="H394" s="26">
        <v>2</v>
      </c>
      <c r="I394" s="25" t="s">
        <v>484</v>
      </c>
      <c r="J394" s="129">
        <v>29097</v>
      </c>
      <c r="K394" s="129">
        <v>30560</v>
      </c>
      <c r="L394" s="70">
        <v>10.1</v>
      </c>
      <c r="M394" s="70">
        <f t="shared" si="66"/>
        <v>10863.861386138615</v>
      </c>
      <c r="N394" s="44">
        <v>0.32</v>
      </c>
      <c r="O394" s="44">
        <v>115.16735999999999</v>
      </c>
      <c r="P394" s="29">
        <f t="shared" si="67"/>
        <v>115.16735999999999</v>
      </c>
      <c r="Q394" s="65" t="s">
        <v>57</v>
      </c>
      <c r="R394" s="54">
        <v>1.9</v>
      </c>
      <c r="S394" s="65">
        <v>16.2</v>
      </c>
      <c r="T394" s="65">
        <v>9.34</v>
      </c>
      <c r="U394" s="65">
        <v>95.2</v>
      </c>
      <c r="V394" s="65">
        <v>475.5</v>
      </c>
      <c r="W394" s="65">
        <v>7.99</v>
      </c>
      <c r="X394" s="65">
        <v>309.39999999999998</v>
      </c>
      <c r="Y394" s="65">
        <v>16.2</v>
      </c>
      <c r="Z394" s="40">
        <v>3.4460000000000002</v>
      </c>
      <c r="AA394" s="40">
        <v>5.0359999999999996</v>
      </c>
      <c r="AB394" s="40">
        <v>23.2</v>
      </c>
      <c r="AC394" s="40">
        <v>311</v>
      </c>
      <c r="AD394" s="28">
        <v>261</v>
      </c>
      <c r="AE394" s="115">
        <v>23.37</v>
      </c>
      <c r="AF394" s="24" t="s">
        <v>535</v>
      </c>
      <c r="AZ394" s="161"/>
      <c r="BA394" s="161"/>
      <c r="BB394" s="161"/>
      <c r="BC394" s="161"/>
      <c r="BD394" s="161"/>
      <c r="BE394" s="161"/>
      <c r="BF394" s="161"/>
      <c r="BG394" s="161"/>
      <c r="BH394" s="161"/>
      <c r="BI394" s="161"/>
    </row>
    <row r="395" spans="1:61" s="65" customFormat="1" hidden="1">
      <c r="A395" s="1">
        <v>8</v>
      </c>
      <c r="B395" s="24" t="s">
        <v>210</v>
      </c>
      <c r="C395" s="25">
        <v>43579</v>
      </c>
      <c r="D395" s="25" t="s">
        <v>219</v>
      </c>
      <c r="E395" s="24" t="s">
        <v>536</v>
      </c>
      <c r="F395" s="24" t="s">
        <v>55</v>
      </c>
      <c r="G395" s="26">
        <v>500</v>
      </c>
      <c r="H395" s="26">
        <v>3</v>
      </c>
      <c r="I395" s="25" t="s">
        <v>484</v>
      </c>
      <c r="J395" s="129">
        <v>30581</v>
      </c>
      <c r="K395" s="129">
        <v>32113</v>
      </c>
      <c r="L395" s="70">
        <v>10.01</v>
      </c>
      <c r="M395" s="70">
        <f t="shared" si="66"/>
        <v>11478.521478521478</v>
      </c>
      <c r="N395" s="44">
        <v>0.32</v>
      </c>
      <c r="O395" s="44">
        <v>120.59903999999999</v>
      </c>
      <c r="P395" s="29">
        <f t="shared" si="67"/>
        <v>120.59903999999999</v>
      </c>
      <c r="Q395" s="65" t="s">
        <v>57</v>
      </c>
      <c r="R395" s="54">
        <v>1.9</v>
      </c>
      <c r="S395" s="65">
        <v>16.2</v>
      </c>
      <c r="T395" s="65">
        <v>9.34</v>
      </c>
      <c r="U395" s="65">
        <v>95.2</v>
      </c>
      <c r="V395" s="65">
        <v>475.5</v>
      </c>
      <c r="W395" s="65">
        <v>7.99</v>
      </c>
      <c r="X395" s="65">
        <v>309.39999999999998</v>
      </c>
      <c r="Y395" s="65">
        <v>16.2</v>
      </c>
      <c r="Z395" s="40">
        <v>3.4460000000000002</v>
      </c>
      <c r="AA395" s="40">
        <v>5.0359999999999996</v>
      </c>
      <c r="AB395" s="40">
        <v>23.2</v>
      </c>
      <c r="AC395" s="40">
        <v>311</v>
      </c>
      <c r="AD395" s="28">
        <v>261</v>
      </c>
      <c r="AE395" s="115">
        <v>21.47</v>
      </c>
      <c r="AF395" s="24" t="s">
        <v>536</v>
      </c>
      <c r="AZ395" s="161"/>
      <c r="BA395" s="161"/>
      <c r="BB395" s="161"/>
      <c r="BC395" s="161"/>
      <c r="BD395" s="161"/>
      <c r="BE395" s="161"/>
      <c r="BF395" s="161"/>
      <c r="BG395" s="161"/>
      <c r="BH395" s="161"/>
      <c r="BI395" s="161"/>
    </row>
    <row r="396" spans="1:61" s="65" customFormat="1" hidden="1">
      <c r="A396" s="1">
        <v>5</v>
      </c>
      <c r="B396" s="24" t="s">
        <v>126</v>
      </c>
      <c r="C396" s="119">
        <v>43581</v>
      </c>
      <c r="D396" s="65" t="s">
        <v>505</v>
      </c>
      <c r="E396" s="24" t="s">
        <v>506</v>
      </c>
      <c r="F396" s="24" t="s">
        <v>55</v>
      </c>
      <c r="G396" s="26">
        <v>500</v>
      </c>
      <c r="H396" s="26">
        <v>1</v>
      </c>
      <c r="I396" s="25" t="s">
        <v>484</v>
      </c>
      <c r="J396" s="129">
        <v>56221</v>
      </c>
      <c r="K396" s="129">
        <v>57253</v>
      </c>
      <c r="L396" s="70">
        <v>10.029999999999999</v>
      </c>
      <c r="M396" s="24">
        <f t="shared" si="66"/>
        <v>7716.8494516450637</v>
      </c>
      <c r="N396" s="44">
        <v>0.32</v>
      </c>
      <c r="O396" s="44">
        <v>81.239039999999989</v>
      </c>
      <c r="P396" s="29">
        <f t="shared" si="67"/>
        <v>81.239039999999989</v>
      </c>
      <c r="Q396" s="65" t="s">
        <v>507</v>
      </c>
      <c r="R396" s="54">
        <v>3</v>
      </c>
      <c r="S396" s="65">
        <v>13.2</v>
      </c>
      <c r="T396" s="65">
        <v>10.32</v>
      </c>
      <c r="U396" s="65">
        <v>98.6</v>
      </c>
      <c r="V396" s="65">
        <v>198.2</v>
      </c>
      <c r="W396" s="65">
        <v>8.07</v>
      </c>
      <c r="X396" s="65">
        <v>294.89999999999998</v>
      </c>
      <c r="Y396" s="65">
        <v>6.7</v>
      </c>
      <c r="Z396" s="40">
        <v>1.5569999999999999</v>
      </c>
      <c r="AA396" s="27">
        <v>0.99</v>
      </c>
      <c r="AB396" s="40">
        <v>12.5</v>
      </c>
      <c r="AC396" s="40">
        <v>83.4</v>
      </c>
      <c r="AD396" s="28">
        <v>44</v>
      </c>
      <c r="AE396" s="115">
        <v>0.68</v>
      </c>
      <c r="AF396" s="24" t="s">
        <v>506</v>
      </c>
      <c r="AZ396" s="161"/>
      <c r="BA396" s="161"/>
      <c r="BB396" s="161"/>
      <c r="BC396" s="161"/>
      <c r="BD396" s="161"/>
      <c r="BE396" s="161"/>
      <c r="BF396" s="161"/>
      <c r="BG396" s="161"/>
      <c r="BH396" s="161"/>
      <c r="BI396" s="161"/>
    </row>
    <row r="397" spans="1:61" s="65" customFormat="1" hidden="1">
      <c r="A397" s="1">
        <v>5</v>
      </c>
      <c r="B397" s="24" t="s">
        <v>126</v>
      </c>
      <c r="C397" s="119">
        <v>43581</v>
      </c>
      <c r="D397" s="65" t="s">
        <v>505</v>
      </c>
      <c r="E397" s="24" t="s">
        <v>508</v>
      </c>
      <c r="F397" s="24" t="s">
        <v>55</v>
      </c>
      <c r="G397" s="26">
        <v>500</v>
      </c>
      <c r="H397" s="26">
        <v>2</v>
      </c>
      <c r="I397" s="25" t="s">
        <v>484</v>
      </c>
      <c r="J397" s="129">
        <v>57254</v>
      </c>
      <c r="K397" s="129">
        <v>58222</v>
      </c>
      <c r="L397" s="70">
        <v>10.01</v>
      </c>
      <c r="M397" s="70">
        <f t="shared" si="66"/>
        <v>7252.7472527472528</v>
      </c>
      <c r="N397" s="44">
        <v>0.32</v>
      </c>
      <c r="O397" s="44">
        <v>76.200959999999995</v>
      </c>
      <c r="P397" s="29">
        <f t="shared" si="67"/>
        <v>76.200959999999995</v>
      </c>
      <c r="Q397" s="24" t="s">
        <v>57</v>
      </c>
      <c r="R397" s="54">
        <v>3</v>
      </c>
      <c r="S397" s="65">
        <v>13.2</v>
      </c>
      <c r="T397" s="65">
        <v>10.32</v>
      </c>
      <c r="U397" s="65">
        <v>98.6</v>
      </c>
      <c r="V397" s="65">
        <v>198.2</v>
      </c>
      <c r="W397" s="65">
        <v>8.07</v>
      </c>
      <c r="X397" s="65">
        <v>294.89999999999998</v>
      </c>
      <c r="Y397" s="65">
        <v>6.7</v>
      </c>
      <c r="Z397" s="40">
        <v>1.5569999999999999</v>
      </c>
      <c r="AA397" s="27">
        <v>0.99</v>
      </c>
      <c r="AB397" s="40">
        <v>12.5</v>
      </c>
      <c r="AC397" s="40">
        <v>83.4</v>
      </c>
      <c r="AD397" s="28">
        <v>44</v>
      </c>
      <c r="AE397" s="115">
        <v>1.63</v>
      </c>
      <c r="AF397" s="47" t="s">
        <v>508</v>
      </c>
      <c r="AZ397" s="161"/>
      <c r="BA397" s="161"/>
      <c r="BB397" s="161"/>
      <c r="BC397" s="161"/>
      <c r="BD397" s="161"/>
      <c r="BE397" s="161"/>
      <c r="BF397" s="161"/>
      <c r="BG397" s="161"/>
      <c r="BH397" s="161"/>
      <c r="BI397" s="161"/>
    </row>
    <row r="398" spans="1:61" s="65" customFormat="1" hidden="1">
      <c r="A398" s="1">
        <v>5</v>
      </c>
      <c r="B398" s="24" t="s">
        <v>126</v>
      </c>
      <c r="C398" s="119">
        <v>43581</v>
      </c>
      <c r="D398" s="65" t="s">
        <v>505</v>
      </c>
      <c r="E398" s="24" t="s">
        <v>508</v>
      </c>
      <c r="F398" s="24" t="s">
        <v>55</v>
      </c>
      <c r="G398" s="26">
        <v>500</v>
      </c>
      <c r="H398" s="26">
        <v>3</v>
      </c>
      <c r="I398" s="25" t="s">
        <v>484</v>
      </c>
      <c r="J398" s="129">
        <v>58224</v>
      </c>
      <c r="K398" s="129">
        <v>59176</v>
      </c>
      <c r="L398" s="70">
        <v>10.01</v>
      </c>
      <c r="M398" s="70">
        <f t="shared" si="66"/>
        <v>7132.8671328671317</v>
      </c>
      <c r="N398" s="44">
        <v>0.32</v>
      </c>
      <c r="O398" s="44">
        <v>74.941439999999986</v>
      </c>
      <c r="P398" s="29">
        <f t="shared" si="67"/>
        <v>74.941439999999986</v>
      </c>
      <c r="Q398" s="24" t="s">
        <v>57</v>
      </c>
      <c r="R398" s="54">
        <v>3</v>
      </c>
      <c r="S398" s="65">
        <v>13.2</v>
      </c>
      <c r="T398" s="65">
        <v>10.32</v>
      </c>
      <c r="U398" s="65">
        <v>98.6</v>
      </c>
      <c r="V398" s="65">
        <v>198.2</v>
      </c>
      <c r="W398" s="65">
        <v>8.07</v>
      </c>
      <c r="X398" s="65">
        <v>294.89999999999998</v>
      </c>
      <c r="Y398" s="65">
        <v>6.7</v>
      </c>
      <c r="Z398" s="40">
        <v>1.5569999999999999</v>
      </c>
      <c r="AA398" s="27">
        <v>0.99</v>
      </c>
      <c r="AB398" s="40">
        <v>12.5</v>
      </c>
      <c r="AC398" s="40">
        <v>83.4</v>
      </c>
      <c r="AD398" s="28">
        <v>44</v>
      </c>
      <c r="AE398" s="115">
        <v>1.63</v>
      </c>
      <c r="AF398" s="47" t="s">
        <v>508</v>
      </c>
      <c r="AZ398" s="161"/>
      <c r="BA398" s="161"/>
      <c r="BB398" s="161"/>
      <c r="BC398" s="161"/>
      <c r="BD398" s="161"/>
      <c r="BE398" s="161"/>
      <c r="BF398" s="161"/>
      <c r="BG398" s="161"/>
      <c r="BH398" s="161"/>
      <c r="BI398" s="161"/>
    </row>
    <row r="399" spans="1:61" s="65" customFormat="1" hidden="1">
      <c r="A399" s="1">
        <v>2</v>
      </c>
      <c r="B399" s="24" t="s">
        <v>75</v>
      </c>
      <c r="C399" s="119">
        <v>43578</v>
      </c>
      <c r="D399" s="24" t="s">
        <v>814</v>
      </c>
      <c r="E399" s="24" t="s">
        <v>490</v>
      </c>
      <c r="F399" s="24" t="s">
        <v>55</v>
      </c>
      <c r="G399" s="26">
        <v>500</v>
      </c>
      <c r="H399" s="26">
        <v>1</v>
      </c>
      <c r="I399" s="25" t="s">
        <v>484</v>
      </c>
      <c r="J399" s="28">
        <v>99325</v>
      </c>
      <c r="K399" s="232">
        <v>100555</v>
      </c>
      <c r="L399" s="24">
        <v>10</v>
      </c>
      <c r="M399" s="97">
        <f t="shared" si="66"/>
        <v>9225</v>
      </c>
      <c r="N399" s="44">
        <v>0.32</v>
      </c>
      <c r="O399" s="44">
        <v>96.825599999999994</v>
      </c>
      <c r="P399" s="29">
        <f t="shared" si="67"/>
        <v>96.825599999999994</v>
      </c>
      <c r="Q399" s="24" t="s">
        <v>57</v>
      </c>
      <c r="R399" s="55" t="s">
        <v>57</v>
      </c>
      <c r="S399" s="24">
        <v>10.9</v>
      </c>
      <c r="T399" s="24">
        <v>10.59</v>
      </c>
      <c r="U399" s="24">
        <v>95.8</v>
      </c>
      <c r="V399" s="24">
        <v>124</v>
      </c>
      <c r="W399" s="24">
        <v>8.2899999999999991</v>
      </c>
      <c r="X399" s="24">
        <v>312.5</v>
      </c>
      <c r="Y399" s="24">
        <v>1.8</v>
      </c>
      <c r="Z399" s="40">
        <v>0.79200000000000004</v>
      </c>
      <c r="AA399" s="40">
        <v>0.47</v>
      </c>
      <c r="AB399" s="40">
        <v>0</v>
      </c>
      <c r="AC399" s="40">
        <v>38.299999999999997</v>
      </c>
      <c r="AD399" s="28">
        <v>20</v>
      </c>
      <c r="AE399" s="115">
        <v>0</v>
      </c>
      <c r="AF399" s="24" t="s">
        <v>490</v>
      </c>
      <c r="AZ399" s="161"/>
      <c r="BA399" s="161"/>
      <c r="BB399" s="161"/>
      <c r="BC399" s="161"/>
      <c r="BD399" s="161"/>
      <c r="BE399" s="161"/>
      <c r="BF399" s="161"/>
      <c r="BG399" s="161"/>
      <c r="BH399" s="161"/>
      <c r="BI399" s="161"/>
    </row>
    <row r="400" spans="1:61" s="65" customFormat="1" hidden="1">
      <c r="A400" s="1">
        <v>2</v>
      </c>
      <c r="B400" s="24" t="s">
        <v>75</v>
      </c>
      <c r="C400" s="119">
        <v>43578</v>
      </c>
      <c r="D400" s="24" t="s">
        <v>814</v>
      </c>
      <c r="E400" s="24" t="s">
        <v>491</v>
      </c>
      <c r="F400" s="24" t="s">
        <v>55</v>
      </c>
      <c r="G400" s="26">
        <v>500</v>
      </c>
      <c r="H400" s="26">
        <v>2</v>
      </c>
      <c r="I400" s="25" t="s">
        <v>484</v>
      </c>
      <c r="J400" s="28">
        <v>555</v>
      </c>
      <c r="K400" s="28">
        <v>1684</v>
      </c>
      <c r="L400" s="24">
        <v>10</v>
      </c>
      <c r="M400" s="24">
        <f t="shared" si="66"/>
        <v>8467.5</v>
      </c>
      <c r="N400" s="44">
        <v>0.32</v>
      </c>
      <c r="O400" s="44">
        <v>88.87487999999999</v>
      </c>
      <c r="P400" s="29">
        <f t="shared" si="67"/>
        <v>88.87487999999999</v>
      </c>
      <c r="Q400" s="24" t="s">
        <v>57</v>
      </c>
      <c r="R400" s="55" t="s">
        <v>57</v>
      </c>
      <c r="S400" s="24">
        <v>10.9</v>
      </c>
      <c r="T400" s="24">
        <v>10.59</v>
      </c>
      <c r="U400" s="24">
        <v>95.8</v>
      </c>
      <c r="V400" s="24">
        <v>124</v>
      </c>
      <c r="W400" s="24">
        <v>8.2899999999999991</v>
      </c>
      <c r="X400" s="24">
        <v>312.5</v>
      </c>
      <c r="Y400" s="24">
        <v>1.8</v>
      </c>
      <c r="Z400" s="40">
        <v>0.79200000000000004</v>
      </c>
      <c r="AA400" s="40">
        <v>0.47</v>
      </c>
      <c r="AB400" s="40">
        <v>0</v>
      </c>
      <c r="AC400" s="40">
        <v>38.299999999999997</v>
      </c>
      <c r="AD400" s="28">
        <v>20</v>
      </c>
      <c r="AE400" s="115">
        <v>0</v>
      </c>
      <c r="AF400" s="24" t="s">
        <v>491</v>
      </c>
      <c r="AZ400" s="161"/>
      <c r="BA400" s="161"/>
      <c r="BB400" s="161"/>
      <c r="BC400" s="161"/>
      <c r="BD400" s="161"/>
      <c r="BE400" s="161"/>
      <c r="BF400" s="161"/>
      <c r="BG400" s="161"/>
      <c r="BH400" s="161"/>
      <c r="BI400" s="161"/>
    </row>
    <row r="401" spans="1:61" s="65" customFormat="1" hidden="1">
      <c r="A401" s="1">
        <v>2</v>
      </c>
      <c r="B401" s="24" t="s">
        <v>75</v>
      </c>
      <c r="C401" s="119">
        <v>43578</v>
      </c>
      <c r="D401" s="24" t="s">
        <v>814</v>
      </c>
      <c r="E401" s="24" t="s">
        <v>492</v>
      </c>
      <c r="F401" s="24" t="s">
        <v>55</v>
      </c>
      <c r="G401" s="26">
        <v>500</v>
      </c>
      <c r="H401" s="26">
        <v>3</v>
      </c>
      <c r="I401" s="25" t="s">
        <v>484</v>
      </c>
      <c r="J401" s="28">
        <v>1684</v>
      </c>
      <c r="K401" s="28">
        <v>2893</v>
      </c>
      <c r="L401" s="24">
        <v>10</v>
      </c>
      <c r="M401" s="24">
        <f t="shared" si="66"/>
        <v>9067.5</v>
      </c>
      <c r="N401" s="44">
        <v>0.32</v>
      </c>
      <c r="O401" s="44">
        <v>95.172479999999993</v>
      </c>
      <c r="P401" s="29">
        <f t="shared" si="67"/>
        <v>95.172479999999993</v>
      </c>
      <c r="Q401" s="24" t="s">
        <v>57</v>
      </c>
      <c r="R401" s="55" t="s">
        <v>57</v>
      </c>
      <c r="S401" s="24">
        <v>10.9</v>
      </c>
      <c r="T401" s="24">
        <v>10.59</v>
      </c>
      <c r="U401" s="24">
        <v>95.8</v>
      </c>
      <c r="V401" s="24">
        <v>124</v>
      </c>
      <c r="W401" s="24">
        <v>8.2899999999999991</v>
      </c>
      <c r="X401" s="24">
        <v>312.5</v>
      </c>
      <c r="Y401" s="24">
        <v>1.8</v>
      </c>
      <c r="Z401" s="40">
        <v>0.79200000000000004</v>
      </c>
      <c r="AA401" s="40">
        <v>0.47</v>
      </c>
      <c r="AB401" s="40">
        <v>0</v>
      </c>
      <c r="AC401" s="40">
        <v>38.299999999999997</v>
      </c>
      <c r="AD401" s="28">
        <v>20</v>
      </c>
      <c r="AE401" s="115">
        <v>0.2</v>
      </c>
      <c r="AF401" s="24" t="s">
        <v>492</v>
      </c>
      <c r="AZ401" s="161"/>
      <c r="BA401" s="161"/>
      <c r="BB401" s="161"/>
      <c r="BC401" s="161"/>
      <c r="BD401" s="161"/>
      <c r="BE401" s="161"/>
      <c r="BF401" s="161"/>
      <c r="BG401" s="161"/>
      <c r="BH401" s="161"/>
      <c r="BI401" s="161"/>
    </row>
    <row r="402" spans="1:61" s="65" customFormat="1" hidden="1">
      <c r="A402" s="1">
        <v>4</v>
      </c>
      <c r="B402" s="24" t="s">
        <v>378</v>
      </c>
      <c r="C402" s="119">
        <v>43578</v>
      </c>
      <c r="D402" s="24" t="s">
        <v>817</v>
      </c>
      <c r="E402" s="24" t="s">
        <v>502</v>
      </c>
      <c r="F402" s="24" t="s">
        <v>55</v>
      </c>
      <c r="G402" s="26">
        <v>500</v>
      </c>
      <c r="H402" s="26">
        <v>1</v>
      </c>
      <c r="I402" s="25" t="s">
        <v>484</v>
      </c>
      <c r="J402" s="28">
        <v>9454</v>
      </c>
      <c r="K402" s="28">
        <v>10998</v>
      </c>
      <c r="L402" s="24">
        <v>10.1</v>
      </c>
      <c r="M402" s="24">
        <f t="shared" si="66"/>
        <v>11465.346534653465</v>
      </c>
      <c r="N402" s="233">
        <v>0.22</v>
      </c>
      <c r="O402" s="233">
        <v>83.561279999999996</v>
      </c>
      <c r="P402" s="29">
        <f t="shared" si="67"/>
        <v>83.561279999999996</v>
      </c>
      <c r="Q402" s="24" t="s">
        <v>818</v>
      </c>
      <c r="R402" s="55">
        <v>38.1</v>
      </c>
      <c r="S402" s="24">
        <v>12.6</v>
      </c>
      <c r="T402" s="24">
        <v>10.61</v>
      </c>
      <c r="U402" s="24">
        <v>99.8</v>
      </c>
      <c r="V402" s="24">
        <v>138.1</v>
      </c>
      <c r="W402" s="24">
        <v>8.26</v>
      </c>
      <c r="X402" s="24">
        <v>300</v>
      </c>
      <c r="Y402" s="24">
        <v>2.9</v>
      </c>
      <c r="Z402" s="40">
        <v>0.90100000000000002</v>
      </c>
      <c r="AA402" s="40">
        <v>0.41699999999999998</v>
      </c>
      <c r="AB402" s="40">
        <v>0</v>
      </c>
      <c r="AC402" s="40">
        <v>37.6</v>
      </c>
      <c r="AD402" s="28">
        <v>26</v>
      </c>
      <c r="AE402" s="115">
        <v>36.01</v>
      </c>
      <c r="AF402" s="24" t="s">
        <v>502</v>
      </c>
      <c r="AZ402" s="161"/>
      <c r="BA402" s="161"/>
      <c r="BB402" s="161"/>
      <c r="BC402" s="161"/>
      <c r="BD402" s="161"/>
      <c r="BE402" s="161"/>
      <c r="BF402" s="161"/>
      <c r="BG402" s="161"/>
      <c r="BH402" s="161"/>
      <c r="BI402" s="161"/>
    </row>
    <row r="403" spans="1:61" s="65" customFormat="1" hidden="1">
      <c r="A403" s="1">
        <v>4</v>
      </c>
      <c r="B403" s="24" t="s">
        <v>378</v>
      </c>
      <c r="C403" s="119">
        <v>43578</v>
      </c>
      <c r="D403" s="24" t="s">
        <v>817</v>
      </c>
      <c r="E403" s="24" t="s">
        <v>625</v>
      </c>
      <c r="F403" s="24" t="s">
        <v>55</v>
      </c>
      <c r="G403" s="26">
        <v>500</v>
      </c>
      <c r="H403" s="26">
        <v>2</v>
      </c>
      <c r="I403" s="25" t="s">
        <v>484</v>
      </c>
      <c r="J403" s="28">
        <v>11002</v>
      </c>
      <c r="K403" s="28">
        <v>12269</v>
      </c>
      <c r="L403" s="24">
        <v>8.8000000000000007</v>
      </c>
      <c r="M403" s="24">
        <f t="shared" si="66"/>
        <v>10798.295454545452</v>
      </c>
      <c r="N403" s="44">
        <v>0.32</v>
      </c>
      <c r="O403" s="44">
        <v>99.73823999999999</v>
      </c>
      <c r="P403" s="29">
        <f t="shared" si="67"/>
        <v>99.73823999999999</v>
      </c>
      <c r="Q403" s="24" t="s">
        <v>57</v>
      </c>
      <c r="R403" s="55">
        <v>38.1</v>
      </c>
      <c r="S403" s="24">
        <v>12.6</v>
      </c>
      <c r="T403" s="24">
        <v>10.61</v>
      </c>
      <c r="U403" s="24">
        <v>99.8</v>
      </c>
      <c r="V403" s="24">
        <v>138.1</v>
      </c>
      <c r="W403" s="24">
        <v>8.26</v>
      </c>
      <c r="X403" s="24">
        <v>300</v>
      </c>
      <c r="Y403" s="24">
        <v>2.9</v>
      </c>
      <c r="Z403" s="40">
        <v>0.90100000000000002</v>
      </c>
      <c r="AA403" s="40">
        <v>0.41699999999999998</v>
      </c>
      <c r="AB403" s="40">
        <v>0</v>
      </c>
      <c r="AC403" s="40">
        <v>37.6</v>
      </c>
      <c r="AD403" s="28">
        <v>26</v>
      </c>
      <c r="AE403" s="115">
        <v>13.23</v>
      </c>
      <c r="AF403" s="24" t="s">
        <v>625</v>
      </c>
      <c r="AZ403" s="161"/>
      <c r="BA403" s="161"/>
      <c r="BB403" s="161"/>
      <c r="BC403" s="161"/>
      <c r="BD403" s="161"/>
      <c r="BE403" s="161"/>
      <c r="BF403" s="161"/>
      <c r="BG403" s="161"/>
      <c r="BH403" s="161"/>
      <c r="BI403" s="161"/>
    </row>
    <row r="404" spans="1:61" s="65" customFormat="1" hidden="1">
      <c r="A404" s="1">
        <v>4</v>
      </c>
      <c r="B404" s="24" t="s">
        <v>378</v>
      </c>
      <c r="C404" s="119">
        <v>43578</v>
      </c>
      <c r="D404" s="24" t="s">
        <v>817</v>
      </c>
      <c r="E404" s="24" t="s">
        <v>626</v>
      </c>
      <c r="F404" s="24" t="s">
        <v>55</v>
      </c>
      <c r="G404" s="26">
        <v>500</v>
      </c>
      <c r="H404" s="26">
        <v>3</v>
      </c>
      <c r="I404" s="25" t="s">
        <v>484</v>
      </c>
      <c r="J404" s="28">
        <v>12269</v>
      </c>
      <c r="K404" s="28">
        <v>13494</v>
      </c>
      <c r="L404" s="24">
        <v>8.8000000000000007</v>
      </c>
      <c r="M404" s="24">
        <f t="shared" si="66"/>
        <v>10440.340909090908</v>
      </c>
      <c r="N404" s="44">
        <v>0.32</v>
      </c>
      <c r="O404" s="44">
        <v>96.431999999999988</v>
      </c>
      <c r="P404" s="29">
        <f t="shared" si="67"/>
        <v>96.431999999999988</v>
      </c>
      <c r="Q404" s="24" t="s">
        <v>57</v>
      </c>
      <c r="R404" s="55">
        <v>38.1</v>
      </c>
      <c r="S404" s="24">
        <v>12.6</v>
      </c>
      <c r="T404" s="24">
        <v>10.61</v>
      </c>
      <c r="U404" s="24">
        <v>99.8</v>
      </c>
      <c r="V404" s="24">
        <v>138.1</v>
      </c>
      <c r="W404" s="24">
        <v>8.26</v>
      </c>
      <c r="X404" s="24">
        <v>300</v>
      </c>
      <c r="Y404" s="24">
        <v>2.9</v>
      </c>
      <c r="Z404" s="40">
        <v>0.90100000000000002</v>
      </c>
      <c r="AA404" s="40">
        <v>0.41699999999999998</v>
      </c>
      <c r="AB404" s="40">
        <v>0</v>
      </c>
      <c r="AC404" s="40">
        <v>37.6</v>
      </c>
      <c r="AD404" s="28">
        <v>26</v>
      </c>
      <c r="AE404" s="115">
        <v>6.53</v>
      </c>
      <c r="AF404" s="24" t="s">
        <v>626</v>
      </c>
      <c r="AZ404" s="161"/>
      <c r="BA404" s="161"/>
      <c r="BB404" s="161"/>
      <c r="BC404" s="161"/>
      <c r="BD404" s="161"/>
      <c r="BE404" s="161"/>
      <c r="BF404" s="161"/>
      <c r="BG404" s="161"/>
      <c r="BH404" s="161"/>
      <c r="BI404" s="161"/>
    </row>
    <row r="405" spans="1:61" s="65" customFormat="1" hidden="1">
      <c r="A405" s="1">
        <v>13</v>
      </c>
      <c r="B405" s="24" t="s">
        <v>303</v>
      </c>
      <c r="C405" s="25">
        <v>43580</v>
      </c>
      <c r="D405" s="25" t="s">
        <v>560</v>
      </c>
      <c r="E405" s="24" t="s">
        <v>561</v>
      </c>
      <c r="F405" s="24" t="s">
        <v>55</v>
      </c>
      <c r="G405" s="26">
        <v>500</v>
      </c>
      <c r="H405" s="26">
        <v>1</v>
      </c>
      <c r="I405" s="25" t="s">
        <v>484</v>
      </c>
      <c r="J405" s="129">
        <v>35479</v>
      </c>
      <c r="K405" s="129">
        <v>36725</v>
      </c>
      <c r="L405" s="70">
        <v>10</v>
      </c>
      <c r="M405" s="70">
        <f t="shared" si="66"/>
        <v>9345</v>
      </c>
      <c r="N405" s="233">
        <v>0.22</v>
      </c>
      <c r="O405" s="233">
        <v>67.433519999999987</v>
      </c>
      <c r="P405" s="29">
        <f t="shared" si="67"/>
        <v>67.433519999999987</v>
      </c>
      <c r="Q405" s="65" t="s">
        <v>562</v>
      </c>
      <c r="R405" s="54">
        <v>2.56</v>
      </c>
      <c r="S405" s="65">
        <v>14.4</v>
      </c>
      <c r="T405" s="65">
        <v>9.4499999999999993</v>
      </c>
      <c r="U405" s="65">
        <v>92.7</v>
      </c>
      <c r="V405" s="65">
        <v>414.4</v>
      </c>
      <c r="W405" s="65">
        <v>8.0299999999999994</v>
      </c>
      <c r="X405" s="65">
        <v>327.10000000000002</v>
      </c>
      <c r="Y405" s="65">
        <v>9.1</v>
      </c>
      <c r="Z405" s="40">
        <v>1.5629999999999999</v>
      </c>
      <c r="AA405" s="40">
        <v>3.1579999999999999</v>
      </c>
      <c r="AB405" s="40">
        <v>50.2</v>
      </c>
      <c r="AC405" s="40">
        <v>69.599999999999994</v>
      </c>
      <c r="AD405" s="28">
        <v>95</v>
      </c>
      <c r="AE405" s="115">
        <v>1.31</v>
      </c>
      <c r="AF405" s="24" t="s">
        <v>561</v>
      </c>
      <c r="AZ405" s="161"/>
      <c r="BA405" s="161"/>
      <c r="BB405" s="161"/>
      <c r="BC405" s="161"/>
      <c r="BD405" s="161"/>
      <c r="BE405" s="161"/>
      <c r="BF405" s="161"/>
      <c r="BG405" s="161"/>
      <c r="BH405" s="161"/>
      <c r="BI405" s="161"/>
    </row>
    <row r="406" spans="1:61" s="65" customFormat="1" hidden="1">
      <c r="A406" s="1">
        <v>13</v>
      </c>
      <c r="B406" s="24" t="s">
        <v>303</v>
      </c>
      <c r="C406" s="25">
        <v>43580</v>
      </c>
      <c r="D406" s="25" t="s">
        <v>560</v>
      </c>
      <c r="E406" s="24" t="s">
        <v>563</v>
      </c>
      <c r="F406" s="24" t="s">
        <v>55</v>
      </c>
      <c r="G406" s="26">
        <v>500</v>
      </c>
      <c r="H406" s="26">
        <v>2</v>
      </c>
      <c r="I406" s="25" t="s">
        <v>484</v>
      </c>
      <c r="J406" s="129">
        <v>36725</v>
      </c>
      <c r="K406" s="129">
        <v>38016</v>
      </c>
      <c r="L406" s="70">
        <v>9.9700000000000006</v>
      </c>
      <c r="M406" s="70">
        <f t="shared" si="66"/>
        <v>9711.6349047141412</v>
      </c>
      <c r="N406" s="44">
        <v>0.32</v>
      </c>
      <c r="O406" s="44">
        <v>101.62752</v>
      </c>
      <c r="P406" s="29">
        <f t="shared" si="67"/>
        <v>101.62752</v>
      </c>
      <c r="Q406" s="65" t="s">
        <v>57</v>
      </c>
      <c r="R406" s="54">
        <v>2.56</v>
      </c>
      <c r="S406" s="65">
        <v>14.4</v>
      </c>
      <c r="T406" s="65">
        <v>9.4499999999999993</v>
      </c>
      <c r="U406" s="65">
        <v>92.7</v>
      </c>
      <c r="V406" s="65">
        <v>414.4</v>
      </c>
      <c r="W406" s="65">
        <v>8.0299999999999994</v>
      </c>
      <c r="X406" s="65">
        <v>327.10000000000002</v>
      </c>
      <c r="Y406" s="65">
        <v>9.1</v>
      </c>
      <c r="Z406" s="40">
        <v>1.5629999999999999</v>
      </c>
      <c r="AA406" s="40">
        <v>3.1579999999999999</v>
      </c>
      <c r="AB406" s="40">
        <v>50.2</v>
      </c>
      <c r="AC406" s="40">
        <v>69.599999999999994</v>
      </c>
      <c r="AD406" s="28">
        <v>95</v>
      </c>
      <c r="AE406" s="115">
        <v>1.06</v>
      </c>
      <c r="AF406" s="24" t="s">
        <v>563</v>
      </c>
      <c r="AZ406" s="161"/>
      <c r="BA406" s="161"/>
      <c r="BB406" s="161"/>
      <c r="BC406" s="161"/>
      <c r="BD406" s="161"/>
      <c r="BE406" s="161"/>
      <c r="BF406" s="161"/>
      <c r="BG406" s="161"/>
      <c r="BH406" s="161"/>
      <c r="BI406" s="161"/>
    </row>
    <row r="407" spans="1:61" s="65" customFormat="1" hidden="1">
      <c r="A407" s="1">
        <v>13</v>
      </c>
      <c r="B407" s="24" t="s">
        <v>303</v>
      </c>
      <c r="C407" s="25">
        <v>43580</v>
      </c>
      <c r="D407" s="25" t="s">
        <v>560</v>
      </c>
      <c r="E407" s="24" t="s">
        <v>564</v>
      </c>
      <c r="F407" s="24" t="s">
        <v>55</v>
      </c>
      <c r="G407" s="26">
        <v>500</v>
      </c>
      <c r="H407" s="26">
        <v>3</v>
      </c>
      <c r="I407" s="25" t="s">
        <v>484</v>
      </c>
      <c r="J407" s="129">
        <v>38016</v>
      </c>
      <c r="K407" s="129">
        <v>39412</v>
      </c>
      <c r="L407" s="70">
        <v>10</v>
      </c>
      <c r="M407" s="70">
        <f t="shared" si="66"/>
        <v>10470</v>
      </c>
      <c r="N407" s="44">
        <v>0.32</v>
      </c>
      <c r="O407" s="44">
        <v>109.89312</v>
      </c>
      <c r="P407" s="29">
        <f t="shared" si="67"/>
        <v>109.89312</v>
      </c>
      <c r="Q407" s="65" t="s">
        <v>57</v>
      </c>
      <c r="R407" s="54">
        <v>2.56</v>
      </c>
      <c r="S407" s="65">
        <v>14.4</v>
      </c>
      <c r="T407" s="65">
        <v>9.4499999999999993</v>
      </c>
      <c r="U407" s="65">
        <v>92.7</v>
      </c>
      <c r="V407" s="65">
        <v>414.4</v>
      </c>
      <c r="W407" s="65">
        <v>8.0299999999999994</v>
      </c>
      <c r="X407" s="65">
        <v>327.10000000000002</v>
      </c>
      <c r="Y407" s="65">
        <v>9.1</v>
      </c>
      <c r="Z407" s="40">
        <v>1.5629999999999999</v>
      </c>
      <c r="AA407" s="40">
        <v>3.1579999999999999</v>
      </c>
      <c r="AB407" s="40">
        <v>50.2</v>
      </c>
      <c r="AC407" s="40">
        <v>69.599999999999994</v>
      </c>
      <c r="AD407" s="28">
        <v>95</v>
      </c>
      <c r="AE407" s="115">
        <v>0.11</v>
      </c>
      <c r="AF407" s="24" t="s">
        <v>564</v>
      </c>
      <c r="AZ407" s="161"/>
      <c r="BA407" s="161"/>
      <c r="BB407" s="161"/>
      <c r="BC407" s="161"/>
      <c r="BD407" s="161"/>
      <c r="BE407" s="161"/>
      <c r="BF407" s="161"/>
      <c r="BG407" s="161"/>
      <c r="BH407" s="161"/>
      <c r="BI407" s="161"/>
    </row>
    <row r="408" spans="1:61" s="65" customFormat="1" hidden="1">
      <c r="A408" s="1">
        <v>10</v>
      </c>
      <c r="B408" s="24" t="s">
        <v>218</v>
      </c>
      <c r="C408" s="25">
        <v>43580</v>
      </c>
      <c r="D408" s="25" t="s">
        <v>252</v>
      </c>
      <c r="E408" s="24" t="s">
        <v>540</v>
      </c>
      <c r="F408" s="24" t="s">
        <v>55</v>
      </c>
      <c r="G408" s="26">
        <v>500</v>
      </c>
      <c r="H408" s="26">
        <v>1</v>
      </c>
      <c r="I408" s="25" t="s">
        <v>484</v>
      </c>
      <c r="J408" s="129">
        <v>39733</v>
      </c>
      <c r="K408" s="129">
        <v>40601</v>
      </c>
      <c r="L408" s="70">
        <v>9.98</v>
      </c>
      <c r="M408" s="70">
        <f t="shared" si="66"/>
        <v>6523.0460921843678</v>
      </c>
      <c r="N408" s="44">
        <v>0.32</v>
      </c>
      <c r="O408" s="44">
        <v>68.328959999999995</v>
      </c>
      <c r="P408" s="29">
        <f t="shared" si="67"/>
        <v>68.328959999999995</v>
      </c>
      <c r="Q408" s="65" t="s">
        <v>57</v>
      </c>
      <c r="R408" s="115">
        <v>1.21</v>
      </c>
      <c r="S408" s="65">
        <v>15</v>
      </c>
      <c r="T408" s="65">
        <v>9.5299999999999994</v>
      </c>
      <c r="U408" s="65">
        <v>94.7</v>
      </c>
      <c r="V408" s="65">
        <v>301.5</v>
      </c>
      <c r="W408" s="65">
        <v>8</v>
      </c>
      <c r="X408" s="65">
        <v>312</v>
      </c>
      <c r="Y408" s="65">
        <v>6.1</v>
      </c>
      <c r="Z408" s="40">
        <v>2.1579999999999999</v>
      </c>
      <c r="AA408" s="40">
        <v>1.39</v>
      </c>
      <c r="AB408" s="40">
        <v>119.1</v>
      </c>
      <c r="AC408" s="40">
        <v>139.4</v>
      </c>
      <c r="AD408" s="28">
        <v>107</v>
      </c>
      <c r="AE408" s="115">
        <v>1.4</v>
      </c>
      <c r="AF408" s="24" t="s">
        <v>540</v>
      </c>
      <c r="AZ408" s="161"/>
      <c r="BA408" s="161"/>
      <c r="BB408" s="161"/>
      <c r="BC408" s="161"/>
      <c r="BD408" s="161"/>
      <c r="BE408" s="161"/>
      <c r="BF408" s="161"/>
      <c r="BG408" s="161"/>
      <c r="BH408" s="161"/>
      <c r="BI408" s="161"/>
    </row>
    <row r="409" spans="1:61" s="65" customFormat="1" hidden="1">
      <c r="A409" s="1">
        <v>10</v>
      </c>
      <c r="B409" s="24" t="s">
        <v>218</v>
      </c>
      <c r="C409" s="25">
        <v>43580</v>
      </c>
      <c r="D409" s="25" t="s">
        <v>252</v>
      </c>
      <c r="E409" s="24" t="s">
        <v>541</v>
      </c>
      <c r="F409" s="24" t="s">
        <v>55</v>
      </c>
      <c r="G409" s="26">
        <v>500</v>
      </c>
      <c r="H409" s="26">
        <v>2</v>
      </c>
      <c r="I409" s="25" t="s">
        <v>484</v>
      </c>
      <c r="J409" s="129">
        <v>40601</v>
      </c>
      <c r="K409" s="129">
        <v>41502</v>
      </c>
      <c r="L409" s="70">
        <v>10</v>
      </c>
      <c r="M409" s="70">
        <f t="shared" si="66"/>
        <v>6757.5</v>
      </c>
      <c r="N409" s="44">
        <v>0.32</v>
      </c>
      <c r="O409" s="44">
        <v>70.926720000000003</v>
      </c>
      <c r="P409" s="29">
        <f t="shared" si="67"/>
        <v>70.926720000000003</v>
      </c>
      <c r="Q409" s="65" t="s">
        <v>57</v>
      </c>
      <c r="R409" s="115">
        <v>1.21</v>
      </c>
      <c r="S409" s="65">
        <v>15</v>
      </c>
      <c r="T409" s="65">
        <v>9.5299999999999994</v>
      </c>
      <c r="U409" s="65">
        <v>94.7</v>
      </c>
      <c r="V409" s="65">
        <v>301.5</v>
      </c>
      <c r="W409" s="65">
        <v>8</v>
      </c>
      <c r="X409" s="65">
        <v>312</v>
      </c>
      <c r="Y409" s="65">
        <v>6.1</v>
      </c>
      <c r="Z409" s="40">
        <v>2.1579999999999999</v>
      </c>
      <c r="AA409" s="40">
        <v>1.39</v>
      </c>
      <c r="AB409" s="40">
        <v>119.1</v>
      </c>
      <c r="AC409" s="40">
        <v>139.4</v>
      </c>
      <c r="AD409" s="28">
        <v>107</v>
      </c>
      <c r="AE409" s="115">
        <v>4.29</v>
      </c>
      <c r="AF409" s="24" t="s">
        <v>541</v>
      </c>
      <c r="AZ409" s="161"/>
      <c r="BA409" s="161"/>
      <c r="BB409" s="161"/>
      <c r="BC409" s="161"/>
      <c r="BD409" s="161"/>
      <c r="BE409" s="161"/>
      <c r="BF409" s="161"/>
      <c r="BG409" s="161"/>
      <c r="BH409" s="161"/>
      <c r="BI409" s="161"/>
    </row>
    <row r="410" spans="1:61" s="65" customFormat="1" hidden="1">
      <c r="A410" s="1">
        <v>10</v>
      </c>
      <c r="B410" s="24" t="s">
        <v>218</v>
      </c>
      <c r="C410" s="25">
        <v>43580</v>
      </c>
      <c r="D410" s="25" t="s">
        <v>252</v>
      </c>
      <c r="E410" s="24" t="s">
        <v>542</v>
      </c>
      <c r="F410" s="24" t="s">
        <v>55</v>
      </c>
      <c r="G410" s="26">
        <v>500</v>
      </c>
      <c r="H410" s="26">
        <v>3</v>
      </c>
      <c r="I410" s="25" t="s">
        <v>484</v>
      </c>
      <c r="J410" s="129">
        <v>41502</v>
      </c>
      <c r="K410" s="129">
        <v>42418</v>
      </c>
      <c r="L410" s="70">
        <v>9.98</v>
      </c>
      <c r="M410" s="70">
        <f t="shared" si="66"/>
        <v>6883.7675350701402</v>
      </c>
      <c r="N410" s="44">
        <v>0.32</v>
      </c>
      <c r="O410" s="44">
        <v>72.107519999999994</v>
      </c>
      <c r="P410" s="29">
        <f t="shared" si="67"/>
        <v>72.107519999999994</v>
      </c>
      <c r="Q410" s="65" t="s">
        <v>57</v>
      </c>
      <c r="R410" s="115">
        <v>1.21</v>
      </c>
      <c r="S410" s="65">
        <v>15</v>
      </c>
      <c r="T410" s="65">
        <v>9.5299999999999994</v>
      </c>
      <c r="U410" s="65">
        <v>94.7</v>
      </c>
      <c r="V410" s="65">
        <v>301.5</v>
      </c>
      <c r="W410" s="65">
        <v>8</v>
      </c>
      <c r="X410" s="65">
        <v>312</v>
      </c>
      <c r="Y410" s="65">
        <v>6.1</v>
      </c>
      <c r="Z410" s="40">
        <v>2.1579999999999999</v>
      </c>
      <c r="AA410" s="40">
        <v>1.39</v>
      </c>
      <c r="AB410" s="40">
        <v>119.1</v>
      </c>
      <c r="AC410" s="40">
        <v>139.4</v>
      </c>
      <c r="AD410" s="28">
        <v>107</v>
      </c>
      <c r="AE410" s="115">
        <v>1.76</v>
      </c>
      <c r="AF410" s="24" t="s">
        <v>542</v>
      </c>
      <c r="AZ410" s="161"/>
      <c r="BA410" s="161"/>
      <c r="BB410" s="161"/>
      <c r="BC410" s="161"/>
      <c r="BD410" s="161"/>
      <c r="BE410" s="161"/>
      <c r="BF410" s="161"/>
      <c r="BG410" s="161"/>
      <c r="BH410" s="161"/>
      <c r="BI410" s="161"/>
    </row>
    <row r="411" spans="1:61" s="65" customFormat="1" hidden="1">
      <c r="A411" s="1">
        <v>11</v>
      </c>
      <c r="B411" s="56" t="s">
        <v>235</v>
      </c>
      <c r="C411" s="120">
        <v>43621</v>
      </c>
      <c r="D411" s="57" t="s">
        <v>202</v>
      </c>
      <c r="E411" s="56" t="s">
        <v>653</v>
      </c>
      <c r="F411" s="56" t="s">
        <v>55</v>
      </c>
      <c r="G411" s="58">
        <v>500</v>
      </c>
      <c r="H411" s="58">
        <v>1</v>
      </c>
      <c r="I411" s="57" t="s">
        <v>935</v>
      </c>
      <c r="J411" s="130">
        <v>78131</v>
      </c>
      <c r="K411" s="130">
        <v>78671</v>
      </c>
      <c r="L411" s="71">
        <v>10.45</v>
      </c>
      <c r="M411" s="71">
        <f t="shared" si="66"/>
        <v>3875.598086124402</v>
      </c>
      <c r="N411" s="44">
        <v>0.32</v>
      </c>
      <c r="O411" s="44">
        <v>42.508800000000001</v>
      </c>
      <c r="P411" s="29">
        <f t="shared" si="67"/>
        <v>42.508800000000001</v>
      </c>
      <c r="Q411" s="68" t="s">
        <v>654</v>
      </c>
      <c r="R411" s="56">
        <v>242</v>
      </c>
      <c r="S411" s="68">
        <v>15.6</v>
      </c>
      <c r="T411" s="68">
        <v>9.2200000000000006</v>
      </c>
      <c r="U411" s="68">
        <v>92.7</v>
      </c>
      <c r="V411" s="68">
        <v>145.5</v>
      </c>
      <c r="W411" s="68">
        <v>7.68</v>
      </c>
      <c r="X411" s="68">
        <v>144.4</v>
      </c>
      <c r="Y411" s="68">
        <v>8.4</v>
      </c>
      <c r="Z411" s="59" t="s">
        <v>57</v>
      </c>
      <c r="AA411" s="59" t="s">
        <v>57</v>
      </c>
      <c r="AB411" s="59" t="s">
        <v>57</v>
      </c>
      <c r="AC411" s="59" t="s">
        <v>57</v>
      </c>
      <c r="AD411" s="59" t="s">
        <v>57</v>
      </c>
      <c r="AE411" s="59">
        <v>2.56</v>
      </c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162"/>
      <c r="BA411" s="162"/>
      <c r="BB411" s="162"/>
      <c r="BC411" s="162"/>
      <c r="BD411" s="162"/>
      <c r="BE411" s="162"/>
      <c r="BF411" s="162"/>
      <c r="BG411" s="162"/>
      <c r="BH411" s="162"/>
      <c r="BI411" s="162"/>
    </row>
    <row r="412" spans="1:61" s="65" customFormat="1" hidden="1">
      <c r="A412" s="1">
        <v>11</v>
      </c>
      <c r="B412" s="56" t="s">
        <v>235</v>
      </c>
      <c r="C412" s="120">
        <v>43591</v>
      </c>
      <c r="D412" s="57" t="s">
        <v>599</v>
      </c>
      <c r="E412" s="56" t="s">
        <v>600</v>
      </c>
      <c r="F412" s="56" t="s">
        <v>55</v>
      </c>
      <c r="G412" s="58">
        <v>500</v>
      </c>
      <c r="H412" s="58">
        <v>1</v>
      </c>
      <c r="I412" s="57" t="s">
        <v>933</v>
      </c>
      <c r="J412" s="130">
        <v>59586</v>
      </c>
      <c r="K412" s="130">
        <v>60127</v>
      </c>
      <c r="L412" s="71">
        <v>10.25</v>
      </c>
      <c r="M412" s="71">
        <f t="shared" si="66"/>
        <v>3958.5365853658532</v>
      </c>
      <c r="N412" s="233">
        <v>0.22</v>
      </c>
      <c r="O412" s="233">
        <v>29.278919999999996</v>
      </c>
      <c r="P412" s="29">
        <f t="shared" si="67"/>
        <v>29.278919999999996</v>
      </c>
      <c r="Q412" s="68" t="s">
        <v>601</v>
      </c>
      <c r="R412" s="56">
        <v>127</v>
      </c>
      <c r="S412" s="68">
        <v>12.3</v>
      </c>
      <c r="T412" s="68">
        <v>10.029999999999999</v>
      </c>
      <c r="U412" s="68">
        <v>93.6</v>
      </c>
      <c r="V412" s="68">
        <v>162</v>
      </c>
      <c r="W412" s="68">
        <v>7.43</v>
      </c>
      <c r="X412" s="68">
        <v>155.69999999999999</v>
      </c>
      <c r="Y412" s="68">
        <v>3.6</v>
      </c>
      <c r="Z412" s="59" t="s">
        <v>57</v>
      </c>
      <c r="AA412" s="59" t="s">
        <v>57</v>
      </c>
      <c r="AB412" s="59" t="s">
        <v>57</v>
      </c>
      <c r="AC412" s="59" t="s">
        <v>57</v>
      </c>
      <c r="AD412" s="59" t="s">
        <v>57</v>
      </c>
      <c r="AE412" s="59">
        <v>0.23</v>
      </c>
      <c r="AF412" s="56" t="s">
        <v>600</v>
      </c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162"/>
      <c r="BA412" s="162"/>
      <c r="BB412" s="162"/>
      <c r="BC412" s="162"/>
      <c r="BD412" s="162"/>
      <c r="BE412" s="162"/>
      <c r="BF412" s="162"/>
      <c r="BG412" s="162"/>
      <c r="BH412" s="162"/>
      <c r="BI412" s="162"/>
    </row>
    <row r="413" spans="1:61" s="65" customFormat="1" hidden="1">
      <c r="A413" s="1">
        <v>11</v>
      </c>
      <c r="B413" s="56" t="s">
        <v>235</v>
      </c>
      <c r="C413" s="120">
        <v>43634</v>
      </c>
      <c r="D413" s="57" t="s">
        <v>127</v>
      </c>
      <c r="E413" s="56" t="s">
        <v>667</v>
      </c>
      <c r="F413" s="56" t="s">
        <v>55</v>
      </c>
      <c r="G413" s="58">
        <v>500</v>
      </c>
      <c r="H413" s="58">
        <v>1</v>
      </c>
      <c r="I413" s="57" t="s">
        <v>936</v>
      </c>
      <c r="J413" s="130">
        <v>91218</v>
      </c>
      <c r="K413" s="130">
        <v>93010</v>
      </c>
      <c r="L413" s="71">
        <v>10.33</v>
      </c>
      <c r="M413" s="71">
        <f t="shared" si="66"/>
        <v>13010.648596321395</v>
      </c>
      <c r="N413" s="44">
        <v>0.32</v>
      </c>
      <c r="O413" s="44">
        <v>141.06623999999999</v>
      </c>
      <c r="P413" s="29">
        <f t="shared" si="67"/>
        <v>141.06623999999999</v>
      </c>
      <c r="Q413" s="68" t="s">
        <v>57</v>
      </c>
      <c r="R413" s="56">
        <v>134</v>
      </c>
      <c r="S413" s="68">
        <v>17.899999999999999</v>
      </c>
      <c r="T413" s="68">
        <v>8.68</v>
      </c>
      <c r="U413" s="68">
        <v>91.7</v>
      </c>
      <c r="V413" s="68">
        <v>178.8</v>
      </c>
      <c r="W413" s="68">
        <v>8.36</v>
      </c>
      <c r="X413" s="68">
        <v>118.9</v>
      </c>
      <c r="Y413" s="68">
        <v>5.0999999999999996</v>
      </c>
      <c r="Z413" s="59" t="s">
        <v>57</v>
      </c>
      <c r="AA413" s="59" t="s">
        <v>57</v>
      </c>
      <c r="AB413" s="59" t="s">
        <v>57</v>
      </c>
      <c r="AC413" s="59" t="s">
        <v>57</v>
      </c>
      <c r="AD413" s="59" t="s">
        <v>57</v>
      </c>
      <c r="AE413" s="59">
        <v>0.59</v>
      </c>
      <c r="AF413" s="163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141"/>
      <c r="BA413" s="141"/>
      <c r="BB413" s="141"/>
      <c r="BC413" s="141"/>
      <c r="BD413" s="141"/>
      <c r="BE413" s="141"/>
      <c r="BF413" s="141"/>
      <c r="BG413" s="141"/>
      <c r="BH413" s="141"/>
      <c r="BI413" s="141"/>
    </row>
    <row r="414" spans="1:61" s="65" customFormat="1" hidden="1">
      <c r="A414" s="1">
        <v>11</v>
      </c>
      <c r="B414" s="56" t="s">
        <v>235</v>
      </c>
      <c r="C414" s="120">
        <v>43607</v>
      </c>
      <c r="D414" s="57" t="s">
        <v>618</v>
      </c>
      <c r="E414" s="56" t="s">
        <v>619</v>
      </c>
      <c r="F414" s="56" t="s">
        <v>55</v>
      </c>
      <c r="G414" s="58">
        <v>500</v>
      </c>
      <c r="H414" s="58">
        <v>1</v>
      </c>
      <c r="I414" s="57" t="s">
        <v>934</v>
      </c>
      <c r="J414" s="130">
        <v>68518</v>
      </c>
      <c r="K414" s="130">
        <v>69183</v>
      </c>
      <c r="L414" s="71">
        <v>9.48</v>
      </c>
      <c r="M414" s="71">
        <f t="shared" ref="M414:M445" si="68">((K414-J414)*0.3*0.25*1000)/L414</f>
        <v>5261.0759493670885</v>
      </c>
      <c r="N414" s="233">
        <v>0.22</v>
      </c>
      <c r="O414" s="233">
        <v>35.989800000000002</v>
      </c>
      <c r="P414" s="29">
        <f t="shared" si="67"/>
        <v>35.989800000000002</v>
      </c>
      <c r="Q414" s="68" t="s">
        <v>620</v>
      </c>
      <c r="R414" s="56">
        <v>144</v>
      </c>
      <c r="S414" s="68">
        <v>14.8</v>
      </c>
      <c r="T414" s="68">
        <v>9.26</v>
      </c>
      <c r="U414" s="68">
        <v>90.8</v>
      </c>
      <c r="V414" s="68">
        <v>165.3</v>
      </c>
      <c r="W414" s="68">
        <v>7.9</v>
      </c>
      <c r="X414" s="68">
        <v>134.4</v>
      </c>
      <c r="Y414" s="68">
        <v>4.2</v>
      </c>
      <c r="Z414" s="59" t="s">
        <v>57</v>
      </c>
      <c r="AA414" s="59" t="s">
        <v>57</v>
      </c>
      <c r="AB414" s="59" t="s">
        <v>57</v>
      </c>
      <c r="AC414" s="59" t="s">
        <v>57</v>
      </c>
      <c r="AD414" s="59" t="s">
        <v>57</v>
      </c>
      <c r="AE414" s="59">
        <v>0.03</v>
      </c>
      <c r="AF414" s="56" t="s">
        <v>619</v>
      </c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162"/>
      <c r="BA414" s="162"/>
      <c r="BB414" s="162"/>
      <c r="BC414" s="162"/>
      <c r="BD414" s="162"/>
      <c r="BE414" s="162"/>
      <c r="BF414" s="162"/>
      <c r="BG414" s="162"/>
      <c r="BH414" s="162"/>
      <c r="BI414" s="162"/>
    </row>
    <row r="415" spans="1:61" s="65" customFormat="1" hidden="1">
      <c r="A415" s="1">
        <v>11</v>
      </c>
      <c r="B415" s="56" t="s">
        <v>235</v>
      </c>
      <c r="C415" s="120">
        <v>43591</v>
      </c>
      <c r="D415" s="57" t="s">
        <v>599</v>
      </c>
      <c r="E415" s="56" t="s">
        <v>602</v>
      </c>
      <c r="F415" s="56" t="s">
        <v>55</v>
      </c>
      <c r="G415" s="58">
        <v>500</v>
      </c>
      <c r="H415" s="58">
        <v>2</v>
      </c>
      <c r="I415" s="57" t="s">
        <v>933</v>
      </c>
      <c r="J415" s="130">
        <v>60128</v>
      </c>
      <c r="K415" s="130">
        <v>60655</v>
      </c>
      <c r="L415" s="71">
        <v>10.4</v>
      </c>
      <c r="M415" s="71">
        <f t="shared" si="68"/>
        <v>3800.4807692307691</v>
      </c>
      <c r="N415" s="233">
        <v>0.22</v>
      </c>
      <c r="O415" s="233">
        <v>28.521239999999999</v>
      </c>
      <c r="P415" s="29">
        <f t="shared" si="67"/>
        <v>28.521239999999999</v>
      </c>
      <c r="Q415" s="68" t="s">
        <v>601</v>
      </c>
      <c r="R415" s="56">
        <v>127</v>
      </c>
      <c r="S415" s="68">
        <v>12.3</v>
      </c>
      <c r="T415" s="68">
        <v>10.029999999999999</v>
      </c>
      <c r="U415" s="68">
        <v>93.6</v>
      </c>
      <c r="V415" s="68">
        <v>162</v>
      </c>
      <c r="W415" s="68">
        <v>7.43</v>
      </c>
      <c r="X415" s="68">
        <v>155.69999999999999</v>
      </c>
      <c r="Y415" s="68">
        <v>3.6</v>
      </c>
      <c r="Z415" s="59" t="s">
        <v>57</v>
      </c>
      <c r="AA415" s="59" t="s">
        <v>57</v>
      </c>
      <c r="AB415" s="59" t="s">
        <v>57</v>
      </c>
      <c r="AC415" s="59" t="s">
        <v>57</v>
      </c>
      <c r="AD415" s="59" t="s">
        <v>57</v>
      </c>
      <c r="AE415" s="59">
        <v>0.4</v>
      </c>
      <c r="AF415" s="56" t="s">
        <v>602</v>
      </c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162"/>
      <c r="BA415" s="162"/>
      <c r="BB415" s="162"/>
      <c r="BC415" s="162"/>
      <c r="BD415" s="162"/>
      <c r="BE415" s="162"/>
      <c r="BF415" s="162"/>
      <c r="BG415" s="162"/>
      <c r="BH415" s="162"/>
      <c r="BI415" s="162"/>
    </row>
    <row r="416" spans="1:61" s="65" customFormat="1" hidden="1">
      <c r="A416" s="1">
        <v>11</v>
      </c>
      <c r="B416" s="56" t="s">
        <v>235</v>
      </c>
      <c r="C416" s="120">
        <v>43621</v>
      </c>
      <c r="D416" s="57" t="s">
        <v>202</v>
      </c>
      <c r="E416" s="56" t="s">
        <v>653</v>
      </c>
      <c r="F416" s="56" t="s">
        <v>55</v>
      </c>
      <c r="G416" s="58">
        <v>500</v>
      </c>
      <c r="H416" s="58">
        <v>2</v>
      </c>
      <c r="I416" s="57" t="s">
        <v>935</v>
      </c>
      <c r="J416" s="130">
        <v>78672</v>
      </c>
      <c r="K416" s="130">
        <v>79758</v>
      </c>
      <c r="L416" s="71">
        <v>10.15</v>
      </c>
      <c r="M416" s="71">
        <f t="shared" si="68"/>
        <v>8024.6305418719212</v>
      </c>
      <c r="N416" s="44">
        <v>0.32</v>
      </c>
      <c r="O416" s="44">
        <v>85.489919999999998</v>
      </c>
      <c r="P416" s="29">
        <f t="shared" si="67"/>
        <v>85.489919999999998</v>
      </c>
      <c r="Q416" s="68" t="s">
        <v>57</v>
      </c>
      <c r="R416" s="56">
        <v>242</v>
      </c>
      <c r="S416" s="68">
        <v>15.6</v>
      </c>
      <c r="T416" s="68">
        <v>9.2200000000000006</v>
      </c>
      <c r="U416" s="68">
        <v>92.7</v>
      </c>
      <c r="V416" s="68">
        <v>145.5</v>
      </c>
      <c r="W416" s="68">
        <v>7.68</v>
      </c>
      <c r="X416" s="68">
        <v>144.4</v>
      </c>
      <c r="Y416" s="68">
        <v>8.4</v>
      </c>
      <c r="Z416" s="59" t="s">
        <v>57</v>
      </c>
      <c r="AA416" s="59" t="s">
        <v>57</v>
      </c>
      <c r="AB416" s="59" t="s">
        <v>57</v>
      </c>
      <c r="AC416" s="59" t="s">
        <v>57</v>
      </c>
      <c r="AD416" s="59" t="s">
        <v>57</v>
      </c>
      <c r="AE416" s="59">
        <v>8.15</v>
      </c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162"/>
      <c r="BA416" s="162"/>
      <c r="BB416" s="162"/>
      <c r="BC416" s="162"/>
      <c r="BD416" s="162"/>
      <c r="BE416" s="162"/>
      <c r="BF416" s="162"/>
      <c r="BG416" s="162"/>
      <c r="BH416" s="162"/>
      <c r="BI416" s="162"/>
    </row>
    <row r="417" spans="1:61" s="65" customFormat="1" hidden="1">
      <c r="A417" s="1">
        <v>11</v>
      </c>
      <c r="B417" s="56" t="s">
        <v>235</v>
      </c>
      <c r="C417" s="120">
        <v>43634</v>
      </c>
      <c r="D417" s="57" t="s">
        <v>127</v>
      </c>
      <c r="E417" s="56" t="s">
        <v>668</v>
      </c>
      <c r="F417" s="56" t="s">
        <v>55</v>
      </c>
      <c r="G417" s="58">
        <v>500</v>
      </c>
      <c r="H417" s="58">
        <v>2</v>
      </c>
      <c r="I417" s="57" t="s">
        <v>936</v>
      </c>
      <c r="J417" s="130">
        <v>93010</v>
      </c>
      <c r="K417" s="130">
        <v>94255</v>
      </c>
      <c r="L417" s="71">
        <v>9.83</v>
      </c>
      <c r="M417" s="71">
        <f t="shared" si="68"/>
        <v>9498.9827060020343</v>
      </c>
      <c r="N417" s="44">
        <v>0.32</v>
      </c>
      <c r="O417" s="44">
        <v>98.006399999999999</v>
      </c>
      <c r="P417" s="29">
        <f t="shared" si="67"/>
        <v>98.006399999999999</v>
      </c>
      <c r="Q417" s="68" t="s">
        <v>57</v>
      </c>
      <c r="R417" s="56">
        <v>134</v>
      </c>
      <c r="S417" s="68">
        <v>17.899999999999999</v>
      </c>
      <c r="T417" s="68">
        <v>8.68</v>
      </c>
      <c r="U417" s="68">
        <v>91.7</v>
      </c>
      <c r="V417" s="68">
        <v>178.8</v>
      </c>
      <c r="W417" s="68">
        <v>8.36</v>
      </c>
      <c r="X417" s="68">
        <v>118.9</v>
      </c>
      <c r="Y417" s="68">
        <v>5.0999999999999996</v>
      </c>
      <c r="Z417" s="59" t="s">
        <v>57</v>
      </c>
      <c r="AA417" s="59" t="s">
        <v>57</v>
      </c>
      <c r="AB417" s="59" t="s">
        <v>57</v>
      </c>
      <c r="AC417" s="59" t="s">
        <v>57</v>
      </c>
      <c r="AD417" s="59" t="s">
        <v>57</v>
      </c>
      <c r="AE417" s="59">
        <v>0.62</v>
      </c>
      <c r="AF417" s="163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141"/>
      <c r="BA417" s="141"/>
      <c r="BB417" s="141"/>
      <c r="BC417" s="141"/>
      <c r="BD417" s="141"/>
      <c r="BE417" s="141"/>
      <c r="BF417" s="141"/>
      <c r="BG417" s="141"/>
      <c r="BH417" s="141"/>
      <c r="BI417" s="141"/>
    </row>
    <row r="418" spans="1:61" s="65" customFormat="1" hidden="1">
      <c r="A418" s="1">
        <v>11</v>
      </c>
      <c r="B418" s="56" t="s">
        <v>235</v>
      </c>
      <c r="C418" s="120">
        <v>43607</v>
      </c>
      <c r="D418" s="57" t="s">
        <v>618</v>
      </c>
      <c r="E418" s="56" t="s">
        <v>621</v>
      </c>
      <c r="F418" s="56" t="s">
        <v>55</v>
      </c>
      <c r="G418" s="58">
        <v>500</v>
      </c>
      <c r="H418" s="58">
        <v>2</v>
      </c>
      <c r="I418" s="57" t="s">
        <v>934</v>
      </c>
      <c r="J418" s="130">
        <v>69185</v>
      </c>
      <c r="K418" s="130">
        <v>69913</v>
      </c>
      <c r="L418" s="71">
        <v>10.220000000000001</v>
      </c>
      <c r="M418" s="71">
        <f t="shared" si="68"/>
        <v>5342.4657534246571</v>
      </c>
      <c r="N418" s="233">
        <v>0.22</v>
      </c>
      <c r="O418" s="233">
        <v>39.399360000000001</v>
      </c>
      <c r="P418" s="29">
        <f t="shared" si="67"/>
        <v>39.399360000000001</v>
      </c>
      <c r="Q418" s="68" t="s">
        <v>620</v>
      </c>
      <c r="R418" s="56">
        <v>144</v>
      </c>
      <c r="S418" s="68">
        <v>14.8</v>
      </c>
      <c r="T418" s="68">
        <v>9.26</v>
      </c>
      <c r="U418" s="68">
        <v>90.8</v>
      </c>
      <c r="V418" s="68">
        <v>165.3</v>
      </c>
      <c r="W418" s="68">
        <v>7.9</v>
      </c>
      <c r="X418" s="68">
        <v>134.4</v>
      </c>
      <c r="Y418" s="68">
        <v>4.2</v>
      </c>
      <c r="Z418" s="59" t="s">
        <v>57</v>
      </c>
      <c r="AA418" s="59" t="s">
        <v>57</v>
      </c>
      <c r="AB418" s="59" t="s">
        <v>57</v>
      </c>
      <c r="AC418" s="59" t="s">
        <v>57</v>
      </c>
      <c r="AD418" s="59" t="s">
        <v>57</v>
      </c>
      <c r="AE418" s="59">
        <v>0.23</v>
      </c>
      <c r="AF418" s="56" t="s">
        <v>621</v>
      </c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162"/>
      <c r="BA418" s="162"/>
      <c r="BB418" s="162"/>
      <c r="BC418" s="162"/>
      <c r="BD418" s="162"/>
      <c r="BE418" s="162"/>
      <c r="BF418" s="162"/>
      <c r="BG418" s="162"/>
      <c r="BH418" s="162"/>
      <c r="BI418" s="162"/>
    </row>
    <row r="419" spans="1:61" s="65" customFormat="1" hidden="1">
      <c r="A419" s="1">
        <v>11</v>
      </c>
      <c r="B419" s="56" t="s">
        <v>235</v>
      </c>
      <c r="C419" s="120">
        <v>43591</v>
      </c>
      <c r="D419" s="57" t="s">
        <v>599</v>
      </c>
      <c r="E419" s="56" t="s">
        <v>603</v>
      </c>
      <c r="F419" s="56" t="s">
        <v>55</v>
      </c>
      <c r="G419" s="58">
        <v>500</v>
      </c>
      <c r="H419" s="58">
        <v>3</v>
      </c>
      <c r="I419" s="57" t="s">
        <v>933</v>
      </c>
      <c r="J419" s="130">
        <v>60655</v>
      </c>
      <c r="K419" s="130">
        <v>61184</v>
      </c>
      <c r="L419" s="71">
        <v>10.3</v>
      </c>
      <c r="M419" s="71">
        <f t="shared" si="68"/>
        <v>3851.9417475728151</v>
      </c>
      <c r="N419" s="233">
        <v>0.22</v>
      </c>
      <c r="O419" s="233">
        <v>28.629479999999997</v>
      </c>
      <c r="P419" s="29">
        <f t="shared" si="67"/>
        <v>28.629479999999997</v>
      </c>
      <c r="Q419" s="68" t="s">
        <v>601</v>
      </c>
      <c r="R419" s="56">
        <v>127</v>
      </c>
      <c r="S419" s="68">
        <v>12.3</v>
      </c>
      <c r="T419" s="68">
        <v>10.029999999999999</v>
      </c>
      <c r="U419" s="68">
        <v>93.6</v>
      </c>
      <c r="V419" s="68">
        <v>162</v>
      </c>
      <c r="W419" s="68">
        <v>7.43</v>
      </c>
      <c r="X419" s="68">
        <v>155.69999999999999</v>
      </c>
      <c r="Y419" s="68">
        <v>3.6</v>
      </c>
      <c r="Z419" s="59" t="s">
        <v>57</v>
      </c>
      <c r="AA419" s="59" t="s">
        <v>57</v>
      </c>
      <c r="AB419" s="59" t="s">
        <v>57</v>
      </c>
      <c r="AC419" s="59" t="s">
        <v>57</v>
      </c>
      <c r="AD419" s="59" t="s">
        <v>57</v>
      </c>
      <c r="AE419" s="59">
        <v>0.68</v>
      </c>
      <c r="AF419" s="56" t="s">
        <v>603</v>
      </c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162"/>
      <c r="BA419" s="162"/>
      <c r="BB419" s="162"/>
      <c r="BC419" s="162"/>
      <c r="BD419" s="162"/>
      <c r="BE419" s="162"/>
      <c r="BF419" s="162"/>
      <c r="BG419" s="162"/>
      <c r="BH419" s="162"/>
      <c r="BI419" s="162"/>
    </row>
    <row r="420" spans="1:61" s="65" customFormat="1" hidden="1">
      <c r="A420" s="1">
        <v>11</v>
      </c>
      <c r="B420" s="56" t="s">
        <v>235</v>
      </c>
      <c r="C420" s="120">
        <v>43621</v>
      </c>
      <c r="D420" s="57" t="s">
        <v>202</v>
      </c>
      <c r="E420" s="56" t="s">
        <v>653</v>
      </c>
      <c r="F420" s="56" t="s">
        <v>55</v>
      </c>
      <c r="G420" s="58">
        <v>500</v>
      </c>
      <c r="H420" s="58">
        <v>3</v>
      </c>
      <c r="I420" s="57" t="s">
        <v>935</v>
      </c>
      <c r="J420" s="130">
        <v>79759</v>
      </c>
      <c r="K420" s="130">
        <v>80114</v>
      </c>
      <c r="L420" s="71">
        <v>10.199999999999999</v>
      </c>
      <c r="M420" s="71">
        <f t="shared" si="68"/>
        <v>2610.294117647059</v>
      </c>
      <c r="N420" s="44">
        <v>0.32</v>
      </c>
      <c r="O420" s="44">
        <v>27.945599999999999</v>
      </c>
      <c r="P420" s="29">
        <f t="shared" si="67"/>
        <v>27.945599999999999</v>
      </c>
      <c r="Q420" s="68" t="s">
        <v>57</v>
      </c>
      <c r="R420" s="56">
        <v>242</v>
      </c>
      <c r="S420" s="68">
        <v>15.6</v>
      </c>
      <c r="T420" s="68">
        <v>9.2200000000000006</v>
      </c>
      <c r="U420" s="68">
        <v>92.7</v>
      </c>
      <c r="V420" s="68">
        <v>145.5</v>
      </c>
      <c r="W420" s="68">
        <v>7.68</v>
      </c>
      <c r="X420" s="68">
        <v>144.4</v>
      </c>
      <c r="Y420" s="68">
        <v>8.4</v>
      </c>
      <c r="Z420" s="59" t="s">
        <v>57</v>
      </c>
      <c r="AA420" s="59" t="s">
        <v>57</v>
      </c>
      <c r="AB420" s="59" t="s">
        <v>57</v>
      </c>
      <c r="AC420" s="59" t="s">
        <v>57</v>
      </c>
      <c r="AD420" s="59" t="s">
        <v>57</v>
      </c>
      <c r="AE420" s="59">
        <v>5.01</v>
      </c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162"/>
      <c r="BA420" s="162"/>
      <c r="BB420" s="162"/>
      <c r="BC420" s="162"/>
      <c r="BD420" s="162"/>
      <c r="BE420" s="162"/>
      <c r="BF420" s="162"/>
      <c r="BG420" s="162"/>
      <c r="BH420" s="162"/>
      <c r="BI420" s="162"/>
    </row>
    <row r="421" spans="1:61" s="65" customFormat="1" hidden="1">
      <c r="A421" s="1">
        <v>11</v>
      </c>
      <c r="B421" s="56" t="s">
        <v>235</v>
      </c>
      <c r="C421" s="120">
        <v>43634</v>
      </c>
      <c r="D421" s="57" t="s">
        <v>127</v>
      </c>
      <c r="E421" s="56" t="s">
        <v>669</v>
      </c>
      <c r="F421" s="56" t="s">
        <v>55</v>
      </c>
      <c r="G421" s="58">
        <v>500</v>
      </c>
      <c r="H421" s="58">
        <v>3</v>
      </c>
      <c r="I421" s="57" t="s">
        <v>936</v>
      </c>
      <c r="J421" s="130">
        <v>94255</v>
      </c>
      <c r="K421" s="130">
        <v>95882</v>
      </c>
      <c r="L421" s="71">
        <v>10.08</v>
      </c>
      <c r="M421" s="71">
        <f t="shared" si="68"/>
        <v>12105.65476190476</v>
      </c>
      <c r="N421" s="44">
        <v>0.32</v>
      </c>
      <c r="O421" s="44">
        <v>128.07744</v>
      </c>
      <c r="P421" s="29">
        <f t="shared" si="67"/>
        <v>128.07744</v>
      </c>
      <c r="Q421" s="68" t="s">
        <v>57</v>
      </c>
      <c r="R421" s="56">
        <v>134</v>
      </c>
      <c r="S421" s="68">
        <v>17.899999999999999</v>
      </c>
      <c r="T421" s="68">
        <v>8.68</v>
      </c>
      <c r="U421" s="68">
        <v>91.7</v>
      </c>
      <c r="V421" s="68">
        <v>178.8</v>
      </c>
      <c r="W421" s="68">
        <v>8.36</v>
      </c>
      <c r="X421" s="68">
        <v>118.9</v>
      </c>
      <c r="Y421" s="68">
        <v>5.0999999999999996</v>
      </c>
      <c r="Z421" s="59" t="s">
        <v>57</v>
      </c>
      <c r="AA421" s="59" t="s">
        <v>57</v>
      </c>
      <c r="AB421" s="59" t="s">
        <v>57</v>
      </c>
      <c r="AC421" s="59" t="s">
        <v>57</v>
      </c>
      <c r="AD421" s="59" t="s">
        <v>57</v>
      </c>
      <c r="AE421" s="59">
        <v>0.62</v>
      </c>
      <c r="AF421" s="163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141"/>
      <c r="BA421" s="141"/>
      <c r="BB421" s="141"/>
      <c r="BC421" s="141"/>
      <c r="BD421" s="141"/>
      <c r="BE421" s="141"/>
      <c r="BF421" s="141"/>
      <c r="BG421" s="141"/>
      <c r="BH421" s="141"/>
      <c r="BI421" s="141"/>
    </row>
    <row r="422" spans="1:61" s="65" customFormat="1" hidden="1">
      <c r="A422" s="1">
        <v>11</v>
      </c>
      <c r="B422" s="56" t="s">
        <v>235</v>
      </c>
      <c r="C422" s="120">
        <v>43607</v>
      </c>
      <c r="D422" s="57" t="s">
        <v>618</v>
      </c>
      <c r="E422" s="56" t="s">
        <v>621</v>
      </c>
      <c r="F422" s="56" t="s">
        <v>55</v>
      </c>
      <c r="G422" s="58">
        <v>500</v>
      </c>
      <c r="H422" s="58">
        <v>3</v>
      </c>
      <c r="I422" s="57" t="s">
        <v>934</v>
      </c>
      <c r="J422" s="130">
        <v>69913</v>
      </c>
      <c r="K422" s="130">
        <v>70604</v>
      </c>
      <c r="L422" s="71">
        <v>10.23</v>
      </c>
      <c r="M422" s="71">
        <f t="shared" si="68"/>
        <v>5065.9824046920812</v>
      </c>
      <c r="N422" s="233">
        <v>0.22</v>
      </c>
      <c r="O422" s="233">
        <v>37.396920000000001</v>
      </c>
      <c r="P422" s="29">
        <f t="shared" si="67"/>
        <v>37.396920000000001</v>
      </c>
      <c r="Q422" s="68" t="s">
        <v>620</v>
      </c>
      <c r="R422" s="56">
        <v>144</v>
      </c>
      <c r="S422" s="68">
        <v>14.8</v>
      </c>
      <c r="T422" s="68">
        <v>9.26</v>
      </c>
      <c r="U422" s="68">
        <v>90.8</v>
      </c>
      <c r="V422" s="68">
        <v>165.3</v>
      </c>
      <c r="W422" s="68">
        <v>7.9</v>
      </c>
      <c r="X422" s="68">
        <v>134.4</v>
      </c>
      <c r="Y422" s="68">
        <v>4.2</v>
      </c>
      <c r="Z422" s="59" t="s">
        <v>57</v>
      </c>
      <c r="AA422" s="59" t="s">
        <v>57</v>
      </c>
      <c r="AB422" s="59" t="s">
        <v>57</v>
      </c>
      <c r="AC422" s="59" t="s">
        <v>57</v>
      </c>
      <c r="AD422" s="59" t="s">
        <v>57</v>
      </c>
      <c r="AE422" s="59">
        <v>0.25</v>
      </c>
      <c r="AF422" s="56" t="s">
        <v>621</v>
      </c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162"/>
      <c r="BA422" s="162"/>
      <c r="BB422" s="162"/>
      <c r="BC422" s="162"/>
      <c r="BD422" s="162"/>
      <c r="BE422" s="162"/>
      <c r="BF422" s="162"/>
      <c r="BG422" s="162"/>
      <c r="BH422" s="162"/>
      <c r="BI422" s="162"/>
    </row>
    <row r="423" spans="1:61" s="65" customFormat="1" hidden="1">
      <c r="A423" s="1">
        <v>6</v>
      </c>
      <c r="B423" s="56" t="s">
        <v>143</v>
      </c>
      <c r="C423" s="120">
        <v>43591</v>
      </c>
      <c r="D423" s="57" t="s">
        <v>586</v>
      </c>
      <c r="E423" s="56" t="s">
        <v>587</v>
      </c>
      <c r="F423" s="56" t="s">
        <v>55</v>
      </c>
      <c r="G423" s="58">
        <v>500</v>
      </c>
      <c r="H423" s="58">
        <v>1</v>
      </c>
      <c r="I423" s="57" t="s">
        <v>933</v>
      </c>
      <c r="J423" s="235">
        <v>64125</v>
      </c>
      <c r="K423" s="130">
        <v>65532</v>
      </c>
      <c r="L423" s="71">
        <v>10.119999999999999</v>
      </c>
      <c r="M423" s="71">
        <f t="shared" si="68"/>
        <v>10427.371541501976</v>
      </c>
      <c r="N423" s="44">
        <v>0.32</v>
      </c>
      <c r="O423" s="44">
        <v>228.83903999999998</v>
      </c>
      <c r="P423" s="29">
        <f t="shared" si="67"/>
        <v>110.75903999999998</v>
      </c>
      <c r="Q423" s="67" t="s">
        <v>57</v>
      </c>
      <c r="R423" s="56">
        <v>118</v>
      </c>
      <c r="S423" s="68">
        <v>13.6</v>
      </c>
      <c r="T423" s="68">
        <v>10.79</v>
      </c>
      <c r="U423" s="68">
        <v>103.8</v>
      </c>
      <c r="V423" s="68">
        <v>163</v>
      </c>
      <c r="W423" s="68">
        <v>8.18</v>
      </c>
      <c r="X423" s="68">
        <v>136.4</v>
      </c>
      <c r="Y423" s="68">
        <v>2.7</v>
      </c>
      <c r="Z423" s="59" t="s">
        <v>57</v>
      </c>
      <c r="AA423" s="59" t="s">
        <v>57</v>
      </c>
      <c r="AB423" s="59" t="s">
        <v>57</v>
      </c>
      <c r="AC423" s="59" t="s">
        <v>57</v>
      </c>
      <c r="AD423" s="59" t="s">
        <v>57</v>
      </c>
      <c r="AE423" s="59">
        <v>0.74</v>
      </c>
      <c r="AF423" s="56" t="s">
        <v>587</v>
      </c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162"/>
      <c r="BA423" s="162"/>
      <c r="BB423" s="162"/>
      <c r="BC423" s="162"/>
      <c r="BD423" s="162"/>
      <c r="BE423" s="162"/>
      <c r="BF423" s="162"/>
      <c r="BG423" s="162"/>
      <c r="BH423" s="162"/>
      <c r="BI423" s="162"/>
    </row>
    <row r="424" spans="1:61" s="65" customFormat="1" hidden="1">
      <c r="A424" s="1">
        <v>6</v>
      </c>
      <c r="B424" s="56" t="s">
        <v>143</v>
      </c>
      <c r="C424" s="120">
        <v>43607</v>
      </c>
      <c r="D424" s="57" t="s">
        <v>219</v>
      </c>
      <c r="E424" s="56" t="s">
        <v>607</v>
      </c>
      <c r="F424" s="56" t="s">
        <v>55</v>
      </c>
      <c r="G424" s="58">
        <v>500</v>
      </c>
      <c r="H424" s="58">
        <v>1</v>
      </c>
      <c r="I424" s="57" t="s">
        <v>934</v>
      </c>
      <c r="J424" s="130">
        <v>72610</v>
      </c>
      <c r="K424" s="130">
        <v>74334</v>
      </c>
      <c r="L424" s="71">
        <v>10.17</v>
      </c>
      <c r="M424" s="71">
        <f t="shared" si="68"/>
        <v>12713.864306784659</v>
      </c>
      <c r="N424" s="44">
        <v>0.32</v>
      </c>
      <c r="O424" s="44">
        <v>135.71327999999997</v>
      </c>
      <c r="P424" s="29">
        <f t="shared" si="67"/>
        <v>135.71327999999997</v>
      </c>
      <c r="Q424" s="68" t="s">
        <v>57</v>
      </c>
      <c r="R424" s="56">
        <v>135</v>
      </c>
      <c r="S424" s="68">
        <v>15.9</v>
      </c>
      <c r="T424" s="68">
        <v>9.93</v>
      </c>
      <c r="U424" s="68">
        <v>100.3</v>
      </c>
      <c r="V424" s="68">
        <v>170.5</v>
      </c>
      <c r="W424" s="68">
        <v>8.36</v>
      </c>
      <c r="X424" s="68">
        <v>122.3</v>
      </c>
      <c r="Y424" s="68">
        <v>2.9</v>
      </c>
      <c r="Z424" s="59" t="s">
        <v>57</v>
      </c>
      <c r="AA424" s="59" t="s">
        <v>57</v>
      </c>
      <c r="AB424" s="59" t="s">
        <v>57</v>
      </c>
      <c r="AC424" s="59" t="s">
        <v>57</v>
      </c>
      <c r="AD424" s="59" t="s">
        <v>57</v>
      </c>
      <c r="AE424" s="59">
        <v>1.28</v>
      </c>
      <c r="AF424" s="56" t="s">
        <v>607</v>
      </c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162"/>
      <c r="BA424" s="162"/>
      <c r="BB424" s="162"/>
      <c r="BC424" s="162"/>
      <c r="BD424" s="162"/>
      <c r="BE424" s="162"/>
      <c r="BF424" s="162"/>
      <c r="BG424" s="162"/>
      <c r="BH424" s="162"/>
      <c r="BI424" s="162"/>
    </row>
    <row r="425" spans="1:61" s="65" customFormat="1" hidden="1">
      <c r="A425" s="1">
        <v>6</v>
      </c>
      <c r="B425" s="56" t="s">
        <v>143</v>
      </c>
      <c r="C425" s="120">
        <v>43634</v>
      </c>
      <c r="D425" s="57" t="s">
        <v>512</v>
      </c>
      <c r="E425" s="56" t="s">
        <v>655</v>
      </c>
      <c r="F425" s="56" t="s">
        <v>55</v>
      </c>
      <c r="G425" s="58">
        <v>500</v>
      </c>
      <c r="H425" s="58">
        <v>1</v>
      </c>
      <c r="I425" s="57" t="s">
        <v>936</v>
      </c>
      <c r="J425" s="130">
        <v>97441</v>
      </c>
      <c r="K425" s="130">
        <v>98947</v>
      </c>
      <c r="L425" s="71">
        <v>10.130000000000001</v>
      </c>
      <c r="M425" s="71">
        <f t="shared" si="68"/>
        <v>11150.049358341559</v>
      </c>
      <c r="N425" s="44">
        <v>0.32</v>
      </c>
      <c r="O425" s="44">
        <v>118.55232000000001</v>
      </c>
      <c r="P425" s="29">
        <f t="shared" si="67"/>
        <v>118.55232000000001</v>
      </c>
      <c r="Q425" s="68" t="s">
        <v>57</v>
      </c>
      <c r="R425" s="56">
        <v>127</v>
      </c>
      <c r="S425" s="68">
        <v>17.600000000000001</v>
      </c>
      <c r="T425" s="68">
        <v>10.77</v>
      </c>
      <c r="U425" s="68">
        <v>113.9</v>
      </c>
      <c r="V425" s="68">
        <v>169.4</v>
      </c>
      <c r="W425" s="68">
        <v>9.31</v>
      </c>
      <c r="X425" s="68">
        <v>108.2</v>
      </c>
      <c r="Y425" s="68">
        <v>3.2</v>
      </c>
      <c r="Z425" s="59" t="s">
        <v>57</v>
      </c>
      <c r="AA425" s="59" t="s">
        <v>57</v>
      </c>
      <c r="AB425" s="59" t="s">
        <v>57</v>
      </c>
      <c r="AC425" s="59" t="s">
        <v>57</v>
      </c>
      <c r="AD425" s="59" t="s">
        <v>57</v>
      </c>
      <c r="AE425" s="59">
        <v>0.67</v>
      </c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162"/>
      <c r="BA425" s="162"/>
      <c r="BB425" s="162"/>
      <c r="BC425" s="162"/>
      <c r="BD425" s="162"/>
      <c r="BE425" s="162"/>
      <c r="BF425" s="162"/>
      <c r="BG425" s="162"/>
      <c r="BH425" s="162"/>
      <c r="BI425" s="162"/>
    </row>
    <row r="426" spans="1:61" s="65" customFormat="1" hidden="1">
      <c r="A426" s="1">
        <v>6</v>
      </c>
      <c r="B426" s="56" t="s">
        <v>143</v>
      </c>
      <c r="C426" s="120">
        <v>43621</v>
      </c>
      <c r="D426" s="57" t="s">
        <v>639</v>
      </c>
      <c r="E426" s="56" t="s">
        <v>640</v>
      </c>
      <c r="F426" s="56" t="s">
        <v>55</v>
      </c>
      <c r="G426" s="58">
        <v>500</v>
      </c>
      <c r="H426" s="58">
        <v>1</v>
      </c>
      <c r="I426" s="57" t="s">
        <v>935</v>
      </c>
      <c r="J426" s="235">
        <v>82511</v>
      </c>
      <c r="K426" s="130">
        <v>85235</v>
      </c>
      <c r="L426" s="71">
        <v>9.9</v>
      </c>
      <c r="M426" s="71">
        <f t="shared" si="68"/>
        <v>20636.363636363632</v>
      </c>
      <c r="N426" s="233">
        <v>0.22</v>
      </c>
      <c r="O426" s="233">
        <v>28.358879999999999</v>
      </c>
      <c r="P426" s="29">
        <f t="shared" si="67"/>
        <v>147.42287999999999</v>
      </c>
      <c r="Q426" s="68" t="s">
        <v>646</v>
      </c>
      <c r="R426" s="56">
        <v>234</v>
      </c>
      <c r="S426" s="68">
        <v>15.4</v>
      </c>
      <c r="T426" s="68">
        <v>9.3800000000000008</v>
      </c>
      <c r="U426" s="68">
        <v>93.9</v>
      </c>
      <c r="V426" s="68">
        <v>143.69999999999999</v>
      </c>
      <c r="W426" s="68">
        <v>8.02</v>
      </c>
      <c r="X426" s="68">
        <v>125.9</v>
      </c>
      <c r="Y426" s="68">
        <v>7</v>
      </c>
      <c r="Z426" s="59" t="s">
        <v>57</v>
      </c>
      <c r="AA426" s="59" t="s">
        <v>57</v>
      </c>
      <c r="AB426" s="59" t="s">
        <v>57</v>
      </c>
      <c r="AC426" s="59" t="s">
        <v>57</v>
      </c>
      <c r="AD426" s="59" t="s">
        <v>57</v>
      </c>
      <c r="AE426" s="59">
        <v>44.73</v>
      </c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162"/>
      <c r="BA426" s="162"/>
      <c r="BB426" s="162"/>
      <c r="BC426" s="162"/>
      <c r="BD426" s="162"/>
      <c r="BE426" s="162"/>
      <c r="BF426" s="162"/>
      <c r="BG426" s="162"/>
      <c r="BH426" s="162"/>
      <c r="BI426" s="162"/>
    </row>
    <row r="427" spans="1:61" s="65" customFormat="1" hidden="1">
      <c r="A427" s="1">
        <v>6</v>
      </c>
      <c r="B427" s="56" t="s">
        <v>143</v>
      </c>
      <c r="C427" s="120">
        <v>43591</v>
      </c>
      <c r="D427" s="57" t="s">
        <v>586</v>
      </c>
      <c r="E427" s="56" t="s">
        <v>588</v>
      </c>
      <c r="F427" s="56" t="s">
        <v>55</v>
      </c>
      <c r="G427" s="58">
        <v>500</v>
      </c>
      <c r="H427" s="58">
        <v>2</v>
      </c>
      <c r="I427" s="57" t="s">
        <v>933</v>
      </c>
      <c r="J427" s="130">
        <v>65532</v>
      </c>
      <c r="K427" s="130">
        <v>66870</v>
      </c>
      <c r="L427" s="71">
        <v>10.130000000000001</v>
      </c>
      <c r="M427" s="71">
        <f t="shared" si="68"/>
        <v>9906.2191510365246</v>
      </c>
      <c r="N427" s="44">
        <v>0.32</v>
      </c>
      <c r="O427" s="44">
        <v>105.32736</v>
      </c>
      <c r="P427" s="29">
        <f t="shared" si="67"/>
        <v>105.32736</v>
      </c>
      <c r="Q427" s="67" t="s">
        <v>57</v>
      </c>
      <c r="R427" s="56">
        <v>118</v>
      </c>
      <c r="S427" s="68">
        <v>13.6</v>
      </c>
      <c r="T427" s="68">
        <v>10.79</v>
      </c>
      <c r="U427" s="68">
        <v>103.8</v>
      </c>
      <c r="V427" s="68">
        <v>163</v>
      </c>
      <c r="W427" s="68">
        <v>8.18</v>
      </c>
      <c r="X427" s="68">
        <v>136.4</v>
      </c>
      <c r="Y427" s="68">
        <v>2.7</v>
      </c>
      <c r="Z427" s="59" t="s">
        <v>57</v>
      </c>
      <c r="AA427" s="59" t="s">
        <v>57</v>
      </c>
      <c r="AB427" s="59" t="s">
        <v>57</v>
      </c>
      <c r="AC427" s="59" t="s">
        <v>57</v>
      </c>
      <c r="AD427" s="59" t="s">
        <v>57</v>
      </c>
      <c r="AE427" s="59">
        <v>0</v>
      </c>
      <c r="AF427" s="56" t="s">
        <v>588</v>
      </c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162"/>
      <c r="BA427" s="162"/>
      <c r="BB427" s="162"/>
      <c r="BC427" s="162"/>
      <c r="BD427" s="162"/>
      <c r="BE427" s="162"/>
      <c r="BF427" s="162"/>
      <c r="BG427" s="162"/>
      <c r="BH427" s="162"/>
      <c r="BI427" s="162"/>
    </row>
    <row r="428" spans="1:61" s="65" customFormat="1" hidden="1">
      <c r="A428" s="1">
        <v>6</v>
      </c>
      <c r="B428" s="56" t="s">
        <v>143</v>
      </c>
      <c r="C428" s="120">
        <v>43607</v>
      </c>
      <c r="D428" s="57" t="s">
        <v>219</v>
      </c>
      <c r="E428" s="56" t="s">
        <v>608</v>
      </c>
      <c r="F428" s="56" t="s">
        <v>55</v>
      </c>
      <c r="G428" s="58">
        <v>500</v>
      </c>
      <c r="H428" s="58">
        <v>2</v>
      </c>
      <c r="I428" s="57" t="s">
        <v>934</v>
      </c>
      <c r="J428" s="130">
        <v>74334</v>
      </c>
      <c r="K428" s="130">
        <v>76037</v>
      </c>
      <c r="L428" s="71">
        <v>10.199999999999999</v>
      </c>
      <c r="M428" s="71">
        <f t="shared" si="68"/>
        <v>12522.058823529413</v>
      </c>
      <c r="N428" s="44">
        <v>0.32</v>
      </c>
      <c r="O428" s="44">
        <v>134.06015999999997</v>
      </c>
      <c r="P428" s="29">
        <f t="shared" si="67"/>
        <v>134.06015999999997</v>
      </c>
      <c r="Q428" s="68" t="s">
        <v>57</v>
      </c>
      <c r="R428" s="56">
        <v>135</v>
      </c>
      <c r="S428" s="68">
        <v>15.9</v>
      </c>
      <c r="T428" s="68">
        <v>9.93</v>
      </c>
      <c r="U428" s="68">
        <v>100.3</v>
      </c>
      <c r="V428" s="68">
        <v>170.5</v>
      </c>
      <c r="W428" s="68">
        <v>8.36</v>
      </c>
      <c r="X428" s="68">
        <v>122.3</v>
      </c>
      <c r="Y428" s="68">
        <v>2.9</v>
      </c>
      <c r="Z428" s="59" t="s">
        <v>57</v>
      </c>
      <c r="AA428" s="59" t="s">
        <v>57</v>
      </c>
      <c r="AB428" s="59" t="s">
        <v>57</v>
      </c>
      <c r="AC428" s="59" t="s">
        <v>57</v>
      </c>
      <c r="AD428" s="59" t="s">
        <v>57</v>
      </c>
      <c r="AE428" s="59">
        <v>1.47</v>
      </c>
      <c r="AF428" s="56" t="s">
        <v>608</v>
      </c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162"/>
      <c r="BA428" s="162"/>
      <c r="BB428" s="162"/>
      <c r="BC428" s="162"/>
      <c r="BD428" s="162"/>
      <c r="BE428" s="162"/>
      <c r="BF428" s="162"/>
      <c r="BG428" s="162"/>
      <c r="BH428" s="162"/>
      <c r="BI428" s="162"/>
    </row>
    <row r="429" spans="1:61" s="66" customFormat="1" ht="15" hidden="1" thickBot="1">
      <c r="A429" s="1">
        <v>6</v>
      </c>
      <c r="B429" s="171" t="s">
        <v>143</v>
      </c>
      <c r="C429" s="174">
        <v>43621</v>
      </c>
      <c r="D429" s="175" t="s">
        <v>639</v>
      </c>
      <c r="E429" s="171" t="s">
        <v>641</v>
      </c>
      <c r="F429" s="171" t="s">
        <v>55</v>
      </c>
      <c r="G429" s="177">
        <v>500</v>
      </c>
      <c r="H429" s="177">
        <v>2</v>
      </c>
      <c r="I429" s="57" t="s">
        <v>935</v>
      </c>
      <c r="J429" s="179">
        <v>85236</v>
      </c>
      <c r="K429" s="179">
        <v>87328</v>
      </c>
      <c r="L429" s="181">
        <v>9.9</v>
      </c>
      <c r="M429" s="181">
        <f t="shared" si="68"/>
        <v>15848.484848484848</v>
      </c>
      <c r="N429" s="44">
        <v>0.32</v>
      </c>
      <c r="O429" s="44">
        <v>164.68223999999998</v>
      </c>
      <c r="P429" s="29">
        <f t="shared" si="67"/>
        <v>164.68223999999998</v>
      </c>
      <c r="Q429" s="184" t="s">
        <v>57</v>
      </c>
      <c r="R429" s="171">
        <v>234</v>
      </c>
      <c r="S429" s="184">
        <v>15.4</v>
      </c>
      <c r="T429" s="184">
        <v>9.3800000000000008</v>
      </c>
      <c r="U429" s="184">
        <v>93.9</v>
      </c>
      <c r="V429" s="184">
        <v>143.69999999999999</v>
      </c>
      <c r="W429" s="184">
        <v>8.02</v>
      </c>
      <c r="X429" s="184">
        <v>125.9</v>
      </c>
      <c r="Y429" s="184">
        <v>7</v>
      </c>
      <c r="Z429" s="186" t="s">
        <v>57</v>
      </c>
      <c r="AA429" s="186" t="s">
        <v>57</v>
      </c>
      <c r="AB429" s="186" t="s">
        <v>57</v>
      </c>
      <c r="AC429" s="186" t="s">
        <v>57</v>
      </c>
      <c r="AD429" s="186" t="s">
        <v>57</v>
      </c>
      <c r="AE429" s="186">
        <v>15.96</v>
      </c>
      <c r="AF429" s="184"/>
      <c r="AG429" s="184"/>
      <c r="AH429" s="184"/>
      <c r="AI429" s="184"/>
      <c r="AJ429" s="184"/>
      <c r="AK429" s="184"/>
      <c r="AL429" s="184"/>
      <c r="AM429" s="184"/>
      <c r="AN429" s="184"/>
      <c r="AO429" s="184"/>
      <c r="AP429" s="184"/>
      <c r="AQ429" s="184"/>
      <c r="AR429" s="184"/>
      <c r="AS429" s="184"/>
      <c r="AT429" s="184"/>
      <c r="AU429" s="184"/>
      <c r="AV429" s="184"/>
      <c r="AW429" s="184"/>
      <c r="AX429" s="184"/>
      <c r="AY429" s="184"/>
      <c r="AZ429" s="192"/>
      <c r="BA429" s="192"/>
      <c r="BB429" s="192"/>
      <c r="BC429" s="192"/>
      <c r="BD429" s="192"/>
      <c r="BE429" s="192"/>
      <c r="BF429" s="192"/>
      <c r="BG429" s="192"/>
      <c r="BH429" s="192"/>
      <c r="BI429" s="192"/>
    </row>
    <row r="430" spans="1:61" s="68" customFormat="1" hidden="1">
      <c r="A430" s="1">
        <v>6</v>
      </c>
      <c r="B430" s="91" t="s">
        <v>143</v>
      </c>
      <c r="C430" s="120">
        <v>43634</v>
      </c>
      <c r="D430" s="57" t="s">
        <v>512</v>
      </c>
      <c r="E430" s="56" t="s">
        <v>656</v>
      </c>
      <c r="F430" s="56" t="s">
        <v>55</v>
      </c>
      <c r="G430" s="58">
        <v>500</v>
      </c>
      <c r="H430" s="58">
        <v>2</v>
      </c>
      <c r="I430" s="57" t="s">
        <v>936</v>
      </c>
      <c r="J430" s="130">
        <v>98948</v>
      </c>
      <c r="K430" s="130">
        <v>100442</v>
      </c>
      <c r="L430" s="71">
        <v>10.96</v>
      </c>
      <c r="M430" s="96">
        <f t="shared" si="68"/>
        <v>10223.5401459854</v>
      </c>
      <c r="N430" s="44">
        <v>0.32</v>
      </c>
      <c r="O430" s="44">
        <v>117.60767999999999</v>
      </c>
      <c r="P430" s="29">
        <f t="shared" si="67"/>
        <v>117.60767999999999</v>
      </c>
      <c r="Q430" s="68" t="s">
        <v>57</v>
      </c>
      <c r="R430" s="56">
        <v>127</v>
      </c>
      <c r="S430" s="68">
        <v>17.600000000000001</v>
      </c>
      <c r="T430" s="68">
        <v>10.77</v>
      </c>
      <c r="U430" s="68">
        <v>113.9</v>
      </c>
      <c r="V430" s="68">
        <v>169.4</v>
      </c>
      <c r="W430" s="68">
        <v>9.31</v>
      </c>
      <c r="X430" s="68">
        <v>108.2</v>
      </c>
      <c r="Y430" s="68">
        <v>3.2</v>
      </c>
      <c r="Z430" s="59" t="s">
        <v>57</v>
      </c>
      <c r="AA430" s="59" t="s">
        <v>57</v>
      </c>
      <c r="AB430" s="59" t="s">
        <v>57</v>
      </c>
      <c r="AC430" s="59" t="s">
        <v>57</v>
      </c>
      <c r="AD430" s="59" t="s">
        <v>57</v>
      </c>
      <c r="AE430" s="59">
        <v>0.62</v>
      </c>
      <c r="AZ430" s="162"/>
      <c r="BA430" s="162"/>
      <c r="BB430" s="162"/>
      <c r="BC430" s="162"/>
      <c r="BD430" s="162"/>
      <c r="BE430" s="162"/>
      <c r="BF430" s="162"/>
      <c r="BG430" s="162"/>
      <c r="BH430" s="162"/>
      <c r="BI430" s="162"/>
    </row>
    <row r="431" spans="1:61" s="68" customFormat="1" hidden="1">
      <c r="A431" s="1">
        <v>6</v>
      </c>
      <c r="B431" s="56" t="s">
        <v>143</v>
      </c>
      <c r="C431" s="120">
        <v>43591</v>
      </c>
      <c r="D431" s="57" t="s">
        <v>586</v>
      </c>
      <c r="E431" s="56" t="s">
        <v>589</v>
      </c>
      <c r="F431" s="56" t="s">
        <v>55</v>
      </c>
      <c r="G431" s="58">
        <v>500</v>
      </c>
      <c r="H431" s="58">
        <v>3</v>
      </c>
      <c r="I431" s="57" t="s">
        <v>933</v>
      </c>
      <c r="J431" s="130">
        <v>66871</v>
      </c>
      <c r="K431" s="130">
        <v>68367</v>
      </c>
      <c r="L431" s="71">
        <v>10.11</v>
      </c>
      <c r="M431" s="71">
        <f t="shared" si="68"/>
        <v>11097.92284866469</v>
      </c>
      <c r="N431" s="44">
        <v>0.32</v>
      </c>
      <c r="O431" s="44">
        <v>117.76512</v>
      </c>
      <c r="P431" s="29">
        <f t="shared" si="67"/>
        <v>117.76512</v>
      </c>
      <c r="Q431" s="67" t="s">
        <v>57</v>
      </c>
      <c r="R431" s="56">
        <v>118</v>
      </c>
      <c r="S431" s="68">
        <v>13.6</v>
      </c>
      <c r="T431" s="68">
        <v>10.79</v>
      </c>
      <c r="U431" s="68">
        <v>103.8</v>
      </c>
      <c r="V431" s="68">
        <v>163</v>
      </c>
      <c r="W431" s="68">
        <v>8.18</v>
      </c>
      <c r="X431" s="68">
        <v>136.4</v>
      </c>
      <c r="Y431" s="68">
        <v>2.7</v>
      </c>
      <c r="Z431" s="59" t="s">
        <v>57</v>
      </c>
      <c r="AA431" s="59" t="s">
        <v>57</v>
      </c>
      <c r="AB431" s="59" t="s">
        <v>57</v>
      </c>
      <c r="AC431" s="59" t="s">
        <v>57</v>
      </c>
      <c r="AD431" s="59" t="s">
        <v>57</v>
      </c>
      <c r="AE431" s="59">
        <v>0.28000000000000003</v>
      </c>
      <c r="AF431" s="56" t="s">
        <v>589</v>
      </c>
      <c r="AZ431" s="162"/>
      <c r="BA431" s="162"/>
      <c r="BB431" s="162"/>
      <c r="BC431" s="162"/>
      <c r="BD431" s="162"/>
      <c r="BE431" s="162"/>
      <c r="BF431" s="162"/>
      <c r="BG431" s="162"/>
      <c r="BH431" s="162"/>
      <c r="BI431" s="162"/>
    </row>
    <row r="432" spans="1:61" s="68" customFormat="1" hidden="1">
      <c r="A432" s="1">
        <v>6</v>
      </c>
      <c r="B432" s="91" t="s">
        <v>143</v>
      </c>
      <c r="C432" s="195">
        <v>43607</v>
      </c>
      <c r="D432" s="196" t="s">
        <v>219</v>
      </c>
      <c r="E432" s="91" t="s">
        <v>608</v>
      </c>
      <c r="F432" s="91" t="s">
        <v>55</v>
      </c>
      <c r="G432" s="197">
        <v>500</v>
      </c>
      <c r="H432" s="197">
        <v>3</v>
      </c>
      <c r="I432" s="57" t="s">
        <v>934</v>
      </c>
      <c r="J432" s="198">
        <v>76037</v>
      </c>
      <c r="K432" s="198">
        <v>77703</v>
      </c>
      <c r="L432" s="199">
        <v>10.18</v>
      </c>
      <c r="M432" s="199">
        <f t="shared" si="68"/>
        <v>12274.066797642436</v>
      </c>
      <c r="N432" s="44">
        <v>0.32</v>
      </c>
      <c r="O432" s="44">
        <v>131.14751999999999</v>
      </c>
      <c r="P432" s="29">
        <f t="shared" si="67"/>
        <v>131.14751999999999</v>
      </c>
      <c r="Q432" s="67" t="s">
        <v>57</v>
      </c>
      <c r="R432" s="91">
        <v>135</v>
      </c>
      <c r="S432" s="67">
        <v>15.9</v>
      </c>
      <c r="T432" s="67">
        <v>9.93</v>
      </c>
      <c r="U432" s="67">
        <v>100.3</v>
      </c>
      <c r="V432" s="67">
        <v>170.5</v>
      </c>
      <c r="W432" s="67">
        <v>8.36</v>
      </c>
      <c r="X432" s="67">
        <v>122.3</v>
      </c>
      <c r="Y432" s="67">
        <v>2.9</v>
      </c>
      <c r="Z432" s="200" t="s">
        <v>57</v>
      </c>
      <c r="AA432" s="200" t="s">
        <v>57</v>
      </c>
      <c r="AB432" s="200" t="s">
        <v>57</v>
      </c>
      <c r="AC432" s="200" t="s">
        <v>57</v>
      </c>
      <c r="AD432" s="200" t="s">
        <v>57</v>
      </c>
      <c r="AE432" s="200">
        <v>2.17</v>
      </c>
      <c r="AF432" s="91" t="s">
        <v>608</v>
      </c>
      <c r="AG432" s="67"/>
      <c r="AH432" s="67"/>
      <c r="AI432" s="67"/>
      <c r="AJ432" s="67"/>
      <c r="AK432" s="67"/>
      <c r="AL432" s="67"/>
      <c r="AM432" s="67"/>
      <c r="AN432" s="67"/>
      <c r="AO432" s="67"/>
      <c r="AP432" s="67"/>
      <c r="AQ432" s="67"/>
      <c r="AR432" s="67"/>
      <c r="AS432" s="67"/>
      <c r="AT432" s="67"/>
      <c r="AU432" s="67"/>
      <c r="AV432" s="67"/>
      <c r="AW432" s="67"/>
      <c r="AX432" s="67"/>
      <c r="AY432" s="67"/>
      <c r="AZ432" s="202"/>
      <c r="BA432" s="202"/>
      <c r="BB432" s="202"/>
      <c r="BC432" s="202"/>
      <c r="BD432" s="202"/>
      <c r="BE432" s="202"/>
      <c r="BF432" s="202"/>
      <c r="BG432" s="202"/>
      <c r="BH432" s="202"/>
      <c r="BI432" s="202"/>
    </row>
    <row r="433" spans="1:61" s="68" customFormat="1" hidden="1">
      <c r="A433" s="1">
        <v>6</v>
      </c>
      <c r="B433" s="56" t="s">
        <v>143</v>
      </c>
      <c r="C433" s="120">
        <v>43621</v>
      </c>
      <c r="D433" s="57" t="s">
        <v>639</v>
      </c>
      <c r="E433" s="56" t="s">
        <v>642</v>
      </c>
      <c r="F433" s="56" t="s">
        <v>55</v>
      </c>
      <c r="G433" s="58">
        <v>500</v>
      </c>
      <c r="H433" s="58">
        <v>3</v>
      </c>
      <c r="I433" s="57" t="s">
        <v>935</v>
      </c>
      <c r="J433" s="130">
        <v>87328</v>
      </c>
      <c r="K433" s="130">
        <v>89016</v>
      </c>
      <c r="L433" s="71">
        <v>10.02</v>
      </c>
      <c r="M433" s="71">
        <f t="shared" si="68"/>
        <v>12634.730538922156</v>
      </c>
      <c r="N433" s="44">
        <v>0.32</v>
      </c>
      <c r="O433" s="44">
        <v>132.87935999999999</v>
      </c>
      <c r="P433" s="29">
        <f t="shared" si="67"/>
        <v>132.87935999999999</v>
      </c>
      <c r="Q433" s="68" t="s">
        <v>57</v>
      </c>
      <c r="R433" s="56">
        <v>234</v>
      </c>
      <c r="S433" s="68">
        <v>15.4</v>
      </c>
      <c r="T433" s="68">
        <v>9.3800000000000008</v>
      </c>
      <c r="U433" s="68">
        <v>93.9</v>
      </c>
      <c r="V433" s="68">
        <v>143.69999999999999</v>
      </c>
      <c r="W433" s="68">
        <v>8.02</v>
      </c>
      <c r="X433" s="68">
        <v>125.9</v>
      </c>
      <c r="Y433" s="68">
        <v>7</v>
      </c>
      <c r="Z433" s="59" t="s">
        <v>57</v>
      </c>
      <c r="AA433" s="59" t="s">
        <v>57</v>
      </c>
      <c r="AB433" s="59" t="s">
        <v>57</v>
      </c>
      <c r="AC433" s="59" t="s">
        <v>57</v>
      </c>
      <c r="AD433" s="59" t="s">
        <v>57</v>
      </c>
      <c r="AE433" s="59">
        <v>2.2000000000000002</v>
      </c>
      <c r="AZ433" s="162"/>
      <c r="BA433" s="162"/>
      <c r="BB433" s="162"/>
      <c r="BC433" s="162"/>
      <c r="BD433" s="162"/>
      <c r="BE433" s="162"/>
      <c r="BF433" s="162"/>
      <c r="BG433" s="162"/>
      <c r="BH433" s="162"/>
      <c r="BI433" s="162"/>
    </row>
    <row r="434" spans="1:61" s="68" customFormat="1" hidden="1">
      <c r="A434" s="1">
        <v>6</v>
      </c>
      <c r="B434" s="56" t="s">
        <v>143</v>
      </c>
      <c r="C434" s="120">
        <v>43634</v>
      </c>
      <c r="D434" s="57" t="s">
        <v>512</v>
      </c>
      <c r="E434" s="56" t="s">
        <v>657</v>
      </c>
      <c r="F434" s="56" t="s">
        <v>55</v>
      </c>
      <c r="G434" s="58">
        <v>500</v>
      </c>
      <c r="H434" s="58">
        <v>3</v>
      </c>
      <c r="I434" s="57" t="s">
        <v>936</v>
      </c>
      <c r="J434" s="130">
        <v>442</v>
      </c>
      <c r="K434" s="130">
        <v>1874</v>
      </c>
      <c r="L434" s="71">
        <v>10.029999999999999</v>
      </c>
      <c r="M434" s="71">
        <f t="shared" si="68"/>
        <v>10707.876370887338</v>
      </c>
      <c r="N434" s="44">
        <v>0.32</v>
      </c>
      <c r="O434" s="44">
        <v>112.72703999999999</v>
      </c>
      <c r="P434" s="29">
        <f t="shared" si="67"/>
        <v>112.72703999999999</v>
      </c>
      <c r="Q434" s="68" t="s">
        <v>57</v>
      </c>
      <c r="R434" s="56">
        <v>127</v>
      </c>
      <c r="S434" s="68">
        <v>17.600000000000001</v>
      </c>
      <c r="T434" s="68">
        <v>10.77</v>
      </c>
      <c r="U434" s="68">
        <v>113.9</v>
      </c>
      <c r="V434" s="68">
        <v>169.4</v>
      </c>
      <c r="W434" s="68">
        <v>9.31</v>
      </c>
      <c r="X434" s="68">
        <v>108.2</v>
      </c>
      <c r="Y434" s="68">
        <v>3.2</v>
      </c>
      <c r="Z434" s="59" t="s">
        <v>57</v>
      </c>
      <c r="AA434" s="59" t="s">
        <v>57</v>
      </c>
      <c r="AB434" s="59" t="s">
        <v>57</v>
      </c>
      <c r="AC434" s="59" t="s">
        <v>57</v>
      </c>
      <c r="AD434" s="59" t="s">
        <v>57</v>
      </c>
      <c r="AE434" s="59">
        <v>0.92</v>
      </c>
      <c r="AZ434" s="162"/>
      <c r="BA434" s="162"/>
      <c r="BB434" s="162"/>
      <c r="BC434" s="162"/>
      <c r="BD434" s="162"/>
      <c r="BE434" s="162"/>
      <c r="BF434" s="162"/>
      <c r="BG434" s="162"/>
      <c r="BH434" s="162"/>
      <c r="BI434" s="162"/>
    </row>
    <row r="435" spans="1:61" s="68" customFormat="1" hidden="1">
      <c r="A435" s="1">
        <v>8</v>
      </c>
      <c r="B435" s="56" t="s">
        <v>210</v>
      </c>
      <c r="C435" s="120">
        <v>43591</v>
      </c>
      <c r="D435" s="57" t="s">
        <v>154</v>
      </c>
      <c r="E435" s="56" t="s">
        <v>593</v>
      </c>
      <c r="F435" s="56" t="s">
        <v>55</v>
      </c>
      <c r="G435" s="58">
        <v>500</v>
      </c>
      <c r="H435" s="58">
        <v>1</v>
      </c>
      <c r="I435" s="57" t="s">
        <v>933</v>
      </c>
      <c r="J435" s="130">
        <v>61482</v>
      </c>
      <c r="K435" s="130">
        <v>62300</v>
      </c>
      <c r="L435" s="71">
        <v>10.18</v>
      </c>
      <c r="M435" s="71">
        <f t="shared" si="68"/>
        <v>6026.5225933202355</v>
      </c>
      <c r="N435" s="44">
        <v>0.32</v>
      </c>
      <c r="O435" s="44">
        <v>64.392959999999988</v>
      </c>
      <c r="P435" s="29">
        <f t="shared" si="67"/>
        <v>64.392959999999988</v>
      </c>
      <c r="Q435" s="67" t="s">
        <v>57</v>
      </c>
      <c r="R435" s="60">
        <v>1.35</v>
      </c>
      <c r="S435" s="68">
        <v>13.3</v>
      </c>
      <c r="T435" s="68">
        <v>10.35</v>
      </c>
      <c r="U435" s="68">
        <v>98.6</v>
      </c>
      <c r="V435" s="68">
        <v>494</v>
      </c>
      <c r="W435" s="68">
        <v>8.02</v>
      </c>
      <c r="X435" s="68">
        <v>150.80000000000001</v>
      </c>
      <c r="Y435" s="68">
        <v>7.1</v>
      </c>
      <c r="Z435" s="59" t="s">
        <v>57</v>
      </c>
      <c r="AA435" s="59" t="s">
        <v>57</v>
      </c>
      <c r="AB435" s="59" t="s">
        <v>57</v>
      </c>
      <c r="AC435" s="59" t="s">
        <v>57</v>
      </c>
      <c r="AD435" s="59" t="s">
        <v>57</v>
      </c>
      <c r="AE435" s="59">
        <v>4.7699999999999996</v>
      </c>
      <c r="AF435" s="56" t="s">
        <v>593</v>
      </c>
      <c r="AZ435" s="162"/>
      <c r="BA435" s="162"/>
      <c r="BB435" s="162"/>
      <c r="BC435" s="162"/>
      <c r="BD435" s="162"/>
      <c r="BE435" s="162"/>
      <c r="BF435" s="162"/>
      <c r="BG435" s="162"/>
      <c r="BH435" s="162"/>
      <c r="BI435" s="162"/>
    </row>
    <row r="436" spans="1:61" s="68" customFormat="1" hidden="1">
      <c r="A436" s="1">
        <v>8</v>
      </c>
      <c r="B436" s="56" t="s">
        <v>210</v>
      </c>
      <c r="C436" s="120">
        <v>43607</v>
      </c>
      <c r="D436" s="57" t="s">
        <v>612</v>
      </c>
      <c r="E436" s="56" t="s">
        <v>613</v>
      </c>
      <c r="F436" s="56" t="s">
        <v>55</v>
      </c>
      <c r="G436" s="58">
        <v>500</v>
      </c>
      <c r="H436" s="58">
        <v>1</v>
      </c>
      <c r="I436" s="57" t="s">
        <v>934</v>
      </c>
      <c r="J436" s="130">
        <v>70666</v>
      </c>
      <c r="K436" s="130">
        <v>71276</v>
      </c>
      <c r="L436" s="71">
        <v>10.15</v>
      </c>
      <c r="M436" s="71">
        <f t="shared" si="68"/>
        <v>4507.3891625615761</v>
      </c>
      <c r="N436" s="44">
        <v>0.32</v>
      </c>
      <c r="O436" s="44">
        <v>48.019200000000005</v>
      </c>
      <c r="P436" s="29">
        <f t="shared" si="67"/>
        <v>48.019200000000005</v>
      </c>
      <c r="Q436" s="68" t="s">
        <v>57</v>
      </c>
      <c r="R436" s="60">
        <v>1.26</v>
      </c>
      <c r="S436" s="68">
        <v>16.600000000000001</v>
      </c>
      <c r="T436" s="68">
        <v>9.07</v>
      </c>
      <c r="U436" s="68">
        <v>93.3</v>
      </c>
      <c r="V436" s="68">
        <v>581</v>
      </c>
      <c r="W436" s="68">
        <v>8.02</v>
      </c>
      <c r="X436" s="68">
        <v>136.6</v>
      </c>
      <c r="Y436" s="68">
        <v>16.3</v>
      </c>
      <c r="Z436" s="59" t="s">
        <v>57</v>
      </c>
      <c r="AA436" s="59" t="s">
        <v>57</v>
      </c>
      <c r="AB436" s="59" t="s">
        <v>57</v>
      </c>
      <c r="AC436" s="59" t="s">
        <v>57</v>
      </c>
      <c r="AD436" s="59" t="s">
        <v>57</v>
      </c>
      <c r="AE436" s="59">
        <v>3.37</v>
      </c>
      <c r="AF436" s="56" t="s">
        <v>613</v>
      </c>
      <c r="AZ436" s="162"/>
      <c r="BA436" s="162"/>
      <c r="BB436" s="162"/>
      <c r="BC436" s="162"/>
      <c r="BD436" s="162"/>
      <c r="BE436" s="162"/>
      <c r="BF436" s="162"/>
      <c r="BG436" s="162"/>
      <c r="BH436" s="162"/>
      <c r="BI436" s="162"/>
    </row>
    <row r="437" spans="1:61" s="68" customFormat="1" hidden="1">
      <c r="A437" s="1">
        <v>8</v>
      </c>
      <c r="B437" s="56" t="s">
        <v>210</v>
      </c>
      <c r="C437" s="120">
        <v>43621</v>
      </c>
      <c r="D437" s="57" t="s">
        <v>110</v>
      </c>
      <c r="E437" s="56" t="s">
        <v>647</v>
      </c>
      <c r="F437" s="56" t="s">
        <v>55</v>
      </c>
      <c r="G437" s="58">
        <v>500</v>
      </c>
      <c r="H437" s="58">
        <v>1</v>
      </c>
      <c r="I437" s="57" t="s">
        <v>935</v>
      </c>
      <c r="J437" s="130">
        <v>80193</v>
      </c>
      <c r="K437" s="130">
        <v>81402</v>
      </c>
      <c r="L437" s="71">
        <v>10.1</v>
      </c>
      <c r="M437" s="71">
        <f t="shared" si="68"/>
        <v>8977.7227722772277</v>
      </c>
      <c r="N437" s="44">
        <v>0.32</v>
      </c>
      <c r="O437" s="44">
        <v>95.172479999999993</v>
      </c>
      <c r="P437" s="29">
        <f t="shared" si="67"/>
        <v>95.172479999999993</v>
      </c>
      <c r="Q437" s="68" t="s">
        <v>57</v>
      </c>
      <c r="R437" s="60">
        <v>2.75</v>
      </c>
      <c r="S437" s="68">
        <v>16.2</v>
      </c>
      <c r="T437" s="68">
        <v>8.5</v>
      </c>
      <c r="U437" s="68">
        <v>86.5</v>
      </c>
      <c r="V437" s="68">
        <v>424.4</v>
      </c>
      <c r="W437" s="68">
        <v>7.8</v>
      </c>
      <c r="X437" s="68">
        <v>142.30000000000001</v>
      </c>
      <c r="Y437" s="68">
        <v>4.5999999999999996</v>
      </c>
      <c r="Z437" s="59" t="s">
        <v>57</v>
      </c>
      <c r="AA437" s="59" t="s">
        <v>57</v>
      </c>
      <c r="AB437" s="59" t="s">
        <v>57</v>
      </c>
      <c r="AC437" s="59" t="s">
        <v>57</v>
      </c>
      <c r="AD437" s="59" t="s">
        <v>57</v>
      </c>
      <c r="AE437" s="59">
        <v>19.27</v>
      </c>
      <c r="AZ437" s="162"/>
      <c r="BA437" s="162"/>
      <c r="BB437" s="162"/>
      <c r="BC437" s="162"/>
      <c r="BD437" s="162"/>
      <c r="BE437" s="162"/>
      <c r="BF437" s="162"/>
      <c r="BG437" s="162"/>
      <c r="BH437" s="162"/>
      <c r="BI437" s="162"/>
    </row>
    <row r="438" spans="1:61" s="68" customFormat="1" hidden="1">
      <c r="A438" s="1">
        <v>8</v>
      </c>
      <c r="B438" s="56" t="s">
        <v>210</v>
      </c>
      <c r="C438" s="120">
        <v>43634</v>
      </c>
      <c r="D438" s="57" t="s">
        <v>338</v>
      </c>
      <c r="E438" s="56" t="s">
        <v>661</v>
      </c>
      <c r="F438" s="56" t="s">
        <v>55</v>
      </c>
      <c r="G438" s="58">
        <v>500</v>
      </c>
      <c r="H438" s="58">
        <v>1</v>
      </c>
      <c r="I438" s="57" t="s">
        <v>936</v>
      </c>
      <c r="J438" s="130">
        <v>95959</v>
      </c>
      <c r="K438" s="130">
        <v>96484</v>
      </c>
      <c r="L438" s="71">
        <v>10.3</v>
      </c>
      <c r="M438" s="71">
        <f t="shared" si="68"/>
        <v>3822.8155339805821</v>
      </c>
      <c r="N438" s="44">
        <v>0.32</v>
      </c>
      <c r="O438" s="44">
        <v>41.328000000000003</v>
      </c>
      <c r="P438" s="29">
        <f t="shared" si="67"/>
        <v>41.328000000000003</v>
      </c>
      <c r="Q438" s="68" t="s">
        <v>57</v>
      </c>
      <c r="R438" s="60">
        <v>1.1399999999999999</v>
      </c>
      <c r="S438" s="68">
        <v>19.100000000000001</v>
      </c>
      <c r="T438" s="68">
        <v>7.57</v>
      </c>
      <c r="U438" s="68">
        <v>57.8</v>
      </c>
      <c r="V438" s="68">
        <v>145.30000000000001</v>
      </c>
      <c r="W438" s="68">
        <v>8.1300000000000008</v>
      </c>
      <c r="X438" s="68">
        <v>147</v>
      </c>
      <c r="Y438" s="68">
        <v>13.4</v>
      </c>
      <c r="Z438" s="59" t="s">
        <v>57</v>
      </c>
      <c r="AA438" s="59" t="s">
        <v>57</v>
      </c>
      <c r="AB438" s="59" t="s">
        <v>57</v>
      </c>
      <c r="AC438" s="59" t="s">
        <v>57</v>
      </c>
      <c r="AD438" s="59" t="s">
        <v>57</v>
      </c>
      <c r="AE438" s="59">
        <v>3.85</v>
      </c>
      <c r="AZ438" s="162"/>
      <c r="BA438" s="162"/>
      <c r="BB438" s="162"/>
      <c r="BC438" s="162"/>
      <c r="BD438" s="162"/>
      <c r="BE438" s="162"/>
      <c r="BF438" s="162"/>
      <c r="BG438" s="162"/>
      <c r="BH438" s="162"/>
      <c r="BI438" s="162"/>
    </row>
    <row r="439" spans="1:61" s="68" customFormat="1" hidden="1">
      <c r="A439" s="1">
        <v>8</v>
      </c>
      <c r="B439" s="56" t="s">
        <v>210</v>
      </c>
      <c r="C439" s="120">
        <v>43591</v>
      </c>
      <c r="D439" s="57" t="s">
        <v>154</v>
      </c>
      <c r="E439" s="56" t="s">
        <v>594</v>
      </c>
      <c r="F439" s="56" t="s">
        <v>55</v>
      </c>
      <c r="G439" s="58">
        <v>500</v>
      </c>
      <c r="H439" s="58">
        <v>2</v>
      </c>
      <c r="I439" s="57" t="s">
        <v>933</v>
      </c>
      <c r="J439" s="130">
        <v>62302</v>
      </c>
      <c r="K439" s="130">
        <v>63052</v>
      </c>
      <c r="L439" s="71">
        <v>10.06</v>
      </c>
      <c r="M439" s="71">
        <f t="shared" si="68"/>
        <v>5591.451292246521</v>
      </c>
      <c r="N439" s="44">
        <v>0.32</v>
      </c>
      <c r="O439" s="44">
        <v>59.04</v>
      </c>
      <c r="P439" s="29">
        <f t="shared" si="67"/>
        <v>59.04</v>
      </c>
      <c r="Q439" s="67" t="s">
        <v>57</v>
      </c>
      <c r="R439" s="60">
        <v>1.35</v>
      </c>
      <c r="S439" s="68">
        <v>13.3</v>
      </c>
      <c r="T439" s="68">
        <v>10.35</v>
      </c>
      <c r="U439" s="68">
        <v>98.6</v>
      </c>
      <c r="V439" s="68">
        <v>494</v>
      </c>
      <c r="W439" s="68">
        <v>8.02</v>
      </c>
      <c r="X439" s="68">
        <v>150.80000000000001</v>
      </c>
      <c r="Y439" s="68">
        <v>7.1</v>
      </c>
      <c r="Z439" s="59" t="s">
        <v>57</v>
      </c>
      <c r="AA439" s="59" t="s">
        <v>57</v>
      </c>
      <c r="AB439" s="59" t="s">
        <v>57</v>
      </c>
      <c r="AC439" s="59" t="s">
        <v>57</v>
      </c>
      <c r="AD439" s="59" t="s">
        <v>57</v>
      </c>
      <c r="AE439" s="59">
        <v>4.66</v>
      </c>
      <c r="AF439" s="56" t="s">
        <v>594</v>
      </c>
      <c r="AZ439" s="162"/>
      <c r="BA439" s="162"/>
      <c r="BB439" s="162"/>
      <c r="BC439" s="162"/>
      <c r="BD439" s="162"/>
      <c r="BE439" s="162"/>
      <c r="BF439" s="162"/>
      <c r="BG439" s="162"/>
      <c r="BH439" s="162"/>
      <c r="BI439" s="162"/>
    </row>
    <row r="440" spans="1:61" s="68" customFormat="1" hidden="1">
      <c r="A440" s="1">
        <v>8</v>
      </c>
      <c r="B440" s="56" t="s">
        <v>210</v>
      </c>
      <c r="C440" s="120">
        <v>43607</v>
      </c>
      <c r="D440" s="57" t="s">
        <v>612</v>
      </c>
      <c r="E440" s="56" t="s">
        <v>614</v>
      </c>
      <c r="F440" s="56" t="s">
        <v>55</v>
      </c>
      <c r="G440" s="58">
        <v>500</v>
      </c>
      <c r="H440" s="58">
        <v>2</v>
      </c>
      <c r="I440" s="57" t="s">
        <v>934</v>
      </c>
      <c r="J440" s="130">
        <v>71277</v>
      </c>
      <c r="K440" s="130">
        <v>71850</v>
      </c>
      <c r="L440" s="71">
        <v>10.17</v>
      </c>
      <c r="M440" s="71">
        <f t="shared" si="68"/>
        <v>4225.6637168141597</v>
      </c>
      <c r="N440" s="44">
        <v>0.32</v>
      </c>
      <c r="O440" s="44">
        <v>45.106560000000002</v>
      </c>
      <c r="P440" s="29">
        <f t="shared" si="67"/>
        <v>45.106560000000002</v>
      </c>
      <c r="Q440" s="68" t="s">
        <v>57</v>
      </c>
      <c r="R440" s="60">
        <v>1.26</v>
      </c>
      <c r="S440" s="68">
        <v>16.600000000000001</v>
      </c>
      <c r="T440" s="68">
        <v>9.07</v>
      </c>
      <c r="U440" s="68">
        <v>93.3</v>
      </c>
      <c r="V440" s="68">
        <v>581</v>
      </c>
      <c r="W440" s="68">
        <v>8.02</v>
      </c>
      <c r="X440" s="68">
        <v>136.6</v>
      </c>
      <c r="Y440" s="68">
        <v>16.3</v>
      </c>
      <c r="Z440" s="59" t="s">
        <v>57</v>
      </c>
      <c r="AA440" s="59" t="s">
        <v>57</v>
      </c>
      <c r="AB440" s="59" t="s">
        <v>57</v>
      </c>
      <c r="AC440" s="59" t="s">
        <v>57</v>
      </c>
      <c r="AD440" s="59" t="s">
        <v>57</v>
      </c>
      <c r="AE440" s="59">
        <v>3.37</v>
      </c>
      <c r="AF440" s="56" t="s">
        <v>614</v>
      </c>
      <c r="AZ440" s="162"/>
      <c r="BA440" s="162"/>
      <c r="BB440" s="162"/>
      <c r="BC440" s="162"/>
      <c r="BD440" s="162"/>
      <c r="BE440" s="162"/>
      <c r="BF440" s="162"/>
      <c r="BG440" s="162"/>
      <c r="BH440" s="162"/>
      <c r="BI440" s="162"/>
    </row>
    <row r="441" spans="1:61" s="68" customFormat="1" hidden="1">
      <c r="A441" s="1">
        <v>8</v>
      </c>
      <c r="B441" s="56" t="s">
        <v>210</v>
      </c>
      <c r="C441" s="120">
        <v>43621</v>
      </c>
      <c r="D441" s="57" t="s">
        <v>110</v>
      </c>
      <c r="E441" s="56" t="s">
        <v>648</v>
      </c>
      <c r="F441" s="56" t="s">
        <v>55</v>
      </c>
      <c r="G441" s="58">
        <v>500</v>
      </c>
      <c r="H441" s="58">
        <v>2</v>
      </c>
      <c r="I441" s="57" t="s">
        <v>935</v>
      </c>
      <c r="J441" s="130">
        <v>81405</v>
      </c>
      <c r="K441" s="130">
        <v>82568</v>
      </c>
      <c r="L441" s="71">
        <v>10.1</v>
      </c>
      <c r="M441" s="71">
        <f t="shared" si="68"/>
        <v>8636.1386138613871</v>
      </c>
      <c r="N441" s="44">
        <v>0.32</v>
      </c>
      <c r="O441" s="44">
        <v>91.551359999999988</v>
      </c>
      <c r="P441" s="29">
        <f t="shared" si="67"/>
        <v>91.551359999999988</v>
      </c>
      <c r="Q441" s="68" t="s">
        <v>57</v>
      </c>
      <c r="R441" s="60">
        <v>2.75</v>
      </c>
      <c r="S441" s="68">
        <v>16.2</v>
      </c>
      <c r="T441" s="68">
        <v>8.5</v>
      </c>
      <c r="U441" s="68">
        <v>86.5</v>
      </c>
      <c r="V441" s="68">
        <v>424.4</v>
      </c>
      <c r="W441" s="68">
        <v>7.8</v>
      </c>
      <c r="X441" s="68">
        <v>142.30000000000001</v>
      </c>
      <c r="Y441" s="68">
        <v>4.5999999999999996</v>
      </c>
      <c r="Z441" s="59" t="s">
        <v>57</v>
      </c>
      <c r="AA441" s="59" t="s">
        <v>57</v>
      </c>
      <c r="AB441" s="59" t="s">
        <v>57</v>
      </c>
      <c r="AC441" s="59" t="s">
        <v>57</v>
      </c>
      <c r="AD441" s="59" t="s">
        <v>57</v>
      </c>
      <c r="AE441" s="59">
        <v>7.13</v>
      </c>
      <c r="AZ441" s="162"/>
      <c r="BA441" s="162"/>
      <c r="BB441" s="162"/>
      <c r="BC441" s="162"/>
      <c r="BD441" s="162"/>
      <c r="BE441" s="162"/>
      <c r="BF441" s="162"/>
      <c r="BG441" s="162"/>
      <c r="BH441" s="162"/>
      <c r="BI441" s="162"/>
    </row>
    <row r="442" spans="1:61" s="68" customFormat="1" hidden="1">
      <c r="A442" s="1">
        <v>8</v>
      </c>
      <c r="B442" s="56" t="s">
        <v>210</v>
      </c>
      <c r="C442" s="120">
        <v>43634</v>
      </c>
      <c r="D442" s="57" t="s">
        <v>338</v>
      </c>
      <c r="E442" s="56" t="s">
        <v>662</v>
      </c>
      <c r="F442" s="56" t="s">
        <v>55</v>
      </c>
      <c r="G442" s="58">
        <v>500</v>
      </c>
      <c r="H442" s="58">
        <v>2</v>
      </c>
      <c r="I442" s="57" t="s">
        <v>936</v>
      </c>
      <c r="J442" s="130">
        <v>96484</v>
      </c>
      <c r="K442" s="130">
        <v>96862</v>
      </c>
      <c r="L442" s="71">
        <v>10.029999999999999</v>
      </c>
      <c r="M442" s="71">
        <f t="shared" si="68"/>
        <v>2826.5204386839478</v>
      </c>
      <c r="N442" s="44">
        <v>0.32</v>
      </c>
      <c r="O442" s="44">
        <v>29.756159999999994</v>
      </c>
      <c r="P442" s="29">
        <f t="shared" si="67"/>
        <v>29.756159999999994</v>
      </c>
      <c r="Q442" s="68" t="s">
        <v>57</v>
      </c>
      <c r="R442" s="60">
        <v>1.1399999999999999</v>
      </c>
      <c r="S442" s="68">
        <v>19.100000000000001</v>
      </c>
      <c r="T442" s="68">
        <v>7.57</v>
      </c>
      <c r="U442" s="68">
        <v>57.8</v>
      </c>
      <c r="V442" s="68">
        <v>145.30000000000001</v>
      </c>
      <c r="W442" s="68">
        <v>8.1300000000000008</v>
      </c>
      <c r="X442" s="68">
        <v>147</v>
      </c>
      <c r="Y442" s="68">
        <v>13.4</v>
      </c>
      <c r="Z442" s="59" t="s">
        <v>57</v>
      </c>
      <c r="AA442" s="59" t="s">
        <v>57</v>
      </c>
      <c r="AB442" s="59" t="s">
        <v>57</v>
      </c>
      <c r="AC442" s="59" t="s">
        <v>57</v>
      </c>
      <c r="AD442" s="59" t="s">
        <v>57</v>
      </c>
      <c r="AE442" s="59">
        <v>4.63</v>
      </c>
      <c r="AZ442" s="162"/>
      <c r="BA442" s="162"/>
      <c r="BB442" s="162"/>
      <c r="BC442" s="162"/>
      <c r="BD442" s="162"/>
      <c r="BE442" s="162"/>
      <c r="BF442" s="162"/>
      <c r="BG442" s="162"/>
      <c r="BH442" s="162"/>
      <c r="BI442" s="162"/>
    </row>
    <row r="443" spans="1:61" s="68" customFormat="1" hidden="1">
      <c r="A443" s="1">
        <v>8</v>
      </c>
      <c r="B443" s="56" t="s">
        <v>210</v>
      </c>
      <c r="C443" s="120">
        <v>43591</v>
      </c>
      <c r="D443" s="57" t="s">
        <v>154</v>
      </c>
      <c r="E443" s="56" t="s">
        <v>595</v>
      </c>
      <c r="F443" s="56" t="s">
        <v>55</v>
      </c>
      <c r="G443" s="58">
        <v>500</v>
      </c>
      <c r="H443" s="58">
        <v>3</v>
      </c>
      <c r="I443" s="57" t="s">
        <v>933</v>
      </c>
      <c r="J443" s="130">
        <v>63054</v>
      </c>
      <c r="K443" s="130">
        <v>63835</v>
      </c>
      <c r="L443" s="71">
        <v>10.06</v>
      </c>
      <c r="M443" s="71">
        <f t="shared" si="68"/>
        <v>5822.5646123260431</v>
      </c>
      <c r="N443" s="44">
        <v>0.32</v>
      </c>
      <c r="O443" s="44">
        <v>61.480319999999992</v>
      </c>
      <c r="P443" s="29">
        <f t="shared" si="67"/>
        <v>61.480319999999992</v>
      </c>
      <c r="Q443" s="67" t="s">
        <v>57</v>
      </c>
      <c r="R443" s="60">
        <v>1.35</v>
      </c>
      <c r="S443" s="68">
        <v>13.3</v>
      </c>
      <c r="T443" s="68">
        <v>10.35</v>
      </c>
      <c r="U443" s="68">
        <v>98.6</v>
      </c>
      <c r="V443" s="68">
        <v>494</v>
      </c>
      <c r="W443" s="68">
        <v>8.02</v>
      </c>
      <c r="X443" s="68">
        <v>150.80000000000001</v>
      </c>
      <c r="Y443" s="68">
        <v>7.1</v>
      </c>
      <c r="Z443" s="59" t="s">
        <v>57</v>
      </c>
      <c r="AA443" s="59" t="s">
        <v>57</v>
      </c>
      <c r="AB443" s="59" t="s">
        <v>57</v>
      </c>
      <c r="AC443" s="59" t="s">
        <v>57</v>
      </c>
      <c r="AD443" s="59" t="s">
        <v>57</v>
      </c>
      <c r="AE443" s="59">
        <v>6.79</v>
      </c>
      <c r="AF443" s="56" t="s">
        <v>595</v>
      </c>
      <c r="AZ443" s="162"/>
      <c r="BA443" s="162"/>
      <c r="BB443" s="162"/>
      <c r="BC443" s="162"/>
      <c r="BD443" s="162"/>
      <c r="BE443" s="162"/>
      <c r="BF443" s="162"/>
      <c r="BG443" s="162"/>
      <c r="BH443" s="162"/>
      <c r="BI443" s="162"/>
    </row>
    <row r="444" spans="1:61" s="68" customFormat="1" hidden="1">
      <c r="A444" s="1">
        <v>8</v>
      </c>
      <c r="B444" s="56" t="s">
        <v>210</v>
      </c>
      <c r="C444" s="120">
        <v>43607</v>
      </c>
      <c r="D444" s="57" t="s">
        <v>612</v>
      </c>
      <c r="E444" s="56" t="s">
        <v>614</v>
      </c>
      <c r="F444" s="56" t="s">
        <v>55</v>
      </c>
      <c r="G444" s="58">
        <v>500</v>
      </c>
      <c r="H444" s="58">
        <v>3</v>
      </c>
      <c r="I444" s="57" t="s">
        <v>934</v>
      </c>
      <c r="J444" s="130">
        <v>71850</v>
      </c>
      <c r="K444" s="130">
        <v>72425</v>
      </c>
      <c r="L444" s="71">
        <v>10.15</v>
      </c>
      <c r="M444" s="71">
        <f t="shared" si="68"/>
        <v>4248.768472906404</v>
      </c>
      <c r="N444" s="44">
        <v>0.32</v>
      </c>
      <c r="O444" s="44">
        <v>45.263999999999996</v>
      </c>
      <c r="P444" s="29">
        <f t="shared" si="67"/>
        <v>45.263999999999996</v>
      </c>
      <c r="Q444" s="68" t="s">
        <v>57</v>
      </c>
      <c r="R444" s="60">
        <v>1.26</v>
      </c>
      <c r="S444" s="68">
        <v>16.600000000000001</v>
      </c>
      <c r="T444" s="68">
        <v>9.07</v>
      </c>
      <c r="U444" s="68">
        <v>93.3</v>
      </c>
      <c r="V444" s="68">
        <v>581</v>
      </c>
      <c r="W444" s="68">
        <v>8.02</v>
      </c>
      <c r="X444" s="68">
        <v>136.6</v>
      </c>
      <c r="Y444" s="68">
        <v>16.3</v>
      </c>
      <c r="Z444" s="59" t="s">
        <v>57</v>
      </c>
      <c r="AA444" s="59" t="s">
        <v>57</v>
      </c>
      <c r="AB444" s="59" t="s">
        <v>57</v>
      </c>
      <c r="AC444" s="59" t="s">
        <v>57</v>
      </c>
      <c r="AD444" s="59" t="s">
        <v>57</v>
      </c>
      <c r="AE444" s="59">
        <v>3.49</v>
      </c>
      <c r="AF444" s="56" t="s">
        <v>614</v>
      </c>
      <c r="AZ444" s="162"/>
      <c r="BA444" s="162"/>
      <c r="BB444" s="162"/>
      <c r="BC444" s="162"/>
      <c r="BD444" s="162"/>
      <c r="BE444" s="162"/>
      <c r="BF444" s="162"/>
      <c r="BG444" s="162"/>
      <c r="BH444" s="162"/>
      <c r="BI444" s="162"/>
    </row>
    <row r="445" spans="1:61" s="68" customFormat="1" hidden="1">
      <c r="A445" s="1">
        <v>8</v>
      </c>
      <c r="B445" s="56" t="s">
        <v>210</v>
      </c>
      <c r="C445" s="120">
        <v>43621</v>
      </c>
      <c r="D445" s="57" t="s">
        <v>110</v>
      </c>
      <c r="E445" s="56" t="s">
        <v>649</v>
      </c>
      <c r="F445" s="56" t="s">
        <v>55</v>
      </c>
      <c r="G445" s="58">
        <v>500</v>
      </c>
      <c r="H445" s="58">
        <v>3</v>
      </c>
      <c r="I445" s="57" t="s">
        <v>935</v>
      </c>
      <c r="J445" s="130">
        <v>82570</v>
      </c>
      <c r="K445" s="130">
        <v>83791</v>
      </c>
      <c r="L445" s="71">
        <v>10.06</v>
      </c>
      <c r="M445" s="71">
        <f t="shared" si="68"/>
        <v>9102.8827037773353</v>
      </c>
      <c r="N445" s="44">
        <v>0.32</v>
      </c>
      <c r="O445" s="44">
        <v>96.11712</v>
      </c>
      <c r="P445" s="29">
        <f t="shared" si="67"/>
        <v>96.11712</v>
      </c>
      <c r="Q445" s="68" t="s">
        <v>57</v>
      </c>
      <c r="R445" s="60">
        <v>2.75</v>
      </c>
      <c r="S445" s="68">
        <v>16.2</v>
      </c>
      <c r="T445" s="68">
        <v>8.5</v>
      </c>
      <c r="U445" s="68">
        <v>86.5</v>
      </c>
      <c r="V445" s="68">
        <v>424.4</v>
      </c>
      <c r="W445" s="68">
        <v>7.8</v>
      </c>
      <c r="X445" s="68">
        <v>142.30000000000001</v>
      </c>
      <c r="Y445" s="68">
        <v>4.5999999999999996</v>
      </c>
      <c r="Z445" s="59" t="s">
        <v>57</v>
      </c>
      <c r="AA445" s="59" t="s">
        <v>57</v>
      </c>
      <c r="AB445" s="59" t="s">
        <v>57</v>
      </c>
      <c r="AC445" s="59" t="s">
        <v>57</v>
      </c>
      <c r="AD445" s="59" t="s">
        <v>57</v>
      </c>
      <c r="AE445" s="59">
        <v>5.99</v>
      </c>
      <c r="AZ445" s="162"/>
      <c r="BA445" s="162"/>
      <c r="BB445" s="162"/>
      <c r="BC445" s="162"/>
      <c r="BD445" s="162"/>
      <c r="BE445" s="162"/>
      <c r="BF445" s="162"/>
      <c r="BG445" s="162"/>
      <c r="BH445" s="162"/>
      <c r="BI445" s="162"/>
    </row>
    <row r="446" spans="1:61" s="68" customFormat="1" hidden="1">
      <c r="A446" s="1">
        <v>8</v>
      </c>
      <c r="B446" s="56" t="s">
        <v>210</v>
      </c>
      <c r="C446" s="120">
        <v>43634</v>
      </c>
      <c r="D446" s="57" t="s">
        <v>338</v>
      </c>
      <c r="E446" s="56" t="s">
        <v>663</v>
      </c>
      <c r="F446" s="56" t="s">
        <v>55</v>
      </c>
      <c r="G446" s="58">
        <v>500</v>
      </c>
      <c r="H446" s="58">
        <v>3</v>
      </c>
      <c r="I446" s="57" t="s">
        <v>936</v>
      </c>
      <c r="J446" s="130">
        <v>96863</v>
      </c>
      <c r="K446" s="130">
        <v>97328</v>
      </c>
      <c r="L446" s="71">
        <v>10.050000000000001</v>
      </c>
      <c r="M446" s="71">
        <f t="shared" ref="M446:M477" si="69">((K446-J446)*0.3*0.25*1000)/L446</f>
        <v>3470.1492537313429</v>
      </c>
      <c r="N446" s="44">
        <v>0.32</v>
      </c>
      <c r="O446" s="44">
        <v>36.604799999999997</v>
      </c>
      <c r="P446" s="29">
        <f t="shared" si="67"/>
        <v>36.604799999999997</v>
      </c>
      <c r="Q446" s="68" t="s">
        <v>57</v>
      </c>
      <c r="R446" s="60">
        <v>1.1399999999999999</v>
      </c>
      <c r="S446" s="68">
        <v>19.100000000000001</v>
      </c>
      <c r="T446" s="68">
        <v>7.57</v>
      </c>
      <c r="U446" s="68">
        <v>57.8</v>
      </c>
      <c r="V446" s="68">
        <v>145.30000000000001</v>
      </c>
      <c r="W446" s="68">
        <v>8.1300000000000008</v>
      </c>
      <c r="X446" s="68">
        <v>147</v>
      </c>
      <c r="Y446" s="68">
        <v>13.4</v>
      </c>
      <c r="Z446" s="59" t="s">
        <v>57</v>
      </c>
      <c r="AA446" s="59" t="s">
        <v>57</v>
      </c>
      <c r="AB446" s="59" t="s">
        <v>57</v>
      </c>
      <c r="AC446" s="59" t="s">
        <v>57</v>
      </c>
      <c r="AD446" s="59" t="s">
        <v>57</v>
      </c>
      <c r="AE446" s="59">
        <v>5.16</v>
      </c>
      <c r="AZ446" s="162"/>
      <c r="BA446" s="162"/>
      <c r="BB446" s="162"/>
      <c r="BC446" s="162"/>
      <c r="BD446" s="162"/>
      <c r="BE446" s="162"/>
      <c r="BF446" s="162"/>
      <c r="BG446" s="162"/>
      <c r="BH446" s="162"/>
      <c r="BI446" s="162"/>
    </row>
    <row r="447" spans="1:61" s="68" customFormat="1" ht="15.6" hidden="1">
      <c r="A447" s="1">
        <v>7</v>
      </c>
      <c r="B447" s="41" t="s">
        <v>201</v>
      </c>
      <c r="C447" s="42">
        <v>43648</v>
      </c>
      <c r="D447" s="42" t="s">
        <v>724</v>
      </c>
      <c r="E447" s="41" t="s">
        <v>725</v>
      </c>
      <c r="F447" s="41" t="s">
        <v>55</v>
      </c>
      <c r="G447" s="43">
        <v>500</v>
      </c>
      <c r="H447" s="43">
        <v>1</v>
      </c>
      <c r="I447" s="42" t="s">
        <v>744</v>
      </c>
      <c r="J447" s="132">
        <v>23912</v>
      </c>
      <c r="K447" s="132">
        <v>25055</v>
      </c>
      <c r="L447" s="41">
        <v>10.050000000000001</v>
      </c>
      <c r="M447" s="72">
        <f t="shared" si="69"/>
        <v>8529.8507462686557</v>
      </c>
      <c r="N447" s="44">
        <v>0.32</v>
      </c>
      <c r="O447" s="44">
        <v>89.976959999999977</v>
      </c>
      <c r="P447" s="29">
        <f t="shared" si="67"/>
        <v>89.976959999999977</v>
      </c>
      <c r="Q447" s="69" t="s">
        <v>57</v>
      </c>
      <c r="R447" s="112">
        <v>21.5</v>
      </c>
      <c r="S447" s="69">
        <v>21.1</v>
      </c>
      <c r="T447" s="69">
        <v>8.48</v>
      </c>
      <c r="U447" s="69">
        <v>95.4</v>
      </c>
      <c r="V447" s="69">
        <v>164.8</v>
      </c>
      <c r="W447" s="69">
        <v>8.3000000000000007</v>
      </c>
      <c r="X447" s="69">
        <v>116.3</v>
      </c>
      <c r="Y447" s="69">
        <v>2.9</v>
      </c>
      <c r="Z447" s="113">
        <v>2.0289999999999999</v>
      </c>
      <c r="AA447" s="113">
        <v>1.0029999999999999</v>
      </c>
      <c r="AB447" s="111">
        <v>2.1</v>
      </c>
      <c r="AC447" s="111">
        <v>48.8</v>
      </c>
      <c r="AD447" s="164">
        <v>44.499285</v>
      </c>
      <c r="AE447" s="111">
        <v>3.63</v>
      </c>
      <c r="AF447" s="163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141"/>
      <c r="BA447" s="141"/>
      <c r="BB447" s="141"/>
      <c r="BC447" s="141"/>
      <c r="BD447" s="141"/>
      <c r="BE447" s="141"/>
      <c r="BF447" s="141"/>
      <c r="BG447" s="141"/>
      <c r="BH447" s="141"/>
      <c r="BI447" s="141"/>
    </row>
    <row r="448" spans="1:61" s="68" customFormat="1" ht="15.6" hidden="1">
      <c r="A448" s="1">
        <v>7</v>
      </c>
      <c r="B448" s="41" t="s">
        <v>201</v>
      </c>
      <c r="C448" s="42">
        <v>43648</v>
      </c>
      <c r="D448" s="42" t="s">
        <v>724</v>
      </c>
      <c r="E448" s="41" t="s">
        <v>726</v>
      </c>
      <c r="F448" s="41" t="s">
        <v>55</v>
      </c>
      <c r="G448" s="43">
        <v>500</v>
      </c>
      <c r="H448" s="43">
        <v>2</v>
      </c>
      <c r="I448" s="42" t="s">
        <v>744</v>
      </c>
      <c r="J448" s="132">
        <v>25401</v>
      </c>
      <c r="K448" s="132">
        <v>26468</v>
      </c>
      <c r="L448" s="41">
        <v>10.029999999999999</v>
      </c>
      <c r="M448" s="72">
        <f t="shared" si="69"/>
        <v>7978.5643070787628</v>
      </c>
      <c r="N448" s="44">
        <v>0.32</v>
      </c>
      <c r="O448" s="44">
        <v>83.994239999999991</v>
      </c>
      <c r="P448" s="29">
        <f t="shared" si="67"/>
        <v>83.994239999999991</v>
      </c>
      <c r="Q448" s="69" t="s">
        <v>57</v>
      </c>
      <c r="R448" s="112">
        <v>21.5</v>
      </c>
      <c r="S448" s="69">
        <v>21.1</v>
      </c>
      <c r="T448" s="69">
        <v>8.48</v>
      </c>
      <c r="U448" s="69">
        <v>95.4</v>
      </c>
      <c r="V448" s="69">
        <v>164.8</v>
      </c>
      <c r="W448" s="69">
        <v>8.3000000000000007</v>
      </c>
      <c r="X448" s="69">
        <v>116.3</v>
      </c>
      <c r="Y448" s="69">
        <v>2.9</v>
      </c>
      <c r="Z448" s="113">
        <v>2.0289999999999999</v>
      </c>
      <c r="AA448" s="113">
        <v>1.0029999999999999</v>
      </c>
      <c r="AB448" s="111">
        <v>2.1</v>
      </c>
      <c r="AC448" s="111">
        <v>48.8</v>
      </c>
      <c r="AD448" s="164">
        <v>44.499285</v>
      </c>
      <c r="AE448" s="111">
        <v>1.1100000000000001</v>
      </c>
      <c r="AF448" s="163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141"/>
      <c r="BA448" s="141"/>
      <c r="BB448" s="141"/>
      <c r="BC448" s="141"/>
      <c r="BD448" s="141"/>
      <c r="BE448" s="141"/>
      <c r="BF448" s="141"/>
      <c r="BG448" s="141"/>
      <c r="BH448" s="141"/>
      <c r="BI448" s="141"/>
    </row>
    <row r="449" spans="1:61" s="68" customFormat="1" ht="15.6" hidden="1">
      <c r="A449" s="1">
        <v>7</v>
      </c>
      <c r="B449" s="41" t="s">
        <v>201</v>
      </c>
      <c r="C449" s="42">
        <v>43648</v>
      </c>
      <c r="D449" s="42" t="s">
        <v>724</v>
      </c>
      <c r="E449" s="41" t="s">
        <v>727</v>
      </c>
      <c r="F449" s="41" t="s">
        <v>55</v>
      </c>
      <c r="G449" s="43">
        <v>500</v>
      </c>
      <c r="H449" s="43">
        <v>3</v>
      </c>
      <c r="I449" s="42" t="s">
        <v>744</v>
      </c>
      <c r="J449" s="132">
        <v>26468</v>
      </c>
      <c r="K449" s="132">
        <v>27550</v>
      </c>
      <c r="L449" s="41">
        <v>10.050000000000001</v>
      </c>
      <c r="M449" s="72">
        <f t="shared" si="69"/>
        <v>8074.6268656716402</v>
      </c>
      <c r="N449" s="44">
        <v>0.32</v>
      </c>
      <c r="O449" s="44">
        <v>85.175039999999996</v>
      </c>
      <c r="P449" s="29">
        <f t="shared" si="67"/>
        <v>85.175039999999996</v>
      </c>
      <c r="Q449" s="69" t="s">
        <v>57</v>
      </c>
      <c r="R449" s="112">
        <v>21.5</v>
      </c>
      <c r="S449" s="69">
        <v>21.1</v>
      </c>
      <c r="T449" s="69">
        <v>8.48</v>
      </c>
      <c r="U449" s="69">
        <v>95.4</v>
      </c>
      <c r="V449" s="69">
        <v>164.8</v>
      </c>
      <c r="W449" s="69">
        <v>8.3000000000000007</v>
      </c>
      <c r="X449" s="69">
        <v>116.3</v>
      </c>
      <c r="Y449" s="69">
        <v>2.9</v>
      </c>
      <c r="Z449" s="113">
        <v>2.0289999999999999</v>
      </c>
      <c r="AA449" s="113">
        <v>1.0029999999999999</v>
      </c>
      <c r="AB449" s="111">
        <v>2.1</v>
      </c>
      <c r="AC449" s="111">
        <v>48.8</v>
      </c>
      <c r="AD449" s="164">
        <v>44.499285</v>
      </c>
      <c r="AE449" s="111">
        <v>1.66</v>
      </c>
      <c r="AF449" s="163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141"/>
      <c r="BA449" s="141"/>
      <c r="BB449" s="141"/>
      <c r="BC449" s="141"/>
      <c r="BD449" s="141"/>
      <c r="BE449" s="141"/>
      <c r="BF449" s="141"/>
      <c r="BG449" s="141"/>
      <c r="BH449" s="141"/>
      <c r="BI449" s="141"/>
    </row>
    <row r="450" spans="1:61" s="68" customFormat="1" ht="15.6" hidden="1">
      <c r="A450" s="74">
        <v>16</v>
      </c>
      <c r="B450" s="41" t="s">
        <v>337</v>
      </c>
      <c r="C450" s="121">
        <v>43650</v>
      </c>
      <c r="D450" s="42" t="s">
        <v>724</v>
      </c>
      <c r="E450" s="41" t="s">
        <v>807</v>
      </c>
      <c r="F450" s="41" t="s">
        <v>55</v>
      </c>
      <c r="G450" s="43">
        <v>500</v>
      </c>
      <c r="H450" s="43">
        <v>1</v>
      </c>
      <c r="I450" s="42" t="s">
        <v>744</v>
      </c>
      <c r="J450" s="132">
        <v>46494</v>
      </c>
      <c r="K450" s="132">
        <v>47680</v>
      </c>
      <c r="L450" s="41">
        <v>9.3000000000000007</v>
      </c>
      <c r="M450" s="72">
        <f t="shared" si="69"/>
        <v>9564.5161290322576</v>
      </c>
      <c r="N450" s="44">
        <v>0.32</v>
      </c>
      <c r="O450" s="44">
        <v>93.361919999999998</v>
      </c>
      <c r="P450" s="29">
        <f t="shared" ref="P450:P513" si="70">(K450-J450)*0.3*0.82*N450</f>
        <v>93.361919999999998</v>
      </c>
      <c r="Q450" s="112" t="s">
        <v>57</v>
      </c>
      <c r="R450" s="112">
        <v>110</v>
      </c>
      <c r="S450" s="112">
        <v>25.3</v>
      </c>
      <c r="T450" s="112">
        <v>6.03</v>
      </c>
      <c r="U450" s="112">
        <v>72.7</v>
      </c>
      <c r="V450" s="112">
        <v>249</v>
      </c>
      <c r="W450" s="112">
        <v>8.14</v>
      </c>
      <c r="X450" s="112">
        <v>125.2</v>
      </c>
      <c r="Y450" s="112">
        <v>1.7</v>
      </c>
      <c r="Z450" s="113">
        <v>2.8929999999999998</v>
      </c>
      <c r="AA450" s="113">
        <v>1.2829999999999999</v>
      </c>
      <c r="AB450" s="111">
        <v>97.2</v>
      </c>
      <c r="AC450" s="111">
        <v>51.8</v>
      </c>
      <c r="AD450" s="164">
        <v>69.407785000000018</v>
      </c>
      <c r="AE450" s="111">
        <v>0.05</v>
      </c>
      <c r="AF450" s="163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141"/>
      <c r="BA450" s="141"/>
      <c r="BB450" s="141"/>
      <c r="BC450" s="141"/>
      <c r="BD450" s="141"/>
      <c r="BE450" s="141"/>
      <c r="BF450" s="141"/>
      <c r="BG450" s="141"/>
      <c r="BH450" s="141"/>
      <c r="BI450" s="141"/>
    </row>
    <row r="451" spans="1:61" s="68" customFormat="1" ht="15.6" hidden="1">
      <c r="A451" s="74">
        <v>16</v>
      </c>
      <c r="B451" s="76" t="s">
        <v>337</v>
      </c>
      <c r="C451" s="122">
        <v>43650</v>
      </c>
      <c r="D451" s="92" t="s">
        <v>724</v>
      </c>
      <c r="E451" s="76" t="s">
        <v>808</v>
      </c>
      <c r="F451" s="76" t="s">
        <v>55</v>
      </c>
      <c r="G451" s="93">
        <v>500</v>
      </c>
      <c r="H451" s="93">
        <v>2</v>
      </c>
      <c r="I451" s="92" t="s">
        <v>744</v>
      </c>
      <c r="J451" s="135">
        <v>47680</v>
      </c>
      <c r="K451" s="135">
        <v>48847</v>
      </c>
      <c r="L451" s="76">
        <v>9.7200000000000006</v>
      </c>
      <c r="M451" s="94">
        <f t="shared" si="69"/>
        <v>9004.6296296296277</v>
      </c>
      <c r="N451" s="44">
        <v>0.32</v>
      </c>
      <c r="O451" s="44">
        <v>91.866239999999976</v>
      </c>
      <c r="P451" s="29">
        <f t="shared" si="70"/>
        <v>91.866239999999976</v>
      </c>
      <c r="Q451" s="113" t="s">
        <v>57</v>
      </c>
      <c r="R451" s="113">
        <v>110</v>
      </c>
      <c r="S451" s="113">
        <v>25.3</v>
      </c>
      <c r="T451" s="113">
        <v>6.03</v>
      </c>
      <c r="U451" s="113">
        <v>72.7</v>
      </c>
      <c r="V451" s="113">
        <v>249</v>
      </c>
      <c r="W451" s="113">
        <v>8.14</v>
      </c>
      <c r="X451" s="113">
        <v>125.2</v>
      </c>
      <c r="Y451" s="113">
        <v>1.7</v>
      </c>
      <c r="Z451" s="113">
        <v>2.8929999999999998</v>
      </c>
      <c r="AA451" s="113">
        <v>1.2829999999999999</v>
      </c>
      <c r="AB451" s="111">
        <v>97.2</v>
      </c>
      <c r="AC451" s="111">
        <v>51.8</v>
      </c>
      <c r="AD451" s="164">
        <v>69.407785000000018</v>
      </c>
      <c r="AE451" s="117">
        <v>0.17</v>
      </c>
      <c r="AF451" s="165"/>
      <c r="AG451" s="148"/>
      <c r="AH451" s="148"/>
      <c r="AI451" s="148"/>
      <c r="AJ451" s="148"/>
      <c r="AK451" s="148"/>
      <c r="AL451" s="148"/>
      <c r="AM451" s="148"/>
      <c r="AN451" s="148"/>
      <c r="AO451" s="148"/>
      <c r="AP451" s="148"/>
      <c r="AQ451" s="148"/>
      <c r="AR451" s="148"/>
      <c r="AS451" s="148"/>
      <c r="AT451" s="148"/>
      <c r="AU451" s="148"/>
      <c r="AV451" s="148"/>
      <c r="AW451" s="148"/>
      <c r="AX451" s="148"/>
      <c r="AY451" s="148"/>
      <c r="AZ451" s="150"/>
      <c r="BA451" s="150"/>
      <c r="BB451" s="150"/>
      <c r="BC451" s="150"/>
      <c r="BD451" s="150"/>
      <c r="BE451" s="150"/>
      <c r="BF451" s="150"/>
      <c r="BG451" s="150"/>
      <c r="BH451" s="150"/>
      <c r="BI451" s="150"/>
    </row>
    <row r="452" spans="1:61" s="68" customFormat="1" ht="15.6" hidden="1">
      <c r="A452" s="74">
        <v>16</v>
      </c>
      <c r="B452" s="41" t="s">
        <v>337</v>
      </c>
      <c r="C452" s="121">
        <v>43650</v>
      </c>
      <c r="D452" s="42" t="s">
        <v>724</v>
      </c>
      <c r="E452" s="41" t="s">
        <v>809</v>
      </c>
      <c r="F452" s="41" t="s">
        <v>55</v>
      </c>
      <c r="G452" s="43">
        <v>500</v>
      </c>
      <c r="H452" s="43">
        <v>3</v>
      </c>
      <c r="I452" s="42" t="s">
        <v>744</v>
      </c>
      <c r="J452" s="132">
        <v>48847</v>
      </c>
      <c r="K452" s="132">
        <v>49959</v>
      </c>
      <c r="L452" s="41">
        <v>9.76</v>
      </c>
      <c r="M452" s="72">
        <f t="shared" si="69"/>
        <v>8545.0819672131129</v>
      </c>
      <c r="N452" s="44">
        <v>0.32</v>
      </c>
      <c r="O452" s="44">
        <v>87.536639999999991</v>
      </c>
      <c r="P452" s="29">
        <f t="shared" si="70"/>
        <v>87.536639999999991</v>
      </c>
      <c r="Q452" s="112" t="s">
        <v>57</v>
      </c>
      <c r="R452" s="112">
        <v>110</v>
      </c>
      <c r="S452" s="112">
        <v>25.3</v>
      </c>
      <c r="T452" s="112">
        <v>6.03</v>
      </c>
      <c r="U452" s="112">
        <v>72.7</v>
      </c>
      <c r="V452" s="112">
        <v>249</v>
      </c>
      <c r="W452" s="112">
        <v>8.14</v>
      </c>
      <c r="X452" s="112">
        <v>125.2</v>
      </c>
      <c r="Y452" s="112">
        <v>1.7</v>
      </c>
      <c r="Z452" s="113">
        <v>2.8929999999999998</v>
      </c>
      <c r="AA452" s="113">
        <v>1.2829999999999999</v>
      </c>
      <c r="AB452" s="111">
        <v>97.2</v>
      </c>
      <c r="AC452" s="111">
        <v>51.8</v>
      </c>
      <c r="AD452" s="164">
        <v>69.407785000000018</v>
      </c>
      <c r="AE452" s="111">
        <v>0.15</v>
      </c>
      <c r="AF452" s="163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141"/>
      <c r="BA452" s="141"/>
      <c r="BB452" s="141"/>
      <c r="BC452" s="141"/>
      <c r="BD452" s="141"/>
      <c r="BE452" s="141"/>
      <c r="BF452" s="141"/>
      <c r="BG452" s="141"/>
      <c r="BH452" s="141"/>
      <c r="BI452" s="141"/>
    </row>
    <row r="453" spans="1:61" s="68" customFormat="1" ht="15.6" hidden="1">
      <c r="A453" s="1">
        <v>12</v>
      </c>
      <c r="B453" s="41" t="s">
        <v>286</v>
      </c>
      <c r="C453" s="121">
        <v>43650</v>
      </c>
      <c r="D453" s="41" t="s">
        <v>686</v>
      </c>
      <c r="E453" s="41" t="s">
        <v>783</v>
      </c>
      <c r="F453" s="41" t="s">
        <v>55</v>
      </c>
      <c r="G453" s="43">
        <v>500</v>
      </c>
      <c r="H453" s="43">
        <v>1</v>
      </c>
      <c r="I453" s="42" t="s">
        <v>744</v>
      </c>
      <c r="J453" s="132">
        <v>54074</v>
      </c>
      <c r="K453" s="132">
        <v>54730</v>
      </c>
      <c r="L453" s="41">
        <v>10</v>
      </c>
      <c r="M453" s="72">
        <f t="shared" si="69"/>
        <v>4919.9999999999991</v>
      </c>
      <c r="N453" s="44">
        <v>0.32</v>
      </c>
      <c r="O453" s="44">
        <v>51.640319999999996</v>
      </c>
      <c r="P453" s="29">
        <f t="shared" si="70"/>
        <v>51.640319999999996</v>
      </c>
      <c r="Q453" s="111" t="s">
        <v>57</v>
      </c>
      <c r="R453" s="112">
        <v>69.7</v>
      </c>
      <c r="S453" s="112">
        <v>26.6</v>
      </c>
      <c r="T453" s="112">
        <v>8.4</v>
      </c>
      <c r="U453" s="112">
        <v>103.5</v>
      </c>
      <c r="V453" s="112">
        <v>252</v>
      </c>
      <c r="W453" s="112">
        <v>9.11</v>
      </c>
      <c r="X453" s="112">
        <v>118.6</v>
      </c>
      <c r="Y453" s="112">
        <v>0.9</v>
      </c>
      <c r="Z453" s="113">
        <v>3.044</v>
      </c>
      <c r="AA453" s="113">
        <v>1.0720000000000001</v>
      </c>
      <c r="AB453" s="111">
        <v>54.4</v>
      </c>
      <c r="AC453" s="111">
        <v>60.9</v>
      </c>
      <c r="AD453" s="164">
        <v>60.938895000000002</v>
      </c>
      <c r="AE453" s="111">
        <v>0.11</v>
      </c>
      <c r="AF453" s="163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141"/>
      <c r="BA453" s="141"/>
      <c r="BB453" s="141"/>
      <c r="BC453" s="141"/>
      <c r="BD453" s="141"/>
      <c r="BE453" s="141"/>
      <c r="BF453" s="141"/>
      <c r="BG453" s="141"/>
      <c r="BH453" s="141"/>
      <c r="BI453" s="141"/>
    </row>
    <row r="454" spans="1:61" s="68" customFormat="1" ht="15.6" hidden="1">
      <c r="A454" s="1">
        <v>12</v>
      </c>
      <c r="B454" s="41" t="s">
        <v>286</v>
      </c>
      <c r="C454" s="121">
        <v>43650</v>
      </c>
      <c r="D454" s="41" t="s">
        <v>686</v>
      </c>
      <c r="E454" s="41" t="s">
        <v>784</v>
      </c>
      <c r="F454" s="41" t="s">
        <v>55</v>
      </c>
      <c r="G454" s="43">
        <v>500</v>
      </c>
      <c r="H454" s="43">
        <v>2</v>
      </c>
      <c r="I454" s="42" t="s">
        <v>744</v>
      </c>
      <c r="J454" s="132">
        <v>54730</v>
      </c>
      <c r="K454" s="132">
        <v>55374</v>
      </c>
      <c r="L454" s="41">
        <v>9.57</v>
      </c>
      <c r="M454" s="72">
        <f t="shared" si="69"/>
        <v>5047.0219435736672</v>
      </c>
      <c r="N454" s="44">
        <v>0.32</v>
      </c>
      <c r="O454" s="44">
        <v>50.695679999999996</v>
      </c>
      <c r="P454" s="29">
        <f t="shared" si="70"/>
        <v>50.695679999999996</v>
      </c>
      <c r="Q454" s="111" t="s">
        <v>57</v>
      </c>
      <c r="R454" s="112">
        <v>69.7</v>
      </c>
      <c r="S454" s="112">
        <v>26.6</v>
      </c>
      <c r="T454" s="112">
        <v>8.4</v>
      </c>
      <c r="U454" s="112">
        <v>103.5</v>
      </c>
      <c r="V454" s="112">
        <v>252</v>
      </c>
      <c r="W454" s="112">
        <v>9.11</v>
      </c>
      <c r="X454" s="112">
        <v>118.6</v>
      </c>
      <c r="Y454" s="112">
        <v>0.9</v>
      </c>
      <c r="Z454" s="113">
        <v>3.044</v>
      </c>
      <c r="AA454" s="113">
        <v>1.0720000000000001</v>
      </c>
      <c r="AB454" s="111">
        <v>54.4</v>
      </c>
      <c r="AC454" s="111">
        <v>60.9</v>
      </c>
      <c r="AD454" s="164">
        <v>60.938895000000002</v>
      </c>
      <c r="AE454" s="111">
        <v>7.0000000000000007E-2</v>
      </c>
      <c r="AF454" s="163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141"/>
      <c r="BA454" s="141"/>
      <c r="BB454" s="141"/>
      <c r="BC454" s="141"/>
      <c r="BD454" s="141"/>
      <c r="BE454" s="141"/>
      <c r="BF454" s="141"/>
      <c r="BG454" s="141"/>
      <c r="BH454" s="141"/>
      <c r="BI454" s="141"/>
    </row>
    <row r="455" spans="1:61" s="68" customFormat="1" ht="15.6" hidden="1">
      <c r="A455" s="1">
        <v>12</v>
      </c>
      <c r="B455" s="41" t="s">
        <v>286</v>
      </c>
      <c r="C455" s="121">
        <v>43650</v>
      </c>
      <c r="D455" s="41" t="s">
        <v>686</v>
      </c>
      <c r="E455" s="41" t="s">
        <v>785</v>
      </c>
      <c r="F455" s="41" t="s">
        <v>55</v>
      </c>
      <c r="G455" s="43">
        <v>500</v>
      </c>
      <c r="H455" s="43">
        <v>3</v>
      </c>
      <c r="I455" s="42" t="s">
        <v>744</v>
      </c>
      <c r="J455" s="132">
        <v>55375</v>
      </c>
      <c r="K455" s="132">
        <v>56010</v>
      </c>
      <c r="L455" s="41">
        <v>9.98</v>
      </c>
      <c r="M455" s="72">
        <f t="shared" si="69"/>
        <v>4772.0440881763525</v>
      </c>
      <c r="N455" s="44">
        <v>0.32</v>
      </c>
      <c r="O455" s="44">
        <v>49.987199999999994</v>
      </c>
      <c r="P455" s="29">
        <f t="shared" si="70"/>
        <v>49.987199999999994</v>
      </c>
      <c r="Q455" s="111" t="s">
        <v>57</v>
      </c>
      <c r="R455" s="112">
        <v>69.7</v>
      </c>
      <c r="S455" s="112">
        <v>26.6</v>
      </c>
      <c r="T455" s="112">
        <v>8.4</v>
      </c>
      <c r="U455" s="112">
        <v>103.5</v>
      </c>
      <c r="V455" s="112">
        <v>252</v>
      </c>
      <c r="W455" s="112">
        <v>9.11</v>
      </c>
      <c r="X455" s="112">
        <v>118.6</v>
      </c>
      <c r="Y455" s="112">
        <v>0.9</v>
      </c>
      <c r="Z455" s="113">
        <v>3.044</v>
      </c>
      <c r="AA455" s="113">
        <v>1.0720000000000001</v>
      </c>
      <c r="AB455" s="111">
        <v>54.4</v>
      </c>
      <c r="AC455" s="111">
        <v>60.9</v>
      </c>
      <c r="AD455" s="164">
        <v>60.938895000000002</v>
      </c>
      <c r="AE455" s="111">
        <v>7.0000000000000007E-2</v>
      </c>
      <c r="AF455" s="163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141"/>
      <c r="BA455" s="141"/>
      <c r="BB455" s="141"/>
      <c r="BC455" s="141"/>
      <c r="BD455" s="141"/>
      <c r="BE455" s="141"/>
      <c r="BF455" s="141"/>
      <c r="BG455" s="141"/>
      <c r="BH455" s="141"/>
      <c r="BI455" s="141"/>
    </row>
    <row r="456" spans="1:61" s="68" customFormat="1" ht="15.6" hidden="1">
      <c r="A456" s="1">
        <v>11</v>
      </c>
      <c r="B456" s="41" t="s">
        <v>235</v>
      </c>
      <c r="C456" s="42">
        <v>43649</v>
      </c>
      <c r="D456" s="42" t="s">
        <v>767</v>
      </c>
      <c r="E456" s="41" t="s">
        <v>768</v>
      </c>
      <c r="F456" s="41" t="s">
        <v>55</v>
      </c>
      <c r="G456" s="43">
        <v>500</v>
      </c>
      <c r="H456" s="43">
        <v>1</v>
      </c>
      <c r="I456" s="42" t="s">
        <v>744</v>
      </c>
      <c r="J456" s="132">
        <v>37749</v>
      </c>
      <c r="K456" s="132">
        <v>38626</v>
      </c>
      <c r="L456" s="41">
        <v>10.029999999999999</v>
      </c>
      <c r="M456" s="72">
        <f t="shared" si="69"/>
        <v>6557.8265204386826</v>
      </c>
      <c r="N456" s="44">
        <v>0.32</v>
      </c>
      <c r="O456" s="44">
        <v>69.037439999999989</v>
      </c>
      <c r="P456" s="29">
        <f t="shared" si="70"/>
        <v>69.037439999999989</v>
      </c>
      <c r="Q456" s="111" t="s">
        <v>57</v>
      </c>
      <c r="R456" s="112">
        <v>80.099999999999994</v>
      </c>
      <c r="S456" s="112">
        <v>22.6</v>
      </c>
      <c r="T456" s="112">
        <v>8.1199999999999992</v>
      </c>
      <c r="U456" s="112">
        <v>94</v>
      </c>
      <c r="V456" s="112">
        <v>212.9</v>
      </c>
      <c r="W456" s="112">
        <v>8.4</v>
      </c>
      <c r="X456" s="112">
        <v>111.3</v>
      </c>
      <c r="Y456" s="112">
        <v>5.9</v>
      </c>
      <c r="Z456" s="113">
        <v>2.044</v>
      </c>
      <c r="AA456" s="113">
        <v>1.016</v>
      </c>
      <c r="AB456" s="111">
        <v>9.4</v>
      </c>
      <c r="AC456" s="111">
        <v>51.5</v>
      </c>
      <c r="AD456" s="164">
        <v>62.931575000000002</v>
      </c>
      <c r="AE456" s="111">
        <v>1.64</v>
      </c>
      <c r="AF456" s="163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141"/>
      <c r="BA456" s="141"/>
      <c r="BB456" s="141"/>
      <c r="BC456" s="141"/>
      <c r="BD456" s="141"/>
      <c r="BE456" s="141"/>
      <c r="BF456" s="141"/>
      <c r="BG456" s="141"/>
      <c r="BH456" s="141"/>
      <c r="BI456" s="141"/>
    </row>
    <row r="457" spans="1:61" s="68" customFormat="1" ht="15.6" hidden="1">
      <c r="A457" s="1">
        <v>11</v>
      </c>
      <c r="B457" s="41" t="s">
        <v>235</v>
      </c>
      <c r="C457" s="42">
        <v>43649</v>
      </c>
      <c r="D457" s="42" t="s">
        <v>767</v>
      </c>
      <c r="E457" s="41" t="s">
        <v>769</v>
      </c>
      <c r="F457" s="41" t="s">
        <v>55</v>
      </c>
      <c r="G457" s="43">
        <v>500</v>
      </c>
      <c r="H457" s="43">
        <v>2</v>
      </c>
      <c r="I457" s="42" t="s">
        <v>744</v>
      </c>
      <c r="J457" s="132">
        <v>38627</v>
      </c>
      <c r="K457" s="132">
        <v>39053</v>
      </c>
      <c r="L457" s="41">
        <v>10.029999999999999</v>
      </c>
      <c r="M457" s="72">
        <f t="shared" si="69"/>
        <v>3185.4436689930212</v>
      </c>
      <c r="N457" s="44">
        <v>0.32</v>
      </c>
      <c r="O457" s="44">
        <v>33.53472</v>
      </c>
      <c r="P457" s="29">
        <f t="shared" si="70"/>
        <v>33.53472</v>
      </c>
      <c r="Q457" s="111" t="s">
        <v>57</v>
      </c>
      <c r="R457" s="112">
        <v>80.099999999999994</v>
      </c>
      <c r="S457" s="112">
        <v>22.6</v>
      </c>
      <c r="T457" s="112">
        <v>8.1199999999999992</v>
      </c>
      <c r="U457" s="112">
        <v>94</v>
      </c>
      <c r="V457" s="112">
        <v>212.9</v>
      </c>
      <c r="W457" s="112">
        <v>8.4</v>
      </c>
      <c r="X457" s="112">
        <v>111.3</v>
      </c>
      <c r="Y457" s="112">
        <v>5.9</v>
      </c>
      <c r="Z457" s="113">
        <v>2.044</v>
      </c>
      <c r="AA457" s="113">
        <v>1.016</v>
      </c>
      <c r="AB457" s="111">
        <v>9.4</v>
      </c>
      <c r="AC457" s="111">
        <v>51.5</v>
      </c>
      <c r="AD457" s="164">
        <v>62.931575000000002</v>
      </c>
      <c r="AE457" s="111">
        <v>1.24</v>
      </c>
      <c r="AF457" s="163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141"/>
      <c r="BA457" s="141"/>
      <c r="BB457" s="141"/>
      <c r="BC457" s="141"/>
      <c r="BD457" s="141"/>
      <c r="BE457" s="141"/>
      <c r="BF457" s="141"/>
      <c r="BG457" s="141"/>
      <c r="BH457" s="141"/>
      <c r="BI457" s="141"/>
    </row>
    <row r="458" spans="1:61" s="68" customFormat="1" ht="15.6" hidden="1">
      <c r="A458" s="1">
        <v>11</v>
      </c>
      <c r="B458" s="41" t="s">
        <v>235</v>
      </c>
      <c r="C458" s="42">
        <v>43649</v>
      </c>
      <c r="D458" s="42" t="s">
        <v>767</v>
      </c>
      <c r="E458" s="41" t="s">
        <v>770</v>
      </c>
      <c r="F458" s="41" t="s">
        <v>55</v>
      </c>
      <c r="G458" s="43">
        <v>500</v>
      </c>
      <c r="H458" s="43">
        <v>3</v>
      </c>
      <c r="I458" s="42" t="s">
        <v>744</v>
      </c>
      <c r="J458" s="132">
        <v>39054</v>
      </c>
      <c r="K458" s="132">
        <v>39896</v>
      </c>
      <c r="L458" s="41">
        <v>10.016</v>
      </c>
      <c r="M458" s="72">
        <f t="shared" si="69"/>
        <v>6304.9121405750802</v>
      </c>
      <c r="N458" s="44">
        <v>0.32</v>
      </c>
      <c r="O458" s="44">
        <v>66.282239999999987</v>
      </c>
      <c r="P458" s="29">
        <f t="shared" si="70"/>
        <v>66.282239999999987</v>
      </c>
      <c r="Q458" s="111" t="s">
        <v>57</v>
      </c>
      <c r="R458" s="112">
        <v>80.099999999999994</v>
      </c>
      <c r="S458" s="112">
        <v>22.6</v>
      </c>
      <c r="T458" s="112">
        <v>8.1199999999999992</v>
      </c>
      <c r="U458" s="112">
        <v>94</v>
      </c>
      <c r="V458" s="112">
        <v>212.9</v>
      </c>
      <c r="W458" s="112">
        <v>8.4</v>
      </c>
      <c r="X458" s="112">
        <v>111.3</v>
      </c>
      <c r="Y458" s="112">
        <v>5.9</v>
      </c>
      <c r="Z458" s="113">
        <v>2.044</v>
      </c>
      <c r="AA458" s="113">
        <v>1.016</v>
      </c>
      <c r="AB458" s="111">
        <v>9.4</v>
      </c>
      <c r="AC458" s="111">
        <v>51.5</v>
      </c>
      <c r="AD458" s="164">
        <v>62.931575000000002</v>
      </c>
      <c r="AE458" s="111">
        <v>0.48</v>
      </c>
      <c r="AF458" s="163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141"/>
      <c r="BA458" s="141"/>
      <c r="BB458" s="141"/>
      <c r="BC458" s="141"/>
      <c r="BD458" s="141"/>
      <c r="BE458" s="141"/>
      <c r="BF458" s="141"/>
      <c r="BG458" s="141"/>
      <c r="BH458" s="141"/>
      <c r="BI458" s="141"/>
    </row>
    <row r="459" spans="1:61" s="68" customFormat="1" ht="15.6" hidden="1">
      <c r="A459" s="8"/>
      <c r="B459" s="41" t="s">
        <v>235</v>
      </c>
      <c r="C459" s="42">
        <v>43649</v>
      </c>
      <c r="D459" s="42" t="s">
        <v>767</v>
      </c>
      <c r="E459" s="41" t="s">
        <v>771</v>
      </c>
      <c r="F459" s="41" t="s">
        <v>55</v>
      </c>
      <c r="G459" s="43">
        <v>500</v>
      </c>
      <c r="H459" s="43">
        <v>4</v>
      </c>
      <c r="I459" s="42" t="s">
        <v>744</v>
      </c>
      <c r="J459" s="132">
        <v>39897</v>
      </c>
      <c r="K459" s="132">
        <v>40734</v>
      </c>
      <c r="L459" s="41">
        <v>10.016</v>
      </c>
      <c r="M459" s="72">
        <f t="shared" si="69"/>
        <v>6267.4720447284344</v>
      </c>
      <c r="N459" s="44">
        <v>0.32</v>
      </c>
      <c r="O459" s="44">
        <v>65.888639999999995</v>
      </c>
      <c r="P459" s="29">
        <f t="shared" si="70"/>
        <v>65.888639999999995</v>
      </c>
      <c r="Q459" s="111" t="s">
        <v>57</v>
      </c>
      <c r="R459" s="112">
        <v>80.099999999999994</v>
      </c>
      <c r="S459" s="112">
        <v>22.6</v>
      </c>
      <c r="T459" s="112">
        <v>8.1199999999999992</v>
      </c>
      <c r="U459" s="112">
        <v>94</v>
      </c>
      <c r="V459" s="112">
        <v>212.9</v>
      </c>
      <c r="W459" s="112">
        <v>8.4</v>
      </c>
      <c r="X459" s="112">
        <v>111.3</v>
      </c>
      <c r="Y459" s="112">
        <v>5.9</v>
      </c>
      <c r="Z459" s="113">
        <v>2.044</v>
      </c>
      <c r="AA459" s="113">
        <v>1.016</v>
      </c>
      <c r="AB459" s="111">
        <v>9.4</v>
      </c>
      <c r="AC459" s="111">
        <v>51.5</v>
      </c>
      <c r="AD459" s="164">
        <v>62.931575000000002</v>
      </c>
      <c r="AE459" s="111" t="s">
        <v>57</v>
      </c>
      <c r="AF459" s="163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141"/>
      <c r="BA459" s="141"/>
      <c r="BB459" s="141"/>
      <c r="BC459" s="141"/>
      <c r="BD459" s="141"/>
      <c r="BE459" s="141"/>
      <c r="BF459" s="141"/>
      <c r="BG459" s="141"/>
      <c r="BH459" s="141"/>
      <c r="BI459" s="141"/>
    </row>
    <row r="460" spans="1:61" s="68" customFormat="1" ht="15.6" hidden="1">
      <c r="A460" s="8"/>
      <c r="B460" s="41" t="s">
        <v>235</v>
      </c>
      <c r="C460" s="42">
        <v>43649</v>
      </c>
      <c r="D460" s="42" t="s">
        <v>767</v>
      </c>
      <c r="E460" s="41" t="s">
        <v>772</v>
      </c>
      <c r="F460" s="41" t="s">
        <v>55</v>
      </c>
      <c r="G460" s="43">
        <v>500</v>
      </c>
      <c r="H460" s="43">
        <v>5</v>
      </c>
      <c r="I460" s="42" t="s">
        <v>744</v>
      </c>
      <c r="J460" s="132">
        <v>40735</v>
      </c>
      <c r="K460" s="132">
        <v>41640</v>
      </c>
      <c r="L460" s="41">
        <v>10</v>
      </c>
      <c r="M460" s="72">
        <f t="shared" si="69"/>
        <v>6787.5</v>
      </c>
      <c r="N460" s="44">
        <v>0.32</v>
      </c>
      <c r="O460" s="44">
        <v>71.241600000000005</v>
      </c>
      <c r="P460" s="29">
        <f t="shared" si="70"/>
        <v>71.241600000000005</v>
      </c>
      <c r="Q460" s="111" t="s">
        <v>57</v>
      </c>
      <c r="R460" s="112">
        <v>80.099999999999994</v>
      </c>
      <c r="S460" s="112">
        <v>22.6</v>
      </c>
      <c r="T460" s="112">
        <v>8.1199999999999992</v>
      </c>
      <c r="U460" s="112">
        <v>94</v>
      </c>
      <c r="V460" s="112">
        <v>212.9</v>
      </c>
      <c r="W460" s="112">
        <v>8.4</v>
      </c>
      <c r="X460" s="112">
        <v>111.3</v>
      </c>
      <c r="Y460" s="112">
        <v>5.9</v>
      </c>
      <c r="Z460" s="113">
        <v>2.044</v>
      </c>
      <c r="AA460" s="113">
        <v>1.016</v>
      </c>
      <c r="AB460" s="111">
        <v>9.4</v>
      </c>
      <c r="AC460" s="111">
        <v>51.5</v>
      </c>
      <c r="AD460" s="164">
        <v>62.931575000000002</v>
      </c>
      <c r="AE460" s="111" t="s">
        <v>57</v>
      </c>
      <c r="AF460" s="163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141"/>
      <c r="BA460" s="141"/>
      <c r="BB460" s="141"/>
      <c r="BC460" s="141"/>
      <c r="BD460" s="141"/>
      <c r="BE460" s="141"/>
      <c r="BF460" s="141"/>
      <c r="BG460" s="141"/>
      <c r="BH460" s="141"/>
      <c r="BI460" s="141"/>
    </row>
    <row r="461" spans="1:61" s="68" customFormat="1" ht="15.6" hidden="1">
      <c r="A461" s="8"/>
      <c r="B461" s="41" t="s">
        <v>235</v>
      </c>
      <c r="C461" s="42">
        <v>43649</v>
      </c>
      <c r="D461" s="42" t="s">
        <v>767</v>
      </c>
      <c r="E461" s="41" t="s">
        <v>773</v>
      </c>
      <c r="F461" s="41" t="s">
        <v>55</v>
      </c>
      <c r="G461" s="43">
        <v>500</v>
      </c>
      <c r="H461" s="43">
        <v>6</v>
      </c>
      <c r="I461" s="42" t="s">
        <v>744</v>
      </c>
      <c r="J461" s="132">
        <v>40641</v>
      </c>
      <c r="K461" s="132">
        <v>42528</v>
      </c>
      <c r="L461" s="41">
        <v>9.98</v>
      </c>
      <c r="M461" s="72">
        <f t="shared" si="69"/>
        <v>14180.861723446893</v>
      </c>
      <c r="N461" s="44">
        <v>0.32</v>
      </c>
      <c r="O461" s="44">
        <v>148.54464000000002</v>
      </c>
      <c r="P461" s="29">
        <f t="shared" si="70"/>
        <v>148.54464000000002</v>
      </c>
      <c r="Q461" s="111" t="s">
        <v>57</v>
      </c>
      <c r="R461" s="112">
        <v>80.099999999999994</v>
      </c>
      <c r="S461" s="112">
        <v>22.6</v>
      </c>
      <c r="T461" s="112">
        <v>8.1199999999999992</v>
      </c>
      <c r="U461" s="112">
        <v>94</v>
      </c>
      <c r="V461" s="112">
        <v>212.9</v>
      </c>
      <c r="W461" s="112">
        <v>8.4</v>
      </c>
      <c r="X461" s="112">
        <v>111.3</v>
      </c>
      <c r="Y461" s="112">
        <v>5.9</v>
      </c>
      <c r="Z461" s="113">
        <v>2.044</v>
      </c>
      <c r="AA461" s="113">
        <v>1.016</v>
      </c>
      <c r="AB461" s="111">
        <v>9.4</v>
      </c>
      <c r="AC461" s="111">
        <v>51.5</v>
      </c>
      <c r="AD461" s="164">
        <v>62.931575000000002</v>
      </c>
      <c r="AE461" s="111" t="s">
        <v>57</v>
      </c>
      <c r="AF461" s="163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141"/>
      <c r="BA461" s="141"/>
      <c r="BB461" s="141"/>
      <c r="BC461" s="141"/>
      <c r="BD461" s="141"/>
      <c r="BE461" s="141"/>
      <c r="BF461" s="141"/>
      <c r="BG461" s="141"/>
      <c r="BH461" s="141"/>
      <c r="BI461" s="141"/>
    </row>
    <row r="462" spans="1:61" s="68" customFormat="1" ht="15.6" hidden="1">
      <c r="A462" s="8"/>
      <c r="B462" s="41" t="s">
        <v>235</v>
      </c>
      <c r="C462" s="42">
        <v>43649</v>
      </c>
      <c r="D462" s="42" t="s">
        <v>767</v>
      </c>
      <c r="E462" s="41" t="s">
        <v>774</v>
      </c>
      <c r="F462" s="41" t="s">
        <v>55</v>
      </c>
      <c r="G462" s="43">
        <v>500</v>
      </c>
      <c r="H462" s="43">
        <v>7</v>
      </c>
      <c r="I462" s="42" t="s">
        <v>744</v>
      </c>
      <c r="J462" s="132">
        <v>42529</v>
      </c>
      <c r="K462" s="132">
        <v>43430</v>
      </c>
      <c r="L462" s="41">
        <v>10</v>
      </c>
      <c r="M462" s="72">
        <f t="shared" si="69"/>
        <v>6757.5</v>
      </c>
      <c r="N462" s="44">
        <v>0.32</v>
      </c>
      <c r="O462" s="44">
        <v>70.926720000000003</v>
      </c>
      <c r="P462" s="29">
        <f t="shared" si="70"/>
        <v>70.926720000000003</v>
      </c>
      <c r="Q462" s="111" t="s">
        <v>57</v>
      </c>
      <c r="R462" s="112">
        <v>80.099999999999994</v>
      </c>
      <c r="S462" s="112">
        <v>22.6</v>
      </c>
      <c r="T462" s="112">
        <v>8.1199999999999992</v>
      </c>
      <c r="U462" s="112">
        <v>94</v>
      </c>
      <c r="V462" s="112">
        <v>212.9</v>
      </c>
      <c r="W462" s="112">
        <v>8.4</v>
      </c>
      <c r="X462" s="112">
        <v>111.3</v>
      </c>
      <c r="Y462" s="112">
        <v>5.9</v>
      </c>
      <c r="Z462" s="113">
        <v>2.044</v>
      </c>
      <c r="AA462" s="113">
        <v>1.016</v>
      </c>
      <c r="AB462" s="111">
        <v>9.4</v>
      </c>
      <c r="AC462" s="111">
        <v>51.5</v>
      </c>
      <c r="AD462" s="164">
        <v>62.931575000000002</v>
      </c>
      <c r="AE462" s="111" t="s">
        <v>57</v>
      </c>
      <c r="AF462" s="163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141"/>
      <c r="BA462" s="141"/>
      <c r="BB462" s="141"/>
      <c r="BC462" s="141"/>
      <c r="BD462" s="141"/>
      <c r="BE462" s="141"/>
      <c r="BF462" s="141"/>
      <c r="BG462" s="141"/>
      <c r="BH462" s="141"/>
      <c r="BI462" s="141"/>
    </row>
    <row r="463" spans="1:61" s="68" customFormat="1" ht="15.6" hidden="1">
      <c r="A463" s="1">
        <v>3</v>
      </c>
      <c r="B463" s="41" t="s">
        <v>93</v>
      </c>
      <c r="C463" s="42">
        <v>43647</v>
      </c>
      <c r="D463" s="42" t="s">
        <v>686</v>
      </c>
      <c r="E463" s="41" t="s">
        <v>687</v>
      </c>
      <c r="F463" s="41" t="s">
        <v>55</v>
      </c>
      <c r="G463" s="43">
        <v>500</v>
      </c>
      <c r="H463" s="43">
        <v>1</v>
      </c>
      <c r="I463" s="42" t="s">
        <v>744</v>
      </c>
      <c r="J463" s="132">
        <v>16379</v>
      </c>
      <c r="K463" s="132">
        <v>17958</v>
      </c>
      <c r="L463" s="41">
        <v>10.01</v>
      </c>
      <c r="M463" s="72">
        <f t="shared" si="69"/>
        <v>11830.669330669331</v>
      </c>
      <c r="N463" s="44">
        <v>0.32</v>
      </c>
      <c r="O463" s="44">
        <v>124.29888</v>
      </c>
      <c r="P463" s="29">
        <f t="shared" si="70"/>
        <v>124.29888</v>
      </c>
      <c r="Q463" s="69" t="s">
        <v>57</v>
      </c>
      <c r="R463" s="112">
        <v>37.200000000000003</v>
      </c>
      <c r="S463" s="69">
        <v>18.100000000000001</v>
      </c>
      <c r="T463" s="69">
        <v>9.33</v>
      </c>
      <c r="U463" s="69">
        <v>99.2</v>
      </c>
      <c r="V463" s="69">
        <v>203.5</v>
      </c>
      <c r="W463" s="69">
        <v>9.1</v>
      </c>
      <c r="X463" s="69">
        <v>122.7</v>
      </c>
      <c r="Y463" s="69">
        <v>2.9</v>
      </c>
      <c r="Z463" s="113">
        <v>2.181</v>
      </c>
      <c r="AA463" s="113">
        <v>0.50480000000000003</v>
      </c>
      <c r="AB463" s="111" t="s">
        <v>914</v>
      </c>
      <c r="AC463" s="111">
        <v>54.9</v>
      </c>
      <c r="AD463" s="164">
        <v>47.48830499999999</v>
      </c>
      <c r="AE463" s="112">
        <v>1.0900000000000001</v>
      </c>
      <c r="AF463" s="163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141"/>
      <c r="BA463" s="141"/>
      <c r="BB463" s="141"/>
      <c r="BC463" s="141"/>
      <c r="BD463" s="141"/>
      <c r="BE463" s="141"/>
      <c r="BF463" s="141"/>
      <c r="BG463" s="141"/>
      <c r="BH463" s="141"/>
      <c r="BI463" s="141"/>
    </row>
    <row r="464" spans="1:61" s="68" customFormat="1" ht="15.6" hidden="1">
      <c r="A464" s="1">
        <v>3</v>
      </c>
      <c r="B464" s="41" t="s">
        <v>93</v>
      </c>
      <c r="C464" s="42">
        <v>43647</v>
      </c>
      <c r="D464" s="42" t="s">
        <v>686</v>
      </c>
      <c r="E464" s="41" t="s">
        <v>688</v>
      </c>
      <c r="F464" s="41" t="s">
        <v>55</v>
      </c>
      <c r="G464" s="43">
        <v>500</v>
      </c>
      <c r="H464" s="43">
        <v>2</v>
      </c>
      <c r="I464" s="42" t="s">
        <v>744</v>
      </c>
      <c r="J464" s="132">
        <v>17959</v>
      </c>
      <c r="K464" s="132">
        <v>19540</v>
      </c>
      <c r="L464" s="41">
        <v>9.98</v>
      </c>
      <c r="M464" s="72">
        <f t="shared" si="69"/>
        <v>11881.262525050099</v>
      </c>
      <c r="N464" s="44">
        <v>0.32</v>
      </c>
      <c r="O464" s="44">
        <v>124.45631999999998</v>
      </c>
      <c r="P464" s="29">
        <f t="shared" si="70"/>
        <v>124.45631999999998</v>
      </c>
      <c r="Q464" s="69" t="s">
        <v>57</v>
      </c>
      <c r="R464" s="112">
        <v>37.200000000000003</v>
      </c>
      <c r="S464" s="69">
        <v>18.100000000000001</v>
      </c>
      <c r="T464" s="69">
        <v>9.33</v>
      </c>
      <c r="U464" s="69">
        <v>99.2</v>
      </c>
      <c r="V464" s="69">
        <v>203.5</v>
      </c>
      <c r="W464" s="69">
        <v>9.1</v>
      </c>
      <c r="X464" s="69">
        <v>122.7</v>
      </c>
      <c r="Y464" s="69">
        <v>2.9</v>
      </c>
      <c r="Z464" s="113">
        <v>2.181</v>
      </c>
      <c r="AA464" s="113">
        <v>0.50480000000000003</v>
      </c>
      <c r="AB464" s="111" t="s">
        <v>914</v>
      </c>
      <c r="AC464" s="111">
        <v>54.9</v>
      </c>
      <c r="AD464" s="164">
        <v>47.48830499999999</v>
      </c>
      <c r="AE464" s="112">
        <v>0.84</v>
      </c>
      <c r="AF464" s="163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141"/>
      <c r="BA464" s="141"/>
      <c r="BB464" s="141"/>
      <c r="BC464" s="141"/>
      <c r="BD464" s="141"/>
      <c r="BE464" s="141"/>
      <c r="BF464" s="141"/>
      <c r="BG464" s="141"/>
      <c r="BH464" s="141"/>
      <c r="BI464" s="141"/>
    </row>
    <row r="465" spans="1:61" s="68" customFormat="1" ht="15.6" hidden="1">
      <c r="A465" s="1">
        <v>3</v>
      </c>
      <c r="B465" s="41" t="s">
        <v>93</v>
      </c>
      <c r="C465" s="42">
        <v>43647</v>
      </c>
      <c r="D465" s="42" t="s">
        <v>686</v>
      </c>
      <c r="E465" s="41" t="s">
        <v>689</v>
      </c>
      <c r="F465" s="41" t="s">
        <v>55</v>
      </c>
      <c r="G465" s="43">
        <v>500</v>
      </c>
      <c r="H465" s="43">
        <v>3</v>
      </c>
      <c r="I465" s="42" t="s">
        <v>744</v>
      </c>
      <c r="J465" s="132">
        <v>19540</v>
      </c>
      <c r="K465" s="132">
        <v>21108</v>
      </c>
      <c r="L465" s="41">
        <v>10.050000000000001</v>
      </c>
      <c r="M465" s="72">
        <f t="shared" si="69"/>
        <v>11701.492537313432</v>
      </c>
      <c r="N465" s="44">
        <v>0.32</v>
      </c>
      <c r="O465" s="44">
        <v>123.43295999999999</v>
      </c>
      <c r="P465" s="29">
        <f t="shared" si="70"/>
        <v>123.43295999999999</v>
      </c>
      <c r="Q465" s="69" t="s">
        <v>57</v>
      </c>
      <c r="R465" s="112">
        <v>37.200000000000003</v>
      </c>
      <c r="S465" s="69">
        <v>18.100000000000001</v>
      </c>
      <c r="T465" s="69">
        <v>9.33</v>
      </c>
      <c r="U465" s="69">
        <v>99.2</v>
      </c>
      <c r="V465" s="69">
        <v>203.5</v>
      </c>
      <c r="W465" s="69">
        <v>9.1</v>
      </c>
      <c r="X465" s="69">
        <v>122.7</v>
      </c>
      <c r="Y465" s="69">
        <v>2.9</v>
      </c>
      <c r="Z465" s="113">
        <v>2.181</v>
      </c>
      <c r="AA465" s="113">
        <v>0.50480000000000003</v>
      </c>
      <c r="AB465" s="111" t="s">
        <v>914</v>
      </c>
      <c r="AC465" s="111">
        <v>54.9</v>
      </c>
      <c r="AD465" s="164">
        <v>47.48830499999999</v>
      </c>
      <c r="AE465" s="112">
        <v>0.68</v>
      </c>
      <c r="AF465" s="163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141"/>
      <c r="BA465" s="141"/>
      <c r="BB465" s="141"/>
      <c r="BC465" s="141"/>
      <c r="BD465" s="141"/>
      <c r="BE465" s="141"/>
      <c r="BF465" s="141"/>
      <c r="BG465" s="141"/>
      <c r="BH465" s="141"/>
      <c r="BI465" s="141"/>
    </row>
    <row r="466" spans="1:61" s="68" customFormat="1" ht="15.6" hidden="1">
      <c r="A466" s="1">
        <v>1</v>
      </c>
      <c r="B466" s="61" t="s">
        <v>52</v>
      </c>
      <c r="C466" s="62">
        <v>43647</v>
      </c>
      <c r="D466" s="62" t="s">
        <v>673</v>
      </c>
      <c r="E466" s="61" t="s">
        <v>674</v>
      </c>
      <c r="F466" s="61" t="s">
        <v>55</v>
      </c>
      <c r="G466" s="63">
        <v>500</v>
      </c>
      <c r="H466" s="63">
        <v>1</v>
      </c>
      <c r="I466" s="42" t="s">
        <v>744</v>
      </c>
      <c r="J466" s="131">
        <v>3084</v>
      </c>
      <c r="K466" s="64">
        <v>6222</v>
      </c>
      <c r="L466" s="61">
        <v>10</v>
      </c>
      <c r="M466" s="72">
        <f t="shared" si="69"/>
        <v>23535</v>
      </c>
      <c r="N466" s="44">
        <v>0.32</v>
      </c>
      <c r="O466" s="44">
        <v>247.02336</v>
      </c>
      <c r="P466" s="29">
        <f t="shared" si="70"/>
        <v>247.02336</v>
      </c>
      <c r="Q466" s="69" t="s">
        <v>57</v>
      </c>
      <c r="R466" s="41">
        <v>28.7</v>
      </c>
      <c r="S466" s="69">
        <v>14.2</v>
      </c>
      <c r="T466" s="69">
        <v>9.1199999999999992</v>
      </c>
      <c r="U466" s="69">
        <v>89.1</v>
      </c>
      <c r="V466" s="69">
        <v>111.8</v>
      </c>
      <c r="W466" s="69">
        <v>8.3800000000000008</v>
      </c>
      <c r="X466" s="69">
        <v>158.6</v>
      </c>
      <c r="Y466" s="69">
        <v>4.8</v>
      </c>
      <c r="Z466" s="113">
        <v>1.387</v>
      </c>
      <c r="AA466" s="113">
        <v>0.29670000000000002</v>
      </c>
      <c r="AB466" s="111" t="s">
        <v>914</v>
      </c>
      <c r="AC466" s="111">
        <v>108.2</v>
      </c>
      <c r="AD466" s="164">
        <v>27.561505</v>
      </c>
      <c r="AE466" s="111">
        <v>1.62</v>
      </c>
      <c r="AF466" s="163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141"/>
      <c r="BA466" s="141"/>
      <c r="BB466" s="141"/>
      <c r="BC466" s="141"/>
      <c r="BD466" s="141"/>
      <c r="BE466" s="141"/>
      <c r="BF466" s="141"/>
      <c r="BG466" s="141"/>
      <c r="BH466" s="141"/>
      <c r="BI466" s="141"/>
    </row>
    <row r="467" spans="1:61" s="68" customFormat="1" ht="15.6" hidden="1">
      <c r="A467" s="1">
        <v>1</v>
      </c>
      <c r="B467" s="203" t="s">
        <v>52</v>
      </c>
      <c r="C467" s="204">
        <v>43647</v>
      </c>
      <c r="D467" s="204" t="s">
        <v>673</v>
      </c>
      <c r="E467" s="203" t="s">
        <v>675</v>
      </c>
      <c r="F467" s="203" t="s">
        <v>55</v>
      </c>
      <c r="G467" s="207">
        <v>500</v>
      </c>
      <c r="H467" s="207">
        <v>2</v>
      </c>
      <c r="I467" s="92" t="s">
        <v>744</v>
      </c>
      <c r="J467" s="208">
        <v>6223</v>
      </c>
      <c r="K467" s="208">
        <v>8800</v>
      </c>
      <c r="L467" s="203">
        <v>10.050000000000001</v>
      </c>
      <c r="M467" s="94">
        <f t="shared" si="69"/>
        <v>19231.343283582089</v>
      </c>
      <c r="N467" s="44">
        <v>0.32</v>
      </c>
      <c r="O467" s="44">
        <v>202.86144000000002</v>
      </c>
      <c r="P467" s="29">
        <f t="shared" si="70"/>
        <v>202.86144000000002</v>
      </c>
      <c r="Q467" s="210" t="s">
        <v>57</v>
      </c>
      <c r="R467" s="76">
        <v>28.7</v>
      </c>
      <c r="S467" s="210">
        <v>14.2</v>
      </c>
      <c r="T467" s="210">
        <v>9.1199999999999992</v>
      </c>
      <c r="U467" s="210">
        <v>89.1</v>
      </c>
      <c r="V467" s="210">
        <v>111.8</v>
      </c>
      <c r="W467" s="210">
        <v>8.3800000000000008</v>
      </c>
      <c r="X467" s="210">
        <v>158.6</v>
      </c>
      <c r="Y467" s="210">
        <v>4.8</v>
      </c>
      <c r="Z467" s="113">
        <v>1.387</v>
      </c>
      <c r="AA467" s="113">
        <v>0.29670000000000002</v>
      </c>
      <c r="AB467" s="117" t="s">
        <v>914</v>
      </c>
      <c r="AC467" s="117">
        <v>108.2</v>
      </c>
      <c r="AD467" s="164">
        <v>27.561505</v>
      </c>
      <c r="AE467" s="117">
        <v>1.55</v>
      </c>
      <c r="AF467" s="165"/>
      <c r="AG467" s="148"/>
      <c r="AH467" s="148"/>
      <c r="AI467" s="148"/>
      <c r="AJ467" s="148"/>
      <c r="AK467" s="148"/>
      <c r="AL467" s="148"/>
      <c r="AM467" s="148"/>
      <c r="AN467" s="148"/>
      <c r="AO467" s="148"/>
      <c r="AP467" s="148"/>
      <c r="AQ467" s="148"/>
      <c r="AR467" s="148"/>
      <c r="AS467" s="148"/>
      <c r="AT467" s="148"/>
      <c r="AU467" s="148"/>
      <c r="AV467" s="148"/>
      <c r="AW467" s="148"/>
      <c r="AX467" s="148"/>
      <c r="AY467" s="148"/>
      <c r="AZ467" s="150"/>
      <c r="BA467" s="150"/>
      <c r="BB467" s="150"/>
      <c r="BC467" s="150"/>
      <c r="BD467" s="150"/>
      <c r="BE467" s="150"/>
      <c r="BF467" s="150"/>
      <c r="BG467" s="150"/>
      <c r="BH467" s="150"/>
      <c r="BI467" s="150"/>
    </row>
    <row r="468" spans="1:61" s="68" customFormat="1" ht="15.6" hidden="1">
      <c r="A468" s="1">
        <v>1</v>
      </c>
      <c r="B468" s="203" t="s">
        <v>52</v>
      </c>
      <c r="C468" s="204">
        <v>43647</v>
      </c>
      <c r="D468" s="204" t="s">
        <v>673</v>
      </c>
      <c r="E468" s="203" t="s">
        <v>676</v>
      </c>
      <c r="F468" s="203" t="s">
        <v>55</v>
      </c>
      <c r="G468" s="207">
        <v>500</v>
      </c>
      <c r="H468" s="207">
        <v>3</v>
      </c>
      <c r="I468" s="92" t="s">
        <v>744</v>
      </c>
      <c r="J468" s="208">
        <v>8800</v>
      </c>
      <c r="K468" s="208">
        <v>11834</v>
      </c>
      <c r="L468" s="203">
        <v>9.9499999999999993</v>
      </c>
      <c r="M468" s="94">
        <f t="shared" si="69"/>
        <v>22869.346733668339</v>
      </c>
      <c r="N468" s="44">
        <v>0.32</v>
      </c>
      <c r="O468" s="44">
        <v>238.83647999999997</v>
      </c>
      <c r="P468" s="29">
        <f t="shared" si="70"/>
        <v>238.83647999999997</v>
      </c>
      <c r="Q468" s="210" t="s">
        <v>57</v>
      </c>
      <c r="R468" s="76">
        <v>28.7</v>
      </c>
      <c r="S468" s="210">
        <v>14.2</v>
      </c>
      <c r="T468" s="210">
        <v>9.1199999999999992</v>
      </c>
      <c r="U468" s="210">
        <v>89.1</v>
      </c>
      <c r="V468" s="210">
        <v>111.8</v>
      </c>
      <c r="W468" s="210">
        <v>8.3800000000000008</v>
      </c>
      <c r="X468" s="210">
        <v>158.6</v>
      </c>
      <c r="Y468" s="210">
        <v>4.8</v>
      </c>
      <c r="Z468" s="113">
        <v>1.387</v>
      </c>
      <c r="AA468" s="113">
        <v>0.29670000000000002</v>
      </c>
      <c r="AB468" s="117" t="s">
        <v>914</v>
      </c>
      <c r="AC468" s="117">
        <v>108.2</v>
      </c>
      <c r="AD468" s="164">
        <v>27.561505</v>
      </c>
      <c r="AE468" s="117">
        <v>1.69</v>
      </c>
      <c r="AF468" s="165"/>
      <c r="AG468" s="148"/>
      <c r="AH468" s="148"/>
      <c r="AI468" s="148"/>
      <c r="AJ468" s="148"/>
      <c r="AK468" s="148"/>
      <c r="AL468" s="148"/>
      <c r="AM468" s="148"/>
      <c r="AN468" s="148"/>
      <c r="AO468" s="148"/>
      <c r="AP468" s="148"/>
      <c r="AQ468" s="148"/>
      <c r="AR468" s="148"/>
      <c r="AS468" s="148"/>
      <c r="AT468" s="148"/>
      <c r="AU468" s="148"/>
      <c r="AV468" s="148"/>
      <c r="AW468" s="148"/>
      <c r="AX468" s="148"/>
      <c r="AY468" s="148"/>
      <c r="AZ468" s="150"/>
      <c r="BA468" s="150"/>
      <c r="BB468" s="150"/>
      <c r="BC468" s="150"/>
      <c r="BD468" s="150"/>
      <c r="BE468" s="150"/>
      <c r="BF468" s="150"/>
      <c r="BG468" s="150"/>
      <c r="BH468" s="150"/>
      <c r="BI468" s="150"/>
    </row>
    <row r="469" spans="1:61" s="68" customFormat="1" ht="15.6" hidden="1">
      <c r="A469" s="1">
        <v>6</v>
      </c>
      <c r="B469" s="41" t="s">
        <v>143</v>
      </c>
      <c r="C469" s="42">
        <v>43648</v>
      </c>
      <c r="D469" s="42" t="s">
        <v>252</v>
      </c>
      <c r="E469" s="41" t="s">
        <v>712</v>
      </c>
      <c r="F469" s="41" t="s">
        <v>55</v>
      </c>
      <c r="G469" s="43">
        <v>500</v>
      </c>
      <c r="H469" s="43">
        <v>1</v>
      </c>
      <c r="I469" s="42" t="s">
        <v>744</v>
      </c>
      <c r="J469" s="132">
        <v>29034</v>
      </c>
      <c r="K469" s="132">
        <v>29913</v>
      </c>
      <c r="L469" s="41">
        <v>10</v>
      </c>
      <c r="M469" s="72">
        <f t="shared" si="69"/>
        <v>6592.5</v>
      </c>
      <c r="N469" s="44">
        <v>0.32</v>
      </c>
      <c r="O469" s="44">
        <v>69.194879999999998</v>
      </c>
      <c r="P469" s="29">
        <f t="shared" si="70"/>
        <v>69.194879999999998</v>
      </c>
      <c r="Q469" s="69" t="s">
        <v>57</v>
      </c>
      <c r="R469" s="112">
        <v>82.4</v>
      </c>
      <c r="S469" s="69">
        <v>22.5</v>
      </c>
      <c r="T469" s="69">
        <v>9.19</v>
      </c>
      <c r="U469" s="69">
        <v>106.3</v>
      </c>
      <c r="V469" s="69">
        <v>209.8</v>
      </c>
      <c r="W469" s="69">
        <v>8.91</v>
      </c>
      <c r="X469" s="69">
        <v>106.2</v>
      </c>
      <c r="Y469" s="69">
        <v>3</v>
      </c>
      <c r="Z469" s="113">
        <v>1.7549999999999999</v>
      </c>
      <c r="AA469" s="113">
        <v>0.55959999999999999</v>
      </c>
      <c r="AB469" s="111" t="s">
        <v>914</v>
      </c>
      <c r="AC469" s="111">
        <v>140.6</v>
      </c>
      <c r="AD469" s="164">
        <v>26.565164999999997</v>
      </c>
      <c r="AE469" s="111">
        <v>0.76</v>
      </c>
      <c r="AF469" s="163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141"/>
      <c r="BA469" s="141"/>
      <c r="BB469" s="141"/>
      <c r="BC469" s="141"/>
      <c r="BD469" s="141"/>
      <c r="BE469" s="141"/>
      <c r="BF469" s="141"/>
      <c r="BG469" s="141"/>
      <c r="BH469" s="141"/>
      <c r="BI469" s="141"/>
    </row>
    <row r="470" spans="1:61" s="68" customFormat="1" ht="15.6" hidden="1">
      <c r="A470" s="1">
        <v>6</v>
      </c>
      <c r="B470" s="41" t="s">
        <v>143</v>
      </c>
      <c r="C470" s="42">
        <v>43648</v>
      </c>
      <c r="D470" s="42" t="s">
        <v>252</v>
      </c>
      <c r="E470" s="41" t="s">
        <v>713</v>
      </c>
      <c r="F470" s="41" t="s">
        <v>55</v>
      </c>
      <c r="G470" s="43">
        <v>500</v>
      </c>
      <c r="H470" s="43">
        <v>2</v>
      </c>
      <c r="I470" s="42" t="s">
        <v>744</v>
      </c>
      <c r="J470" s="132">
        <v>29913</v>
      </c>
      <c r="K470" s="132">
        <v>30770</v>
      </c>
      <c r="L470" s="41">
        <v>10</v>
      </c>
      <c r="M470" s="72">
        <f t="shared" si="69"/>
        <v>6427.4999999999991</v>
      </c>
      <c r="N470" s="44">
        <v>0.32</v>
      </c>
      <c r="O470" s="44">
        <v>67.463039999999978</v>
      </c>
      <c r="P470" s="29">
        <f t="shared" si="70"/>
        <v>67.463039999999978</v>
      </c>
      <c r="Q470" s="69" t="s">
        <v>57</v>
      </c>
      <c r="R470" s="112">
        <v>82.4</v>
      </c>
      <c r="S470" s="69">
        <v>22.5</v>
      </c>
      <c r="T470" s="69">
        <v>9.19</v>
      </c>
      <c r="U470" s="69">
        <v>106.3</v>
      </c>
      <c r="V470" s="69">
        <v>209.8</v>
      </c>
      <c r="W470" s="69">
        <v>8.91</v>
      </c>
      <c r="X470" s="69">
        <v>106.2</v>
      </c>
      <c r="Y470" s="69">
        <v>3</v>
      </c>
      <c r="Z470" s="113">
        <v>1.7549999999999999</v>
      </c>
      <c r="AA470" s="113">
        <v>0.55959999999999999</v>
      </c>
      <c r="AB470" s="111" t="s">
        <v>914</v>
      </c>
      <c r="AC470" s="111">
        <v>140.6</v>
      </c>
      <c r="AD470" s="164">
        <v>26.565164999999997</v>
      </c>
      <c r="AE470" s="111">
        <v>0.87</v>
      </c>
      <c r="AF470" s="163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141"/>
      <c r="BA470" s="141"/>
      <c r="BB470" s="141"/>
      <c r="BC470" s="141"/>
      <c r="BD470" s="141"/>
      <c r="BE470" s="141"/>
      <c r="BF470" s="141"/>
      <c r="BG470" s="141"/>
      <c r="BH470" s="141"/>
      <c r="BI470" s="141"/>
    </row>
    <row r="471" spans="1:61" s="68" customFormat="1" ht="15.6" hidden="1">
      <c r="A471" s="1">
        <v>6</v>
      </c>
      <c r="B471" s="41" t="s">
        <v>143</v>
      </c>
      <c r="C471" s="42">
        <v>43648</v>
      </c>
      <c r="D471" s="42" t="s">
        <v>252</v>
      </c>
      <c r="E471" s="41" t="s">
        <v>714</v>
      </c>
      <c r="F471" s="41" t="s">
        <v>55</v>
      </c>
      <c r="G471" s="43">
        <v>500</v>
      </c>
      <c r="H471" s="43">
        <v>3</v>
      </c>
      <c r="I471" s="42" t="s">
        <v>744</v>
      </c>
      <c r="J471" s="132">
        <v>30770</v>
      </c>
      <c r="K471" s="132">
        <v>31596</v>
      </c>
      <c r="L471" s="41">
        <v>10</v>
      </c>
      <c r="M471" s="72">
        <f t="shared" si="69"/>
        <v>6194.9999999999991</v>
      </c>
      <c r="N471" s="44">
        <v>0.32</v>
      </c>
      <c r="O471" s="44">
        <v>65.022719999999993</v>
      </c>
      <c r="P471" s="29">
        <f t="shared" si="70"/>
        <v>65.022719999999993</v>
      </c>
      <c r="Q471" s="69" t="s">
        <v>57</v>
      </c>
      <c r="R471" s="112">
        <v>82.4</v>
      </c>
      <c r="S471" s="69">
        <v>22.5</v>
      </c>
      <c r="T471" s="69">
        <v>9.19</v>
      </c>
      <c r="U471" s="69">
        <v>106.3</v>
      </c>
      <c r="V471" s="69">
        <v>209.8</v>
      </c>
      <c r="W471" s="69">
        <v>8.91</v>
      </c>
      <c r="X471" s="69">
        <v>106.2</v>
      </c>
      <c r="Y471" s="69">
        <v>3</v>
      </c>
      <c r="Z471" s="113">
        <v>1.7549999999999999</v>
      </c>
      <c r="AA471" s="113">
        <v>0.55959999999999999</v>
      </c>
      <c r="AB471" s="111" t="s">
        <v>914</v>
      </c>
      <c r="AC471" s="111">
        <v>140.6</v>
      </c>
      <c r="AD471" s="164">
        <v>26.565164999999997</v>
      </c>
      <c r="AE471" s="111">
        <v>1.23</v>
      </c>
      <c r="AF471" s="163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141"/>
      <c r="BA471" s="141"/>
      <c r="BB471" s="141"/>
      <c r="BC471" s="141"/>
      <c r="BD471" s="141"/>
      <c r="BE471" s="141"/>
      <c r="BF471" s="141"/>
      <c r="BG471" s="141"/>
      <c r="BH471" s="141"/>
      <c r="BI471" s="141"/>
    </row>
    <row r="472" spans="1:61" s="68" customFormat="1" ht="15.6" hidden="1">
      <c r="A472" s="8"/>
      <c r="B472" s="41" t="s">
        <v>143</v>
      </c>
      <c r="C472" s="42">
        <v>43648</v>
      </c>
      <c r="D472" s="42" t="s">
        <v>252</v>
      </c>
      <c r="E472" s="41" t="s">
        <v>749</v>
      </c>
      <c r="F472" s="41" t="s">
        <v>55</v>
      </c>
      <c r="G472" s="43">
        <v>500</v>
      </c>
      <c r="H472" s="43">
        <v>4</v>
      </c>
      <c r="I472" s="42" t="s">
        <v>744</v>
      </c>
      <c r="J472" s="132">
        <v>31596</v>
      </c>
      <c r="K472" s="132">
        <v>32459</v>
      </c>
      <c r="L472" s="41">
        <v>10</v>
      </c>
      <c r="M472" s="72">
        <f t="shared" si="69"/>
        <v>6472.4999999999991</v>
      </c>
      <c r="N472" s="44">
        <v>0.32</v>
      </c>
      <c r="O472" s="44">
        <v>67.935359999999989</v>
      </c>
      <c r="P472" s="29">
        <f t="shared" si="70"/>
        <v>67.935359999999989</v>
      </c>
      <c r="Q472" s="69" t="s">
        <v>57</v>
      </c>
      <c r="R472" s="112">
        <v>82.4</v>
      </c>
      <c r="S472" s="69">
        <v>22.5</v>
      </c>
      <c r="T472" s="69">
        <v>9.19</v>
      </c>
      <c r="U472" s="69">
        <v>106.3</v>
      </c>
      <c r="V472" s="69">
        <v>209.8</v>
      </c>
      <c r="W472" s="69">
        <v>8.91</v>
      </c>
      <c r="X472" s="69">
        <v>106.2</v>
      </c>
      <c r="Y472" s="69">
        <v>3</v>
      </c>
      <c r="Z472" s="113">
        <v>1.7549999999999999</v>
      </c>
      <c r="AA472" s="113">
        <v>0.55959999999999999</v>
      </c>
      <c r="AB472" s="111" t="s">
        <v>914</v>
      </c>
      <c r="AC472" s="111">
        <v>140.6</v>
      </c>
      <c r="AD472" s="164">
        <v>26.565164999999997</v>
      </c>
      <c r="AE472" s="111" t="s">
        <v>57</v>
      </c>
      <c r="AF472" s="163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141"/>
      <c r="BA472" s="141"/>
      <c r="BB472" s="141"/>
      <c r="BC472" s="141"/>
      <c r="BD472" s="141"/>
      <c r="BE472" s="141"/>
      <c r="BF472" s="141"/>
      <c r="BG472" s="141"/>
      <c r="BH472" s="141"/>
      <c r="BI472" s="141"/>
    </row>
    <row r="473" spans="1:61" s="68" customFormat="1" ht="15.6" hidden="1">
      <c r="A473" s="8"/>
      <c r="B473" s="41" t="s">
        <v>143</v>
      </c>
      <c r="C473" s="42">
        <v>43648</v>
      </c>
      <c r="D473" s="42" t="s">
        <v>252</v>
      </c>
      <c r="E473" s="41" t="s">
        <v>748</v>
      </c>
      <c r="F473" s="41" t="s">
        <v>55</v>
      </c>
      <c r="G473" s="43">
        <v>500</v>
      </c>
      <c r="H473" s="43">
        <v>5</v>
      </c>
      <c r="I473" s="42" t="s">
        <v>744</v>
      </c>
      <c r="J473" s="132">
        <v>32460</v>
      </c>
      <c r="K473" s="132">
        <v>33301</v>
      </c>
      <c r="L473" s="41">
        <v>10</v>
      </c>
      <c r="M473" s="72">
        <f t="shared" si="69"/>
        <v>6307.4999999999991</v>
      </c>
      <c r="N473" s="44">
        <v>0.32</v>
      </c>
      <c r="O473" s="44">
        <v>66.203519999999997</v>
      </c>
      <c r="P473" s="29">
        <f t="shared" si="70"/>
        <v>66.203519999999997</v>
      </c>
      <c r="Q473" s="69" t="s">
        <v>57</v>
      </c>
      <c r="R473" s="112">
        <v>82.4</v>
      </c>
      <c r="S473" s="69">
        <v>22.5</v>
      </c>
      <c r="T473" s="69">
        <v>9.19</v>
      </c>
      <c r="U473" s="69">
        <v>106.3</v>
      </c>
      <c r="V473" s="69">
        <v>209.8</v>
      </c>
      <c r="W473" s="69">
        <v>8.91</v>
      </c>
      <c r="X473" s="69">
        <v>106.2</v>
      </c>
      <c r="Y473" s="69">
        <v>3</v>
      </c>
      <c r="Z473" s="113">
        <v>1.7549999999999999</v>
      </c>
      <c r="AA473" s="113">
        <v>0.55959999999999999</v>
      </c>
      <c r="AB473" s="111" t="s">
        <v>914</v>
      </c>
      <c r="AC473" s="111">
        <v>140.6</v>
      </c>
      <c r="AD473" s="164">
        <v>26.565164999999997</v>
      </c>
      <c r="AE473" s="111" t="s">
        <v>57</v>
      </c>
      <c r="AF473" s="163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141"/>
      <c r="BA473" s="141"/>
      <c r="BB473" s="141"/>
      <c r="BC473" s="141"/>
      <c r="BD473" s="141"/>
      <c r="BE473" s="141"/>
      <c r="BF473" s="141"/>
      <c r="BG473" s="141"/>
      <c r="BH473" s="141"/>
      <c r="BI473" s="141"/>
    </row>
    <row r="474" spans="1:61" s="68" customFormat="1" ht="15.6" hidden="1">
      <c r="A474" s="8"/>
      <c r="B474" s="41" t="s">
        <v>143</v>
      </c>
      <c r="C474" s="42">
        <v>43648</v>
      </c>
      <c r="D474" s="42" t="s">
        <v>252</v>
      </c>
      <c r="E474" s="41" t="s">
        <v>747</v>
      </c>
      <c r="F474" s="41" t="s">
        <v>55</v>
      </c>
      <c r="G474" s="43">
        <v>500</v>
      </c>
      <c r="H474" s="43">
        <v>6</v>
      </c>
      <c r="I474" s="42" t="s">
        <v>744</v>
      </c>
      <c r="J474" s="132">
        <v>33301</v>
      </c>
      <c r="K474" s="132">
        <v>34154</v>
      </c>
      <c r="L474" s="41">
        <v>10</v>
      </c>
      <c r="M474" s="72">
        <f t="shared" si="69"/>
        <v>6397.4999999999991</v>
      </c>
      <c r="N474" s="44">
        <v>0.32</v>
      </c>
      <c r="O474" s="44">
        <v>67.14815999999999</v>
      </c>
      <c r="P474" s="29">
        <f t="shared" si="70"/>
        <v>67.14815999999999</v>
      </c>
      <c r="Q474" s="69" t="s">
        <v>57</v>
      </c>
      <c r="R474" s="112">
        <v>82.4</v>
      </c>
      <c r="S474" s="69">
        <v>22.5</v>
      </c>
      <c r="T474" s="69">
        <v>9.19</v>
      </c>
      <c r="U474" s="69">
        <v>106.3</v>
      </c>
      <c r="V474" s="69">
        <v>209.8</v>
      </c>
      <c r="W474" s="69">
        <v>8.91</v>
      </c>
      <c r="X474" s="69">
        <v>106.2</v>
      </c>
      <c r="Y474" s="69">
        <v>3</v>
      </c>
      <c r="Z474" s="113">
        <v>1.7549999999999999</v>
      </c>
      <c r="AA474" s="113">
        <v>0.55959999999999999</v>
      </c>
      <c r="AB474" s="111" t="s">
        <v>914</v>
      </c>
      <c r="AC474" s="111">
        <v>140.6</v>
      </c>
      <c r="AD474" s="164">
        <v>26.565164999999997</v>
      </c>
      <c r="AE474" s="111" t="s">
        <v>57</v>
      </c>
      <c r="AF474" s="163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141"/>
      <c r="BA474" s="141"/>
      <c r="BB474" s="141"/>
      <c r="BC474" s="141"/>
      <c r="BD474" s="141"/>
      <c r="BE474" s="141"/>
      <c r="BF474" s="141"/>
      <c r="BG474" s="141"/>
      <c r="BH474" s="141"/>
      <c r="BI474" s="141"/>
    </row>
    <row r="475" spans="1:61" s="68" customFormat="1" ht="15.6" hidden="1">
      <c r="A475" s="8"/>
      <c r="B475" s="41" t="s">
        <v>143</v>
      </c>
      <c r="C475" s="42">
        <v>43648</v>
      </c>
      <c r="D475" s="42" t="s">
        <v>252</v>
      </c>
      <c r="E475" s="41" t="s">
        <v>746</v>
      </c>
      <c r="F475" s="41" t="s">
        <v>55</v>
      </c>
      <c r="G475" s="43">
        <v>500</v>
      </c>
      <c r="H475" s="43">
        <v>7</v>
      </c>
      <c r="I475" s="42" t="s">
        <v>744</v>
      </c>
      <c r="J475" s="132">
        <v>34154</v>
      </c>
      <c r="K475" s="132">
        <v>35003</v>
      </c>
      <c r="L475" s="41">
        <v>10</v>
      </c>
      <c r="M475" s="72">
        <f t="shared" si="69"/>
        <v>6367.5</v>
      </c>
      <c r="N475" s="44">
        <v>0.32</v>
      </c>
      <c r="O475" s="44">
        <v>66.833280000000002</v>
      </c>
      <c r="P475" s="29">
        <f t="shared" si="70"/>
        <v>66.833280000000002</v>
      </c>
      <c r="Q475" s="69" t="s">
        <v>57</v>
      </c>
      <c r="R475" s="112">
        <v>82.4</v>
      </c>
      <c r="S475" s="69">
        <v>22.5</v>
      </c>
      <c r="T475" s="69">
        <v>9.19</v>
      </c>
      <c r="U475" s="69">
        <v>106.3</v>
      </c>
      <c r="V475" s="69">
        <v>209.8</v>
      </c>
      <c r="W475" s="69">
        <v>8.91</v>
      </c>
      <c r="X475" s="69">
        <v>106.2</v>
      </c>
      <c r="Y475" s="69">
        <v>3</v>
      </c>
      <c r="Z475" s="113">
        <v>1.7549999999999999</v>
      </c>
      <c r="AA475" s="113">
        <v>0.55959999999999999</v>
      </c>
      <c r="AB475" s="111" t="s">
        <v>914</v>
      </c>
      <c r="AC475" s="111">
        <v>140.6</v>
      </c>
      <c r="AD475" s="164">
        <v>26.565164999999997</v>
      </c>
      <c r="AE475" s="111" t="s">
        <v>57</v>
      </c>
      <c r="AF475" s="163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141"/>
      <c r="BA475" s="141"/>
      <c r="BB475" s="141"/>
      <c r="BC475" s="141"/>
      <c r="BD475" s="141"/>
      <c r="BE475" s="141"/>
      <c r="BF475" s="141"/>
      <c r="BG475" s="141"/>
      <c r="BH475" s="141"/>
      <c r="BI475" s="141"/>
    </row>
    <row r="476" spans="1:61" s="68" customFormat="1" ht="15.6" hidden="1">
      <c r="A476" s="1">
        <v>15</v>
      </c>
      <c r="B476" s="41" t="s">
        <v>320</v>
      </c>
      <c r="C476" s="42">
        <v>43650</v>
      </c>
      <c r="D476" s="42" t="s">
        <v>705</v>
      </c>
      <c r="E476" s="41" t="s">
        <v>801</v>
      </c>
      <c r="F476" s="41" t="s">
        <v>55</v>
      </c>
      <c r="G476" s="43">
        <v>500</v>
      </c>
      <c r="H476" s="43">
        <v>1</v>
      </c>
      <c r="I476" s="42" t="s">
        <v>744</v>
      </c>
      <c r="J476" s="132">
        <v>50050</v>
      </c>
      <c r="K476" s="132">
        <v>51324</v>
      </c>
      <c r="L476" s="41">
        <v>10</v>
      </c>
      <c r="M476" s="72">
        <f t="shared" si="69"/>
        <v>9555</v>
      </c>
      <c r="N476" s="44">
        <v>0.32</v>
      </c>
      <c r="O476" s="44">
        <v>100.28928000000001</v>
      </c>
      <c r="P476" s="29">
        <f t="shared" si="70"/>
        <v>100.28928000000001</v>
      </c>
      <c r="Q476" s="112" t="s">
        <v>57</v>
      </c>
      <c r="R476" s="112">
        <v>2.86</v>
      </c>
      <c r="S476" s="112">
        <v>24</v>
      </c>
      <c r="T476" s="112">
        <v>7.48</v>
      </c>
      <c r="U476" s="112">
        <v>88.8</v>
      </c>
      <c r="V476" s="112">
        <v>280.3</v>
      </c>
      <c r="W476" s="112">
        <v>8.64</v>
      </c>
      <c r="X476" s="112">
        <v>131.19999999999999</v>
      </c>
      <c r="Y476" s="112">
        <v>8</v>
      </c>
      <c r="Z476" s="113">
        <v>3.39</v>
      </c>
      <c r="AA476" s="113">
        <v>1.4059999999999999</v>
      </c>
      <c r="AB476" s="111">
        <v>72.5</v>
      </c>
      <c r="AC476" s="111">
        <v>46.8</v>
      </c>
      <c r="AD476" s="164">
        <v>73.393144999999976</v>
      </c>
      <c r="AE476" s="111">
        <v>0.25</v>
      </c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141"/>
      <c r="AZ476" s="141"/>
      <c r="BA476" s="141"/>
      <c r="BB476" s="141"/>
      <c r="BC476" s="141"/>
      <c r="BD476" s="141"/>
      <c r="BE476" s="141"/>
      <c r="BF476" s="141"/>
      <c r="BG476" s="141"/>
      <c r="BH476" s="141"/>
      <c r="BI476" s="8"/>
    </row>
    <row r="477" spans="1:61" s="68" customFormat="1" ht="15.6" hidden="1">
      <c r="A477" s="1">
        <v>15</v>
      </c>
      <c r="B477" s="41" t="s">
        <v>320</v>
      </c>
      <c r="C477" s="42">
        <v>43650</v>
      </c>
      <c r="D477" s="42" t="s">
        <v>705</v>
      </c>
      <c r="E477" s="41" t="s">
        <v>802</v>
      </c>
      <c r="F477" s="41" t="s">
        <v>55</v>
      </c>
      <c r="G477" s="43">
        <v>500</v>
      </c>
      <c r="H477" s="43">
        <v>2</v>
      </c>
      <c r="I477" s="42" t="s">
        <v>744</v>
      </c>
      <c r="J477" s="132">
        <v>51325</v>
      </c>
      <c r="K477" s="132">
        <v>51617</v>
      </c>
      <c r="L477" s="41">
        <v>10.016</v>
      </c>
      <c r="M477" s="72">
        <f t="shared" si="69"/>
        <v>2186.5015974440894</v>
      </c>
      <c r="N477" s="44">
        <v>0.32</v>
      </c>
      <c r="O477" s="44">
        <v>22.986239999999999</v>
      </c>
      <c r="P477" s="29">
        <f t="shared" si="70"/>
        <v>22.986239999999999</v>
      </c>
      <c r="Q477" s="112" t="s">
        <v>57</v>
      </c>
      <c r="R477" s="112">
        <v>2.86</v>
      </c>
      <c r="S477" s="112">
        <v>24</v>
      </c>
      <c r="T477" s="112">
        <v>7.48</v>
      </c>
      <c r="U477" s="112">
        <v>88.8</v>
      </c>
      <c r="V477" s="112">
        <v>280.3</v>
      </c>
      <c r="W477" s="112">
        <v>8.64</v>
      </c>
      <c r="X477" s="112">
        <v>131.19999999999999</v>
      </c>
      <c r="Y477" s="112">
        <v>8</v>
      </c>
      <c r="Z477" s="113">
        <v>3.39</v>
      </c>
      <c r="AA477" s="113">
        <v>1.4059999999999999</v>
      </c>
      <c r="AB477" s="111">
        <v>72.5</v>
      </c>
      <c r="AC477" s="111">
        <v>46.8</v>
      </c>
      <c r="AD477" s="164">
        <v>73.393144999999976</v>
      </c>
      <c r="AE477" s="111">
        <v>7.0000000000000007E-2</v>
      </c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141"/>
      <c r="AZ477" s="141"/>
      <c r="BA477" s="141"/>
      <c r="BB477" s="141"/>
      <c r="BC477" s="141"/>
      <c r="BD477" s="141"/>
      <c r="BE477" s="141"/>
      <c r="BF477" s="141"/>
      <c r="BG477" s="141"/>
      <c r="BH477" s="141"/>
      <c r="BI477" s="8"/>
    </row>
    <row r="478" spans="1:61" s="68" customFormat="1" ht="15.6" hidden="1">
      <c r="A478" s="1">
        <v>15</v>
      </c>
      <c r="B478" s="41" t="s">
        <v>320</v>
      </c>
      <c r="C478" s="42">
        <v>43650</v>
      </c>
      <c r="D478" s="42" t="s">
        <v>705</v>
      </c>
      <c r="E478" s="41" t="s">
        <v>803</v>
      </c>
      <c r="F478" s="41" t="s">
        <v>55</v>
      </c>
      <c r="G478" s="43">
        <v>500</v>
      </c>
      <c r="H478" s="43">
        <v>3</v>
      </c>
      <c r="I478" s="42" t="s">
        <v>744</v>
      </c>
      <c r="J478" s="132">
        <v>52618</v>
      </c>
      <c r="K478" s="132">
        <v>53933</v>
      </c>
      <c r="L478" s="41">
        <v>10</v>
      </c>
      <c r="M478" s="72">
        <f t="shared" ref="M478:M488" si="71">((K478-J478)*0.3*0.25*1000)/L478</f>
        <v>9862.5</v>
      </c>
      <c r="N478" s="44">
        <v>0.32</v>
      </c>
      <c r="O478" s="44">
        <v>103.5168</v>
      </c>
      <c r="P478" s="29">
        <f t="shared" si="70"/>
        <v>103.5168</v>
      </c>
      <c r="Q478" s="112" t="s">
        <v>57</v>
      </c>
      <c r="R478" s="112">
        <v>2.86</v>
      </c>
      <c r="S478" s="112">
        <v>24</v>
      </c>
      <c r="T478" s="112">
        <v>7.48</v>
      </c>
      <c r="U478" s="112">
        <v>88.8</v>
      </c>
      <c r="V478" s="112">
        <v>280.3</v>
      </c>
      <c r="W478" s="112">
        <v>8.64</v>
      </c>
      <c r="X478" s="112">
        <v>131.19999999999999</v>
      </c>
      <c r="Y478" s="112">
        <v>8</v>
      </c>
      <c r="Z478" s="113">
        <v>3.39</v>
      </c>
      <c r="AA478" s="113">
        <v>1.4059999999999999</v>
      </c>
      <c r="AB478" s="111">
        <v>72.5</v>
      </c>
      <c r="AC478" s="111">
        <v>46.8</v>
      </c>
      <c r="AD478" s="164">
        <v>73.393144999999976</v>
      </c>
      <c r="AE478" s="111">
        <v>0.61</v>
      </c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141"/>
      <c r="AZ478" s="141"/>
      <c r="BA478" s="141"/>
      <c r="BB478" s="141"/>
      <c r="BC478" s="141"/>
      <c r="BD478" s="141"/>
      <c r="BE478" s="141"/>
      <c r="BF478" s="141"/>
      <c r="BG478" s="141"/>
      <c r="BH478" s="141"/>
      <c r="BI478" s="8"/>
    </row>
    <row r="479" spans="1:61" s="68" customFormat="1" ht="15.6" hidden="1">
      <c r="A479" s="1">
        <v>8</v>
      </c>
      <c r="B479" s="41" t="s">
        <v>210</v>
      </c>
      <c r="C479" s="42">
        <v>43649</v>
      </c>
      <c r="D479" s="42" t="s">
        <v>731</v>
      </c>
      <c r="E479" s="41" t="s">
        <v>732</v>
      </c>
      <c r="F479" s="41" t="s">
        <v>55</v>
      </c>
      <c r="G479" s="43">
        <v>500</v>
      </c>
      <c r="H479" s="43">
        <v>1</v>
      </c>
      <c r="I479" s="42" t="s">
        <v>744</v>
      </c>
      <c r="J479" s="132">
        <v>43478</v>
      </c>
      <c r="K479" s="132">
        <v>43776</v>
      </c>
      <c r="L479" s="41">
        <v>9.9600000000000009</v>
      </c>
      <c r="M479" s="72">
        <f t="shared" si="71"/>
        <v>2243.9759036144574</v>
      </c>
      <c r="N479" s="44">
        <v>0.32</v>
      </c>
      <c r="O479" s="44">
        <v>23.458559999999999</v>
      </c>
      <c r="P479" s="29">
        <f t="shared" si="70"/>
        <v>23.458559999999999</v>
      </c>
      <c r="Q479" s="69" t="s">
        <v>57</v>
      </c>
      <c r="R479" s="111">
        <v>0.95299999999999996</v>
      </c>
      <c r="S479" s="112">
        <v>24.2</v>
      </c>
      <c r="T479" s="112">
        <v>6.61</v>
      </c>
      <c r="U479" s="112">
        <v>78.900000000000006</v>
      </c>
      <c r="V479" s="112">
        <v>558</v>
      </c>
      <c r="W479" s="112">
        <v>8.81</v>
      </c>
      <c r="X479" s="112">
        <v>110.5</v>
      </c>
      <c r="Y479" s="112">
        <v>28.4</v>
      </c>
      <c r="Z479" s="113">
        <v>5.2560000000000002</v>
      </c>
      <c r="AA479" s="113">
        <v>5.2910000000000004</v>
      </c>
      <c r="AB479" s="111">
        <v>527.20000000000005</v>
      </c>
      <c r="AC479" s="111">
        <v>570.20000000000005</v>
      </c>
      <c r="AD479" s="164">
        <v>278.14101499999998</v>
      </c>
      <c r="AE479" s="111">
        <v>3.91</v>
      </c>
      <c r="AF479" s="163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141"/>
      <c r="BA479" s="141"/>
      <c r="BB479" s="141"/>
      <c r="BC479" s="141"/>
      <c r="BD479" s="141"/>
      <c r="BE479" s="141"/>
      <c r="BF479" s="141"/>
      <c r="BG479" s="141"/>
      <c r="BH479" s="141"/>
      <c r="BI479" s="141"/>
    </row>
    <row r="480" spans="1:61" s="68" customFormat="1" ht="15.6" hidden="1">
      <c r="A480" s="1">
        <v>8</v>
      </c>
      <c r="B480" s="41" t="s">
        <v>210</v>
      </c>
      <c r="C480" s="42">
        <v>43649</v>
      </c>
      <c r="D480" s="42" t="s">
        <v>731</v>
      </c>
      <c r="E480" s="41" t="s">
        <v>733</v>
      </c>
      <c r="F480" s="41" t="s">
        <v>55</v>
      </c>
      <c r="G480" s="43">
        <v>500</v>
      </c>
      <c r="H480" s="43">
        <v>2</v>
      </c>
      <c r="I480" s="42" t="s">
        <v>744</v>
      </c>
      <c r="J480" s="132">
        <v>43778</v>
      </c>
      <c r="K480" s="132">
        <v>44117</v>
      </c>
      <c r="L480" s="41">
        <v>9.98</v>
      </c>
      <c r="M480" s="72">
        <f t="shared" si="71"/>
        <v>2547.5951903807613</v>
      </c>
      <c r="N480" s="44">
        <v>0.32</v>
      </c>
      <c r="O480" s="44">
        <v>26.686079999999997</v>
      </c>
      <c r="P480" s="29">
        <f t="shared" si="70"/>
        <v>26.686079999999997</v>
      </c>
      <c r="Q480" s="69" t="s">
        <v>57</v>
      </c>
      <c r="R480" s="111">
        <v>0.95299999999999996</v>
      </c>
      <c r="S480" s="112">
        <v>24.2</v>
      </c>
      <c r="T480" s="112">
        <v>6.61</v>
      </c>
      <c r="U480" s="112">
        <v>78.900000000000006</v>
      </c>
      <c r="V480" s="112">
        <v>558</v>
      </c>
      <c r="W480" s="112">
        <v>8.81</v>
      </c>
      <c r="X480" s="112">
        <v>110.5</v>
      </c>
      <c r="Y480" s="112">
        <v>28.4</v>
      </c>
      <c r="Z480" s="113">
        <v>5.2560000000000002</v>
      </c>
      <c r="AA480" s="113">
        <v>5.2910000000000004</v>
      </c>
      <c r="AB480" s="111">
        <v>527.20000000000005</v>
      </c>
      <c r="AC480" s="111">
        <v>570.20000000000005</v>
      </c>
      <c r="AD480" s="164">
        <v>278.14101499999998</v>
      </c>
      <c r="AE480" s="111">
        <v>5.32</v>
      </c>
      <c r="AF480" s="163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141"/>
      <c r="BA480" s="141"/>
      <c r="BB480" s="141"/>
      <c r="BC480" s="141"/>
      <c r="BD480" s="141"/>
      <c r="BE480" s="141"/>
      <c r="BF480" s="141"/>
      <c r="BG480" s="141"/>
      <c r="BH480" s="141"/>
      <c r="BI480" s="141"/>
    </row>
    <row r="481" spans="1:61" s="68" customFormat="1" ht="15.6" hidden="1">
      <c r="A481" s="1">
        <v>8</v>
      </c>
      <c r="B481" s="41" t="s">
        <v>210</v>
      </c>
      <c r="C481" s="42">
        <v>43649</v>
      </c>
      <c r="D481" s="42" t="s">
        <v>731</v>
      </c>
      <c r="E481" s="41" t="s">
        <v>734</v>
      </c>
      <c r="F481" s="41" t="s">
        <v>55</v>
      </c>
      <c r="G481" s="43">
        <v>500</v>
      </c>
      <c r="H481" s="43">
        <v>3</v>
      </c>
      <c r="I481" s="42" t="s">
        <v>744</v>
      </c>
      <c r="J481" s="132">
        <v>44121</v>
      </c>
      <c r="K481" s="132">
        <v>44465</v>
      </c>
      <c r="L481" s="41">
        <v>10</v>
      </c>
      <c r="M481" s="72">
        <f t="shared" si="71"/>
        <v>2580</v>
      </c>
      <c r="N481" s="44">
        <v>0.32</v>
      </c>
      <c r="O481" s="44">
        <v>27.07968</v>
      </c>
      <c r="P481" s="29">
        <f t="shared" si="70"/>
        <v>27.07968</v>
      </c>
      <c r="Q481" s="69" t="s">
        <v>57</v>
      </c>
      <c r="R481" s="111">
        <v>0.95299999999999996</v>
      </c>
      <c r="S481" s="112">
        <v>24.2</v>
      </c>
      <c r="T481" s="112">
        <v>6.61</v>
      </c>
      <c r="U481" s="112">
        <v>78.900000000000006</v>
      </c>
      <c r="V481" s="112">
        <v>558</v>
      </c>
      <c r="W481" s="112">
        <v>8.81</v>
      </c>
      <c r="X481" s="112">
        <v>110.5</v>
      </c>
      <c r="Y481" s="112">
        <v>28.4</v>
      </c>
      <c r="Z481" s="113">
        <v>5.2560000000000002</v>
      </c>
      <c r="AA481" s="113">
        <v>5.2910000000000004</v>
      </c>
      <c r="AB481" s="111">
        <v>527.20000000000005</v>
      </c>
      <c r="AC481" s="111">
        <v>570.20000000000005</v>
      </c>
      <c r="AD481" s="164">
        <v>278.14101499999998</v>
      </c>
      <c r="AE481" s="111">
        <v>8.5299999999999994</v>
      </c>
      <c r="AF481" s="163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141"/>
      <c r="BA481" s="141"/>
      <c r="BB481" s="141"/>
      <c r="BC481" s="141"/>
      <c r="BD481" s="141"/>
      <c r="BE481" s="141"/>
      <c r="BF481" s="141"/>
      <c r="BG481" s="141"/>
      <c r="BH481" s="141"/>
      <c r="BI481" s="141"/>
    </row>
    <row r="482" spans="1:61" s="68" customFormat="1" ht="15.6" hidden="1">
      <c r="A482" s="8"/>
      <c r="B482" s="41" t="s">
        <v>210</v>
      </c>
      <c r="C482" s="42">
        <v>43649</v>
      </c>
      <c r="D482" s="42" t="s">
        <v>731</v>
      </c>
      <c r="E482" s="41" t="s">
        <v>750</v>
      </c>
      <c r="F482" s="41" t="s">
        <v>55</v>
      </c>
      <c r="G482" s="43">
        <v>500</v>
      </c>
      <c r="H482" s="43">
        <v>4</v>
      </c>
      <c r="I482" s="42" t="s">
        <v>744</v>
      </c>
      <c r="J482" s="132">
        <v>44468</v>
      </c>
      <c r="K482" s="132">
        <v>44911</v>
      </c>
      <c r="L482" s="41">
        <v>10</v>
      </c>
      <c r="M482" s="72">
        <f t="shared" si="71"/>
        <v>3322.5</v>
      </c>
      <c r="N482" s="44">
        <v>0.32</v>
      </c>
      <c r="O482" s="44">
        <v>34.872959999999999</v>
      </c>
      <c r="P482" s="29">
        <f t="shared" si="70"/>
        <v>34.872959999999999</v>
      </c>
      <c r="Q482" s="69" t="s">
        <v>57</v>
      </c>
      <c r="R482" s="111">
        <v>0.95299999999999996</v>
      </c>
      <c r="S482" s="112">
        <v>24.2</v>
      </c>
      <c r="T482" s="112">
        <v>6.61</v>
      </c>
      <c r="U482" s="112">
        <v>78.900000000000006</v>
      </c>
      <c r="V482" s="112">
        <v>558</v>
      </c>
      <c r="W482" s="112">
        <v>8.81</v>
      </c>
      <c r="X482" s="112">
        <v>110.5</v>
      </c>
      <c r="Y482" s="112">
        <v>28.4</v>
      </c>
      <c r="Z482" s="113">
        <v>5.2560000000000002</v>
      </c>
      <c r="AA482" s="113">
        <v>5.2910000000000004</v>
      </c>
      <c r="AB482" s="111">
        <v>527.20000000000005</v>
      </c>
      <c r="AC482" s="111">
        <v>570.20000000000005</v>
      </c>
      <c r="AD482" s="164">
        <v>278.14101499999998</v>
      </c>
      <c r="AE482" s="111" t="s">
        <v>57</v>
      </c>
      <c r="AF482" s="163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141"/>
      <c r="BA482" s="141"/>
      <c r="BB482" s="141"/>
      <c r="BC482" s="141"/>
      <c r="BD482" s="141"/>
      <c r="BE482" s="141"/>
      <c r="BF482" s="141"/>
      <c r="BG482" s="141"/>
      <c r="BH482" s="141"/>
      <c r="BI482" s="141"/>
    </row>
    <row r="483" spans="1:61" s="68" customFormat="1" ht="15.6" hidden="1">
      <c r="A483" s="8"/>
      <c r="B483" s="41" t="s">
        <v>210</v>
      </c>
      <c r="C483" s="42">
        <v>43649</v>
      </c>
      <c r="D483" s="42" t="s">
        <v>731</v>
      </c>
      <c r="E483" s="41" t="s">
        <v>751</v>
      </c>
      <c r="F483" s="41" t="s">
        <v>55</v>
      </c>
      <c r="G483" s="43">
        <v>500</v>
      </c>
      <c r="H483" s="43">
        <v>5</v>
      </c>
      <c r="I483" s="42" t="s">
        <v>744</v>
      </c>
      <c r="J483" s="132">
        <v>44911</v>
      </c>
      <c r="K483" s="132">
        <v>45230</v>
      </c>
      <c r="L483" s="41">
        <v>10.016</v>
      </c>
      <c r="M483" s="72">
        <f t="shared" si="71"/>
        <v>2388.6781150159745</v>
      </c>
      <c r="N483" s="44">
        <v>0.32</v>
      </c>
      <c r="O483" s="44">
        <v>25.111680000000003</v>
      </c>
      <c r="P483" s="29">
        <f t="shared" si="70"/>
        <v>25.111680000000003</v>
      </c>
      <c r="Q483" s="69" t="s">
        <v>57</v>
      </c>
      <c r="R483" s="111">
        <v>0.95299999999999996</v>
      </c>
      <c r="S483" s="112">
        <v>24.2</v>
      </c>
      <c r="T483" s="112">
        <v>6.61</v>
      </c>
      <c r="U483" s="112">
        <v>78.900000000000006</v>
      </c>
      <c r="V483" s="112">
        <v>558</v>
      </c>
      <c r="W483" s="112">
        <v>8.81</v>
      </c>
      <c r="X483" s="112">
        <v>110.5</v>
      </c>
      <c r="Y483" s="112">
        <v>28.4</v>
      </c>
      <c r="Z483" s="113">
        <v>5.2560000000000002</v>
      </c>
      <c r="AA483" s="113">
        <v>5.2910000000000004</v>
      </c>
      <c r="AB483" s="111">
        <v>527.20000000000005</v>
      </c>
      <c r="AC483" s="111">
        <v>570.20000000000005</v>
      </c>
      <c r="AD483" s="164">
        <v>278.14101499999998</v>
      </c>
      <c r="AE483" s="111" t="s">
        <v>57</v>
      </c>
      <c r="AF483" s="163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141"/>
      <c r="BA483" s="141"/>
      <c r="BB483" s="141"/>
      <c r="BC483" s="141"/>
      <c r="BD483" s="141"/>
      <c r="BE483" s="141"/>
      <c r="BF483" s="141"/>
      <c r="BG483" s="141"/>
      <c r="BH483" s="141"/>
      <c r="BI483" s="141"/>
    </row>
    <row r="484" spans="1:61" s="68" customFormat="1" ht="15.6" hidden="1">
      <c r="A484" s="8"/>
      <c r="B484" s="41" t="s">
        <v>210</v>
      </c>
      <c r="C484" s="42">
        <v>43649</v>
      </c>
      <c r="D484" s="42" t="s">
        <v>731</v>
      </c>
      <c r="E484" s="41" t="s">
        <v>753</v>
      </c>
      <c r="F484" s="41" t="s">
        <v>55</v>
      </c>
      <c r="G484" s="43">
        <v>500</v>
      </c>
      <c r="H484" s="43">
        <v>6</v>
      </c>
      <c r="I484" s="42" t="s">
        <v>744</v>
      </c>
      <c r="J484" s="132">
        <v>45232</v>
      </c>
      <c r="K484" s="132">
        <v>45661</v>
      </c>
      <c r="L484" s="41">
        <v>10</v>
      </c>
      <c r="M484" s="72">
        <f t="shared" si="71"/>
        <v>3217.4999999999995</v>
      </c>
      <c r="N484" s="44">
        <v>0.32</v>
      </c>
      <c r="O484" s="44">
        <v>33.770879999999991</v>
      </c>
      <c r="P484" s="29">
        <f t="shared" si="70"/>
        <v>33.770879999999991</v>
      </c>
      <c r="Q484" s="69" t="s">
        <v>57</v>
      </c>
      <c r="R484" s="111">
        <v>0.95299999999999996</v>
      </c>
      <c r="S484" s="112">
        <v>24.2</v>
      </c>
      <c r="T484" s="112">
        <v>6.61</v>
      </c>
      <c r="U484" s="112">
        <v>78.900000000000006</v>
      </c>
      <c r="V484" s="112">
        <v>558</v>
      </c>
      <c r="W484" s="112">
        <v>8.81</v>
      </c>
      <c r="X484" s="112">
        <v>110.5</v>
      </c>
      <c r="Y484" s="112">
        <v>28.4</v>
      </c>
      <c r="Z484" s="113">
        <v>5.2560000000000002</v>
      </c>
      <c r="AA484" s="113">
        <v>5.2910000000000004</v>
      </c>
      <c r="AB484" s="111">
        <v>527.20000000000005</v>
      </c>
      <c r="AC484" s="111">
        <v>570.20000000000005</v>
      </c>
      <c r="AD484" s="164">
        <v>278.14101499999998</v>
      </c>
      <c r="AE484" s="111" t="s">
        <v>57</v>
      </c>
      <c r="AF484" s="163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141"/>
      <c r="BA484" s="141"/>
      <c r="BB484" s="141"/>
      <c r="BC484" s="141"/>
      <c r="BD484" s="141"/>
      <c r="BE484" s="141"/>
      <c r="BF484" s="141"/>
      <c r="BG484" s="141"/>
      <c r="BH484" s="141"/>
      <c r="BI484" s="141"/>
    </row>
    <row r="485" spans="1:61" s="68" customFormat="1" ht="15.6" hidden="1">
      <c r="A485" s="8"/>
      <c r="B485" s="41" t="s">
        <v>210</v>
      </c>
      <c r="C485" s="42">
        <v>43649</v>
      </c>
      <c r="D485" s="42" t="s">
        <v>731</v>
      </c>
      <c r="E485" s="41" t="s">
        <v>752</v>
      </c>
      <c r="F485" s="41" t="s">
        <v>55</v>
      </c>
      <c r="G485" s="43">
        <v>500</v>
      </c>
      <c r="H485" s="43">
        <v>7</v>
      </c>
      <c r="I485" s="42" t="s">
        <v>744</v>
      </c>
      <c r="J485" s="132">
        <v>45662</v>
      </c>
      <c r="K485" s="132">
        <v>46012</v>
      </c>
      <c r="L485" s="41">
        <v>10</v>
      </c>
      <c r="M485" s="72">
        <f t="shared" si="71"/>
        <v>2625</v>
      </c>
      <c r="N485" s="44">
        <v>0.32</v>
      </c>
      <c r="O485" s="44">
        <v>27.552</v>
      </c>
      <c r="P485" s="29">
        <f t="shared" si="70"/>
        <v>27.552</v>
      </c>
      <c r="Q485" s="69" t="s">
        <v>57</v>
      </c>
      <c r="R485" s="111">
        <v>0.95299999999999996</v>
      </c>
      <c r="S485" s="112">
        <v>24.2</v>
      </c>
      <c r="T485" s="112">
        <v>6.61</v>
      </c>
      <c r="U485" s="112">
        <v>78.900000000000006</v>
      </c>
      <c r="V485" s="112">
        <v>558</v>
      </c>
      <c r="W485" s="112">
        <v>8.81</v>
      </c>
      <c r="X485" s="112">
        <v>110.5</v>
      </c>
      <c r="Y485" s="112">
        <v>28.4</v>
      </c>
      <c r="Z485" s="113">
        <v>5.2560000000000002</v>
      </c>
      <c r="AA485" s="113">
        <v>5.2910000000000004</v>
      </c>
      <c r="AB485" s="111">
        <v>527.20000000000005</v>
      </c>
      <c r="AC485" s="111">
        <v>570.20000000000005</v>
      </c>
      <c r="AD485" s="164">
        <v>278.14101499999998</v>
      </c>
      <c r="AE485" s="111" t="s">
        <v>57</v>
      </c>
      <c r="AF485" s="163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141"/>
      <c r="BA485" s="141"/>
      <c r="BB485" s="141"/>
      <c r="BC485" s="141"/>
      <c r="BD485" s="141"/>
      <c r="BE485" s="141"/>
      <c r="BF485" s="141"/>
      <c r="BG485" s="141"/>
      <c r="BH485" s="141"/>
      <c r="BI485" s="141"/>
    </row>
    <row r="486" spans="1:61" s="68" customFormat="1" ht="15.6" hidden="1">
      <c r="A486" s="1">
        <v>5</v>
      </c>
      <c r="B486" s="41" t="s">
        <v>126</v>
      </c>
      <c r="C486" s="42">
        <v>43648</v>
      </c>
      <c r="D486" s="41" t="s">
        <v>705</v>
      </c>
      <c r="E486" s="41" t="s">
        <v>706</v>
      </c>
      <c r="F486" s="41" t="s">
        <v>55</v>
      </c>
      <c r="G486" s="43">
        <v>500</v>
      </c>
      <c r="H486" s="43">
        <v>1</v>
      </c>
      <c r="I486" s="42" t="s">
        <v>744</v>
      </c>
      <c r="J486" s="132">
        <v>27684</v>
      </c>
      <c r="K486" s="132">
        <v>28048</v>
      </c>
      <c r="L486" s="41">
        <v>10</v>
      </c>
      <c r="M486" s="72">
        <f t="shared" si="71"/>
        <v>2730</v>
      </c>
      <c r="N486" s="44">
        <v>0.32</v>
      </c>
      <c r="O486" s="44">
        <v>28.65408</v>
      </c>
      <c r="P486" s="29">
        <f t="shared" si="70"/>
        <v>28.65408</v>
      </c>
      <c r="Q486" s="69" t="s">
        <v>57</v>
      </c>
      <c r="R486" s="112">
        <v>1.99</v>
      </c>
      <c r="S486" s="69">
        <v>21</v>
      </c>
      <c r="T486" s="69">
        <v>8.16</v>
      </c>
      <c r="U486" s="69">
        <v>91.7</v>
      </c>
      <c r="V486" s="69">
        <v>241.3</v>
      </c>
      <c r="W486" s="69">
        <v>8.5</v>
      </c>
      <c r="X486" s="69">
        <v>115.6</v>
      </c>
      <c r="Y486" s="69">
        <v>19</v>
      </c>
      <c r="Z486" s="113">
        <v>2.4180000000000001</v>
      </c>
      <c r="AA486" s="113">
        <v>1.371</v>
      </c>
      <c r="AB486" s="111">
        <v>10</v>
      </c>
      <c r="AC486" s="111">
        <v>45.9</v>
      </c>
      <c r="AD486" s="164">
        <v>29.554185</v>
      </c>
      <c r="AE486" s="111">
        <v>1.03</v>
      </c>
      <c r="AF486" s="163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141"/>
      <c r="BA486" s="141"/>
      <c r="BB486" s="141"/>
      <c r="BC486" s="141"/>
      <c r="BD486" s="141"/>
      <c r="BE486" s="141"/>
      <c r="BF486" s="141"/>
      <c r="BG486" s="141"/>
      <c r="BH486" s="141"/>
      <c r="BI486" s="141"/>
    </row>
    <row r="487" spans="1:61" s="68" customFormat="1" ht="15.6" hidden="1">
      <c r="A487" s="1">
        <v>5</v>
      </c>
      <c r="B487" s="41" t="s">
        <v>126</v>
      </c>
      <c r="C487" s="42">
        <v>43648</v>
      </c>
      <c r="D487" s="41" t="s">
        <v>705</v>
      </c>
      <c r="E487" s="41" t="s">
        <v>707</v>
      </c>
      <c r="F487" s="41" t="s">
        <v>55</v>
      </c>
      <c r="G487" s="43">
        <v>500</v>
      </c>
      <c r="H487" s="43">
        <v>2</v>
      </c>
      <c r="I487" s="42" t="s">
        <v>744</v>
      </c>
      <c r="J487" s="132">
        <v>28048</v>
      </c>
      <c r="K487" s="132">
        <v>28471</v>
      </c>
      <c r="L487" s="41">
        <v>10.02</v>
      </c>
      <c r="M487" s="72">
        <f t="shared" si="71"/>
        <v>3166.1676646706583</v>
      </c>
      <c r="N487" s="44">
        <v>0.32</v>
      </c>
      <c r="O487" s="44">
        <v>33.298559999999995</v>
      </c>
      <c r="P487" s="29">
        <f t="shared" si="70"/>
        <v>33.298559999999995</v>
      </c>
      <c r="Q487" s="69" t="s">
        <v>57</v>
      </c>
      <c r="R487" s="112">
        <v>1.99</v>
      </c>
      <c r="S487" s="69">
        <v>21</v>
      </c>
      <c r="T487" s="69">
        <v>8.16</v>
      </c>
      <c r="U487" s="69">
        <v>91.7</v>
      </c>
      <c r="V487" s="69">
        <v>241.3</v>
      </c>
      <c r="W487" s="69">
        <v>8.5</v>
      </c>
      <c r="X487" s="69">
        <v>115.6</v>
      </c>
      <c r="Y487" s="69">
        <v>19</v>
      </c>
      <c r="Z487" s="113">
        <v>2.4180000000000001</v>
      </c>
      <c r="AA487" s="113">
        <v>1.371</v>
      </c>
      <c r="AB487" s="111">
        <v>10</v>
      </c>
      <c r="AC487" s="111">
        <v>45.9</v>
      </c>
      <c r="AD487" s="164">
        <v>29.554185</v>
      </c>
      <c r="AE487" s="111">
        <v>5.52</v>
      </c>
      <c r="AF487" s="163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141"/>
      <c r="BA487" s="141"/>
      <c r="BB487" s="141"/>
      <c r="BC487" s="141"/>
      <c r="BD487" s="141"/>
      <c r="BE487" s="141"/>
      <c r="BF487" s="141"/>
      <c r="BG487" s="141"/>
      <c r="BH487" s="141"/>
      <c r="BI487" s="141"/>
    </row>
    <row r="488" spans="1:61" s="68" customFormat="1" ht="15.6" hidden="1">
      <c r="A488" s="1">
        <v>5</v>
      </c>
      <c r="B488" s="41" t="s">
        <v>126</v>
      </c>
      <c r="C488" s="42">
        <v>43648</v>
      </c>
      <c r="D488" s="41" t="s">
        <v>705</v>
      </c>
      <c r="E488" s="41" t="s">
        <v>708</v>
      </c>
      <c r="F488" s="41" t="s">
        <v>55</v>
      </c>
      <c r="G488" s="43">
        <v>500</v>
      </c>
      <c r="H488" s="43">
        <v>3</v>
      </c>
      <c r="I488" s="42" t="s">
        <v>744</v>
      </c>
      <c r="J488" s="132">
        <v>28471</v>
      </c>
      <c r="K488" s="132">
        <v>28937</v>
      </c>
      <c r="L488" s="41">
        <v>10</v>
      </c>
      <c r="M488" s="72">
        <f t="shared" si="71"/>
        <v>3494.9999999999991</v>
      </c>
      <c r="N488" s="44">
        <v>0.32</v>
      </c>
      <c r="O488" s="44">
        <v>36.683519999999994</v>
      </c>
      <c r="P488" s="29">
        <f t="shared" si="70"/>
        <v>36.683519999999994</v>
      </c>
      <c r="Q488" s="69" t="s">
        <v>57</v>
      </c>
      <c r="R488" s="112">
        <v>1.99</v>
      </c>
      <c r="S488" s="69">
        <v>21</v>
      </c>
      <c r="T488" s="69">
        <v>8.16</v>
      </c>
      <c r="U488" s="69">
        <v>91.7</v>
      </c>
      <c r="V488" s="69">
        <v>241.3</v>
      </c>
      <c r="W488" s="69">
        <v>8.5</v>
      </c>
      <c r="X488" s="69">
        <v>115.6</v>
      </c>
      <c r="Y488" s="69">
        <v>19</v>
      </c>
      <c r="Z488" s="113">
        <v>2.4180000000000001</v>
      </c>
      <c r="AA488" s="113">
        <v>1.371</v>
      </c>
      <c r="AB488" s="111">
        <v>10</v>
      </c>
      <c r="AC488" s="111">
        <v>45.9</v>
      </c>
      <c r="AD488" s="164">
        <v>29.554185</v>
      </c>
      <c r="AE488" s="111">
        <v>1.82</v>
      </c>
      <c r="AF488" s="163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141"/>
      <c r="BA488" s="141"/>
      <c r="BB488" s="141"/>
      <c r="BC488" s="141"/>
      <c r="BD488" s="141"/>
      <c r="BE488" s="141"/>
      <c r="BF488" s="141"/>
      <c r="BG488" s="141"/>
      <c r="BH488" s="141"/>
      <c r="BI488" s="141"/>
    </row>
    <row r="489" spans="1:61" s="68" customFormat="1" ht="15.6" hidden="1">
      <c r="A489" s="1">
        <v>2</v>
      </c>
      <c r="B489" s="41" t="s">
        <v>75</v>
      </c>
      <c r="C489" s="42">
        <v>43647</v>
      </c>
      <c r="D489" s="42" t="s">
        <v>338</v>
      </c>
      <c r="E489" s="41" t="s">
        <v>680</v>
      </c>
      <c r="F489" s="41" t="s">
        <v>55</v>
      </c>
      <c r="G489" s="43">
        <v>500</v>
      </c>
      <c r="H489" s="43">
        <v>1</v>
      </c>
      <c r="I489" s="42" t="s">
        <v>744</v>
      </c>
      <c r="J489" s="234">
        <v>11350</v>
      </c>
      <c r="K489" s="132">
        <v>12780</v>
      </c>
      <c r="L489" s="41">
        <v>10</v>
      </c>
      <c r="M489" s="72" t="s">
        <v>57</v>
      </c>
      <c r="N489" s="44">
        <v>0.32</v>
      </c>
      <c r="O489" s="44">
        <v>112.56959999999999</v>
      </c>
      <c r="P489" s="29">
        <f t="shared" si="70"/>
        <v>112.56959999999999</v>
      </c>
      <c r="Q489" s="69" t="s">
        <v>57</v>
      </c>
      <c r="R489" s="69" t="s">
        <v>57</v>
      </c>
      <c r="S489" s="69">
        <v>16.2</v>
      </c>
      <c r="T489" s="69">
        <v>9.32</v>
      </c>
      <c r="U489" s="69">
        <v>95</v>
      </c>
      <c r="V489" s="69">
        <v>142.5</v>
      </c>
      <c r="W489" s="69">
        <v>8.84</v>
      </c>
      <c r="X489" s="69">
        <v>136.19999999999999</v>
      </c>
      <c r="Y489" s="69">
        <v>1.5</v>
      </c>
      <c r="Z489" s="113">
        <v>1.2849999999999999</v>
      </c>
      <c r="AA489" s="113">
        <v>0.43669999999999998</v>
      </c>
      <c r="AB489" s="111" t="s">
        <v>914</v>
      </c>
      <c r="AC489" s="111">
        <v>102.7</v>
      </c>
      <c r="AD489" s="164">
        <v>28.557845</v>
      </c>
      <c r="AE489" s="111">
        <v>29.03</v>
      </c>
      <c r="AF489" s="163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141"/>
      <c r="BA489" s="141"/>
      <c r="BB489" s="141"/>
      <c r="BC489" s="141"/>
      <c r="BD489" s="141"/>
      <c r="BE489" s="141"/>
      <c r="BF489" s="141"/>
      <c r="BG489" s="141"/>
      <c r="BH489" s="141"/>
      <c r="BI489" s="141"/>
    </row>
    <row r="490" spans="1:61" s="68" customFormat="1" ht="15.6" hidden="1">
      <c r="A490" s="1">
        <v>2</v>
      </c>
      <c r="B490" s="41" t="s">
        <v>75</v>
      </c>
      <c r="C490" s="42">
        <v>43647</v>
      </c>
      <c r="D490" s="42" t="s">
        <v>338</v>
      </c>
      <c r="E490" s="41" t="s">
        <v>681</v>
      </c>
      <c r="F490" s="41" t="s">
        <v>55</v>
      </c>
      <c r="G490" s="43">
        <v>500</v>
      </c>
      <c r="H490" s="43">
        <v>2</v>
      </c>
      <c r="I490" s="42" t="s">
        <v>744</v>
      </c>
      <c r="J490" s="132">
        <v>12781</v>
      </c>
      <c r="K490" s="132">
        <v>14216</v>
      </c>
      <c r="L490" s="41">
        <v>10.029999999999999</v>
      </c>
      <c r="M490" s="72">
        <f t="shared" ref="M490:M521" si="72">((K490-J490)*0.3*0.25*1000)/L490</f>
        <v>10730.309072781656</v>
      </c>
      <c r="N490" s="44">
        <v>0.32</v>
      </c>
      <c r="O490" s="44">
        <v>112.9632</v>
      </c>
      <c r="P490" s="29">
        <f t="shared" si="70"/>
        <v>112.9632</v>
      </c>
      <c r="Q490" s="69" t="s">
        <v>57</v>
      </c>
      <c r="R490" s="69" t="s">
        <v>57</v>
      </c>
      <c r="S490" s="69">
        <v>16.2</v>
      </c>
      <c r="T490" s="69">
        <v>9.32</v>
      </c>
      <c r="U490" s="69">
        <v>95</v>
      </c>
      <c r="V490" s="69">
        <v>142.5</v>
      </c>
      <c r="W490" s="69">
        <v>8.84</v>
      </c>
      <c r="X490" s="69">
        <v>136.19999999999999</v>
      </c>
      <c r="Y490" s="69">
        <v>1.5</v>
      </c>
      <c r="Z490" s="113">
        <v>1.2849999999999999</v>
      </c>
      <c r="AA490" s="113">
        <v>0.43669999999999998</v>
      </c>
      <c r="AB490" s="111" t="s">
        <v>914</v>
      </c>
      <c r="AC490" s="111">
        <v>102.7</v>
      </c>
      <c r="AD490" s="164">
        <v>28.557845</v>
      </c>
      <c r="AE490" s="111">
        <v>6.31</v>
      </c>
      <c r="AF490" s="163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141"/>
      <c r="BA490" s="141"/>
      <c r="BB490" s="141"/>
      <c r="BC490" s="141"/>
      <c r="BD490" s="141"/>
      <c r="BE490" s="141"/>
      <c r="BF490" s="141"/>
      <c r="BG490" s="141"/>
      <c r="BH490" s="141"/>
      <c r="BI490" s="141"/>
    </row>
    <row r="491" spans="1:61" s="68" customFormat="1" ht="15.6" hidden="1">
      <c r="A491" s="1">
        <v>2</v>
      </c>
      <c r="B491" s="41" t="s">
        <v>75</v>
      </c>
      <c r="C491" s="42">
        <v>43647</v>
      </c>
      <c r="D491" s="42" t="s">
        <v>338</v>
      </c>
      <c r="E491" s="41" t="s">
        <v>682</v>
      </c>
      <c r="F491" s="41" t="s">
        <v>55</v>
      </c>
      <c r="G491" s="43">
        <v>500</v>
      </c>
      <c r="H491" s="43">
        <v>3</v>
      </c>
      <c r="I491" s="42" t="s">
        <v>744</v>
      </c>
      <c r="J491" s="132">
        <v>14216</v>
      </c>
      <c r="K491" s="132">
        <v>15702</v>
      </c>
      <c r="L491" s="41">
        <v>10.029999999999999</v>
      </c>
      <c r="M491" s="72">
        <f t="shared" si="72"/>
        <v>11111.665004985045</v>
      </c>
      <c r="N491" s="44">
        <v>0.32</v>
      </c>
      <c r="O491" s="44">
        <v>116.97792</v>
      </c>
      <c r="P491" s="29">
        <f t="shared" si="70"/>
        <v>116.97792</v>
      </c>
      <c r="Q491" s="69" t="s">
        <v>57</v>
      </c>
      <c r="R491" s="69" t="s">
        <v>57</v>
      </c>
      <c r="S491" s="69">
        <v>16.2</v>
      </c>
      <c r="T491" s="69">
        <v>9.32</v>
      </c>
      <c r="U491" s="69">
        <v>95</v>
      </c>
      <c r="V491" s="69">
        <v>142.5</v>
      </c>
      <c r="W491" s="69">
        <v>8.84</v>
      </c>
      <c r="X491" s="69">
        <v>136.19999999999999</v>
      </c>
      <c r="Y491" s="69">
        <v>1.5</v>
      </c>
      <c r="Z491" s="113">
        <v>1.2849999999999999</v>
      </c>
      <c r="AA491" s="113">
        <v>0.43669999999999998</v>
      </c>
      <c r="AB491" s="111" t="s">
        <v>914</v>
      </c>
      <c r="AC491" s="111">
        <v>102.7</v>
      </c>
      <c r="AD491" s="164">
        <v>28.557845</v>
      </c>
      <c r="AE491" s="111">
        <v>2.66</v>
      </c>
      <c r="AF491" s="163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141"/>
      <c r="BA491" s="141"/>
      <c r="BB491" s="141"/>
      <c r="BC491" s="141"/>
      <c r="BD491" s="141"/>
      <c r="BE491" s="141"/>
      <c r="BF491" s="141"/>
      <c r="BG491" s="141"/>
      <c r="BH491" s="141"/>
      <c r="BI491" s="141"/>
    </row>
    <row r="492" spans="1:61" s="68" customFormat="1" ht="15.6" hidden="1">
      <c r="A492" s="1">
        <v>4</v>
      </c>
      <c r="B492" s="41" t="s">
        <v>378</v>
      </c>
      <c r="C492" s="42">
        <v>43647</v>
      </c>
      <c r="D492" s="41" t="s">
        <v>699</v>
      </c>
      <c r="E492" s="41" t="s">
        <v>700</v>
      </c>
      <c r="F492" s="41" t="s">
        <v>55</v>
      </c>
      <c r="G492" s="43">
        <v>500</v>
      </c>
      <c r="H492" s="43">
        <v>1</v>
      </c>
      <c r="I492" s="42" t="s">
        <v>744</v>
      </c>
      <c r="J492" s="132">
        <v>21153</v>
      </c>
      <c r="K492" s="132">
        <v>22103</v>
      </c>
      <c r="L492" s="41">
        <v>10.02</v>
      </c>
      <c r="M492" s="72">
        <f t="shared" si="72"/>
        <v>7110.7784431137725</v>
      </c>
      <c r="N492" s="44">
        <v>0.32</v>
      </c>
      <c r="O492" s="44">
        <v>74.783999999999992</v>
      </c>
      <c r="P492" s="29">
        <f t="shared" si="70"/>
        <v>74.783999999999992</v>
      </c>
      <c r="Q492" s="69" t="s">
        <v>57</v>
      </c>
      <c r="R492" s="112">
        <v>22.9</v>
      </c>
      <c r="S492" s="69">
        <v>20.7</v>
      </c>
      <c r="T492" s="69">
        <v>9.44</v>
      </c>
      <c r="U492" s="69">
        <v>105.4</v>
      </c>
      <c r="V492" s="69">
        <v>184</v>
      </c>
      <c r="W492" s="69">
        <v>9.8000000000000007</v>
      </c>
      <c r="X492" s="69">
        <v>107.4</v>
      </c>
      <c r="Y492" s="69">
        <v>1.6</v>
      </c>
      <c r="Z492" s="113">
        <v>1.5289999999999999</v>
      </c>
      <c r="AA492" s="113">
        <v>0.3357</v>
      </c>
      <c r="AB492" s="111" t="s">
        <v>914</v>
      </c>
      <c r="AC492" s="111">
        <v>107.8</v>
      </c>
      <c r="AD492" s="164">
        <v>31.048695000000002</v>
      </c>
      <c r="AE492" s="111">
        <v>4.6500000000000004</v>
      </c>
      <c r="AF492" s="163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141"/>
      <c r="BA492" s="141"/>
      <c r="BB492" s="141"/>
      <c r="BC492" s="141"/>
      <c r="BD492" s="141"/>
      <c r="BE492" s="141"/>
      <c r="BF492" s="141"/>
      <c r="BG492" s="141"/>
      <c r="BH492" s="141"/>
      <c r="BI492" s="141"/>
    </row>
    <row r="493" spans="1:61" s="68" customFormat="1" ht="15.6" hidden="1">
      <c r="A493" s="1">
        <v>4</v>
      </c>
      <c r="B493" s="41" t="s">
        <v>378</v>
      </c>
      <c r="C493" s="42">
        <v>43647</v>
      </c>
      <c r="D493" s="41" t="s">
        <v>699</v>
      </c>
      <c r="E493" s="41" t="s">
        <v>701</v>
      </c>
      <c r="F493" s="41" t="s">
        <v>55</v>
      </c>
      <c r="G493" s="43">
        <v>500</v>
      </c>
      <c r="H493" s="43">
        <v>2</v>
      </c>
      <c r="I493" s="42" t="s">
        <v>744</v>
      </c>
      <c r="J493" s="132">
        <v>22103</v>
      </c>
      <c r="K493" s="132">
        <v>22999</v>
      </c>
      <c r="L493" s="41">
        <v>10</v>
      </c>
      <c r="M493" s="72">
        <f t="shared" si="72"/>
        <v>6720</v>
      </c>
      <c r="N493" s="44">
        <v>0.32</v>
      </c>
      <c r="O493" s="44">
        <v>70.533119999999997</v>
      </c>
      <c r="P493" s="29">
        <f t="shared" si="70"/>
        <v>70.533119999999997</v>
      </c>
      <c r="Q493" s="69" t="s">
        <v>57</v>
      </c>
      <c r="R493" s="112">
        <v>22.9</v>
      </c>
      <c r="S493" s="69">
        <v>20.7</v>
      </c>
      <c r="T493" s="69">
        <v>9.44</v>
      </c>
      <c r="U493" s="69">
        <v>105.4</v>
      </c>
      <c r="V493" s="69">
        <v>184</v>
      </c>
      <c r="W493" s="69">
        <v>9.8000000000000007</v>
      </c>
      <c r="X493" s="69">
        <v>107.4</v>
      </c>
      <c r="Y493" s="69">
        <v>1.6</v>
      </c>
      <c r="Z493" s="113">
        <v>1.5289999999999999</v>
      </c>
      <c r="AA493" s="113">
        <v>0.3357</v>
      </c>
      <c r="AB493" s="111" t="s">
        <v>914</v>
      </c>
      <c r="AC493" s="111">
        <v>107.8</v>
      </c>
      <c r="AD493" s="164">
        <v>31.048695000000002</v>
      </c>
      <c r="AE493" s="111">
        <v>6.69</v>
      </c>
      <c r="AF493" s="163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141"/>
      <c r="BA493" s="141"/>
      <c r="BB493" s="141"/>
      <c r="BC493" s="141"/>
      <c r="BD493" s="141"/>
      <c r="BE493" s="141"/>
      <c r="BF493" s="141"/>
      <c r="BG493" s="141"/>
      <c r="BH493" s="141"/>
      <c r="BI493" s="141"/>
    </row>
    <row r="494" spans="1:61" s="68" customFormat="1" ht="15.6" hidden="1">
      <c r="A494" s="1">
        <v>4</v>
      </c>
      <c r="B494" s="41" t="s">
        <v>378</v>
      </c>
      <c r="C494" s="42">
        <v>43647</v>
      </c>
      <c r="D494" s="41" t="s">
        <v>699</v>
      </c>
      <c r="E494" s="41" t="s">
        <v>702</v>
      </c>
      <c r="F494" s="41" t="s">
        <v>55</v>
      </c>
      <c r="G494" s="43">
        <v>500</v>
      </c>
      <c r="H494" s="43">
        <v>3</v>
      </c>
      <c r="I494" s="42" t="s">
        <v>744</v>
      </c>
      <c r="J494" s="132">
        <v>22999</v>
      </c>
      <c r="K494" s="132">
        <v>23859</v>
      </c>
      <c r="L494" s="41">
        <v>10.02</v>
      </c>
      <c r="M494" s="72">
        <f t="shared" si="72"/>
        <v>6437.1257485029946</v>
      </c>
      <c r="N494" s="44">
        <v>0.32</v>
      </c>
      <c r="O494" s="44">
        <v>67.69919999999999</v>
      </c>
      <c r="P494" s="29">
        <f t="shared" si="70"/>
        <v>67.69919999999999</v>
      </c>
      <c r="Q494" s="69" t="s">
        <v>57</v>
      </c>
      <c r="R494" s="112">
        <v>22.9</v>
      </c>
      <c r="S494" s="69">
        <v>20.7</v>
      </c>
      <c r="T494" s="69">
        <v>9.44</v>
      </c>
      <c r="U494" s="69">
        <v>105.4</v>
      </c>
      <c r="V494" s="69">
        <v>184</v>
      </c>
      <c r="W494" s="69">
        <v>9.8000000000000007</v>
      </c>
      <c r="X494" s="69">
        <v>107.4</v>
      </c>
      <c r="Y494" s="69">
        <v>1.6</v>
      </c>
      <c r="Z494" s="113">
        <v>1.5289999999999999</v>
      </c>
      <c r="AA494" s="113">
        <v>0.3357</v>
      </c>
      <c r="AB494" s="111" t="s">
        <v>914</v>
      </c>
      <c r="AC494" s="111">
        <v>107.8</v>
      </c>
      <c r="AD494" s="164">
        <v>31.048695000000002</v>
      </c>
      <c r="AE494" s="111">
        <v>3.95</v>
      </c>
      <c r="AF494" s="163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141"/>
      <c r="BA494" s="141"/>
      <c r="BB494" s="141"/>
      <c r="BC494" s="141"/>
      <c r="BD494" s="141"/>
      <c r="BE494" s="141"/>
      <c r="BF494" s="141"/>
      <c r="BG494" s="141"/>
      <c r="BH494" s="141"/>
      <c r="BI494" s="141"/>
    </row>
    <row r="495" spans="1:61" s="68" customFormat="1" ht="15.6" hidden="1">
      <c r="A495" s="1">
        <v>13</v>
      </c>
      <c r="B495" s="41" t="s">
        <v>303</v>
      </c>
      <c r="C495" s="121">
        <v>43649</v>
      </c>
      <c r="D495" s="42" t="s">
        <v>53</v>
      </c>
      <c r="E495" s="41" t="s">
        <v>795</v>
      </c>
      <c r="F495" s="41" t="s">
        <v>55</v>
      </c>
      <c r="G495" s="43">
        <v>500</v>
      </c>
      <c r="H495" s="43">
        <v>1</v>
      </c>
      <c r="I495" s="42" t="s">
        <v>744</v>
      </c>
      <c r="J495" s="132">
        <v>35185</v>
      </c>
      <c r="K495" s="132">
        <v>35809</v>
      </c>
      <c r="L495" s="41">
        <v>10.029999999999999</v>
      </c>
      <c r="M495" s="72">
        <f t="shared" si="72"/>
        <v>4666.0019940179463</v>
      </c>
      <c r="N495" s="44">
        <v>0.32</v>
      </c>
      <c r="O495" s="44">
        <v>49.121279999999999</v>
      </c>
      <c r="P495" s="29">
        <f t="shared" si="70"/>
        <v>49.121279999999999</v>
      </c>
      <c r="Q495" s="111" t="s">
        <v>57</v>
      </c>
      <c r="R495" s="111">
        <v>1.46</v>
      </c>
      <c r="S495" s="112">
        <v>21.8</v>
      </c>
      <c r="T495" s="112">
        <v>7.14</v>
      </c>
      <c r="U495" s="112">
        <v>81.400000000000006</v>
      </c>
      <c r="V495" s="112">
        <v>374.5</v>
      </c>
      <c r="W495" s="112">
        <v>8.26</v>
      </c>
      <c r="X495" s="112">
        <v>118.8</v>
      </c>
      <c r="Y495" s="112">
        <v>13.8</v>
      </c>
      <c r="Z495" s="113">
        <v>2.8769999999999998</v>
      </c>
      <c r="AA495" s="113">
        <v>2.5070000000000001</v>
      </c>
      <c r="AB495" s="111">
        <v>93.2</v>
      </c>
      <c r="AC495" s="111">
        <v>45.5</v>
      </c>
      <c r="AD495" s="164">
        <v>122.21380500000001</v>
      </c>
      <c r="AE495" s="111">
        <v>0.19</v>
      </c>
      <c r="AF495" s="163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141"/>
      <c r="BA495" s="141"/>
      <c r="BB495" s="141"/>
      <c r="BC495" s="141"/>
      <c r="BD495" s="141"/>
      <c r="BE495" s="141"/>
      <c r="BF495" s="141"/>
      <c r="BG495" s="141"/>
      <c r="BH495" s="141"/>
      <c r="BI495" s="141"/>
    </row>
    <row r="496" spans="1:61" ht="15.6" hidden="1">
      <c r="A496" s="1">
        <v>13</v>
      </c>
      <c r="B496" s="41" t="s">
        <v>303</v>
      </c>
      <c r="C496" s="121">
        <v>43649</v>
      </c>
      <c r="D496" s="42" t="s">
        <v>53</v>
      </c>
      <c r="E496" s="41" t="s">
        <v>796</v>
      </c>
      <c r="F496" s="41" t="s">
        <v>55</v>
      </c>
      <c r="G496" s="43">
        <v>500</v>
      </c>
      <c r="H496" s="43">
        <v>2</v>
      </c>
      <c r="I496" s="42" t="s">
        <v>744</v>
      </c>
      <c r="J496" s="132">
        <v>35809</v>
      </c>
      <c r="K496" s="132">
        <v>36691</v>
      </c>
      <c r="L496" s="41">
        <v>10</v>
      </c>
      <c r="M496" s="72">
        <f t="shared" si="72"/>
        <v>6614.9999999999982</v>
      </c>
      <c r="N496" s="44">
        <v>0.32</v>
      </c>
      <c r="O496" s="44">
        <v>69.431039999999982</v>
      </c>
      <c r="P496" s="29">
        <f t="shared" si="70"/>
        <v>69.431039999999982</v>
      </c>
      <c r="Q496" s="111" t="s">
        <v>57</v>
      </c>
      <c r="R496" s="111">
        <v>1.46</v>
      </c>
      <c r="S496" s="112">
        <v>21.8</v>
      </c>
      <c r="T496" s="112">
        <v>7.14</v>
      </c>
      <c r="U496" s="112">
        <v>81.400000000000006</v>
      </c>
      <c r="V496" s="112">
        <v>374.5</v>
      </c>
      <c r="W496" s="112">
        <v>8.26</v>
      </c>
      <c r="X496" s="112">
        <v>118.8</v>
      </c>
      <c r="Y496" s="112">
        <v>13.8</v>
      </c>
      <c r="Z496" s="113">
        <v>2.8769999999999998</v>
      </c>
      <c r="AA496" s="113">
        <v>2.5070000000000001</v>
      </c>
      <c r="AB496" s="111">
        <v>93.2</v>
      </c>
      <c r="AC496" s="111">
        <v>45.5</v>
      </c>
      <c r="AD496" s="164">
        <v>122.21380500000001</v>
      </c>
      <c r="AE496" s="111">
        <v>0.3</v>
      </c>
    </row>
    <row r="497" spans="1:31" ht="15.6" hidden="1">
      <c r="A497" s="1">
        <v>13</v>
      </c>
      <c r="B497" s="41" t="s">
        <v>303</v>
      </c>
      <c r="C497" s="121">
        <v>43649</v>
      </c>
      <c r="D497" s="42" t="s">
        <v>53</v>
      </c>
      <c r="E497" s="41" t="s">
        <v>797</v>
      </c>
      <c r="F497" s="41" t="s">
        <v>55</v>
      </c>
      <c r="G497" s="43">
        <v>500</v>
      </c>
      <c r="H497" s="43">
        <v>3</v>
      </c>
      <c r="I497" s="42" t="s">
        <v>744</v>
      </c>
      <c r="J497" s="132">
        <v>36692</v>
      </c>
      <c r="K497" s="132">
        <v>37604</v>
      </c>
      <c r="L497" s="41">
        <v>10</v>
      </c>
      <c r="M497" s="72">
        <f t="shared" si="72"/>
        <v>6839.9999999999982</v>
      </c>
      <c r="N497" s="44">
        <v>0.32</v>
      </c>
      <c r="O497" s="44">
        <v>71.792639999999992</v>
      </c>
      <c r="P497" s="29">
        <f t="shared" si="70"/>
        <v>71.792639999999992</v>
      </c>
      <c r="Q497" s="111" t="s">
        <v>57</v>
      </c>
      <c r="R497" s="111">
        <v>1.46</v>
      </c>
      <c r="S497" s="112">
        <v>21.8</v>
      </c>
      <c r="T497" s="112">
        <v>7.14</v>
      </c>
      <c r="U497" s="112">
        <v>81.400000000000006</v>
      </c>
      <c r="V497" s="112">
        <v>374.5</v>
      </c>
      <c r="W497" s="112">
        <v>8.26</v>
      </c>
      <c r="X497" s="112">
        <v>118.8</v>
      </c>
      <c r="Y497" s="112">
        <v>13.8</v>
      </c>
      <c r="Z497" s="113">
        <v>2.8769999999999998</v>
      </c>
      <c r="AA497" s="113">
        <v>2.5070000000000001</v>
      </c>
      <c r="AB497" s="111">
        <v>93.2</v>
      </c>
      <c r="AC497" s="111">
        <v>45.5</v>
      </c>
      <c r="AD497" s="164">
        <v>122.21380500000001</v>
      </c>
      <c r="AE497" s="111">
        <v>0.23</v>
      </c>
    </row>
    <row r="498" spans="1:31" ht="15.6" hidden="1">
      <c r="A498" s="1">
        <v>10</v>
      </c>
      <c r="B498" s="41" t="s">
        <v>218</v>
      </c>
      <c r="C498" s="42">
        <v>43649</v>
      </c>
      <c r="D498" s="42" t="s">
        <v>699</v>
      </c>
      <c r="E498" s="41" t="s">
        <v>755</v>
      </c>
      <c r="F498" s="41" t="s">
        <v>55</v>
      </c>
      <c r="G498" s="43">
        <v>500</v>
      </c>
      <c r="H498" s="43">
        <v>1</v>
      </c>
      <c r="I498" s="42" t="s">
        <v>744</v>
      </c>
      <c r="J498" s="132">
        <v>46123</v>
      </c>
      <c r="K498" s="132">
        <v>46201</v>
      </c>
      <c r="L498" s="41">
        <v>10</v>
      </c>
      <c r="M498" s="72">
        <f t="shared" si="72"/>
        <v>585</v>
      </c>
      <c r="N498" s="44">
        <v>0.32</v>
      </c>
      <c r="O498" s="44">
        <v>6.1401599999999998</v>
      </c>
      <c r="P498" s="29">
        <f t="shared" si="70"/>
        <v>6.1401599999999998</v>
      </c>
      <c r="Q498" s="69" t="s">
        <v>57</v>
      </c>
      <c r="R498" s="112">
        <v>0.61299999999999999</v>
      </c>
      <c r="S498" s="112">
        <v>24.2</v>
      </c>
      <c r="T498" s="112">
        <v>7.63</v>
      </c>
      <c r="U498" s="112">
        <v>91</v>
      </c>
      <c r="V498" s="112">
        <v>363.6</v>
      </c>
      <c r="W498" s="112">
        <v>9.02</v>
      </c>
      <c r="X498" s="112">
        <v>112.8</v>
      </c>
      <c r="Y498" s="112">
        <v>5.8</v>
      </c>
      <c r="Z498" s="113">
        <v>5.024</v>
      </c>
      <c r="AA498" s="113">
        <v>2.331</v>
      </c>
      <c r="AB498" s="111">
        <v>499.5</v>
      </c>
      <c r="AC498" s="111">
        <v>54.2</v>
      </c>
      <c r="AD498" s="164">
        <v>229.81852500000002</v>
      </c>
      <c r="AE498" s="111">
        <v>1.21</v>
      </c>
    </row>
    <row r="499" spans="1:31" ht="15.6" hidden="1">
      <c r="A499" s="1">
        <v>10</v>
      </c>
      <c r="B499" s="41" t="s">
        <v>218</v>
      </c>
      <c r="C499" s="42">
        <v>43649</v>
      </c>
      <c r="D499" s="42" t="s">
        <v>699</v>
      </c>
      <c r="E499" s="41" t="s">
        <v>756</v>
      </c>
      <c r="F499" s="41" t="s">
        <v>55</v>
      </c>
      <c r="G499" s="43">
        <v>500</v>
      </c>
      <c r="H499" s="43">
        <v>2</v>
      </c>
      <c r="I499" s="42" t="s">
        <v>744</v>
      </c>
      <c r="J499" s="132">
        <v>46201</v>
      </c>
      <c r="K499" s="132">
        <v>46255</v>
      </c>
      <c r="L499" s="41">
        <v>10</v>
      </c>
      <c r="M499" s="72">
        <f t="shared" si="72"/>
        <v>405</v>
      </c>
      <c r="N499" s="44">
        <v>0.32</v>
      </c>
      <c r="O499" s="44">
        <v>4.2508799999999995</v>
      </c>
      <c r="P499" s="29">
        <f t="shared" si="70"/>
        <v>4.2508799999999995</v>
      </c>
      <c r="Q499" s="69" t="s">
        <v>57</v>
      </c>
      <c r="R499" s="112">
        <v>0.61299999999999999</v>
      </c>
      <c r="S499" s="112">
        <v>24.2</v>
      </c>
      <c r="T499" s="112">
        <v>7.63</v>
      </c>
      <c r="U499" s="112">
        <v>91</v>
      </c>
      <c r="V499" s="112">
        <v>363.6</v>
      </c>
      <c r="W499" s="112">
        <v>9.02</v>
      </c>
      <c r="X499" s="112">
        <v>112.8</v>
      </c>
      <c r="Y499" s="112">
        <v>5.8</v>
      </c>
      <c r="Z499" s="113">
        <v>5.024</v>
      </c>
      <c r="AA499" s="113">
        <v>2.331</v>
      </c>
      <c r="AB499" s="111">
        <v>499.5</v>
      </c>
      <c r="AC499" s="111">
        <v>54.2</v>
      </c>
      <c r="AD499" s="164">
        <v>229.81852500000002</v>
      </c>
      <c r="AE499" s="111">
        <v>1.34</v>
      </c>
    </row>
    <row r="500" spans="1:31" ht="15.6" hidden="1">
      <c r="A500" s="1">
        <v>10</v>
      </c>
      <c r="B500" s="41" t="s">
        <v>218</v>
      </c>
      <c r="C500" s="42">
        <v>43649</v>
      </c>
      <c r="D500" s="42" t="s">
        <v>699</v>
      </c>
      <c r="E500" s="41" t="s">
        <v>757</v>
      </c>
      <c r="F500" s="41" t="s">
        <v>55</v>
      </c>
      <c r="G500" s="43">
        <v>500</v>
      </c>
      <c r="H500" s="43">
        <v>3</v>
      </c>
      <c r="I500" s="42" t="s">
        <v>744</v>
      </c>
      <c r="J500" s="132">
        <v>46256</v>
      </c>
      <c r="K500" s="132">
        <v>46312</v>
      </c>
      <c r="L500" s="41">
        <v>10</v>
      </c>
      <c r="M500" s="72">
        <f t="shared" si="72"/>
        <v>420</v>
      </c>
      <c r="N500" s="44">
        <v>0.32</v>
      </c>
      <c r="O500" s="44">
        <v>4.4083199999999998</v>
      </c>
      <c r="P500" s="29">
        <f t="shared" si="70"/>
        <v>4.4083199999999998</v>
      </c>
      <c r="Q500" s="69" t="s">
        <v>57</v>
      </c>
      <c r="R500" s="112">
        <v>0.61299999999999999</v>
      </c>
      <c r="S500" s="112">
        <v>24.2</v>
      </c>
      <c r="T500" s="112">
        <v>7.63</v>
      </c>
      <c r="U500" s="112">
        <v>91</v>
      </c>
      <c r="V500" s="112">
        <v>363.6</v>
      </c>
      <c r="W500" s="112">
        <v>9.02</v>
      </c>
      <c r="X500" s="112">
        <v>112.8</v>
      </c>
      <c r="Y500" s="112">
        <v>5.8</v>
      </c>
      <c r="Z500" s="113">
        <v>5.024</v>
      </c>
      <c r="AA500" s="113">
        <v>2.331</v>
      </c>
      <c r="AB500" s="111">
        <v>499.5</v>
      </c>
      <c r="AC500" s="111">
        <v>54.2</v>
      </c>
      <c r="AD500" s="164">
        <v>229.81852500000002</v>
      </c>
      <c r="AE500" s="111">
        <v>0.97</v>
      </c>
    </row>
    <row r="501" spans="1:31" ht="15.6" hidden="1">
      <c r="A501" s="1">
        <v>7</v>
      </c>
      <c r="B501" s="104" t="s">
        <v>201</v>
      </c>
      <c r="C501" s="103">
        <v>43745</v>
      </c>
      <c r="D501" s="103" t="s">
        <v>910</v>
      </c>
      <c r="E501" s="104" t="s">
        <v>858</v>
      </c>
      <c r="F501" s="104" t="s">
        <v>55</v>
      </c>
      <c r="G501" s="105">
        <v>500</v>
      </c>
      <c r="H501" s="105">
        <v>1</v>
      </c>
      <c r="I501" s="103" t="s">
        <v>906</v>
      </c>
      <c r="J501" s="137">
        <v>68943</v>
      </c>
      <c r="K501" s="137">
        <v>70108</v>
      </c>
      <c r="L501" s="109">
        <v>10.050000000000001</v>
      </c>
      <c r="M501" s="109">
        <f t="shared" si="72"/>
        <v>8694.0298507462685</v>
      </c>
      <c r="N501" s="44">
        <v>0.32</v>
      </c>
      <c r="O501" s="44">
        <v>91.708799999999997</v>
      </c>
      <c r="P501" s="29">
        <f t="shared" si="70"/>
        <v>91.708799999999997</v>
      </c>
      <c r="Q501" s="110" t="s">
        <v>57</v>
      </c>
      <c r="R501" s="110">
        <v>17.100000000000001</v>
      </c>
      <c r="S501" s="110">
        <v>16</v>
      </c>
      <c r="T501" s="110">
        <v>10.15</v>
      </c>
      <c r="U501" s="110">
        <v>102.8</v>
      </c>
      <c r="V501" s="110">
        <v>155.19999999999999</v>
      </c>
      <c r="W501" s="110" t="s">
        <v>57</v>
      </c>
      <c r="X501" s="110">
        <v>154.69999999999999</v>
      </c>
      <c r="Y501" s="110">
        <v>2.9</v>
      </c>
      <c r="Z501" s="140">
        <v>1.53400275642924</v>
      </c>
      <c r="AA501" s="166">
        <v>0.83</v>
      </c>
      <c r="AB501" s="116">
        <v>43</v>
      </c>
      <c r="AC501" s="116">
        <v>34</v>
      </c>
      <c r="AD501" s="167">
        <v>81.230919999999998</v>
      </c>
      <c r="AE501" s="116">
        <v>7.71</v>
      </c>
    </row>
    <row r="502" spans="1:31" ht="15.6" hidden="1">
      <c r="A502" s="1">
        <v>7</v>
      </c>
      <c r="B502" s="104" t="s">
        <v>201</v>
      </c>
      <c r="C502" s="103">
        <v>43745</v>
      </c>
      <c r="D502" s="103" t="s">
        <v>910</v>
      </c>
      <c r="E502" s="104" t="s">
        <v>859</v>
      </c>
      <c r="F502" s="104" t="s">
        <v>55</v>
      </c>
      <c r="G502" s="105">
        <v>500</v>
      </c>
      <c r="H502" s="105">
        <v>2</v>
      </c>
      <c r="I502" s="103" t="s">
        <v>906</v>
      </c>
      <c r="J502" s="137">
        <v>70108</v>
      </c>
      <c r="K502" s="137">
        <v>71136</v>
      </c>
      <c r="L502" s="109">
        <v>10.029999999999999</v>
      </c>
      <c r="M502" s="109">
        <f t="shared" si="72"/>
        <v>7686.9391824526429</v>
      </c>
      <c r="N502" s="44">
        <v>0.32</v>
      </c>
      <c r="O502" s="44">
        <v>80.924160000000001</v>
      </c>
      <c r="P502" s="29">
        <f t="shared" si="70"/>
        <v>80.924160000000001</v>
      </c>
      <c r="Q502" s="110" t="s">
        <v>57</v>
      </c>
      <c r="R502" s="110">
        <v>17.100000000000001</v>
      </c>
      <c r="S502" s="110">
        <v>16</v>
      </c>
      <c r="T502" s="110">
        <v>10.15</v>
      </c>
      <c r="U502" s="110">
        <v>102.8</v>
      </c>
      <c r="V502" s="110">
        <v>155.19999999999999</v>
      </c>
      <c r="W502" s="110" t="s">
        <v>57</v>
      </c>
      <c r="X502" s="110">
        <v>154.69999999999999</v>
      </c>
      <c r="Y502" s="110">
        <v>2.9</v>
      </c>
      <c r="Z502" s="140">
        <v>1.53400275642924</v>
      </c>
      <c r="AA502" s="166">
        <v>0.83</v>
      </c>
      <c r="AB502" s="116">
        <v>43</v>
      </c>
      <c r="AC502" s="116">
        <v>34</v>
      </c>
      <c r="AD502" s="167">
        <v>81.230919999999998</v>
      </c>
      <c r="AE502" s="116">
        <v>16.100000000000001</v>
      </c>
    </row>
    <row r="503" spans="1:31" ht="15.6" hidden="1">
      <c r="A503" s="1">
        <v>7</v>
      </c>
      <c r="B503" s="104" t="s">
        <v>201</v>
      </c>
      <c r="C503" s="103">
        <v>43745</v>
      </c>
      <c r="D503" s="103" t="s">
        <v>910</v>
      </c>
      <c r="E503" s="104" t="s">
        <v>860</v>
      </c>
      <c r="F503" s="104" t="s">
        <v>55</v>
      </c>
      <c r="G503" s="105">
        <v>500</v>
      </c>
      <c r="H503" s="105">
        <v>3</v>
      </c>
      <c r="I503" s="103" t="s">
        <v>906</v>
      </c>
      <c r="J503" s="137">
        <v>71136</v>
      </c>
      <c r="K503" s="137">
        <v>72066</v>
      </c>
      <c r="L503" s="109">
        <v>9.8000000000000007</v>
      </c>
      <c r="M503" s="109">
        <f t="shared" si="72"/>
        <v>7117.3469387755094</v>
      </c>
      <c r="N503" s="44">
        <v>0.32</v>
      </c>
      <c r="O503" s="44">
        <v>73.209599999999995</v>
      </c>
      <c r="P503" s="29">
        <f t="shared" si="70"/>
        <v>73.209599999999995</v>
      </c>
      <c r="Q503" s="110" t="s">
        <v>57</v>
      </c>
      <c r="R503" s="110">
        <v>17.100000000000001</v>
      </c>
      <c r="S503" s="110">
        <v>16</v>
      </c>
      <c r="T503" s="110">
        <v>10.15</v>
      </c>
      <c r="U503" s="110">
        <v>102.8</v>
      </c>
      <c r="V503" s="110">
        <v>155.19999999999999</v>
      </c>
      <c r="W503" s="110" t="s">
        <v>57</v>
      </c>
      <c r="X503" s="110">
        <v>154.69999999999999</v>
      </c>
      <c r="Y503" s="110">
        <v>2.9</v>
      </c>
      <c r="Z503" s="140">
        <v>1.53400275642924</v>
      </c>
      <c r="AA503" s="166">
        <v>0.83</v>
      </c>
      <c r="AB503" s="116">
        <v>43</v>
      </c>
      <c r="AC503" s="116">
        <v>34</v>
      </c>
      <c r="AD503" s="167">
        <v>81.230919999999998</v>
      </c>
      <c r="AE503" s="116">
        <v>11.81</v>
      </c>
    </row>
    <row r="504" spans="1:31" ht="15.6" hidden="1">
      <c r="A504" s="74">
        <v>16</v>
      </c>
      <c r="B504" s="104" t="s">
        <v>337</v>
      </c>
      <c r="C504" s="103">
        <v>43747</v>
      </c>
      <c r="D504" s="103" t="s">
        <v>516</v>
      </c>
      <c r="E504" s="104" t="s">
        <v>900</v>
      </c>
      <c r="F504" s="104" t="s">
        <v>55</v>
      </c>
      <c r="G504" s="105">
        <v>500</v>
      </c>
      <c r="H504" s="105">
        <v>1</v>
      </c>
      <c r="I504" s="103" t="s">
        <v>906</v>
      </c>
      <c r="J504" s="137" t="s">
        <v>57</v>
      </c>
      <c r="K504" s="137">
        <v>90466</v>
      </c>
      <c r="L504" s="109">
        <v>10</v>
      </c>
      <c r="M504" s="109" t="e">
        <f t="shared" si="72"/>
        <v>#VALUE!</v>
      </c>
      <c r="N504" s="44">
        <v>0.32</v>
      </c>
      <c r="O504" s="44" t="e">
        <v>#VALUE!</v>
      </c>
      <c r="P504" s="29" t="e">
        <f t="shared" si="70"/>
        <v>#VALUE!</v>
      </c>
      <c r="Q504" s="110" t="s">
        <v>57</v>
      </c>
      <c r="R504" s="110">
        <v>75.7</v>
      </c>
      <c r="S504" s="110">
        <v>18.5</v>
      </c>
      <c r="T504" s="110">
        <v>8.5299999999999994</v>
      </c>
      <c r="U504" s="110">
        <v>91.1</v>
      </c>
      <c r="V504" s="110">
        <v>265.60000000000002</v>
      </c>
      <c r="W504" s="110" t="s">
        <v>57</v>
      </c>
      <c r="X504" s="110">
        <v>154</v>
      </c>
      <c r="Y504" s="110">
        <v>5</v>
      </c>
      <c r="Z504" s="140">
        <v>2.0722472424826202</v>
      </c>
      <c r="AA504" s="166">
        <v>1.0760000000000001</v>
      </c>
      <c r="AB504" s="116">
        <v>82.5</v>
      </c>
      <c r="AC504" s="116">
        <v>40.9</v>
      </c>
      <c r="AD504" s="167">
        <v>89.889569999999992</v>
      </c>
      <c r="AE504" s="116">
        <v>0.36</v>
      </c>
    </row>
    <row r="505" spans="1:31" ht="15.6" hidden="1">
      <c r="A505" s="74">
        <v>16</v>
      </c>
      <c r="B505" s="106" t="s">
        <v>337</v>
      </c>
      <c r="C505" s="103">
        <v>43747</v>
      </c>
      <c r="D505" s="103" t="s">
        <v>516</v>
      </c>
      <c r="E505" s="106" t="s">
        <v>901</v>
      </c>
      <c r="F505" s="106" t="s">
        <v>55</v>
      </c>
      <c r="G505" s="107">
        <v>500</v>
      </c>
      <c r="H505" s="107">
        <v>2</v>
      </c>
      <c r="I505" s="103" t="s">
        <v>906</v>
      </c>
      <c r="J505" s="137">
        <v>90466</v>
      </c>
      <c r="K505" s="137">
        <v>91983</v>
      </c>
      <c r="L505" s="109">
        <v>10.050000000000001</v>
      </c>
      <c r="M505" s="109">
        <f t="shared" si="72"/>
        <v>11320.895522388057</v>
      </c>
      <c r="N505" s="44">
        <v>0.32</v>
      </c>
      <c r="O505" s="44">
        <v>119.41823999999998</v>
      </c>
      <c r="P505" s="29">
        <f t="shared" si="70"/>
        <v>119.41823999999998</v>
      </c>
      <c r="Q505" s="110" t="s">
        <v>57</v>
      </c>
      <c r="R505" s="110">
        <v>75.7</v>
      </c>
      <c r="S505" s="110">
        <v>18.5</v>
      </c>
      <c r="T505" s="110">
        <v>8.5299999999999994</v>
      </c>
      <c r="U505" s="110">
        <v>91.1</v>
      </c>
      <c r="V505" s="110">
        <v>265.60000000000002</v>
      </c>
      <c r="W505" s="110" t="s">
        <v>57</v>
      </c>
      <c r="X505" s="110">
        <v>154</v>
      </c>
      <c r="Y505" s="110">
        <v>5</v>
      </c>
      <c r="Z505" s="140">
        <v>2.0722472424826202</v>
      </c>
      <c r="AA505" s="166">
        <v>1.0760000000000001</v>
      </c>
      <c r="AB505" s="116">
        <v>82.5</v>
      </c>
      <c r="AC505" s="116">
        <v>40.9</v>
      </c>
      <c r="AD505" s="167">
        <v>89.889569999999992</v>
      </c>
      <c r="AE505" s="116">
        <v>2.66</v>
      </c>
    </row>
    <row r="506" spans="1:31" ht="15.6" hidden="1">
      <c r="A506" s="74">
        <v>16</v>
      </c>
      <c r="B506" s="104" t="s">
        <v>337</v>
      </c>
      <c r="C506" s="103">
        <v>43747</v>
      </c>
      <c r="D506" s="103" t="s">
        <v>516</v>
      </c>
      <c r="E506" s="104" t="s">
        <v>902</v>
      </c>
      <c r="F506" s="104" t="s">
        <v>55</v>
      </c>
      <c r="G506" s="105">
        <v>500</v>
      </c>
      <c r="H506" s="105">
        <v>3</v>
      </c>
      <c r="I506" s="103" t="s">
        <v>906</v>
      </c>
      <c r="J506" s="137">
        <v>91983</v>
      </c>
      <c r="K506" s="137">
        <v>93747</v>
      </c>
      <c r="L506" s="109">
        <v>10</v>
      </c>
      <c r="M506" s="109">
        <f t="shared" si="72"/>
        <v>13229.999999999996</v>
      </c>
      <c r="N506" s="44">
        <v>0.32</v>
      </c>
      <c r="O506" s="44">
        <v>138.86207999999996</v>
      </c>
      <c r="P506" s="29">
        <f t="shared" si="70"/>
        <v>138.86207999999996</v>
      </c>
      <c r="Q506" s="110" t="s">
        <v>57</v>
      </c>
      <c r="R506" s="110">
        <v>75.7</v>
      </c>
      <c r="S506" s="110">
        <v>18.5</v>
      </c>
      <c r="T506" s="110">
        <v>8.5299999999999994</v>
      </c>
      <c r="U506" s="110">
        <v>91.1</v>
      </c>
      <c r="V506" s="110">
        <v>265.60000000000002</v>
      </c>
      <c r="W506" s="110" t="s">
        <v>57</v>
      </c>
      <c r="X506" s="110">
        <v>154</v>
      </c>
      <c r="Y506" s="110">
        <v>5</v>
      </c>
      <c r="Z506" s="140">
        <v>2.0722472424826202</v>
      </c>
      <c r="AA506" s="166">
        <v>1.0760000000000001</v>
      </c>
      <c r="AB506" s="116">
        <v>82.5</v>
      </c>
      <c r="AC506" s="116">
        <v>40.9</v>
      </c>
      <c r="AD506" s="167">
        <v>89.889569999999992</v>
      </c>
      <c r="AE506" s="116">
        <v>2.33</v>
      </c>
    </row>
    <row r="507" spans="1:31" ht="15.6" hidden="1">
      <c r="A507" s="1">
        <v>12</v>
      </c>
      <c r="B507" s="104" t="s">
        <v>286</v>
      </c>
      <c r="C507" s="123">
        <v>43747</v>
      </c>
      <c r="D507" s="104" t="s">
        <v>110</v>
      </c>
      <c r="E507" s="104" t="s">
        <v>882</v>
      </c>
      <c r="F507" s="104" t="s">
        <v>55</v>
      </c>
      <c r="G507" s="105">
        <v>500</v>
      </c>
      <c r="H507" s="105">
        <v>1</v>
      </c>
      <c r="I507" s="103" t="s">
        <v>906</v>
      </c>
      <c r="J507" s="137">
        <v>93785</v>
      </c>
      <c r="K507" s="137">
        <v>93867</v>
      </c>
      <c r="L507" s="109">
        <v>10</v>
      </c>
      <c r="M507" s="109">
        <f t="shared" si="72"/>
        <v>614.99999999999989</v>
      </c>
      <c r="N507" s="44">
        <v>0.32</v>
      </c>
      <c r="O507" s="44">
        <v>6.4550399999999994</v>
      </c>
      <c r="P507" s="29">
        <f t="shared" si="70"/>
        <v>6.4550399999999994</v>
      </c>
      <c r="Q507" s="110" t="s">
        <v>57</v>
      </c>
      <c r="R507" s="110">
        <v>49.3</v>
      </c>
      <c r="S507" s="110" t="s">
        <v>57</v>
      </c>
      <c r="T507" s="110" t="s">
        <v>57</v>
      </c>
      <c r="U507" s="110" t="s">
        <v>57</v>
      </c>
      <c r="V507" s="110" t="s">
        <v>57</v>
      </c>
      <c r="W507" s="110" t="s">
        <v>57</v>
      </c>
      <c r="X507" s="110" t="s">
        <v>57</v>
      </c>
      <c r="Y507" s="110" t="s">
        <v>57</v>
      </c>
      <c r="Z507" s="140">
        <v>1.92595210940873</v>
      </c>
      <c r="AA507" s="166">
        <v>1.6859999999999999</v>
      </c>
      <c r="AB507" s="116">
        <v>126.2</v>
      </c>
      <c r="AC507" s="116">
        <v>40.9</v>
      </c>
      <c r="AD507" s="167">
        <v>133.43021000000002</v>
      </c>
      <c r="AE507" s="116">
        <v>5.35</v>
      </c>
    </row>
    <row r="508" spans="1:31" ht="15.6" hidden="1">
      <c r="A508" s="1">
        <v>12</v>
      </c>
      <c r="B508" s="104" t="s">
        <v>286</v>
      </c>
      <c r="C508" s="123">
        <v>43747</v>
      </c>
      <c r="D508" s="104" t="s">
        <v>110</v>
      </c>
      <c r="E508" s="104" t="s">
        <v>883</v>
      </c>
      <c r="F508" s="104" t="s">
        <v>55</v>
      </c>
      <c r="G508" s="105">
        <v>500</v>
      </c>
      <c r="H508" s="105">
        <v>2</v>
      </c>
      <c r="I508" s="103" t="s">
        <v>906</v>
      </c>
      <c r="J508" s="137">
        <v>93867</v>
      </c>
      <c r="K508" s="137">
        <v>93924</v>
      </c>
      <c r="L508" s="109">
        <v>10</v>
      </c>
      <c r="M508" s="109">
        <f t="shared" si="72"/>
        <v>427.49999999999989</v>
      </c>
      <c r="N508" s="44">
        <v>0.32</v>
      </c>
      <c r="O508" s="44">
        <v>4.4870399999999995</v>
      </c>
      <c r="P508" s="29">
        <f t="shared" si="70"/>
        <v>4.4870399999999995</v>
      </c>
      <c r="Q508" s="110" t="s">
        <v>57</v>
      </c>
      <c r="R508" s="110">
        <v>49.3</v>
      </c>
      <c r="S508" s="110" t="s">
        <v>57</v>
      </c>
      <c r="T508" s="110" t="s">
        <v>57</v>
      </c>
      <c r="U508" s="110" t="s">
        <v>57</v>
      </c>
      <c r="V508" s="110" t="s">
        <v>57</v>
      </c>
      <c r="W508" s="110" t="s">
        <v>57</v>
      </c>
      <c r="X508" s="110" t="s">
        <v>57</v>
      </c>
      <c r="Y508" s="110" t="s">
        <v>57</v>
      </c>
      <c r="Z508" s="140">
        <v>1.92595210940873</v>
      </c>
      <c r="AA508" s="166">
        <v>1.6859999999999999</v>
      </c>
      <c r="AB508" s="116">
        <v>126.2</v>
      </c>
      <c r="AC508" s="116">
        <v>40.9</v>
      </c>
      <c r="AD508" s="167">
        <v>133.43021000000002</v>
      </c>
      <c r="AE508" s="116">
        <v>2.15</v>
      </c>
    </row>
    <row r="509" spans="1:31" ht="15.6" hidden="1">
      <c r="A509" s="1">
        <v>12</v>
      </c>
      <c r="B509" s="104" t="s">
        <v>286</v>
      </c>
      <c r="C509" s="123">
        <v>43747</v>
      </c>
      <c r="D509" s="104" t="s">
        <v>110</v>
      </c>
      <c r="E509" s="104" t="s">
        <v>884</v>
      </c>
      <c r="F509" s="104" t="s">
        <v>55</v>
      </c>
      <c r="G509" s="105">
        <v>500</v>
      </c>
      <c r="H509" s="105">
        <v>3</v>
      </c>
      <c r="I509" s="103" t="s">
        <v>906</v>
      </c>
      <c r="J509" s="137">
        <v>93924</v>
      </c>
      <c r="K509" s="137">
        <v>93995</v>
      </c>
      <c r="L509" s="109">
        <v>10</v>
      </c>
      <c r="M509" s="109">
        <f t="shared" si="72"/>
        <v>532.5</v>
      </c>
      <c r="N509" s="44">
        <v>0.32</v>
      </c>
      <c r="O509" s="44">
        <v>5.5891200000000003</v>
      </c>
      <c r="P509" s="29">
        <f t="shared" si="70"/>
        <v>5.5891200000000003</v>
      </c>
      <c r="Q509" s="110" t="s">
        <v>57</v>
      </c>
      <c r="R509" s="110">
        <v>49.3</v>
      </c>
      <c r="S509" s="110" t="s">
        <v>57</v>
      </c>
      <c r="T509" s="110" t="s">
        <v>57</v>
      </c>
      <c r="U509" s="110" t="s">
        <v>57</v>
      </c>
      <c r="V509" s="110" t="s">
        <v>57</v>
      </c>
      <c r="W509" s="110" t="s">
        <v>57</v>
      </c>
      <c r="X509" s="110" t="s">
        <v>57</v>
      </c>
      <c r="Y509" s="110" t="s">
        <v>57</v>
      </c>
      <c r="Z509" s="140">
        <v>1.92595210940873</v>
      </c>
      <c r="AA509" s="166">
        <v>1.6859999999999999</v>
      </c>
      <c r="AB509" s="116">
        <v>126.2</v>
      </c>
      <c r="AC509" s="116">
        <v>40.9</v>
      </c>
      <c r="AD509" s="167">
        <v>133.43021000000002</v>
      </c>
      <c r="AE509" s="116">
        <v>6.78</v>
      </c>
    </row>
    <row r="510" spans="1:31" ht="15.6" hidden="1">
      <c r="A510" s="1">
        <v>11</v>
      </c>
      <c r="B510" s="104" t="s">
        <v>235</v>
      </c>
      <c r="C510" s="103">
        <v>43746</v>
      </c>
      <c r="D510" s="103" t="s">
        <v>578</v>
      </c>
      <c r="E510" s="104" t="s">
        <v>876</v>
      </c>
      <c r="F510" s="104" t="s">
        <v>55</v>
      </c>
      <c r="G510" s="105">
        <v>500</v>
      </c>
      <c r="H510" s="105">
        <v>1</v>
      </c>
      <c r="I510" s="103" t="s">
        <v>906</v>
      </c>
      <c r="J510" s="137" t="s">
        <v>57</v>
      </c>
      <c r="K510" s="137">
        <v>73761</v>
      </c>
      <c r="L510" s="109">
        <v>10</v>
      </c>
      <c r="M510" s="109" t="e">
        <f t="shared" si="72"/>
        <v>#VALUE!</v>
      </c>
      <c r="N510" s="44">
        <v>0.32</v>
      </c>
      <c r="O510" s="44" t="e">
        <v>#VALUE!</v>
      </c>
      <c r="P510" s="29" t="e">
        <f t="shared" si="70"/>
        <v>#VALUE!</v>
      </c>
      <c r="Q510" s="110" t="s">
        <v>57</v>
      </c>
      <c r="R510" s="109">
        <v>44</v>
      </c>
      <c r="S510" s="110">
        <v>16.600000000000001</v>
      </c>
      <c r="T510" s="110">
        <v>9.89</v>
      </c>
      <c r="U510" s="110">
        <v>101.5</v>
      </c>
      <c r="V510" s="110">
        <v>233.1</v>
      </c>
      <c r="W510" s="110" t="s">
        <v>57</v>
      </c>
      <c r="X510" s="110">
        <v>133.4</v>
      </c>
      <c r="Y510" s="110">
        <v>2</v>
      </c>
      <c r="Z510" s="140">
        <v>1.9000742576891301</v>
      </c>
      <c r="AA510" s="166">
        <v>1.855</v>
      </c>
      <c r="AB510" s="116">
        <v>279.39999999999998</v>
      </c>
      <c r="AC510" s="116">
        <v>49.4</v>
      </c>
      <c r="AD510" s="167">
        <v>177.21823999999998</v>
      </c>
      <c r="AE510" s="116">
        <v>2.3199999999999998</v>
      </c>
    </row>
    <row r="511" spans="1:31" ht="15.6" hidden="1">
      <c r="A511" s="1">
        <v>11</v>
      </c>
      <c r="B511" s="104" t="s">
        <v>235</v>
      </c>
      <c r="C511" s="103">
        <v>43746</v>
      </c>
      <c r="D511" s="103" t="s">
        <v>578</v>
      </c>
      <c r="E511" s="104" t="s">
        <v>877</v>
      </c>
      <c r="F511" s="104" t="s">
        <v>55</v>
      </c>
      <c r="G511" s="105">
        <v>500</v>
      </c>
      <c r="H511" s="105">
        <v>2</v>
      </c>
      <c r="I511" s="103" t="s">
        <v>906</v>
      </c>
      <c r="J511" s="137">
        <v>73761</v>
      </c>
      <c r="K511" s="137">
        <v>74288</v>
      </c>
      <c r="L511" s="109">
        <v>10</v>
      </c>
      <c r="M511" s="109">
        <f t="shared" si="72"/>
        <v>3952.5</v>
      </c>
      <c r="N511" s="44">
        <v>0.32</v>
      </c>
      <c r="O511" s="44">
        <v>41.485439999999997</v>
      </c>
      <c r="P511" s="29">
        <f t="shared" si="70"/>
        <v>41.485439999999997</v>
      </c>
      <c r="Q511" s="110" t="s">
        <v>57</v>
      </c>
      <c r="R511" s="109">
        <v>44</v>
      </c>
      <c r="S511" s="110">
        <v>16.600000000000001</v>
      </c>
      <c r="T511" s="110">
        <v>9.89</v>
      </c>
      <c r="U511" s="110">
        <v>101.5</v>
      </c>
      <c r="V511" s="110">
        <v>233.1</v>
      </c>
      <c r="W511" s="110" t="s">
        <v>57</v>
      </c>
      <c r="X511" s="110">
        <v>133.4</v>
      </c>
      <c r="Y511" s="110">
        <v>2</v>
      </c>
      <c r="Z511" s="140">
        <v>1.9000742576891301</v>
      </c>
      <c r="AA511" s="166">
        <v>1.855</v>
      </c>
      <c r="AB511" s="116">
        <v>279.39999999999998</v>
      </c>
      <c r="AC511" s="116">
        <v>49.4</v>
      </c>
      <c r="AD511" s="167">
        <v>177.21823999999998</v>
      </c>
      <c r="AE511" s="116">
        <v>2.23</v>
      </c>
    </row>
    <row r="512" spans="1:31" ht="15.6" hidden="1">
      <c r="A512" s="1">
        <v>11</v>
      </c>
      <c r="B512" s="104" t="s">
        <v>235</v>
      </c>
      <c r="C512" s="103">
        <v>43746</v>
      </c>
      <c r="D512" s="103" t="s">
        <v>578</v>
      </c>
      <c r="E512" s="104" t="s">
        <v>878</v>
      </c>
      <c r="F512" s="104" t="s">
        <v>55</v>
      </c>
      <c r="G512" s="105">
        <v>500</v>
      </c>
      <c r="H512" s="105">
        <v>3</v>
      </c>
      <c r="I512" s="103" t="s">
        <v>906</v>
      </c>
      <c r="J512" s="137">
        <v>74288</v>
      </c>
      <c r="K512" s="137">
        <v>74799</v>
      </c>
      <c r="L512" s="109">
        <v>10</v>
      </c>
      <c r="M512" s="109">
        <f t="shared" si="72"/>
        <v>3832.4999999999991</v>
      </c>
      <c r="N512" s="44">
        <v>0.32</v>
      </c>
      <c r="O512" s="44">
        <v>40.225919999999995</v>
      </c>
      <c r="P512" s="29">
        <f t="shared" si="70"/>
        <v>40.225919999999995</v>
      </c>
      <c r="Q512" s="110" t="s">
        <v>57</v>
      </c>
      <c r="R512" s="109">
        <v>44</v>
      </c>
      <c r="S512" s="110">
        <v>16.600000000000001</v>
      </c>
      <c r="T512" s="110">
        <v>9.89</v>
      </c>
      <c r="U512" s="110">
        <v>101.5</v>
      </c>
      <c r="V512" s="110">
        <v>233.1</v>
      </c>
      <c r="W512" s="110" t="s">
        <v>57</v>
      </c>
      <c r="X512" s="110">
        <v>133.4</v>
      </c>
      <c r="Y512" s="110">
        <v>2</v>
      </c>
      <c r="Z512" s="140">
        <v>1.9000742576891301</v>
      </c>
      <c r="AA512" s="166">
        <v>1.855</v>
      </c>
      <c r="AB512" s="116">
        <v>279.39999999999998</v>
      </c>
      <c r="AC512" s="116">
        <v>49.4</v>
      </c>
      <c r="AD512" s="167">
        <v>177.21823999999998</v>
      </c>
      <c r="AE512" s="116">
        <v>2.23</v>
      </c>
    </row>
    <row r="513" spans="1:61" ht="15.6" hidden="1">
      <c r="A513" s="1">
        <v>3</v>
      </c>
      <c r="B513" s="104" t="s">
        <v>93</v>
      </c>
      <c r="C513" s="101">
        <v>43745</v>
      </c>
      <c r="D513" s="103" t="s">
        <v>908</v>
      </c>
      <c r="E513" s="104" t="s">
        <v>836</v>
      </c>
      <c r="F513" s="104" t="s">
        <v>55</v>
      </c>
      <c r="G513" s="105">
        <v>500</v>
      </c>
      <c r="H513" s="105">
        <v>1</v>
      </c>
      <c r="I513" s="103" t="s">
        <v>906</v>
      </c>
      <c r="J513" s="136">
        <v>65399</v>
      </c>
      <c r="K513" s="136">
        <v>66318</v>
      </c>
      <c r="L513" s="104">
        <v>10</v>
      </c>
      <c r="M513" s="109">
        <f t="shared" si="72"/>
        <v>6892.5</v>
      </c>
      <c r="N513" s="44">
        <v>0.32</v>
      </c>
      <c r="O513" s="44">
        <v>72.343679999999992</v>
      </c>
      <c r="P513" s="29">
        <f t="shared" si="70"/>
        <v>72.343679999999992</v>
      </c>
      <c r="Q513" s="110" t="s">
        <v>57</v>
      </c>
      <c r="R513" s="110">
        <v>16.899999999999999</v>
      </c>
      <c r="S513" s="110">
        <v>14.9</v>
      </c>
      <c r="T513" s="110">
        <v>9.86</v>
      </c>
      <c r="U513" s="104">
        <v>97.7</v>
      </c>
      <c r="V513" s="110">
        <v>298.8</v>
      </c>
      <c r="W513" s="110" t="s">
        <v>57</v>
      </c>
      <c r="X513" s="110">
        <v>165.3</v>
      </c>
      <c r="Y513" s="116">
        <v>1.8</v>
      </c>
      <c r="Z513" s="140">
        <v>1.1966267526349299</v>
      </c>
      <c r="AA513" s="166">
        <v>0.73199999999999998</v>
      </c>
      <c r="AB513" s="116">
        <v>123.3</v>
      </c>
      <c r="AC513" s="116">
        <v>39.4</v>
      </c>
      <c r="AD513" s="167">
        <v>128.48241000000002</v>
      </c>
      <c r="AE513" s="116">
        <v>4.21</v>
      </c>
    </row>
    <row r="514" spans="1:61" ht="15.6" hidden="1">
      <c r="A514" s="1">
        <v>3</v>
      </c>
      <c r="B514" s="104" t="s">
        <v>93</v>
      </c>
      <c r="C514" s="101">
        <v>43745</v>
      </c>
      <c r="D514" s="103" t="s">
        <v>908</v>
      </c>
      <c r="E514" s="104" t="s">
        <v>837</v>
      </c>
      <c r="F514" s="104" t="s">
        <v>55</v>
      </c>
      <c r="G514" s="105">
        <v>500</v>
      </c>
      <c r="H514" s="105">
        <v>2</v>
      </c>
      <c r="I514" s="103" t="s">
        <v>906</v>
      </c>
      <c r="J514" s="136">
        <v>66318</v>
      </c>
      <c r="K514" s="136">
        <v>67067</v>
      </c>
      <c r="L514" s="104">
        <v>10</v>
      </c>
      <c r="M514" s="109">
        <f t="shared" si="72"/>
        <v>5617.5</v>
      </c>
      <c r="N514" s="44">
        <v>0.32</v>
      </c>
      <c r="O514" s="44">
        <v>58.961279999999995</v>
      </c>
      <c r="P514" s="29">
        <f t="shared" ref="P514:P542" si="73">(K514-J514)*0.3*0.82*N514</f>
        <v>58.961279999999995</v>
      </c>
      <c r="Q514" s="110" t="s">
        <v>57</v>
      </c>
      <c r="R514" s="110">
        <v>16.899999999999999</v>
      </c>
      <c r="S514" s="110">
        <v>14.9</v>
      </c>
      <c r="T514" s="110">
        <v>9.86</v>
      </c>
      <c r="U514" s="104">
        <v>97.7</v>
      </c>
      <c r="V514" s="110">
        <v>298.8</v>
      </c>
      <c r="W514" s="110" t="s">
        <v>57</v>
      </c>
      <c r="X514" s="110">
        <v>165.3</v>
      </c>
      <c r="Y514" s="116">
        <v>1.8</v>
      </c>
      <c r="Z514" s="140">
        <v>1.1966267526349299</v>
      </c>
      <c r="AA514" s="166">
        <v>0.73199999999999998</v>
      </c>
      <c r="AB514" s="116">
        <v>123.3</v>
      </c>
      <c r="AC514" s="116">
        <v>39.4</v>
      </c>
      <c r="AD514" s="167">
        <v>128.48241000000002</v>
      </c>
      <c r="AE514" s="116">
        <v>2.3199999999999998</v>
      </c>
    </row>
    <row r="515" spans="1:61" ht="15.6" hidden="1">
      <c r="A515" s="1">
        <v>3</v>
      </c>
      <c r="B515" s="104" t="s">
        <v>93</v>
      </c>
      <c r="C515" s="101">
        <v>43745</v>
      </c>
      <c r="D515" s="103" t="s">
        <v>908</v>
      </c>
      <c r="E515" s="104" t="s">
        <v>838</v>
      </c>
      <c r="F515" s="104" t="s">
        <v>55</v>
      </c>
      <c r="G515" s="105">
        <v>500</v>
      </c>
      <c r="H515" s="105">
        <v>3</v>
      </c>
      <c r="I515" s="103" t="s">
        <v>906</v>
      </c>
      <c r="J515" s="136">
        <v>67067</v>
      </c>
      <c r="K515" s="136">
        <v>67801</v>
      </c>
      <c r="L515" s="104">
        <v>10</v>
      </c>
      <c r="M515" s="109">
        <f t="shared" si="72"/>
        <v>5505</v>
      </c>
      <c r="N515" s="44">
        <v>0.32</v>
      </c>
      <c r="O515" s="44">
        <v>57.780479999999997</v>
      </c>
      <c r="P515" s="29">
        <f t="shared" si="73"/>
        <v>57.780479999999997</v>
      </c>
      <c r="Q515" s="110" t="s">
        <v>57</v>
      </c>
      <c r="R515" s="110">
        <v>16.899999999999999</v>
      </c>
      <c r="S515" s="110">
        <v>14.9</v>
      </c>
      <c r="T515" s="110">
        <v>9.86</v>
      </c>
      <c r="U515" s="104">
        <v>97.7</v>
      </c>
      <c r="V515" s="110">
        <v>298.8</v>
      </c>
      <c r="W515" s="110" t="s">
        <v>57</v>
      </c>
      <c r="X515" s="110">
        <v>165.3</v>
      </c>
      <c r="Y515" s="116">
        <v>1.8</v>
      </c>
      <c r="Z515" s="140">
        <v>1.1966267526349299</v>
      </c>
      <c r="AA515" s="166">
        <v>0.73199999999999998</v>
      </c>
      <c r="AB515" s="116">
        <v>123.3</v>
      </c>
      <c r="AC515" s="116">
        <v>39.4</v>
      </c>
      <c r="AD515" s="167">
        <v>128.48241000000002</v>
      </c>
      <c r="AE515" s="116">
        <v>2.73</v>
      </c>
    </row>
    <row r="516" spans="1:61" ht="15.6" hidden="1">
      <c r="A516" s="1">
        <v>1</v>
      </c>
      <c r="B516" s="100" t="s">
        <v>52</v>
      </c>
      <c r="C516" s="101">
        <v>43745</v>
      </c>
      <c r="D516" s="101" t="s">
        <v>127</v>
      </c>
      <c r="E516" s="100" t="s">
        <v>824</v>
      </c>
      <c r="F516" s="100" t="s">
        <v>55</v>
      </c>
      <c r="G516" s="102">
        <v>500</v>
      </c>
      <c r="H516" s="102">
        <v>1</v>
      </c>
      <c r="I516" s="103" t="s">
        <v>906</v>
      </c>
      <c r="J516" s="136">
        <v>56291</v>
      </c>
      <c r="K516" s="136">
        <v>58526</v>
      </c>
      <c r="L516" s="104">
        <v>10</v>
      </c>
      <c r="M516" s="109">
        <f t="shared" si="72"/>
        <v>16762.5</v>
      </c>
      <c r="N516" s="44">
        <v>0.32</v>
      </c>
      <c r="O516" s="44">
        <v>175.9392</v>
      </c>
      <c r="P516" s="29">
        <f t="shared" si="73"/>
        <v>175.9392</v>
      </c>
      <c r="Q516" s="110" t="s">
        <v>57</v>
      </c>
      <c r="R516" s="110">
        <v>11.8</v>
      </c>
      <c r="S516" s="110">
        <v>11.6</v>
      </c>
      <c r="T516" s="110">
        <v>9.56</v>
      </c>
      <c r="U516" s="110">
        <v>88.2</v>
      </c>
      <c r="V516" s="110">
        <v>167.8</v>
      </c>
      <c r="W516" s="110" t="s">
        <v>57</v>
      </c>
      <c r="X516" s="110">
        <v>137.4</v>
      </c>
      <c r="Y516" s="116">
        <v>2.2999999999999998</v>
      </c>
      <c r="Z516" s="140">
        <v>0.77264521643804196</v>
      </c>
      <c r="AA516" s="166">
        <v>0.41099999999999998</v>
      </c>
      <c r="AB516" s="116">
        <v>17.100000000000001</v>
      </c>
      <c r="AC516" s="116">
        <v>45.4</v>
      </c>
      <c r="AD516" s="167">
        <v>73.314440000000019</v>
      </c>
      <c r="AE516" s="116">
        <v>10.53</v>
      </c>
      <c r="AY516" s="141"/>
      <c r="BI516" s="8"/>
    </row>
    <row r="517" spans="1:61" ht="15.6" hidden="1">
      <c r="A517" s="1">
        <v>1</v>
      </c>
      <c r="B517" s="100" t="s">
        <v>52</v>
      </c>
      <c r="C517" s="101">
        <v>43745</v>
      </c>
      <c r="D517" s="101" t="s">
        <v>127</v>
      </c>
      <c r="E517" s="100" t="s">
        <v>825</v>
      </c>
      <c r="F517" s="100" t="s">
        <v>55</v>
      </c>
      <c r="G517" s="102">
        <v>500</v>
      </c>
      <c r="H517" s="102">
        <v>2</v>
      </c>
      <c r="I517" s="103" t="s">
        <v>906</v>
      </c>
      <c r="J517" s="136">
        <v>58526</v>
      </c>
      <c r="K517" s="136">
        <v>60728</v>
      </c>
      <c r="L517" s="104">
        <v>9.8000000000000007</v>
      </c>
      <c r="M517" s="109">
        <f t="shared" si="72"/>
        <v>16852.040816326531</v>
      </c>
      <c r="N517" s="44">
        <v>0.32</v>
      </c>
      <c r="O517" s="44">
        <v>173.34144000000001</v>
      </c>
      <c r="P517" s="29">
        <f t="shared" si="73"/>
        <v>173.34144000000001</v>
      </c>
      <c r="Q517" s="110" t="s">
        <v>57</v>
      </c>
      <c r="R517" s="110">
        <v>11.8</v>
      </c>
      <c r="S517" s="110">
        <v>11.6</v>
      </c>
      <c r="T517" s="110">
        <v>9.56</v>
      </c>
      <c r="U517" s="110">
        <v>88.2</v>
      </c>
      <c r="V517" s="110">
        <v>167.8</v>
      </c>
      <c r="W517" s="110" t="s">
        <v>57</v>
      </c>
      <c r="X517" s="110">
        <v>137.4</v>
      </c>
      <c r="Y517" s="116">
        <v>2.2999999999999998</v>
      </c>
      <c r="Z517" s="140">
        <v>0.77264521643804196</v>
      </c>
      <c r="AA517" s="166">
        <v>0.41099999999999998</v>
      </c>
      <c r="AB517" s="116">
        <v>17.100000000000001</v>
      </c>
      <c r="AC517" s="116">
        <v>45.4</v>
      </c>
      <c r="AD517" s="167">
        <v>73.314440000000019</v>
      </c>
      <c r="AE517" s="116">
        <v>10.94</v>
      </c>
    </row>
    <row r="518" spans="1:61" ht="15.6" hidden="1">
      <c r="A518" s="1">
        <v>1</v>
      </c>
      <c r="B518" s="100" t="s">
        <v>52</v>
      </c>
      <c r="C518" s="101">
        <v>43745</v>
      </c>
      <c r="D518" s="101" t="s">
        <v>127</v>
      </c>
      <c r="E518" s="100" t="s">
        <v>826</v>
      </c>
      <c r="F518" s="100" t="s">
        <v>55</v>
      </c>
      <c r="G518" s="102">
        <v>500</v>
      </c>
      <c r="H518" s="102">
        <v>3</v>
      </c>
      <c r="I518" s="103" t="s">
        <v>906</v>
      </c>
      <c r="J518" s="136">
        <v>60728</v>
      </c>
      <c r="K518" s="136">
        <v>62831</v>
      </c>
      <c r="L518" s="104">
        <v>9.9</v>
      </c>
      <c r="M518" s="109">
        <f t="shared" si="72"/>
        <v>15931.818181818182</v>
      </c>
      <c r="N518" s="44">
        <v>0.32</v>
      </c>
      <c r="O518" s="44">
        <v>165.54816</v>
      </c>
      <c r="P518" s="29">
        <f t="shared" si="73"/>
        <v>165.54816</v>
      </c>
      <c r="Q518" s="110" t="s">
        <v>57</v>
      </c>
      <c r="R518" s="110">
        <v>11.8</v>
      </c>
      <c r="S518" s="110">
        <v>11.6</v>
      </c>
      <c r="T518" s="110">
        <v>9.56</v>
      </c>
      <c r="U518" s="110">
        <v>88.2</v>
      </c>
      <c r="V518" s="110">
        <v>167.8</v>
      </c>
      <c r="W518" s="110" t="s">
        <v>57</v>
      </c>
      <c r="X518" s="110">
        <v>137.4</v>
      </c>
      <c r="Y518" s="116">
        <v>2.2999999999999998</v>
      </c>
      <c r="Z518" s="140">
        <v>0.77264521643804196</v>
      </c>
      <c r="AA518" s="166">
        <v>0.41099999999999998</v>
      </c>
      <c r="AB518" s="116">
        <v>17.100000000000001</v>
      </c>
      <c r="AC518" s="116">
        <v>45.4</v>
      </c>
      <c r="AD518" s="167">
        <v>73.314440000000019</v>
      </c>
      <c r="AE518" s="116">
        <v>11.79</v>
      </c>
    </row>
    <row r="519" spans="1:61" ht="15.6" hidden="1">
      <c r="A519" s="1">
        <v>6</v>
      </c>
      <c r="B519" s="104" t="s">
        <v>143</v>
      </c>
      <c r="C519" s="103">
        <v>43746</v>
      </c>
      <c r="D519" s="103" t="s">
        <v>686</v>
      </c>
      <c r="E519" s="104" t="s">
        <v>852</v>
      </c>
      <c r="F519" s="104" t="s">
        <v>55</v>
      </c>
      <c r="G519" s="105">
        <v>500</v>
      </c>
      <c r="H519" s="105">
        <v>1</v>
      </c>
      <c r="I519" s="103" t="s">
        <v>906</v>
      </c>
      <c r="J519" s="137">
        <v>75870</v>
      </c>
      <c r="K519" s="137">
        <v>77077</v>
      </c>
      <c r="L519" s="109">
        <v>10</v>
      </c>
      <c r="M519" s="109">
        <f t="shared" si="72"/>
        <v>9052.4999999999982</v>
      </c>
      <c r="N519" s="44">
        <v>0.32</v>
      </c>
      <c r="O519" s="44">
        <v>95.015039999999985</v>
      </c>
      <c r="P519" s="29">
        <f t="shared" si="73"/>
        <v>95.015039999999985</v>
      </c>
      <c r="Q519" s="110" t="s">
        <v>57</v>
      </c>
      <c r="R519" s="110">
        <v>45.6</v>
      </c>
      <c r="S519" s="110">
        <v>17.399999999999999</v>
      </c>
      <c r="T519" s="110">
        <v>10.29</v>
      </c>
      <c r="U519" s="110">
        <v>107.4</v>
      </c>
      <c r="V519" s="110">
        <v>218.9</v>
      </c>
      <c r="W519" s="110" t="s">
        <v>57</v>
      </c>
      <c r="X519" s="110">
        <v>129.6</v>
      </c>
      <c r="Y519" s="110">
        <v>2.6</v>
      </c>
      <c r="Z519" s="140">
        <v>1.7436207702152799</v>
      </c>
      <c r="AA519" s="166">
        <v>0.55300000000000005</v>
      </c>
      <c r="AB519" s="116">
        <v>170.7</v>
      </c>
      <c r="AC519" s="116">
        <v>43.5</v>
      </c>
      <c r="AD519" s="167">
        <v>56.986699999999999</v>
      </c>
      <c r="AE519" s="116">
        <v>0.09</v>
      </c>
    </row>
    <row r="520" spans="1:61" ht="15.6" hidden="1">
      <c r="A520" s="1">
        <v>6</v>
      </c>
      <c r="B520" s="104" t="s">
        <v>143</v>
      </c>
      <c r="C520" s="103">
        <v>43746</v>
      </c>
      <c r="D520" s="103" t="s">
        <v>686</v>
      </c>
      <c r="E520" s="104" t="s">
        <v>853</v>
      </c>
      <c r="F520" s="104" t="s">
        <v>55</v>
      </c>
      <c r="G520" s="105">
        <v>500</v>
      </c>
      <c r="H520" s="105">
        <v>2</v>
      </c>
      <c r="I520" s="103" t="s">
        <v>906</v>
      </c>
      <c r="J520" s="137">
        <v>77077</v>
      </c>
      <c r="K520" s="137">
        <v>78303</v>
      </c>
      <c r="L520" s="109">
        <v>10.02</v>
      </c>
      <c r="M520" s="109">
        <f t="shared" si="72"/>
        <v>9176.6467065868273</v>
      </c>
      <c r="N520" s="44">
        <v>0.32</v>
      </c>
      <c r="O520" s="44">
        <v>96.510720000000006</v>
      </c>
      <c r="P520" s="29">
        <f t="shared" si="73"/>
        <v>96.510720000000006</v>
      </c>
      <c r="Q520" s="110" t="s">
        <v>57</v>
      </c>
      <c r="R520" s="110">
        <v>45.6</v>
      </c>
      <c r="S520" s="110">
        <v>17.399999999999999</v>
      </c>
      <c r="T520" s="110">
        <v>10.29</v>
      </c>
      <c r="U520" s="110">
        <v>107.4</v>
      </c>
      <c r="V520" s="110">
        <v>218.9</v>
      </c>
      <c r="W520" s="110" t="s">
        <v>57</v>
      </c>
      <c r="X520" s="110">
        <v>129.6</v>
      </c>
      <c r="Y520" s="110">
        <v>2.6</v>
      </c>
      <c r="Z520" s="140">
        <v>1.7436207702152799</v>
      </c>
      <c r="AA520" s="166">
        <v>0.55300000000000005</v>
      </c>
      <c r="AB520" s="116">
        <v>170.7</v>
      </c>
      <c r="AC520" s="116">
        <v>43.5</v>
      </c>
      <c r="AD520" s="167">
        <v>56.986699999999999</v>
      </c>
      <c r="AE520" s="116">
        <v>0.43</v>
      </c>
    </row>
    <row r="521" spans="1:61" ht="15.6" hidden="1">
      <c r="A521" s="1">
        <v>6</v>
      </c>
      <c r="B521" s="104" t="s">
        <v>143</v>
      </c>
      <c r="C521" s="103">
        <v>43746</v>
      </c>
      <c r="D521" s="103" t="s">
        <v>686</v>
      </c>
      <c r="E521" s="104" t="s">
        <v>854</v>
      </c>
      <c r="F521" s="104" t="s">
        <v>55</v>
      </c>
      <c r="G521" s="105">
        <v>500</v>
      </c>
      <c r="H521" s="105">
        <v>3</v>
      </c>
      <c r="I521" s="103" t="s">
        <v>906</v>
      </c>
      <c r="J521" s="137">
        <v>78303</v>
      </c>
      <c r="K521" s="137">
        <v>79518</v>
      </c>
      <c r="L521" s="109">
        <v>10.029999999999999</v>
      </c>
      <c r="M521" s="109">
        <f t="shared" si="72"/>
        <v>9085.2442671984045</v>
      </c>
      <c r="N521" s="44">
        <v>0.32</v>
      </c>
      <c r="O521" s="44">
        <v>95.644800000000004</v>
      </c>
      <c r="P521" s="29">
        <f t="shared" si="73"/>
        <v>95.644800000000004</v>
      </c>
      <c r="Q521" s="110" t="s">
        <v>57</v>
      </c>
      <c r="R521" s="110">
        <v>45.6</v>
      </c>
      <c r="S521" s="110">
        <v>17.399999999999999</v>
      </c>
      <c r="T521" s="110">
        <v>10.29</v>
      </c>
      <c r="U521" s="110">
        <v>107.4</v>
      </c>
      <c r="V521" s="110">
        <v>218.9</v>
      </c>
      <c r="W521" s="110" t="s">
        <v>57</v>
      </c>
      <c r="X521" s="110">
        <v>129.6</v>
      </c>
      <c r="Y521" s="110">
        <v>2.6</v>
      </c>
      <c r="Z521" s="140">
        <v>1.7436207702152799</v>
      </c>
      <c r="AA521" s="166">
        <v>0.55300000000000005</v>
      </c>
      <c r="AB521" s="116">
        <v>170.7</v>
      </c>
      <c r="AC521" s="116">
        <v>43.5</v>
      </c>
      <c r="AD521" s="167">
        <v>56.986699999999999</v>
      </c>
      <c r="AE521" s="116">
        <v>0.28000000000000003</v>
      </c>
    </row>
    <row r="522" spans="1:61" ht="15.6" hidden="1">
      <c r="A522" s="1">
        <v>15</v>
      </c>
      <c r="B522" s="104" t="s">
        <v>320</v>
      </c>
      <c r="C522" s="103">
        <v>43747</v>
      </c>
      <c r="D522" s="103" t="s">
        <v>599</v>
      </c>
      <c r="E522" s="104" t="s">
        <v>894</v>
      </c>
      <c r="F522" s="104" t="s">
        <v>55</v>
      </c>
      <c r="G522" s="105">
        <v>500</v>
      </c>
      <c r="H522" s="105">
        <v>1</v>
      </c>
      <c r="I522" s="103" t="s">
        <v>906</v>
      </c>
      <c r="J522" s="137">
        <v>83368</v>
      </c>
      <c r="K522" s="137">
        <v>84714</v>
      </c>
      <c r="L522" s="109">
        <v>10</v>
      </c>
      <c r="M522" s="109">
        <f t="shared" ref="M522:M542" si="74">((K522-J522)*0.3*0.25*1000)/L522</f>
        <v>10095</v>
      </c>
      <c r="N522" s="44">
        <v>0.32</v>
      </c>
      <c r="O522" s="44">
        <v>105.95712</v>
      </c>
      <c r="P522" s="29">
        <f t="shared" si="73"/>
        <v>105.95712</v>
      </c>
      <c r="Q522" s="110" t="s">
        <v>913</v>
      </c>
      <c r="R522" s="110">
        <v>1.0900000000000001</v>
      </c>
      <c r="S522" s="110">
        <v>16.600000000000001</v>
      </c>
      <c r="T522" s="110">
        <v>8.26</v>
      </c>
      <c r="U522" s="110">
        <v>84.9</v>
      </c>
      <c r="V522" s="110">
        <v>235.5</v>
      </c>
      <c r="W522" s="110" t="s">
        <v>57</v>
      </c>
      <c r="X522" s="110">
        <v>163.9</v>
      </c>
      <c r="Y522" s="110">
        <v>8.6999999999999993</v>
      </c>
      <c r="Z522" s="140">
        <v>2.04392248787835</v>
      </c>
      <c r="AA522" s="166">
        <v>0.70599999999999996</v>
      </c>
      <c r="AB522" s="116">
        <v>83.4</v>
      </c>
      <c r="AC522" s="116">
        <v>52.9</v>
      </c>
      <c r="AD522" s="167">
        <v>97.063880000000012</v>
      </c>
      <c r="AE522" s="116">
        <v>3.92</v>
      </c>
    </row>
    <row r="523" spans="1:61" ht="15.6" hidden="1">
      <c r="A523" s="1">
        <v>15</v>
      </c>
      <c r="B523" s="104" t="s">
        <v>320</v>
      </c>
      <c r="C523" s="103">
        <v>43747</v>
      </c>
      <c r="D523" s="103" t="s">
        <v>599</v>
      </c>
      <c r="E523" s="104" t="s">
        <v>895</v>
      </c>
      <c r="F523" s="104" t="s">
        <v>55</v>
      </c>
      <c r="G523" s="105">
        <v>500</v>
      </c>
      <c r="H523" s="105">
        <v>2</v>
      </c>
      <c r="I523" s="103" t="s">
        <v>906</v>
      </c>
      <c r="J523" s="137">
        <v>84714</v>
      </c>
      <c r="K523" s="137">
        <v>86435</v>
      </c>
      <c r="L523" s="109">
        <v>10</v>
      </c>
      <c r="M523" s="109">
        <f t="shared" si="74"/>
        <v>12907.499999999998</v>
      </c>
      <c r="N523" s="44">
        <v>0.32</v>
      </c>
      <c r="O523" s="44">
        <v>135.47711999999999</v>
      </c>
      <c r="P523" s="29">
        <f t="shared" si="73"/>
        <v>135.47711999999999</v>
      </c>
      <c r="Q523" s="110" t="s">
        <v>57</v>
      </c>
      <c r="R523" s="110">
        <v>1.0900000000000001</v>
      </c>
      <c r="S523" s="110">
        <v>16.600000000000001</v>
      </c>
      <c r="T523" s="110">
        <v>8.26</v>
      </c>
      <c r="U523" s="110">
        <v>84.9</v>
      </c>
      <c r="V523" s="110">
        <v>235.5</v>
      </c>
      <c r="W523" s="110" t="s">
        <v>57</v>
      </c>
      <c r="X523" s="110">
        <v>163.9</v>
      </c>
      <c r="Y523" s="110">
        <v>8.6999999999999993</v>
      </c>
      <c r="Z523" s="140">
        <v>2.04392248787835</v>
      </c>
      <c r="AA523" s="166">
        <v>0.70599999999999996</v>
      </c>
      <c r="AB523" s="116">
        <v>83.4</v>
      </c>
      <c r="AC523" s="116">
        <v>52.9</v>
      </c>
      <c r="AD523" s="167">
        <v>97.063880000000012</v>
      </c>
      <c r="AE523" s="116">
        <v>6.86</v>
      </c>
    </row>
    <row r="524" spans="1:61" ht="15.6" hidden="1">
      <c r="A524" s="1">
        <v>15</v>
      </c>
      <c r="B524" s="104" t="s">
        <v>320</v>
      </c>
      <c r="C524" s="103">
        <v>43747</v>
      </c>
      <c r="D524" s="103" t="s">
        <v>599</v>
      </c>
      <c r="E524" s="104" t="s">
        <v>896</v>
      </c>
      <c r="F524" s="104" t="s">
        <v>55</v>
      </c>
      <c r="G524" s="105">
        <v>500</v>
      </c>
      <c r="H524" s="105">
        <v>3</v>
      </c>
      <c r="I524" s="103" t="s">
        <v>906</v>
      </c>
      <c r="J524" s="137">
        <v>86435</v>
      </c>
      <c r="K524" s="137">
        <v>88046</v>
      </c>
      <c r="L524" s="109">
        <v>10</v>
      </c>
      <c r="M524" s="109">
        <f t="shared" si="74"/>
        <v>12082.499999999998</v>
      </c>
      <c r="N524" s="44">
        <v>0.32</v>
      </c>
      <c r="O524" s="44">
        <v>126.81791999999997</v>
      </c>
      <c r="P524" s="29">
        <f t="shared" si="73"/>
        <v>126.81791999999997</v>
      </c>
      <c r="Q524" s="110" t="s">
        <v>57</v>
      </c>
      <c r="R524" s="110">
        <v>1.0900000000000001</v>
      </c>
      <c r="S524" s="110">
        <v>16.600000000000001</v>
      </c>
      <c r="T524" s="110">
        <v>8.26</v>
      </c>
      <c r="U524" s="110">
        <v>84.9</v>
      </c>
      <c r="V524" s="110">
        <v>235.5</v>
      </c>
      <c r="W524" s="110" t="s">
        <v>57</v>
      </c>
      <c r="X524" s="110">
        <v>163.9</v>
      </c>
      <c r="Y524" s="110">
        <v>8.6999999999999993</v>
      </c>
      <c r="Z524" s="140">
        <v>2.04392248787835</v>
      </c>
      <c r="AA524" s="166">
        <v>0.70599999999999996</v>
      </c>
      <c r="AB524" s="116">
        <v>83.4</v>
      </c>
      <c r="AC524" s="116">
        <v>52.9</v>
      </c>
      <c r="AD524" s="167">
        <v>97.063880000000012</v>
      </c>
      <c r="AE524" s="116">
        <v>4.01</v>
      </c>
    </row>
    <row r="525" spans="1:61" ht="15.6" hidden="1">
      <c r="A525" s="1">
        <v>8</v>
      </c>
      <c r="B525" s="104" t="s">
        <v>210</v>
      </c>
      <c r="C525" s="103">
        <v>43746</v>
      </c>
      <c r="D525" s="103" t="s">
        <v>110</v>
      </c>
      <c r="E525" s="104" t="s">
        <v>864</v>
      </c>
      <c r="F525" s="104" t="s">
        <v>55</v>
      </c>
      <c r="G525" s="105">
        <v>500</v>
      </c>
      <c r="H525" s="105">
        <v>1</v>
      </c>
      <c r="I525" s="103" t="s">
        <v>906</v>
      </c>
      <c r="J525" s="137">
        <v>74812</v>
      </c>
      <c r="K525" s="137">
        <v>75115</v>
      </c>
      <c r="L525" s="109">
        <v>10.01</v>
      </c>
      <c r="M525" s="109">
        <f t="shared" si="74"/>
        <v>2270.2297702297701</v>
      </c>
      <c r="N525" s="44">
        <v>0.32</v>
      </c>
      <c r="O525" s="44">
        <v>23.852159999999994</v>
      </c>
      <c r="P525" s="29">
        <f t="shared" si="73"/>
        <v>23.852159999999994</v>
      </c>
      <c r="Q525" s="110" t="s">
        <v>57</v>
      </c>
      <c r="R525" s="116">
        <v>0.90200000000000002</v>
      </c>
      <c r="S525" s="110">
        <v>15.8</v>
      </c>
      <c r="T525" s="110">
        <v>8.9700000000000006</v>
      </c>
      <c r="U525" s="110">
        <v>907</v>
      </c>
      <c r="V525" s="110">
        <v>359.2</v>
      </c>
      <c r="W525" s="110" t="s">
        <v>57</v>
      </c>
      <c r="X525" s="110">
        <v>68.8</v>
      </c>
      <c r="Y525" s="110">
        <v>35.299999999999997</v>
      </c>
      <c r="Z525" s="140">
        <v>3.53920259612363</v>
      </c>
      <c r="AA525" s="166">
        <v>1.9410000000000001</v>
      </c>
      <c r="AB525" s="116">
        <v>360.1</v>
      </c>
      <c r="AC525" s="116">
        <v>174.3</v>
      </c>
      <c r="AD525" s="167">
        <v>465.92237</v>
      </c>
      <c r="AE525" s="116">
        <v>6.47</v>
      </c>
    </row>
    <row r="526" spans="1:61" ht="15.6" hidden="1">
      <c r="A526" s="1">
        <v>8</v>
      </c>
      <c r="B526" s="104" t="s">
        <v>210</v>
      </c>
      <c r="C526" s="103">
        <v>43746</v>
      </c>
      <c r="D526" s="103" t="s">
        <v>110</v>
      </c>
      <c r="E526" s="104" t="s">
        <v>865</v>
      </c>
      <c r="F526" s="104" t="s">
        <v>55</v>
      </c>
      <c r="G526" s="105">
        <v>500</v>
      </c>
      <c r="H526" s="105">
        <v>2</v>
      </c>
      <c r="I526" s="103" t="s">
        <v>906</v>
      </c>
      <c r="J526" s="137">
        <v>75115</v>
      </c>
      <c r="K526" s="137">
        <v>75440</v>
      </c>
      <c r="L526" s="109">
        <v>10.08</v>
      </c>
      <c r="M526" s="109">
        <f t="shared" si="74"/>
        <v>2418.1547619047619</v>
      </c>
      <c r="N526" s="44">
        <v>0.32</v>
      </c>
      <c r="O526" s="44">
        <v>25.583999999999996</v>
      </c>
      <c r="P526" s="29">
        <f t="shared" si="73"/>
        <v>25.583999999999996</v>
      </c>
      <c r="Q526" s="110" t="s">
        <v>57</v>
      </c>
      <c r="R526" s="116">
        <v>0.90200000000000002</v>
      </c>
      <c r="S526" s="110">
        <v>15.8</v>
      </c>
      <c r="T526" s="110">
        <v>8.9700000000000006</v>
      </c>
      <c r="U526" s="110">
        <v>907</v>
      </c>
      <c r="V526" s="110">
        <v>359.2</v>
      </c>
      <c r="W526" s="110" t="s">
        <v>57</v>
      </c>
      <c r="X526" s="110">
        <v>68.8</v>
      </c>
      <c r="Y526" s="110">
        <v>35.299999999999997</v>
      </c>
      <c r="Z526" s="140">
        <v>3.53920259612363</v>
      </c>
      <c r="AA526" s="166">
        <v>1.9410000000000001</v>
      </c>
      <c r="AB526" s="116">
        <v>360.1</v>
      </c>
      <c r="AC526" s="116">
        <v>174.3</v>
      </c>
      <c r="AD526" s="167">
        <v>465.92237</v>
      </c>
      <c r="AE526" s="116">
        <v>7.14</v>
      </c>
    </row>
    <row r="527" spans="1:61" ht="15.6" hidden="1">
      <c r="A527" s="1">
        <v>8</v>
      </c>
      <c r="B527" s="104" t="s">
        <v>210</v>
      </c>
      <c r="C527" s="103">
        <v>43746</v>
      </c>
      <c r="D527" s="103" t="s">
        <v>110</v>
      </c>
      <c r="E527" s="104" t="s">
        <v>866</v>
      </c>
      <c r="F527" s="104" t="s">
        <v>55</v>
      </c>
      <c r="G527" s="105">
        <v>500</v>
      </c>
      <c r="H527" s="105">
        <v>3</v>
      </c>
      <c r="I527" s="103" t="s">
        <v>906</v>
      </c>
      <c r="J527" s="137">
        <v>75440</v>
      </c>
      <c r="K527" s="137">
        <v>75775</v>
      </c>
      <c r="L527" s="109">
        <v>9.9700000000000006</v>
      </c>
      <c r="M527" s="109">
        <f t="shared" si="74"/>
        <v>2520.0601805416245</v>
      </c>
      <c r="N527" s="44">
        <v>0.32</v>
      </c>
      <c r="O527" s="44">
        <v>26.371199999999998</v>
      </c>
      <c r="P527" s="29">
        <f t="shared" si="73"/>
        <v>26.371199999999998</v>
      </c>
      <c r="Q527" s="110" t="s">
        <v>57</v>
      </c>
      <c r="R527" s="116">
        <v>0.90200000000000002</v>
      </c>
      <c r="S527" s="110">
        <v>15.8</v>
      </c>
      <c r="T527" s="110">
        <v>8.9700000000000006</v>
      </c>
      <c r="U527" s="110">
        <v>907</v>
      </c>
      <c r="V527" s="110">
        <v>359.2</v>
      </c>
      <c r="W527" s="110" t="s">
        <v>57</v>
      </c>
      <c r="X527" s="110">
        <v>68.8</v>
      </c>
      <c r="Y527" s="110">
        <v>35.299999999999997</v>
      </c>
      <c r="Z527" s="140">
        <v>3.53920259612363</v>
      </c>
      <c r="AA527" s="166">
        <v>1.9410000000000001</v>
      </c>
      <c r="AB527" s="116">
        <v>360.1</v>
      </c>
      <c r="AC527" s="116">
        <v>174.3</v>
      </c>
      <c r="AD527" s="167">
        <v>465.92237</v>
      </c>
      <c r="AE527" s="116">
        <v>6.45</v>
      </c>
    </row>
    <row r="528" spans="1:61" ht="15.6" hidden="1">
      <c r="A528" s="1">
        <v>5</v>
      </c>
      <c r="B528" s="104" t="s">
        <v>126</v>
      </c>
      <c r="C528" s="103">
        <v>43746</v>
      </c>
      <c r="D528" s="104" t="s">
        <v>911</v>
      </c>
      <c r="E528" s="104" t="s">
        <v>847</v>
      </c>
      <c r="F528" s="104" t="s">
        <v>55</v>
      </c>
      <c r="G528" s="105">
        <v>500</v>
      </c>
      <c r="H528" s="105">
        <v>1</v>
      </c>
      <c r="I528" s="103" t="s">
        <v>906</v>
      </c>
      <c r="J528" s="136">
        <v>79801</v>
      </c>
      <c r="K528" s="136">
        <v>80506</v>
      </c>
      <c r="L528" s="104">
        <v>10</v>
      </c>
      <c r="M528" s="109">
        <f t="shared" si="74"/>
        <v>5287.5</v>
      </c>
      <c r="N528" s="44">
        <v>0.32</v>
      </c>
      <c r="O528" s="44">
        <v>55.497599999999991</v>
      </c>
      <c r="P528" s="29">
        <f t="shared" si="73"/>
        <v>55.497599999999991</v>
      </c>
      <c r="Q528" s="110" t="s">
        <v>57</v>
      </c>
      <c r="R528" s="110">
        <v>2.2200000000000002</v>
      </c>
      <c r="S528" s="110">
        <v>16.8</v>
      </c>
      <c r="T528" s="110">
        <v>9.56</v>
      </c>
      <c r="U528" s="104">
        <v>98.5</v>
      </c>
      <c r="V528" s="110">
        <v>283.3</v>
      </c>
      <c r="W528" s="110" t="s">
        <v>57</v>
      </c>
      <c r="X528" s="110">
        <v>138.6</v>
      </c>
      <c r="Y528" s="116">
        <v>6.9</v>
      </c>
      <c r="Z528" s="140">
        <v>1.83912413128936</v>
      </c>
      <c r="AA528" s="166">
        <v>0.97599999999999998</v>
      </c>
      <c r="AB528" s="116">
        <v>57.6</v>
      </c>
      <c r="AC528" s="116">
        <v>49.3</v>
      </c>
      <c r="AD528" s="167">
        <v>97.806049999999999</v>
      </c>
      <c r="AE528" s="116">
        <v>5.87</v>
      </c>
    </row>
    <row r="529" spans="1:61" ht="15.6" hidden="1">
      <c r="A529" s="1">
        <v>5</v>
      </c>
      <c r="B529" s="104" t="s">
        <v>126</v>
      </c>
      <c r="C529" s="103">
        <v>43746</v>
      </c>
      <c r="D529" s="104" t="s">
        <v>911</v>
      </c>
      <c r="E529" s="104" t="s">
        <v>848</v>
      </c>
      <c r="F529" s="104" t="s">
        <v>55</v>
      </c>
      <c r="G529" s="105">
        <v>500</v>
      </c>
      <c r="H529" s="105">
        <v>2</v>
      </c>
      <c r="I529" s="103" t="s">
        <v>906</v>
      </c>
      <c r="J529" s="136">
        <v>80506</v>
      </c>
      <c r="K529" s="136">
        <v>81117</v>
      </c>
      <c r="L529" s="104">
        <v>10.029999999999999</v>
      </c>
      <c r="M529" s="109">
        <f t="shared" si="74"/>
        <v>4568.7936191425715</v>
      </c>
      <c r="N529" s="44">
        <v>0.32</v>
      </c>
      <c r="O529" s="44">
        <v>48.097919999999995</v>
      </c>
      <c r="P529" s="29">
        <f t="shared" si="73"/>
        <v>48.097919999999995</v>
      </c>
      <c r="Q529" s="110" t="s">
        <v>57</v>
      </c>
      <c r="R529" s="110">
        <v>2.2200000000000002</v>
      </c>
      <c r="S529" s="110">
        <v>16.8</v>
      </c>
      <c r="T529" s="110">
        <v>9.56</v>
      </c>
      <c r="U529" s="104">
        <v>98.5</v>
      </c>
      <c r="V529" s="110">
        <v>283.3</v>
      </c>
      <c r="W529" s="110" t="s">
        <v>57</v>
      </c>
      <c r="X529" s="110">
        <v>138.6</v>
      </c>
      <c r="Y529" s="116">
        <v>6.9</v>
      </c>
      <c r="Z529" s="140">
        <v>1.83912413128936</v>
      </c>
      <c r="AA529" s="166">
        <v>0.97599999999999998</v>
      </c>
      <c r="AB529" s="116">
        <v>57.6</v>
      </c>
      <c r="AC529" s="116">
        <v>49.3</v>
      </c>
      <c r="AD529" s="167">
        <v>97.806049999999999</v>
      </c>
      <c r="AE529" s="116">
        <v>2.25</v>
      </c>
    </row>
    <row r="530" spans="1:61" ht="15.6" hidden="1">
      <c r="A530" s="1">
        <v>5</v>
      </c>
      <c r="B530" s="104" t="s">
        <v>126</v>
      </c>
      <c r="C530" s="103">
        <v>43746</v>
      </c>
      <c r="D530" s="104" t="s">
        <v>911</v>
      </c>
      <c r="E530" s="104" t="s">
        <v>849</v>
      </c>
      <c r="F530" s="104" t="s">
        <v>55</v>
      </c>
      <c r="G530" s="105">
        <v>500</v>
      </c>
      <c r="H530" s="105">
        <v>3</v>
      </c>
      <c r="I530" s="103" t="s">
        <v>906</v>
      </c>
      <c r="J530" s="136">
        <v>81117</v>
      </c>
      <c r="K530" s="136">
        <v>81746</v>
      </c>
      <c r="L530" s="104">
        <v>10</v>
      </c>
      <c r="M530" s="109">
        <f t="shared" si="74"/>
        <v>4717.5</v>
      </c>
      <c r="N530" s="44">
        <v>0.32</v>
      </c>
      <c r="O530" s="44">
        <v>49.514879999999998</v>
      </c>
      <c r="P530" s="29">
        <f t="shared" si="73"/>
        <v>49.514879999999998</v>
      </c>
      <c r="Q530" s="110" t="s">
        <v>57</v>
      </c>
      <c r="R530" s="110">
        <v>2.2200000000000002</v>
      </c>
      <c r="S530" s="110">
        <v>16.8</v>
      </c>
      <c r="T530" s="110">
        <v>9.56</v>
      </c>
      <c r="U530" s="104">
        <v>98.5</v>
      </c>
      <c r="V530" s="110">
        <v>283.3</v>
      </c>
      <c r="W530" s="110" t="s">
        <v>57</v>
      </c>
      <c r="X530" s="110">
        <v>138.6</v>
      </c>
      <c r="Y530" s="116">
        <v>6.9</v>
      </c>
      <c r="Z530" s="140">
        <v>1.83912413128936</v>
      </c>
      <c r="AA530" s="166">
        <v>0.97599999999999998</v>
      </c>
      <c r="AB530" s="116">
        <v>57.6</v>
      </c>
      <c r="AC530" s="116">
        <v>49.3</v>
      </c>
      <c r="AD530" s="167">
        <v>97.806049999999999</v>
      </c>
      <c r="AE530" s="116">
        <v>3.38</v>
      </c>
    </row>
    <row r="531" spans="1:61" ht="15.6" hidden="1">
      <c r="A531" s="1">
        <v>2</v>
      </c>
      <c r="B531" s="104" t="s">
        <v>75</v>
      </c>
      <c r="C531" s="101">
        <v>43745</v>
      </c>
      <c r="D531" s="103" t="s">
        <v>907</v>
      </c>
      <c r="E531" s="104" t="s">
        <v>830</v>
      </c>
      <c r="F531" s="104" t="s">
        <v>55</v>
      </c>
      <c r="G531" s="105">
        <v>500</v>
      </c>
      <c r="H531" s="105">
        <v>1</v>
      </c>
      <c r="I531" s="103" t="s">
        <v>906</v>
      </c>
      <c r="J531" s="136">
        <v>63030</v>
      </c>
      <c r="K531" s="136">
        <v>63765</v>
      </c>
      <c r="L531" s="104">
        <v>10.050000000000001</v>
      </c>
      <c r="M531" s="109">
        <f t="shared" si="74"/>
        <v>5485.0746268656712</v>
      </c>
      <c r="N531" s="44">
        <v>0.32</v>
      </c>
      <c r="O531" s="44">
        <v>57.859200000000001</v>
      </c>
      <c r="P531" s="29">
        <f t="shared" si="73"/>
        <v>57.859200000000001</v>
      </c>
      <c r="Q531" s="110" t="s">
        <v>57</v>
      </c>
      <c r="R531" s="110" t="s">
        <v>57</v>
      </c>
      <c r="S531" s="110">
        <v>11.9</v>
      </c>
      <c r="T531" s="110">
        <v>10.41</v>
      </c>
      <c r="U531" s="110">
        <v>96.5</v>
      </c>
      <c r="V531" s="110">
        <v>144.4</v>
      </c>
      <c r="W531" s="110" t="s">
        <v>57</v>
      </c>
      <c r="X531" s="110">
        <v>160.30000000000001</v>
      </c>
      <c r="Y531" s="116">
        <v>1.8</v>
      </c>
      <c r="Z531" s="140">
        <v>0.92835721818926098</v>
      </c>
      <c r="AA531" s="166">
        <v>0.46800000000000003</v>
      </c>
      <c r="AB531" s="116">
        <v>338.5</v>
      </c>
      <c r="AC531" s="116">
        <v>37.6</v>
      </c>
      <c r="AD531" s="167">
        <v>112.15466999999998</v>
      </c>
      <c r="AE531" s="116">
        <v>0</v>
      </c>
    </row>
    <row r="532" spans="1:61" ht="15.6" hidden="1">
      <c r="A532" s="1">
        <v>2</v>
      </c>
      <c r="B532" s="104" t="s">
        <v>75</v>
      </c>
      <c r="C532" s="101">
        <v>43745</v>
      </c>
      <c r="D532" s="103" t="s">
        <v>907</v>
      </c>
      <c r="E532" s="104" t="s">
        <v>831</v>
      </c>
      <c r="F532" s="104" t="s">
        <v>55</v>
      </c>
      <c r="G532" s="105">
        <v>500</v>
      </c>
      <c r="H532" s="105">
        <v>2</v>
      </c>
      <c r="I532" s="103" t="s">
        <v>906</v>
      </c>
      <c r="J532" s="136">
        <v>63765</v>
      </c>
      <c r="K532" s="136">
        <v>64500</v>
      </c>
      <c r="L532" s="104">
        <v>10</v>
      </c>
      <c r="M532" s="109">
        <f t="shared" si="74"/>
        <v>5512.5</v>
      </c>
      <c r="N532" s="44">
        <v>0.32</v>
      </c>
      <c r="O532" s="44">
        <v>57.859200000000001</v>
      </c>
      <c r="P532" s="29">
        <f t="shared" si="73"/>
        <v>57.859200000000001</v>
      </c>
      <c r="Q532" s="110" t="s">
        <v>57</v>
      </c>
      <c r="R532" s="110" t="s">
        <v>57</v>
      </c>
      <c r="S532" s="110">
        <v>11.9</v>
      </c>
      <c r="T532" s="110">
        <v>10.41</v>
      </c>
      <c r="U532" s="110">
        <v>96.5</v>
      </c>
      <c r="V532" s="110">
        <v>144.4</v>
      </c>
      <c r="W532" s="110" t="s">
        <v>57</v>
      </c>
      <c r="X532" s="110">
        <v>160.30000000000001</v>
      </c>
      <c r="Y532" s="116">
        <v>1.8</v>
      </c>
      <c r="Z532" s="140">
        <v>0.92835721818926098</v>
      </c>
      <c r="AA532" s="166">
        <v>0.46800000000000003</v>
      </c>
      <c r="AB532" s="116">
        <v>338.5</v>
      </c>
      <c r="AC532" s="116">
        <v>37.6</v>
      </c>
      <c r="AD532" s="167">
        <v>112.15466999999998</v>
      </c>
      <c r="AE532" s="116">
        <v>1.65</v>
      </c>
    </row>
    <row r="533" spans="1:61" ht="15.6" hidden="1">
      <c r="A533" s="1">
        <v>2</v>
      </c>
      <c r="B533" s="104" t="s">
        <v>75</v>
      </c>
      <c r="C533" s="101">
        <v>43745</v>
      </c>
      <c r="D533" s="103" t="s">
        <v>907</v>
      </c>
      <c r="E533" s="104" t="s">
        <v>832</v>
      </c>
      <c r="F533" s="104" t="s">
        <v>55</v>
      </c>
      <c r="G533" s="105">
        <v>500</v>
      </c>
      <c r="H533" s="105">
        <v>3</v>
      </c>
      <c r="I533" s="103" t="s">
        <v>906</v>
      </c>
      <c r="J533" s="136">
        <v>64500</v>
      </c>
      <c r="K533" s="136">
        <v>65211</v>
      </c>
      <c r="L533" s="104">
        <v>9.9</v>
      </c>
      <c r="M533" s="109">
        <f t="shared" si="74"/>
        <v>5386.3636363636351</v>
      </c>
      <c r="N533" s="44">
        <v>0.32</v>
      </c>
      <c r="O533" s="44">
        <v>55.969919999999995</v>
      </c>
      <c r="P533" s="29">
        <f t="shared" si="73"/>
        <v>55.969919999999995</v>
      </c>
      <c r="Q533" s="110" t="s">
        <v>57</v>
      </c>
      <c r="R533" s="110" t="s">
        <v>57</v>
      </c>
      <c r="S533" s="110">
        <v>11.9</v>
      </c>
      <c r="T533" s="110">
        <v>10.41</v>
      </c>
      <c r="U533" s="110">
        <v>96.5</v>
      </c>
      <c r="V533" s="110">
        <v>144.4</v>
      </c>
      <c r="W533" s="110" t="s">
        <v>57</v>
      </c>
      <c r="X533" s="110">
        <v>160.30000000000001</v>
      </c>
      <c r="Y533" s="116">
        <v>1.8</v>
      </c>
      <c r="Z533" s="140">
        <v>0.92835721818926098</v>
      </c>
      <c r="AA533" s="166">
        <v>0.46800000000000003</v>
      </c>
      <c r="AB533" s="116">
        <v>338.5</v>
      </c>
      <c r="AC533" s="116">
        <v>37.6</v>
      </c>
      <c r="AD533" s="167">
        <v>112.15466999999998</v>
      </c>
      <c r="AE533" s="116">
        <v>3.01</v>
      </c>
    </row>
    <row r="534" spans="1:61" ht="15.6" hidden="1">
      <c r="A534" s="1">
        <v>4</v>
      </c>
      <c r="B534" s="104" t="s">
        <v>378</v>
      </c>
      <c r="C534" s="101">
        <v>43745</v>
      </c>
      <c r="D534" s="104" t="s">
        <v>909</v>
      </c>
      <c r="E534" s="104" t="s">
        <v>842</v>
      </c>
      <c r="F534" s="104" t="s">
        <v>55</v>
      </c>
      <c r="G534" s="105">
        <v>500</v>
      </c>
      <c r="H534" s="105">
        <v>1</v>
      </c>
      <c r="I534" s="103" t="s">
        <v>906</v>
      </c>
      <c r="J534" s="136">
        <v>67825</v>
      </c>
      <c r="K534" s="136">
        <v>68152</v>
      </c>
      <c r="L534" s="104">
        <v>9.9</v>
      </c>
      <c r="M534" s="109">
        <f t="shared" si="74"/>
        <v>2477.272727272727</v>
      </c>
      <c r="N534" s="44">
        <v>0.32</v>
      </c>
      <c r="O534" s="44">
        <v>25.741439999999997</v>
      </c>
      <c r="P534" s="29">
        <f t="shared" si="73"/>
        <v>25.741439999999997</v>
      </c>
      <c r="Q534" s="110" t="s">
        <v>57</v>
      </c>
      <c r="R534" s="110">
        <v>13.3</v>
      </c>
      <c r="S534" s="110">
        <v>16.2</v>
      </c>
      <c r="T534" s="110">
        <v>10.89</v>
      </c>
      <c r="U534" s="104">
        <v>110</v>
      </c>
      <c r="V534" s="110">
        <v>17.3</v>
      </c>
      <c r="W534" s="110" t="s">
        <v>57</v>
      </c>
      <c r="X534" s="110">
        <v>158</v>
      </c>
      <c r="Y534" s="116">
        <v>1.4</v>
      </c>
      <c r="Z534" s="140">
        <v>1.3268316455278499</v>
      </c>
      <c r="AA534" s="166">
        <v>0.32300000000000001</v>
      </c>
      <c r="AB534" s="116">
        <v>31.7</v>
      </c>
      <c r="AC534" s="116">
        <v>29.1</v>
      </c>
      <c r="AD534" s="167">
        <v>47.338490000000007</v>
      </c>
      <c r="AE534" s="116">
        <v>2.78</v>
      </c>
    </row>
    <row r="535" spans="1:61" ht="15.6" hidden="1">
      <c r="A535" s="1">
        <v>4</v>
      </c>
      <c r="B535" s="104" t="s">
        <v>378</v>
      </c>
      <c r="C535" s="101">
        <v>43745</v>
      </c>
      <c r="D535" s="104" t="s">
        <v>909</v>
      </c>
      <c r="E535" s="104" t="s">
        <v>843</v>
      </c>
      <c r="F535" s="104" t="s">
        <v>55</v>
      </c>
      <c r="G535" s="105">
        <v>500</v>
      </c>
      <c r="H535" s="105">
        <v>2</v>
      </c>
      <c r="I535" s="103" t="s">
        <v>906</v>
      </c>
      <c r="J535" s="136">
        <v>68152</v>
      </c>
      <c r="K535" s="136">
        <v>68474</v>
      </c>
      <c r="L535" s="104">
        <v>10</v>
      </c>
      <c r="M535" s="109">
        <f t="shared" si="74"/>
        <v>2415</v>
      </c>
      <c r="N535" s="44">
        <v>0.32</v>
      </c>
      <c r="O535" s="44">
        <v>25.347839999999998</v>
      </c>
      <c r="P535" s="29">
        <f t="shared" si="73"/>
        <v>25.347839999999998</v>
      </c>
      <c r="Q535" s="110" t="s">
        <v>57</v>
      </c>
      <c r="R535" s="110">
        <v>13.3</v>
      </c>
      <c r="S535" s="110">
        <v>16.2</v>
      </c>
      <c r="T535" s="110">
        <v>10.89</v>
      </c>
      <c r="U535" s="104">
        <v>110</v>
      </c>
      <c r="V535" s="110">
        <v>17.3</v>
      </c>
      <c r="W535" s="110" t="s">
        <v>57</v>
      </c>
      <c r="X535" s="110">
        <v>158</v>
      </c>
      <c r="Y535" s="116">
        <v>1.4</v>
      </c>
      <c r="Z535" s="140">
        <v>1.3268316455278499</v>
      </c>
      <c r="AA535" s="166">
        <v>0.32300000000000001</v>
      </c>
      <c r="AB535" s="116">
        <v>31.7</v>
      </c>
      <c r="AC535" s="116">
        <v>29.1</v>
      </c>
      <c r="AD535" s="167">
        <v>47.338490000000007</v>
      </c>
      <c r="AE535" s="116">
        <v>7.63</v>
      </c>
    </row>
    <row r="536" spans="1:61" ht="15.6" hidden="1">
      <c r="A536" s="1">
        <v>4</v>
      </c>
      <c r="B536" s="104" t="s">
        <v>378</v>
      </c>
      <c r="C536" s="101">
        <v>43745</v>
      </c>
      <c r="D536" s="104" t="s">
        <v>909</v>
      </c>
      <c r="E536" s="104" t="s">
        <v>844</v>
      </c>
      <c r="F536" s="104" t="s">
        <v>55</v>
      </c>
      <c r="G536" s="105">
        <v>500</v>
      </c>
      <c r="H536" s="105">
        <v>3</v>
      </c>
      <c r="I536" s="103" t="s">
        <v>906</v>
      </c>
      <c r="J536" s="136">
        <v>68474</v>
      </c>
      <c r="K536" s="136">
        <v>68866</v>
      </c>
      <c r="L536" s="104">
        <v>10</v>
      </c>
      <c r="M536" s="109">
        <f t="shared" si="74"/>
        <v>2940</v>
      </c>
      <c r="N536" s="44">
        <v>0.32</v>
      </c>
      <c r="O536" s="44">
        <v>30.858239999999999</v>
      </c>
      <c r="P536" s="29">
        <f t="shared" si="73"/>
        <v>30.858239999999999</v>
      </c>
      <c r="Q536" s="110" t="s">
        <v>57</v>
      </c>
      <c r="R536" s="110">
        <v>13.3</v>
      </c>
      <c r="S536" s="110">
        <v>16.2</v>
      </c>
      <c r="T536" s="110">
        <v>10.89</v>
      </c>
      <c r="U536" s="104">
        <v>110</v>
      </c>
      <c r="V536" s="110">
        <v>17.3</v>
      </c>
      <c r="W536" s="110" t="s">
        <v>57</v>
      </c>
      <c r="X536" s="110">
        <v>158</v>
      </c>
      <c r="Y536" s="116">
        <v>1.4</v>
      </c>
      <c r="Z536" s="140">
        <v>1.3268316455278499</v>
      </c>
      <c r="AA536" s="166">
        <v>0.32300000000000001</v>
      </c>
      <c r="AB536" s="116">
        <v>31.7</v>
      </c>
      <c r="AC536" s="116">
        <v>29.1</v>
      </c>
      <c r="AD536" s="167">
        <v>47.338490000000007</v>
      </c>
      <c r="AE536" s="116">
        <v>5.42</v>
      </c>
    </row>
    <row r="537" spans="1:61" ht="15.6" hidden="1">
      <c r="A537" s="1">
        <v>13</v>
      </c>
      <c r="B537" s="104" t="s">
        <v>303</v>
      </c>
      <c r="C537" s="123">
        <v>43746</v>
      </c>
      <c r="D537" s="103" t="s">
        <v>127</v>
      </c>
      <c r="E537" s="104" t="s">
        <v>888</v>
      </c>
      <c r="F537" s="104" t="s">
        <v>55</v>
      </c>
      <c r="G537" s="105">
        <v>500</v>
      </c>
      <c r="H537" s="105">
        <v>1</v>
      </c>
      <c r="I537" s="103" t="s">
        <v>906</v>
      </c>
      <c r="J537" s="137">
        <v>72077</v>
      </c>
      <c r="K537" s="137">
        <v>72203</v>
      </c>
      <c r="L537" s="109">
        <v>9.5</v>
      </c>
      <c r="M537" s="109">
        <f t="shared" si="74"/>
        <v>994.73684210526312</v>
      </c>
      <c r="N537" s="44">
        <v>0.32</v>
      </c>
      <c r="O537" s="44">
        <v>9.9187199999999986</v>
      </c>
      <c r="P537" s="29">
        <f t="shared" si="73"/>
        <v>9.9187199999999986</v>
      </c>
      <c r="Q537" s="110" t="s">
        <v>57</v>
      </c>
      <c r="R537" s="110">
        <v>1.35</v>
      </c>
      <c r="S537" s="110">
        <v>15.6</v>
      </c>
      <c r="T537" s="110">
        <v>8.9</v>
      </c>
      <c r="U537" s="110">
        <v>85.5</v>
      </c>
      <c r="V537" s="110">
        <v>278.89999999999998</v>
      </c>
      <c r="W537" s="110" t="s">
        <v>57</v>
      </c>
      <c r="X537" s="110">
        <v>146.30000000000001</v>
      </c>
      <c r="Y537" s="110">
        <v>18</v>
      </c>
      <c r="Z537" s="140">
        <v>3.3093420221099201</v>
      </c>
      <c r="AA537" s="166">
        <v>1.0249999999999999</v>
      </c>
      <c r="AB537" s="116">
        <v>140.6</v>
      </c>
      <c r="AC537" s="116">
        <v>77.7</v>
      </c>
      <c r="AD537" s="167">
        <v>130.46153000000001</v>
      </c>
      <c r="AE537" s="116">
        <v>6.39</v>
      </c>
    </row>
    <row r="538" spans="1:61" ht="15.6" hidden="1">
      <c r="A538" s="1">
        <v>13</v>
      </c>
      <c r="B538" s="104" t="s">
        <v>303</v>
      </c>
      <c r="C538" s="123">
        <v>43746</v>
      </c>
      <c r="D538" s="103" t="s">
        <v>127</v>
      </c>
      <c r="E538" s="104" t="s">
        <v>889</v>
      </c>
      <c r="F538" s="104" t="s">
        <v>55</v>
      </c>
      <c r="G538" s="105">
        <v>500</v>
      </c>
      <c r="H538" s="105">
        <v>2</v>
      </c>
      <c r="I538" s="103" t="s">
        <v>906</v>
      </c>
      <c r="J538" s="137">
        <v>72203</v>
      </c>
      <c r="K538" s="137">
        <v>72616</v>
      </c>
      <c r="L538" s="109">
        <v>10</v>
      </c>
      <c r="M538" s="109">
        <f t="shared" si="74"/>
        <v>3097.4999999999995</v>
      </c>
      <c r="N538" s="44">
        <v>0.32</v>
      </c>
      <c r="O538" s="44">
        <v>32.511359999999996</v>
      </c>
      <c r="P538" s="29">
        <f t="shared" si="73"/>
        <v>32.511359999999996</v>
      </c>
      <c r="Q538" s="110" t="s">
        <v>57</v>
      </c>
      <c r="R538" s="110">
        <v>1.35</v>
      </c>
      <c r="S538" s="110">
        <v>15.6</v>
      </c>
      <c r="T538" s="110">
        <v>8.9</v>
      </c>
      <c r="U538" s="110">
        <v>85.5</v>
      </c>
      <c r="V538" s="110">
        <v>278.89999999999998</v>
      </c>
      <c r="W538" s="110" t="s">
        <v>57</v>
      </c>
      <c r="X538" s="110">
        <v>146.30000000000001</v>
      </c>
      <c r="Y538" s="110">
        <v>18</v>
      </c>
      <c r="Z538" s="140">
        <v>3.3093420221099201</v>
      </c>
      <c r="AA538" s="166">
        <v>1.0249999999999999</v>
      </c>
      <c r="AB538" s="116">
        <v>140.6</v>
      </c>
      <c r="AC538" s="116">
        <v>77.7</v>
      </c>
      <c r="AD538" s="167">
        <v>130.46153000000001</v>
      </c>
      <c r="AE538" s="116">
        <v>1.89</v>
      </c>
    </row>
    <row r="539" spans="1:61" ht="15.6" hidden="1">
      <c r="A539" s="1">
        <v>13</v>
      </c>
      <c r="B539" s="104" t="s">
        <v>303</v>
      </c>
      <c r="C539" s="123">
        <v>43746</v>
      </c>
      <c r="D539" s="103" t="s">
        <v>127</v>
      </c>
      <c r="E539" s="104" t="s">
        <v>890</v>
      </c>
      <c r="F539" s="104" t="s">
        <v>55</v>
      </c>
      <c r="G539" s="105">
        <v>500</v>
      </c>
      <c r="H539" s="105">
        <v>3</v>
      </c>
      <c r="I539" s="103" t="s">
        <v>906</v>
      </c>
      <c r="J539" s="137">
        <v>72616</v>
      </c>
      <c r="K539" s="137">
        <v>73190</v>
      </c>
      <c r="L539" s="109">
        <v>10</v>
      </c>
      <c r="M539" s="109">
        <f t="shared" si="74"/>
        <v>4305</v>
      </c>
      <c r="N539" s="44">
        <v>0.32</v>
      </c>
      <c r="O539" s="44">
        <v>45.185279999999992</v>
      </c>
      <c r="P539" s="29">
        <f t="shared" si="73"/>
        <v>45.185279999999992</v>
      </c>
      <c r="Q539" s="110" t="s">
        <v>57</v>
      </c>
      <c r="R539" s="110">
        <v>1.35</v>
      </c>
      <c r="S539" s="110">
        <v>15.6</v>
      </c>
      <c r="T539" s="110">
        <v>8.9</v>
      </c>
      <c r="U539" s="110">
        <v>85.5</v>
      </c>
      <c r="V539" s="110">
        <v>278.89999999999998</v>
      </c>
      <c r="W539" s="110" t="s">
        <v>57</v>
      </c>
      <c r="X539" s="110">
        <v>146.30000000000001</v>
      </c>
      <c r="Y539" s="110">
        <v>18</v>
      </c>
      <c r="Z539" s="140">
        <v>3.3093420221099201</v>
      </c>
      <c r="AA539" s="166">
        <v>1.0249999999999999</v>
      </c>
      <c r="AB539" s="116">
        <v>140.6</v>
      </c>
      <c r="AC539" s="116">
        <v>77.7</v>
      </c>
      <c r="AD539" s="167">
        <v>130.46153000000001</v>
      </c>
      <c r="AE539" s="116">
        <v>0.98</v>
      </c>
    </row>
    <row r="540" spans="1:61" ht="15.6" hidden="1">
      <c r="A540" s="1">
        <v>10</v>
      </c>
      <c r="B540" s="104" t="s">
        <v>218</v>
      </c>
      <c r="C540" s="103">
        <v>43747</v>
      </c>
      <c r="D540" s="103" t="s">
        <v>912</v>
      </c>
      <c r="E540" s="104" t="s">
        <v>870</v>
      </c>
      <c r="F540" s="104" t="s">
        <v>55</v>
      </c>
      <c r="G540" s="105">
        <v>500</v>
      </c>
      <c r="H540" s="105">
        <v>1</v>
      </c>
      <c r="I540" s="103" t="s">
        <v>906</v>
      </c>
      <c r="J540" s="137">
        <v>81775</v>
      </c>
      <c r="K540" s="137">
        <v>82100</v>
      </c>
      <c r="L540" s="109">
        <v>10</v>
      </c>
      <c r="M540" s="109">
        <f t="shared" si="74"/>
        <v>2437.5</v>
      </c>
      <c r="N540" s="44">
        <v>0.32</v>
      </c>
      <c r="O540" s="44">
        <v>25.583999999999996</v>
      </c>
      <c r="P540" s="29">
        <f t="shared" si="73"/>
        <v>25.583999999999996</v>
      </c>
      <c r="Q540" s="110" t="s">
        <v>57</v>
      </c>
      <c r="R540" s="110">
        <v>0.53</v>
      </c>
      <c r="S540" s="110">
        <v>16.3</v>
      </c>
      <c r="T540" s="110">
        <v>8.9499999999999993</v>
      </c>
      <c r="U540" s="110">
        <v>91.4</v>
      </c>
      <c r="V540" s="110">
        <v>331.7</v>
      </c>
      <c r="W540" s="110" t="s">
        <v>57</v>
      </c>
      <c r="X540" s="110">
        <v>147.19999999999999</v>
      </c>
      <c r="Y540" s="110">
        <v>10.1</v>
      </c>
      <c r="Z540" s="140">
        <v>3.1625278490301998</v>
      </c>
      <c r="AA540" s="166">
        <v>1.6140000000000001</v>
      </c>
      <c r="AB540" s="116">
        <v>570.70000000000005</v>
      </c>
      <c r="AC540" s="116">
        <v>309.3</v>
      </c>
      <c r="AD540" s="167">
        <v>287.05940000000004</v>
      </c>
      <c r="AE540" s="116">
        <v>8.2799999999999994</v>
      </c>
    </row>
    <row r="541" spans="1:61" ht="15.6" hidden="1">
      <c r="A541" s="1">
        <v>10</v>
      </c>
      <c r="B541" s="104" t="s">
        <v>218</v>
      </c>
      <c r="C541" s="103">
        <v>43747</v>
      </c>
      <c r="D541" s="103" t="s">
        <v>912</v>
      </c>
      <c r="E541" s="104" t="s">
        <v>871</v>
      </c>
      <c r="F541" s="104" t="s">
        <v>55</v>
      </c>
      <c r="G541" s="105">
        <v>500</v>
      </c>
      <c r="H541" s="105">
        <v>2</v>
      </c>
      <c r="I541" s="103" t="s">
        <v>906</v>
      </c>
      <c r="J541" s="137">
        <v>82100</v>
      </c>
      <c r="K541" s="137">
        <v>82340</v>
      </c>
      <c r="L541" s="109">
        <v>10</v>
      </c>
      <c r="M541" s="109">
        <f t="shared" si="74"/>
        <v>1800</v>
      </c>
      <c r="N541" s="44">
        <v>0.32</v>
      </c>
      <c r="O541" s="44">
        <v>18.892800000000001</v>
      </c>
      <c r="P541" s="29">
        <f t="shared" si="73"/>
        <v>18.892800000000001</v>
      </c>
      <c r="Q541" s="110" t="s">
        <v>57</v>
      </c>
      <c r="R541" s="110">
        <v>0.53</v>
      </c>
      <c r="S541" s="110">
        <v>16.3</v>
      </c>
      <c r="T541" s="110">
        <v>8.9499999999999993</v>
      </c>
      <c r="U541" s="110">
        <v>91.4</v>
      </c>
      <c r="V541" s="110">
        <v>331.7</v>
      </c>
      <c r="W541" s="110" t="s">
        <v>57</v>
      </c>
      <c r="X541" s="110">
        <v>147.19999999999999</v>
      </c>
      <c r="Y541" s="110">
        <v>10.1</v>
      </c>
      <c r="Z541" s="140">
        <v>3.1625278490301998</v>
      </c>
      <c r="AA541" s="166">
        <v>1.6140000000000001</v>
      </c>
      <c r="AB541" s="116">
        <v>570.70000000000005</v>
      </c>
      <c r="AC541" s="116">
        <v>309.3</v>
      </c>
      <c r="AD541" s="167">
        <v>287.05940000000004</v>
      </c>
      <c r="AE541" s="116">
        <v>5.09</v>
      </c>
    </row>
    <row r="542" spans="1:61" ht="15.6" hidden="1">
      <c r="A542" s="1">
        <v>10</v>
      </c>
      <c r="B542" s="104" t="s">
        <v>218</v>
      </c>
      <c r="C542" s="103">
        <v>43747</v>
      </c>
      <c r="D542" s="103" t="s">
        <v>912</v>
      </c>
      <c r="E542" s="104" t="s">
        <v>872</v>
      </c>
      <c r="F542" s="104" t="s">
        <v>55</v>
      </c>
      <c r="G542" s="105">
        <v>500</v>
      </c>
      <c r="H542" s="105">
        <v>3</v>
      </c>
      <c r="I542" s="103" t="s">
        <v>906</v>
      </c>
      <c r="J542" s="137">
        <v>82340</v>
      </c>
      <c r="K542" s="137">
        <v>82491</v>
      </c>
      <c r="L542" s="109">
        <v>10</v>
      </c>
      <c r="M542" s="109">
        <f t="shared" si="74"/>
        <v>1132.5</v>
      </c>
      <c r="N542" s="44">
        <v>0.32</v>
      </c>
      <c r="O542" s="44">
        <v>11.886719999999999</v>
      </c>
      <c r="P542" s="29">
        <f t="shared" si="73"/>
        <v>11.886719999999999</v>
      </c>
      <c r="Q542" s="110" t="s">
        <v>57</v>
      </c>
      <c r="R542" s="110">
        <v>0.53</v>
      </c>
      <c r="S542" s="110">
        <v>16.3</v>
      </c>
      <c r="T542" s="110">
        <v>8.9499999999999993</v>
      </c>
      <c r="U542" s="110">
        <v>91.4</v>
      </c>
      <c r="V542" s="110">
        <v>331.7</v>
      </c>
      <c r="W542" s="110" t="s">
        <v>57</v>
      </c>
      <c r="X542" s="110">
        <v>147.19999999999999</v>
      </c>
      <c r="Y542" s="110">
        <v>10.1</v>
      </c>
      <c r="Z542" s="140">
        <v>3.1625278490301998</v>
      </c>
      <c r="AA542" s="166">
        <v>1.6140000000000001</v>
      </c>
      <c r="AB542" s="116">
        <v>570.70000000000005</v>
      </c>
      <c r="AC542" s="116">
        <v>309.3</v>
      </c>
      <c r="AD542" s="167">
        <v>287.05940000000004</v>
      </c>
      <c r="AE542" s="116">
        <v>5.09</v>
      </c>
    </row>
    <row r="543" spans="1:61" hidden="1">
      <c r="A543" s="1">
        <v>12</v>
      </c>
      <c r="B543" s="15" t="s">
        <v>286</v>
      </c>
      <c r="C543" s="16">
        <v>43392</v>
      </c>
      <c r="D543" s="15" t="s">
        <v>287</v>
      </c>
      <c r="E543" s="15" t="s">
        <v>297</v>
      </c>
      <c r="F543" s="15" t="s">
        <v>65</v>
      </c>
      <c r="G543" s="17">
        <v>25</v>
      </c>
      <c r="H543" s="17">
        <v>1</v>
      </c>
      <c r="I543" s="16" t="s">
        <v>56</v>
      </c>
      <c r="J543" s="126" t="s">
        <v>57</v>
      </c>
      <c r="K543" s="126" t="s">
        <v>57</v>
      </c>
      <c r="L543" s="15">
        <v>1</v>
      </c>
      <c r="M543" s="15" t="s">
        <v>57</v>
      </c>
      <c r="N543" s="44" t="s">
        <v>57</v>
      </c>
      <c r="O543" s="44" t="s">
        <v>57</v>
      </c>
      <c r="P543" s="44" t="s">
        <v>57</v>
      </c>
      <c r="Q543" s="15" t="s">
        <v>57</v>
      </c>
      <c r="R543" s="15">
        <v>87.3</v>
      </c>
      <c r="S543" s="15">
        <v>16.7</v>
      </c>
      <c r="T543" s="15">
        <v>9.4499999999999993</v>
      </c>
      <c r="U543" s="15">
        <v>97.2</v>
      </c>
      <c r="V543" s="15">
        <v>231.4</v>
      </c>
      <c r="W543" s="15">
        <v>7.77</v>
      </c>
      <c r="X543" s="15">
        <v>111.1</v>
      </c>
      <c r="Y543" s="15">
        <v>11</v>
      </c>
      <c r="Z543" s="18" t="s">
        <v>57</v>
      </c>
      <c r="AA543" s="18" t="s">
        <v>57</v>
      </c>
      <c r="AB543" s="18" t="s">
        <v>57</v>
      </c>
      <c r="AC543" s="18" t="s">
        <v>57</v>
      </c>
      <c r="AD543" s="18" t="s">
        <v>57</v>
      </c>
      <c r="AE543" s="15" t="s">
        <v>57</v>
      </c>
      <c r="AF543" s="11" t="s">
        <v>297</v>
      </c>
      <c r="AM543" s="3"/>
      <c r="AN543" s="3"/>
      <c r="AO543" s="3"/>
      <c r="AP543" s="124">
        <f t="shared" ref="AP543:AP551" si="75">AO543+AN543+AM543</f>
        <v>0</v>
      </c>
      <c r="BB543" s="141">
        <f t="shared" ref="BB543:BB574" si="76">BA543-AZ543</f>
        <v>0</v>
      </c>
      <c r="BE543" s="141">
        <f t="shared" ref="BE543:BE574" si="77">BD543-BC543</f>
        <v>0</v>
      </c>
      <c r="BH543" s="141">
        <f t="shared" ref="BH543:BH574" si="78">BG543-BF543</f>
        <v>0</v>
      </c>
      <c r="BI543" s="141">
        <f t="shared" ref="BI543:BI574" si="79">BB543+BE543+BH543</f>
        <v>0</v>
      </c>
    </row>
    <row r="544" spans="1:61" hidden="1">
      <c r="A544" s="1">
        <v>12</v>
      </c>
      <c r="B544" s="15" t="s">
        <v>286</v>
      </c>
      <c r="C544" s="16">
        <v>43392</v>
      </c>
      <c r="D544" s="15" t="s">
        <v>287</v>
      </c>
      <c r="E544" s="15" t="s">
        <v>298</v>
      </c>
      <c r="F544" s="15" t="s">
        <v>65</v>
      </c>
      <c r="G544" s="17">
        <v>25</v>
      </c>
      <c r="H544" s="17">
        <v>2</v>
      </c>
      <c r="I544" s="16" t="s">
        <v>56</v>
      </c>
      <c r="J544" s="126" t="s">
        <v>57</v>
      </c>
      <c r="K544" s="126" t="s">
        <v>57</v>
      </c>
      <c r="L544" s="15">
        <v>1</v>
      </c>
      <c r="M544" s="15" t="s">
        <v>57</v>
      </c>
      <c r="N544" s="44" t="s">
        <v>57</v>
      </c>
      <c r="O544" s="44" t="s">
        <v>57</v>
      </c>
      <c r="P544" s="44" t="s">
        <v>57</v>
      </c>
      <c r="Q544" s="15" t="s">
        <v>57</v>
      </c>
      <c r="R544" s="15">
        <v>87.3</v>
      </c>
      <c r="S544" s="15">
        <v>16.7</v>
      </c>
      <c r="T544" s="15">
        <v>9.4499999999999993</v>
      </c>
      <c r="U544" s="15">
        <v>97.2</v>
      </c>
      <c r="V544" s="15">
        <v>231.4</v>
      </c>
      <c r="W544" s="15">
        <v>7.77</v>
      </c>
      <c r="X544" s="15">
        <v>111.1</v>
      </c>
      <c r="Y544" s="15">
        <v>11</v>
      </c>
      <c r="Z544" s="18" t="s">
        <v>57</v>
      </c>
      <c r="AA544" s="18" t="s">
        <v>57</v>
      </c>
      <c r="AB544" s="18" t="s">
        <v>57</v>
      </c>
      <c r="AC544" s="18" t="s">
        <v>57</v>
      </c>
      <c r="AD544" s="18" t="s">
        <v>57</v>
      </c>
      <c r="AE544" s="15" t="s">
        <v>57</v>
      </c>
      <c r="AF544" s="11" t="s">
        <v>298</v>
      </c>
      <c r="AM544" s="3"/>
      <c r="AN544" s="3"/>
      <c r="AO544" s="3"/>
      <c r="AP544" s="124">
        <f t="shared" si="75"/>
        <v>0</v>
      </c>
      <c r="BB544" s="141">
        <f t="shared" si="76"/>
        <v>0</v>
      </c>
      <c r="BE544" s="141">
        <f t="shared" si="77"/>
        <v>0</v>
      </c>
      <c r="BH544" s="141">
        <f t="shared" si="78"/>
        <v>0</v>
      </c>
      <c r="BI544" s="141">
        <f t="shared" si="79"/>
        <v>0</v>
      </c>
    </row>
    <row r="545" spans="1:61" hidden="1">
      <c r="A545" s="1">
        <v>12</v>
      </c>
      <c r="B545" s="15" t="s">
        <v>286</v>
      </c>
      <c r="C545" s="16">
        <v>43392</v>
      </c>
      <c r="D545" s="15" t="s">
        <v>287</v>
      </c>
      <c r="E545" s="15" t="s">
        <v>299</v>
      </c>
      <c r="F545" s="15" t="s">
        <v>65</v>
      </c>
      <c r="G545" s="17">
        <v>25</v>
      </c>
      <c r="H545" s="17">
        <v>3</v>
      </c>
      <c r="I545" s="16" t="s">
        <v>56</v>
      </c>
      <c r="J545" s="126" t="s">
        <v>57</v>
      </c>
      <c r="K545" s="126" t="s">
        <v>57</v>
      </c>
      <c r="L545" s="15">
        <v>1</v>
      </c>
      <c r="M545" s="15" t="s">
        <v>57</v>
      </c>
      <c r="N545" s="44" t="s">
        <v>57</v>
      </c>
      <c r="O545" s="44" t="s">
        <v>57</v>
      </c>
      <c r="P545" s="44" t="s">
        <v>57</v>
      </c>
      <c r="Q545" s="15" t="s">
        <v>57</v>
      </c>
      <c r="R545" s="15">
        <v>87.3</v>
      </c>
      <c r="S545" s="15">
        <v>16.7</v>
      </c>
      <c r="T545" s="15">
        <v>9.4499999999999993</v>
      </c>
      <c r="U545" s="15">
        <v>97.2</v>
      </c>
      <c r="V545" s="15">
        <v>231.4</v>
      </c>
      <c r="W545" s="15">
        <v>7.77</v>
      </c>
      <c r="X545" s="15">
        <v>111.1</v>
      </c>
      <c r="Y545" s="15">
        <v>11</v>
      </c>
      <c r="Z545" s="18" t="s">
        <v>57</v>
      </c>
      <c r="AA545" s="18" t="s">
        <v>57</v>
      </c>
      <c r="AB545" s="18" t="s">
        <v>57</v>
      </c>
      <c r="AC545" s="18" t="s">
        <v>57</v>
      </c>
      <c r="AD545" s="18" t="s">
        <v>57</v>
      </c>
      <c r="AE545" s="15" t="s">
        <v>57</v>
      </c>
      <c r="AF545" s="11" t="s">
        <v>299</v>
      </c>
      <c r="AM545" s="3"/>
      <c r="AN545" s="3"/>
      <c r="AO545" s="3"/>
      <c r="AP545" s="124">
        <f t="shared" si="75"/>
        <v>0</v>
      </c>
      <c r="BB545" s="141">
        <f t="shared" si="76"/>
        <v>0</v>
      </c>
      <c r="BE545" s="141">
        <f t="shared" si="77"/>
        <v>0</v>
      </c>
      <c r="BH545" s="141">
        <f t="shared" si="78"/>
        <v>0</v>
      </c>
      <c r="BI545" s="141">
        <f t="shared" si="79"/>
        <v>0</v>
      </c>
    </row>
    <row r="546" spans="1:61" hidden="1">
      <c r="A546" s="1">
        <v>11</v>
      </c>
      <c r="B546" s="15" t="s">
        <v>235</v>
      </c>
      <c r="C546" s="16">
        <v>43388</v>
      </c>
      <c r="D546" s="15" t="s">
        <v>236</v>
      </c>
      <c r="E546" s="15" t="s">
        <v>246</v>
      </c>
      <c r="F546" s="15" t="s">
        <v>65</v>
      </c>
      <c r="G546" s="17">
        <v>25</v>
      </c>
      <c r="H546" s="17">
        <v>1</v>
      </c>
      <c r="I546" s="16" t="s">
        <v>56</v>
      </c>
      <c r="J546" s="126" t="s">
        <v>57</v>
      </c>
      <c r="K546" s="126" t="s">
        <v>57</v>
      </c>
      <c r="L546" s="15">
        <v>1</v>
      </c>
      <c r="M546" s="15" t="s">
        <v>57</v>
      </c>
      <c r="N546" s="44" t="s">
        <v>57</v>
      </c>
      <c r="O546" s="44" t="s">
        <v>57</v>
      </c>
      <c r="P546" s="44" t="s">
        <v>57</v>
      </c>
      <c r="Q546" s="15" t="s">
        <v>57</v>
      </c>
      <c r="R546" s="15">
        <v>100</v>
      </c>
      <c r="S546" s="15">
        <v>19</v>
      </c>
      <c r="T546" s="15">
        <v>9.24</v>
      </c>
      <c r="U546" s="15">
        <v>99.6</v>
      </c>
      <c r="V546" s="15">
        <v>245.8</v>
      </c>
      <c r="W546" s="15">
        <v>7.85</v>
      </c>
      <c r="X546" s="15">
        <v>293.7</v>
      </c>
      <c r="Y546" s="15">
        <v>5.8</v>
      </c>
      <c r="Z546" s="18" t="s">
        <v>57</v>
      </c>
      <c r="AA546" s="18" t="s">
        <v>57</v>
      </c>
      <c r="AB546" s="18" t="s">
        <v>57</v>
      </c>
      <c r="AC546" s="18" t="s">
        <v>57</v>
      </c>
      <c r="AD546" s="18" t="s">
        <v>57</v>
      </c>
      <c r="AE546" s="15" t="s">
        <v>57</v>
      </c>
      <c r="AF546" s="11" t="s">
        <v>246</v>
      </c>
      <c r="AM546" s="3"/>
      <c r="AN546" s="3"/>
      <c r="AO546" s="3"/>
      <c r="AP546" s="124">
        <f t="shared" si="75"/>
        <v>0</v>
      </c>
      <c r="BB546" s="141">
        <f t="shared" si="76"/>
        <v>0</v>
      </c>
      <c r="BE546" s="141">
        <f t="shared" si="77"/>
        <v>0</v>
      </c>
      <c r="BH546" s="141">
        <f t="shared" si="78"/>
        <v>0</v>
      </c>
      <c r="BI546" s="141">
        <f t="shared" si="79"/>
        <v>0</v>
      </c>
    </row>
    <row r="547" spans="1:61" hidden="1">
      <c r="A547" s="1">
        <v>11</v>
      </c>
      <c r="B547" s="15" t="s">
        <v>235</v>
      </c>
      <c r="C547" s="16">
        <v>43388</v>
      </c>
      <c r="D547" s="15" t="s">
        <v>236</v>
      </c>
      <c r="E547" s="15" t="s">
        <v>247</v>
      </c>
      <c r="F547" s="15" t="s">
        <v>65</v>
      </c>
      <c r="G547" s="17">
        <v>25</v>
      </c>
      <c r="H547" s="17">
        <v>2</v>
      </c>
      <c r="I547" s="16" t="s">
        <v>56</v>
      </c>
      <c r="J547" s="126" t="s">
        <v>57</v>
      </c>
      <c r="K547" s="126" t="s">
        <v>57</v>
      </c>
      <c r="L547" s="15">
        <v>1</v>
      </c>
      <c r="M547" s="15" t="s">
        <v>57</v>
      </c>
      <c r="N547" s="44" t="s">
        <v>57</v>
      </c>
      <c r="O547" s="44" t="s">
        <v>57</v>
      </c>
      <c r="P547" s="44" t="s">
        <v>57</v>
      </c>
      <c r="Q547" s="15" t="s">
        <v>57</v>
      </c>
      <c r="R547" s="15">
        <v>100</v>
      </c>
      <c r="S547" s="15">
        <v>19</v>
      </c>
      <c r="T547" s="15">
        <v>9.24</v>
      </c>
      <c r="U547" s="15">
        <v>99.6</v>
      </c>
      <c r="V547" s="15">
        <v>245.8</v>
      </c>
      <c r="W547" s="15">
        <v>7.85</v>
      </c>
      <c r="X547" s="15">
        <v>293.7</v>
      </c>
      <c r="Y547" s="15">
        <v>5.8</v>
      </c>
      <c r="Z547" s="18" t="s">
        <v>57</v>
      </c>
      <c r="AA547" s="18" t="s">
        <v>57</v>
      </c>
      <c r="AB547" s="18" t="s">
        <v>57</v>
      </c>
      <c r="AC547" s="18" t="s">
        <v>57</v>
      </c>
      <c r="AD547" s="18" t="s">
        <v>57</v>
      </c>
      <c r="AE547" s="15" t="s">
        <v>57</v>
      </c>
      <c r="AF547" s="11" t="s">
        <v>247</v>
      </c>
      <c r="AM547" s="3"/>
      <c r="AN547" s="3"/>
      <c r="AO547" s="3"/>
      <c r="AP547" s="124">
        <f t="shared" si="75"/>
        <v>0</v>
      </c>
      <c r="BB547" s="141">
        <f t="shared" si="76"/>
        <v>0</v>
      </c>
      <c r="BE547" s="141">
        <f t="shared" si="77"/>
        <v>0</v>
      </c>
      <c r="BH547" s="141">
        <f t="shared" si="78"/>
        <v>0</v>
      </c>
      <c r="BI547" s="141">
        <f t="shared" si="79"/>
        <v>0</v>
      </c>
    </row>
    <row r="548" spans="1:61" hidden="1">
      <c r="A548" s="1">
        <v>11</v>
      </c>
      <c r="B548" s="15" t="s">
        <v>235</v>
      </c>
      <c r="C548" s="16">
        <v>43388</v>
      </c>
      <c r="D548" s="15" t="s">
        <v>236</v>
      </c>
      <c r="E548" s="15" t="s">
        <v>248</v>
      </c>
      <c r="F548" s="15" t="s">
        <v>65</v>
      </c>
      <c r="G548" s="17">
        <v>25</v>
      </c>
      <c r="H548" s="17">
        <v>3</v>
      </c>
      <c r="I548" s="16" t="s">
        <v>56</v>
      </c>
      <c r="J548" s="126" t="s">
        <v>57</v>
      </c>
      <c r="K548" s="126" t="s">
        <v>57</v>
      </c>
      <c r="L548" s="15">
        <v>1</v>
      </c>
      <c r="M548" s="15" t="s">
        <v>57</v>
      </c>
      <c r="N548" s="44" t="s">
        <v>57</v>
      </c>
      <c r="O548" s="44" t="s">
        <v>57</v>
      </c>
      <c r="P548" s="44" t="s">
        <v>57</v>
      </c>
      <c r="Q548" s="15" t="s">
        <v>57</v>
      </c>
      <c r="R548" s="15">
        <v>100</v>
      </c>
      <c r="S548" s="15">
        <v>19</v>
      </c>
      <c r="T548" s="15">
        <v>9.24</v>
      </c>
      <c r="U548" s="15">
        <v>99.6</v>
      </c>
      <c r="V548" s="15">
        <v>245.8</v>
      </c>
      <c r="W548" s="15">
        <v>7.85</v>
      </c>
      <c r="X548" s="15">
        <v>293.7</v>
      </c>
      <c r="Y548" s="15">
        <v>5.8</v>
      </c>
      <c r="Z548" s="18" t="s">
        <v>57</v>
      </c>
      <c r="AA548" s="18" t="s">
        <v>57</v>
      </c>
      <c r="AB548" s="18" t="s">
        <v>57</v>
      </c>
      <c r="AC548" s="18" t="s">
        <v>57</v>
      </c>
      <c r="AD548" s="18" t="s">
        <v>57</v>
      </c>
      <c r="AE548" s="15" t="s">
        <v>57</v>
      </c>
      <c r="AF548" s="11" t="s">
        <v>248</v>
      </c>
      <c r="AM548" s="3"/>
      <c r="AN548" s="3"/>
      <c r="AO548" s="3"/>
      <c r="AP548" s="124">
        <f t="shared" si="75"/>
        <v>0</v>
      </c>
      <c r="BB548" s="141">
        <f t="shared" si="76"/>
        <v>0</v>
      </c>
      <c r="BE548" s="141">
        <f t="shared" si="77"/>
        <v>0</v>
      </c>
      <c r="BH548" s="141">
        <f t="shared" si="78"/>
        <v>0</v>
      </c>
      <c r="BI548" s="141">
        <f t="shared" si="79"/>
        <v>0</v>
      </c>
    </row>
    <row r="549" spans="1:61" hidden="1">
      <c r="A549" s="1">
        <v>11</v>
      </c>
      <c r="B549" s="15" t="s">
        <v>235</v>
      </c>
      <c r="C549" s="16">
        <v>43395</v>
      </c>
      <c r="D549" s="15" t="s">
        <v>270</v>
      </c>
      <c r="E549" s="15" t="s">
        <v>280</v>
      </c>
      <c r="F549" s="15" t="s">
        <v>65</v>
      </c>
      <c r="G549" s="17">
        <v>25</v>
      </c>
      <c r="H549" s="17">
        <v>10</v>
      </c>
      <c r="I549" s="16" t="s">
        <v>56</v>
      </c>
      <c r="J549" s="126" t="s">
        <v>57</v>
      </c>
      <c r="K549" s="126" t="s">
        <v>57</v>
      </c>
      <c r="L549" s="15">
        <v>1</v>
      </c>
      <c r="M549" s="15" t="s">
        <v>57</v>
      </c>
      <c r="N549" s="44" t="s">
        <v>57</v>
      </c>
      <c r="O549" s="44" t="s">
        <v>57</v>
      </c>
      <c r="P549" s="44" t="s">
        <v>57</v>
      </c>
      <c r="Q549" s="15" t="s">
        <v>57</v>
      </c>
      <c r="R549" s="15">
        <v>65.099999999999994</v>
      </c>
      <c r="S549" s="15">
        <v>15.7</v>
      </c>
      <c r="T549" s="15">
        <v>10.119999999999999</v>
      </c>
      <c r="U549" s="15">
        <v>102</v>
      </c>
      <c r="V549" s="15">
        <v>298.39999999999998</v>
      </c>
      <c r="W549" s="15">
        <v>7.85</v>
      </c>
      <c r="X549" s="15">
        <v>100.6</v>
      </c>
      <c r="Y549" s="15">
        <v>4.7</v>
      </c>
      <c r="Z549" s="18" t="s">
        <v>57</v>
      </c>
      <c r="AA549" s="18" t="s">
        <v>57</v>
      </c>
      <c r="AB549" s="18" t="s">
        <v>57</v>
      </c>
      <c r="AC549" s="18" t="s">
        <v>57</v>
      </c>
      <c r="AD549" s="18" t="s">
        <v>57</v>
      </c>
      <c r="AE549" s="15" t="s">
        <v>57</v>
      </c>
      <c r="AF549" s="11" t="s">
        <v>280</v>
      </c>
      <c r="AM549" s="3"/>
      <c r="AN549" s="3"/>
      <c r="AO549" s="3"/>
      <c r="AP549" s="124">
        <f t="shared" si="75"/>
        <v>0</v>
      </c>
      <c r="BB549" s="141">
        <f t="shared" si="76"/>
        <v>0</v>
      </c>
      <c r="BE549" s="141">
        <f t="shared" si="77"/>
        <v>0</v>
      </c>
      <c r="BH549" s="141">
        <f t="shared" si="78"/>
        <v>0</v>
      </c>
      <c r="BI549" s="141">
        <f t="shared" si="79"/>
        <v>0</v>
      </c>
    </row>
    <row r="550" spans="1:61" hidden="1">
      <c r="A550" s="1">
        <v>11</v>
      </c>
      <c r="B550" s="15" t="s">
        <v>235</v>
      </c>
      <c r="C550" s="16">
        <v>43395</v>
      </c>
      <c r="D550" s="15" t="s">
        <v>270</v>
      </c>
      <c r="E550" s="15" t="s">
        <v>281</v>
      </c>
      <c r="F550" s="15" t="s">
        <v>65</v>
      </c>
      <c r="G550" s="17">
        <v>25</v>
      </c>
      <c r="H550" s="17">
        <v>11</v>
      </c>
      <c r="I550" s="16" t="s">
        <v>56</v>
      </c>
      <c r="J550" s="126" t="s">
        <v>57</v>
      </c>
      <c r="K550" s="126" t="s">
        <v>57</v>
      </c>
      <c r="L550" s="15">
        <v>1</v>
      </c>
      <c r="M550" s="15" t="s">
        <v>57</v>
      </c>
      <c r="N550" s="44" t="s">
        <v>57</v>
      </c>
      <c r="O550" s="44" t="s">
        <v>57</v>
      </c>
      <c r="P550" s="44" t="s">
        <v>57</v>
      </c>
      <c r="Q550" s="15" t="s">
        <v>57</v>
      </c>
      <c r="R550" s="15">
        <v>65.099999999999994</v>
      </c>
      <c r="S550" s="15">
        <v>15.7</v>
      </c>
      <c r="T550" s="15">
        <v>10.119999999999999</v>
      </c>
      <c r="U550" s="15">
        <v>102</v>
      </c>
      <c r="V550" s="15">
        <v>298.39999999999998</v>
      </c>
      <c r="W550" s="15">
        <v>7.85</v>
      </c>
      <c r="X550" s="15">
        <v>100.6</v>
      </c>
      <c r="Y550" s="15">
        <v>4.7</v>
      </c>
      <c r="Z550" s="18" t="s">
        <v>57</v>
      </c>
      <c r="AA550" s="18" t="s">
        <v>57</v>
      </c>
      <c r="AB550" s="18" t="s">
        <v>57</v>
      </c>
      <c r="AC550" s="18" t="s">
        <v>57</v>
      </c>
      <c r="AD550" s="18" t="s">
        <v>57</v>
      </c>
      <c r="AE550" s="15" t="s">
        <v>57</v>
      </c>
      <c r="AF550" s="11" t="s">
        <v>281</v>
      </c>
      <c r="AM550" s="3"/>
      <c r="AN550" s="3"/>
      <c r="AO550" s="3"/>
      <c r="AP550" s="124">
        <f t="shared" si="75"/>
        <v>0</v>
      </c>
      <c r="BB550" s="141">
        <f t="shared" si="76"/>
        <v>0</v>
      </c>
      <c r="BE550" s="141">
        <f t="shared" si="77"/>
        <v>0</v>
      </c>
      <c r="BH550" s="141">
        <f t="shared" si="78"/>
        <v>0</v>
      </c>
      <c r="BI550" s="141">
        <f t="shared" si="79"/>
        <v>0</v>
      </c>
    </row>
    <row r="551" spans="1:61" hidden="1">
      <c r="A551" s="1">
        <v>11</v>
      </c>
      <c r="B551" s="15" t="s">
        <v>235</v>
      </c>
      <c r="C551" s="16">
        <v>43395</v>
      </c>
      <c r="D551" s="15" t="s">
        <v>270</v>
      </c>
      <c r="E551" s="15" t="s">
        <v>282</v>
      </c>
      <c r="F551" s="15" t="s">
        <v>65</v>
      </c>
      <c r="G551" s="17">
        <v>25</v>
      </c>
      <c r="H551" s="17">
        <v>12</v>
      </c>
      <c r="I551" s="16" t="s">
        <v>56</v>
      </c>
      <c r="J551" s="126" t="s">
        <v>57</v>
      </c>
      <c r="K551" s="126" t="s">
        <v>57</v>
      </c>
      <c r="L551" s="15">
        <v>1</v>
      </c>
      <c r="M551" s="15" t="s">
        <v>57</v>
      </c>
      <c r="N551" s="44" t="s">
        <v>57</v>
      </c>
      <c r="O551" s="44" t="s">
        <v>57</v>
      </c>
      <c r="P551" s="44" t="s">
        <v>57</v>
      </c>
      <c r="Q551" s="15" t="s">
        <v>57</v>
      </c>
      <c r="R551" s="15">
        <v>65.099999999999994</v>
      </c>
      <c r="S551" s="15">
        <v>15.7</v>
      </c>
      <c r="T551" s="15">
        <v>10.119999999999999</v>
      </c>
      <c r="U551" s="15">
        <v>102</v>
      </c>
      <c r="V551" s="15">
        <v>298.39999999999998</v>
      </c>
      <c r="W551" s="15">
        <v>7.85</v>
      </c>
      <c r="X551" s="15">
        <v>100.6</v>
      </c>
      <c r="Y551" s="15">
        <v>4.7</v>
      </c>
      <c r="Z551" s="18" t="s">
        <v>57</v>
      </c>
      <c r="AA551" s="18" t="s">
        <v>57</v>
      </c>
      <c r="AB551" s="18" t="s">
        <v>57</v>
      </c>
      <c r="AC551" s="18" t="s">
        <v>57</v>
      </c>
      <c r="AD551" s="18" t="s">
        <v>57</v>
      </c>
      <c r="AE551" s="15" t="s">
        <v>57</v>
      </c>
      <c r="AF551" s="11" t="s">
        <v>282</v>
      </c>
      <c r="AM551" s="3"/>
      <c r="AN551" s="3"/>
      <c r="AO551" s="3"/>
      <c r="AP551" s="124">
        <f t="shared" si="75"/>
        <v>0</v>
      </c>
      <c r="BB551" s="141">
        <f t="shared" si="76"/>
        <v>0</v>
      </c>
      <c r="BE551" s="141">
        <f t="shared" si="77"/>
        <v>0</v>
      </c>
      <c r="BH551" s="141">
        <f t="shared" si="78"/>
        <v>0</v>
      </c>
      <c r="BI551" s="141">
        <f t="shared" si="79"/>
        <v>0</v>
      </c>
    </row>
    <row r="552" spans="1:61" hidden="1">
      <c r="A552" s="1">
        <v>3</v>
      </c>
      <c r="B552" s="15" t="s">
        <v>93</v>
      </c>
      <c r="C552" s="16">
        <v>43390</v>
      </c>
      <c r="D552" s="15" t="s">
        <v>94</v>
      </c>
      <c r="E552" s="15" t="s">
        <v>104</v>
      </c>
      <c r="F552" s="15" t="s">
        <v>65</v>
      </c>
      <c r="G552" s="17">
        <v>25</v>
      </c>
      <c r="H552" s="17">
        <v>1</v>
      </c>
      <c r="I552" s="16" t="s">
        <v>56</v>
      </c>
      <c r="J552" s="126" t="s">
        <v>57</v>
      </c>
      <c r="K552" s="126" t="s">
        <v>57</v>
      </c>
      <c r="L552" s="15" t="s">
        <v>57</v>
      </c>
      <c r="M552" s="15" t="s">
        <v>57</v>
      </c>
      <c r="N552" s="44" t="s">
        <v>57</v>
      </c>
      <c r="O552" s="44" t="s">
        <v>57</v>
      </c>
      <c r="P552" s="44" t="s">
        <v>57</v>
      </c>
      <c r="Q552" s="15" t="s">
        <v>57</v>
      </c>
      <c r="R552" s="114">
        <v>36.9</v>
      </c>
      <c r="S552" s="15">
        <v>13.7</v>
      </c>
      <c r="T552" s="15">
        <v>10.130000000000001</v>
      </c>
      <c r="U552" s="15">
        <v>97.8</v>
      </c>
      <c r="V552" s="15">
        <v>200.8</v>
      </c>
      <c r="W552" s="15">
        <v>7.93</v>
      </c>
      <c r="X552" s="15">
        <v>172.9</v>
      </c>
      <c r="Y552" s="15">
        <v>8.3000000000000007</v>
      </c>
      <c r="Z552" s="18" t="s">
        <v>57</v>
      </c>
      <c r="AA552" s="18" t="s">
        <v>57</v>
      </c>
      <c r="AB552" s="18" t="s">
        <v>57</v>
      </c>
      <c r="AC552" s="18" t="s">
        <v>57</v>
      </c>
      <c r="AD552" s="18" t="s">
        <v>57</v>
      </c>
      <c r="AE552" s="15" t="s">
        <v>57</v>
      </c>
      <c r="AF552" s="11" t="s">
        <v>104</v>
      </c>
      <c r="AM552" s="3"/>
      <c r="AN552" s="3"/>
      <c r="AO552" s="3"/>
      <c r="AP552" s="124"/>
      <c r="BB552" s="141">
        <f t="shared" si="76"/>
        <v>0</v>
      </c>
      <c r="BE552" s="141">
        <f t="shared" si="77"/>
        <v>0</v>
      </c>
      <c r="BH552" s="141">
        <f t="shared" si="78"/>
        <v>0</v>
      </c>
      <c r="BI552" s="141">
        <f t="shared" si="79"/>
        <v>0</v>
      </c>
    </row>
    <row r="553" spans="1:61" hidden="1">
      <c r="A553" s="1">
        <v>3</v>
      </c>
      <c r="B553" s="15" t="s">
        <v>93</v>
      </c>
      <c r="C553" s="16">
        <v>43390</v>
      </c>
      <c r="D553" s="15" t="s">
        <v>94</v>
      </c>
      <c r="E553" s="15" t="s">
        <v>105</v>
      </c>
      <c r="F553" s="15" t="s">
        <v>65</v>
      </c>
      <c r="G553" s="17">
        <v>25</v>
      </c>
      <c r="H553" s="17">
        <v>2</v>
      </c>
      <c r="I553" s="16" t="s">
        <v>56</v>
      </c>
      <c r="J553" s="126" t="s">
        <v>57</v>
      </c>
      <c r="K553" s="126" t="s">
        <v>57</v>
      </c>
      <c r="L553" s="15" t="s">
        <v>57</v>
      </c>
      <c r="M553" s="15" t="s">
        <v>57</v>
      </c>
      <c r="N553" s="44" t="s">
        <v>57</v>
      </c>
      <c r="O553" s="44" t="s">
        <v>57</v>
      </c>
      <c r="P553" s="44" t="s">
        <v>57</v>
      </c>
      <c r="Q553" s="15" t="s">
        <v>57</v>
      </c>
      <c r="R553" s="114">
        <v>36.9</v>
      </c>
      <c r="S553" s="15">
        <v>13.7</v>
      </c>
      <c r="T553" s="15">
        <v>10.130000000000001</v>
      </c>
      <c r="U553" s="15">
        <v>97.8</v>
      </c>
      <c r="V553" s="15">
        <v>200.8</v>
      </c>
      <c r="W553" s="15">
        <v>7.93</v>
      </c>
      <c r="X553" s="15">
        <v>172.9</v>
      </c>
      <c r="Y553" s="15">
        <v>8.3000000000000007</v>
      </c>
      <c r="Z553" s="18" t="s">
        <v>57</v>
      </c>
      <c r="AA553" s="18" t="s">
        <v>57</v>
      </c>
      <c r="AB553" s="18" t="s">
        <v>57</v>
      </c>
      <c r="AC553" s="18" t="s">
        <v>57</v>
      </c>
      <c r="AD553" s="18" t="s">
        <v>57</v>
      </c>
      <c r="AE553" s="15" t="s">
        <v>57</v>
      </c>
      <c r="AF553" s="11" t="s">
        <v>105</v>
      </c>
      <c r="AM553" s="3"/>
      <c r="AN553" s="3"/>
      <c r="AO553" s="3"/>
      <c r="AP553" s="124"/>
      <c r="BB553" s="141">
        <f t="shared" si="76"/>
        <v>0</v>
      </c>
      <c r="BE553" s="141">
        <f t="shared" si="77"/>
        <v>0</v>
      </c>
      <c r="BH553" s="141">
        <f t="shared" si="78"/>
        <v>0</v>
      </c>
      <c r="BI553" s="141">
        <f t="shared" si="79"/>
        <v>0</v>
      </c>
    </row>
    <row r="554" spans="1:61" hidden="1">
      <c r="A554" s="1">
        <v>3</v>
      </c>
      <c r="B554" s="15" t="s">
        <v>93</v>
      </c>
      <c r="C554" s="16">
        <v>43390</v>
      </c>
      <c r="D554" s="15" t="s">
        <v>94</v>
      </c>
      <c r="E554" s="15" t="s">
        <v>106</v>
      </c>
      <c r="F554" s="15" t="s">
        <v>65</v>
      </c>
      <c r="G554" s="17">
        <v>25</v>
      </c>
      <c r="H554" s="17">
        <v>3</v>
      </c>
      <c r="I554" s="16" t="s">
        <v>56</v>
      </c>
      <c r="J554" s="126" t="s">
        <v>57</v>
      </c>
      <c r="K554" s="126" t="s">
        <v>57</v>
      </c>
      <c r="L554" s="15" t="s">
        <v>57</v>
      </c>
      <c r="M554" s="15" t="s">
        <v>57</v>
      </c>
      <c r="N554" s="44" t="s">
        <v>57</v>
      </c>
      <c r="O554" s="44" t="s">
        <v>57</v>
      </c>
      <c r="P554" s="44" t="s">
        <v>57</v>
      </c>
      <c r="Q554" s="15" t="s">
        <v>57</v>
      </c>
      <c r="R554" s="114">
        <v>36.9</v>
      </c>
      <c r="S554" s="15">
        <v>13.7</v>
      </c>
      <c r="T554" s="15">
        <v>10.130000000000001</v>
      </c>
      <c r="U554" s="15">
        <v>97.8</v>
      </c>
      <c r="V554" s="15">
        <v>200.8</v>
      </c>
      <c r="W554" s="15">
        <v>7.93</v>
      </c>
      <c r="X554" s="15">
        <v>172.9</v>
      </c>
      <c r="Y554" s="15">
        <v>8.3000000000000007</v>
      </c>
      <c r="Z554" s="18" t="s">
        <v>57</v>
      </c>
      <c r="AA554" s="18" t="s">
        <v>57</v>
      </c>
      <c r="AB554" s="18" t="s">
        <v>57</v>
      </c>
      <c r="AC554" s="18" t="s">
        <v>57</v>
      </c>
      <c r="AD554" s="18" t="s">
        <v>57</v>
      </c>
      <c r="AE554" s="15" t="s">
        <v>57</v>
      </c>
      <c r="AF554" s="11" t="s">
        <v>106</v>
      </c>
      <c r="AM554" s="3"/>
      <c r="AN554" s="3"/>
      <c r="AO554" s="3"/>
      <c r="AP554" s="124"/>
      <c r="BB554" s="141">
        <f t="shared" si="76"/>
        <v>0</v>
      </c>
      <c r="BE554" s="141">
        <f t="shared" si="77"/>
        <v>0</v>
      </c>
      <c r="BH554" s="141">
        <f t="shared" si="78"/>
        <v>0</v>
      </c>
      <c r="BI554" s="141">
        <f t="shared" si="79"/>
        <v>0</v>
      </c>
    </row>
    <row r="555" spans="1:61" hidden="1">
      <c r="A555" s="1">
        <v>1</v>
      </c>
      <c r="B555" s="15" t="s">
        <v>52</v>
      </c>
      <c r="C555" s="16">
        <v>43390</v>
      </c>
      <c r="D555" s="15" t="s">
        <v>53</v>
      </c>
      <c r="E555" s="15" t="s">
        <v>68</v>
      </c>
      <c r="F555" s="15" t="s">
        <v>65</v>
      </c>
      <c r="G555" s="17">
        <v>25</v>
      </c>
      <c r="H555" s="17">
        <v>1</v>
      </c>
      <c r="I555" s="16" t="s">
        <v>56</v>
      </c>
      <c r="J555" s="126" t="s">
        <v>57</v>
      </c>
      <c r="K555" s="126" t="s">
        <v>57</v>
      </c>
      <c r="L555" s="15">
        <v>0.92</v>
      </c>
      <c r="M555" s="15" t="s">
        <v>57</v>
      </c>
      <c r="N555" s="44" t="s">
        <v>57</v>
      </c>
      <c r="O555" s="44" t="s">
        <v>57</v>
      </c>
      <c r="P555" s="44" t="s">
        <v>57</v>
      </c>
      <c r="Q555" s="15" t="s">
        <v>57</v>
      </c>
      <c r="R555" s="114">
        <v>23.4</v>
      </c>
      <c r="S555" s="15">
        <v>11.4</v>
      </c>
      <c r="T555" s="15">
        <v>10.09</v>
      </c>
      <c r="U555" s="15">
        <v>92.4</v>
      </c>
      <c r="V555" s="15">
        <v>124</v>
      </c>
      <c r="W555" s="15">
        <v>7.73</v>
      </c>
      <c r="X555" s="15">
        <v>140.30000000000001</v>
      </c>
      <c r="Y555" s="15">
        <v>6.4</v>
      </c>
      <c r="Z555" s="18" t="s">
        <v>57</v>
      </c>
      <c r="AA555" s="18" t="s">
        <v>57</v>
      </c>
      <c r="AB555" s="18" t="s">
        <v>57</v>
      </c>
      <c r="AC555" s="18" t="s">
        <v>57</v>
      </c>
      <c r="AD555" s="18" t="s">
        <v>57</v>
      </c>
      <c r="AE555" s="15" t="s">
        <v>57</v>
      </c>
      <c r="AF555" s="11" t="s">
        <v>68</v>
      </c>
      <c r="AM555" s="3"/>
      <c r="AN555" s="3"/>
      <c r="AO555" s="3"/>
      <c r="AP555" s="124"/>
      <c r="BB555" s="141">
        <f t="shared" si="76"/>
        <v>0</v>
      </c>
      <c r="BE555" s="141">
        <f t="shared" si="77"/>
        <v>0</v>
      </c>
      <c r="BH555" s="141">
        <f t="shared" si="78"/>
        <v>0</v>
      </c>
      <c r="BI555" s="141">
        <f t="shared" si="79"/>
        <v>0</v>
      </c>
    </row>
    <row r="556" spans="1:61" hidden="1">
      <c r="A556" s="1">
        <v>1</v>
      </c>
      <c r="B556" s="15" t="s">
        <v>52</v>
      </c>
      <c r="C556" s="16">
        <v>43390</v>
      </c>
      <c r="D556" s="15" t="s">
        <v>53</v>
      </c>
      <c r="E556" s="15" t="s">
        <v>69</v>
      </c>
      <c r="F556" s="15" t="s">
        <v>65</v>
      </c>
      <c r="G556" s="17">
        <v>25</v>
      </c>
      <c r="H556" s="17">
        <v>2</v>
      </c>
      <c r="I556" s="16" t="s">
        <v>56</v>
      </c>
      <c r="J556" s="126" t="s">
        <v>57</v>
      </c>
      <c r="K556" s="126" t="s">
        <v>57</v>
      </c>
      <c r="L556" s="15">
        <v>1</v>
      </c>
      <c r="M556" s="15" t="s">
        <v>57</v>
      </c>
      <c r="N556" s="44" t="s">
        <v>57</v>
      </c>
      <c r="O556" s="44" t="s">
        <v>57</v>
      </c>
      <c r="P556" s="44" t="s">
        <v>57</v>
      </c>
      <c r="Q556" s="15" t="s">
        <v>57</v>
      </c>
      <c r="R556" s="114">
        <v>23.4</v>
      </c>
      <c r="S556" s="15">
        <v>11.4</v>
      </c>
      <c r="T556" s="15">
        <v>10.09</v>
      </c>
      <c r="U556" s="15">
        <v>92.4</v>
      </c>
      <c r="V556" s="15">
        <v>124</v>
      </c>
      <c r="W556" s="15">
        <v>7.73</v>
      </c>
      <c r="X556" s="15">
        <v>140.30000000000001</v>
      </c>
      <c r="Y556" s="15">
        <v>6.4</v>
      </c>
      <c r="Z556" s="18" t="s">
        <v>57</v>
      </c>
      <c r="AA556" s="18" t="s">
        <v>57</v>
      </c>
      <c r="AB556" s="18" t="s">
        <v>57</v>
      </c>
      <c r="AC556" s="18" t="s">
        <v>57</v>
      </c>
      <c r="AD556" s="18" t="s">
        <v>57</v>
      </c>
      <c r="AE556" s="15" t="s">
        <v>57</v>
      </c>
      <c r="AF556" s="11" t="s">
        <v>69</v>
      </c>
      <c r="AM556" s="3"/>
      <c r="AN556" s="3"/>
      <c r="AO556" s="3"/>
      <c r="AP556" s="124"/>
      <c r="BB556" s="141">
        <f t="shared" si="76"/>
        <v>0</v>
      </c>
      <c r="BE556" s="141">
        <f t="shared" si="77"/>
        <v>0</v>
      </c>
      <c r="BH556" s="141">
        <f t="shared" si="78"/>
        <v>0</v>
      </c>
      <c r="BI556" s="141">
        <f t="shared" si="79"/>
        <v>0</v>
      </c>
    </row>
    <row r="557" spans="1:61" hidden="1">
      <c r="A557" s="1">
        <v>1</v>
      </c>
      <c r="B557" s="15" t="s">
        <v>52</v>
      </c>
      <c r="C557" s="16">
        <v>43390</v>
      </c>
      <c r="D557" s="15" t="s">
        <v>53</v>
      </c>
      <c r="E557" s="15" t="s">
        <v>70</v>
      </c>
      <c r="F557" s="15" t="s">
        <v>65</v>
      </c>
      <c r="G557" s="17">
        <v>25</v>
      </c>
      <c r="H557" s="17">
        <v>3</v>
      </c>
      <c r="I557" s="16" t="s">
        <v>56</v>
      </c>
      <c r="J557" s="126" t="s">
        <v>57</v>
      </c>
      <c r="K557" s="126" t="s">
        <v>57</v>
      </c>
      <c r="L557" s="15">
        <v>1</v>
      </c>
      <c r="M557" s="15" t="s">
        <v>57</v>
      </c>
      <c r="N557" s="44" t="s">
        <v>57</v>
      </c>
      <c r="O557" s="44" t="s">
        <v>57</v>
      </c>
      <c r="P557" s="44" t="s">
        <v>57</v>
      </c>
      <c r="Q557" s="15" t="s">
        <v>57</v>
      </c>
      <c r="R557" s="114">
        <v>23.4</v>
      </c>
      <c r="S557" s="15">
        <v>11.4</v>
      </c>
      <c r="T557" s="15">
        <v>10.09</v>
      </c>
      <c r="U557" s="15">
        <v>92.4</v>
      </c>
      <c r="V557" s="15">
        <v>124</v>
      </c>
      <c r="W557" s="15">
        <v>7.73</v>
      </c>
      <c r="X557" s="15">
        <v>140.30000000000001</v>
      </c>
      <c r="Y557" s="15">
        <v>6.4</v>
      </c>
      <c r="Z557" s="18" t="s">
        <v>57</v>
      </c>
      <c r="AA557" s="18" t="s">
        <v>57</v>
      </c>
      <c r="AB557" s="18" t="s">
        <v>57</v>
      </c>
      <c r="AC557" s="18" t="s">
        <v>57</v>
      </c>
      <c r="AD557" s="18" t="s">
        <v>57</v>
      </c>
      <c r="AE557" s="15" t="s">
        <v>57</v>
      </c>
      <c r="AF557" s="11" t="s">
        <v>70</v>
      </c>
      <c r="AM557" s="3"/>
      <c r="AN557" s="3"/>
      <c r="AO557" s="3"/>
      <c r="AP557" s="124"/>
      <c r="BB557" s="141">
        <f t="shared" si="76"/>
        <v>0</v>
      </c>
      <c r="BE557" s="141">
        <f t="shared" si="77"/>
        <v>0</v>
      </c>
      <c r="BH557" s="141">
        <f t="shared" si="78"/>
        <v>0</v>
      </c>
      <c r="BI557" s="141">
        <f t="shared" si="79"/>
        <v>0</v>
      </c>
    </row>
    <row r="558" spans="1:61" hidden="1">
      <c r="A558" s="1">
        <v>6</v>
      </c>
      <c r="B558" s="15" t="s">
        <v>143</v>
      </c>
      <c r="C558" s="16">
        <v>43388</v>
      </c>
      <c r="D558" s="15" t="s">
        <v>162</v>
      </c>
      <c r="E558" s="15" t="s">
        <v>163</v>
      </c>
      <c r="F558" s="15" t="s">
        <v>65</v>
      </c>
      <c r="G558" s="17">
        <v>25</v>
      </c>
      <c r="H558" s="17">
        <v>1</v>
      </c>
      <c r="I558" s="16" t="s">
        <v>56</v>
      </c>
      <c r="J558" s="126" t="s">
        <v>57</v>
      </c>
      <c r="K558" s="126" t="s">
        <v>57</v>
      </c>
      <c r="L558" s="15">
        <v>1</v>
      </c>
      <c r="M558" s="15" t="s">
        <v>57</v>
      </c>
      <c r="N558" s="44" t="s">
        <v>57</v>
      </c>
      <c r="O558" s="44" t="s">
        <v>57</v>
      </c>
      <c r="P558" s="44" t="s">
        <v>57</v>
      </c>
      <c r="Q558" s="15" t="s">
        <v>57</v>
      </c>
      <c r="R558" s="15">
        <v>139</v>
      </c>
      <c r="S558" s="15">
        <v>17</v>
      </c>
      <c r="T558" s="15">
        <v>9.39</v>
      </c>
      <c r="U558" s="15">
        <v>97.3</v>
      </c>
      <c r="V558" s="15">
        <v>263.5</v>
      </c>
      <c r="W558" s="15">
        <v>7.87</v>
      </c>
      <c r="X558" s="15">
        <v>281</v>
      </c>
      <c r="Y558" s="15">
        <v>4.9000000000000004</v>
      </c>
      <c r="Z558" s="18" t="s">
        <v>57</v>
      </c>
      <c r="AA558" s="18" t="s">
        <v>57</v>
      </c>
      <c r="AB558" s="18" t="s">
        <v>57</v>
      </c>
      <c r="AC558" s="18" t="s">
        <v>57</v>
      </c>
      <c r="AD558" s="18" t="s">
        <v>57</v>
      </c>
      <c r="AE558" s="15" t="s">
        <v>57</v>
      </c>
      <c r="AF558" s="11" t="s">
        <v>163</v>
      </c>
      <c r="AM558" s="3"/>
      <c r="AN558" s="3"/>
      <c r="AO558" s="3"/>
      <c r="AP558" s="124"/>
      <c r="BB558" s="141">
        <f t="shared" si="76"/>
        <v>0</v>
      </c>
      <c r="BE558" s="141">
        <f t="shared" si="77"/>
        <v>0</v>
      </c>
      <c r="BH558" s="141">
        <f t="shared" si="78"/>
        <v>0</v>
      </c>
      <c r="BI558" s="141">
        <f t="shared" si="79"/>
        <v>0</v>
      </c>
    </row>
    <row r="559" spans="1:61" hidden="1">
      <c r="A559" s="1">
        <v>6</v>
      </c>
      <c r="B559" s="15" t="s">
        <v>143</v>
      </c>
      <c r="C559" s="16">
        <v>43388</v>
      </c>
      <c r="D559" s="15" t="s">
        <v>164</v>
      </c>
      <c r="E559" s="15" t="s">
        <v>165</v>
      </c>
      <c r="F559" s="15" t="s">
        <v>65</v>
      </c>
      <c r="G559" s="17">
        <v>25</v>
      </c>
      <c r="H559" s="17">
        <v>2</v>
      </c>
      <c r="I559" s="16" t="s">
        <v>56</v>
      </c>
      <c r="J559" s="126" t="s">
        <v>57</v>
      </c>
      <c r="K559" s="126" t="s">
        <v>57</v>
      </c>
      <c r="L559" s="15">
        <v>1</v>
      </c>
      <c r="M559" s="15" t="s">
        <v>57</v>
      </c>
      <c r="N559" s="44" t="s">
        <v>57</v>
      </c>
      <c r="O559" s="44" t="s">
        <v>57</v>
      </c>
      <c r="P559" s="44" t="s">
        <v>57</v>
      </c>
      <c r="Q559" s="15" t="s">
        <v>57</v>
      </c>
      <c r="R559" s="15">
        <v>139</v>
      </c>
      <c r="S559" s="15">
        <v>17</v>
      </c>
      <c r="T559" s="15">
        <v>9.39</v>
      </c>
      <c r="U559" s="15">
        <v>97.3</v>
      </c>
      <c r="V559" s="15">
        <v>263.5</v>
      </c>
      <c r="W559" s="15">
        <v>7.87</v>
      </c>
      <c r="X559" s="15">
        <v>281</v>
      </c>
      <c r="Y559" s="15">
        <v>4.9000000000000004</v>
      </c>
      <c r="Z559" s="18" t="s">
        <v>57</v>
      </c>
      <c r="AA559" s="18" t="s">
        <v>57</v>
      </c>
      <c r="AB559" s="18" t="s">
        <v>57</v>
      </c>
      <c r="AC559" s="18" t="s">
        <v>57</v>
      </c>
      <c r="AD559" s="18" t="s">
        <v>57</v>
      </c>
      <c r="AE559" s="15" t="s">
        <v>57</v>
      </c>
      <c r="AF559" s="11" t="s">
        <v>165</v>
      </c>
      <c r="AM559" s="3"/>
      <c r="AN559" s="3"/>
      <c r="AO559" s="3"/>
      <c r="AP559" s="124"/>
      <c r="BB559" s="141">
        <f t="shared" si="76"/>
        <v>0</v>
      </c>
      <c r="BE559" s="141">
        <f t="shared" si="77"/>
        <v>0</v>
      </c>
      <c r="BH559" s="141">
        <f t="shared" si="78"/>
        <v>0</v>
      </c>
      <c r="BI559" s="141">
        <f t="shared" si="79"/>
        <v>0</v>
      </c>
    </row>
    <row r="560" spans="1:61" hidden="1">
      <c r="A560" s="1">
        <v>6</v>
      </c>
      <c r="B560" s="15" t="s">
        <v>143</v>
      </c>
      <c r="C560" s="16">
        <v>43388</v>
      </c>
      <c r="D560" s="15" t="s">
        <v>166</v>
      </c>
      <c r="E560" s="15" t="s">
        <v>167</v>
      </c>
      <c r="F560" s="15" t="s">
        <v>65</v>
      </c>
      <c r="G560" s="17">
        <v>25</v>
      </c>
      <c r="H560" s="17">
        <v>3</v>
      </c>
      <c r="I560" s="16" t="s">
        <v>56</v>
      </c>
      <c r="J560" s="126" t="s">
        <v>57</v>
      </c>
      <c r="K560" s="126" t="s">
        <v>57</v>
      </c>
      <c r="L560" s="15">
        <v>1</v>
      </c>
      <c r="M560" s="15" t="s">
        <v>57</v>
      </c>
      <c r="N560" s="44" t="s">
        <v>57</v>
      </c>
      <c r="O560" s="44" t="s">
        <v>57</v>
      </c>
      <c r="P560" s="44" t="s">
        <v>57</v>
      </c>
      <c r="Q560" s="15" t="s">
        <v>57</v>
      </c>
      <c r="R560" s="15">
        <v>139</v>
      </c>
      <c r="S560" s="15">
        <v>17</v>
      </c>
      <c r="T560" s="15">
        <v>9.39</v>
      </c>
      <c r="U560" s="15">
        <v>97.3</v>
      </c>
      <c r="V560" s="15">
        <v>263.5</v>
      </c>
      <c r="W560" s="15">
        <v>7.87</v>
      </c>
      <c r="X560" s="15">
        <v>281</v>
      </c>
      <c r="Y560" s="15">
        <v>4.9000000000000004</v>
      </c>
      <c r="Z560" s="18" t="s">
        <v>57</v>
      </c>
      <c r="AA560" s="18" t="s">
        <v>57</v>
      </c>
      <c r="AB560" s="18" t="s">
        <v>57</v>
      </c>
      <c r="AC560" s="18" t="s">
        <v>57</v>
      </c>
      <c r="AD560" s="18" t="s">
        <v>57</v>
      </c>
      <c r="AE560" s="15" t="s">
        <v>57</v>
      </c>
      <c r="AF560" s="11" t="s">
        <v>167</v>
      </c>
      <c r="AM560" s="3"/>
      <c r="AN560" s="3"/>
      <c r="AO560" s="3"/>
      <c r="AP560" s="124"/>
      <c r="BB560" s="141">
        <f t="shared" si="76"/>
        <v>0</v>
      </c>
      <c r="BE560" s="141">
        <f t="shared" si="77"/>
        <v>0</v>
      </c>
      <c r="BH560" s="141">
        <f t="shared" si="78"/>
        <v>0</v>
      </c>
      <c r="BI560" s="141">
        <f t="shared" si="79"/>
        <v>0</v>
      </c>
    </row>
    <row r="561" spans="1:61" hidden="1">
      <c r="A561" s="13">
        <v>6</v>
      </c>
      <c r="B561" s="15" t="s">
        <v>143</v>
      </c>
      <c r="C561" s="16">
        <v>43395</v>
      </c>
      <c r="D561" s="15" t="s">
        <v>188</v>
      </c>
      <c r="E561" s="15" t="s">
        <v>198</v>
      </c>
      <c r="F561" s="15" t="s">
        <v>65</v>
      </c>
      <c r="G561" s="17">
        <v>25</v>
      </c>
      <c r="H561" s="17">
        <v>10</v>
      </c>
      <c r="I561" s="16" t="s">
        <v>56</v>
      </c>
      <c r="J561" s="126" t="s">
        <v>57</v>
      </c>
      <c r="K561" s="126" t="s">
        <v>57</v>
      </c>
      <c r="L561" s="15">
        <v>1</v>
      </c>
      <c r="M561" s="15" t="s">
        <v>57</v>
      </c>
      <c r="N561" s="44" t="s">
        <v>57</v>
      </c>
      <c r="O561" s="44" t="s">
        <v>57</v>
      </c>
      <c r="P561" s="44" t="s">
        <v>57</v>
      </c>
      <c r="Q561" s="15" t="s">
        <v>57</v>
      </c>
      <c r="R561" s="15">
        <v>60.3</v>
      </c>
      <c r="S561" s="15">
        <v>14.6</v>
      </c>
      <c r="T561" s="15">
        <v>9.31</v>
      </c>
      <c r="U561" s="15">
        <v>91.7</v>
      </c>
      <c r="V561" s="15">
        <v>212.3</v>
      </c>
      <c r="W561" s="15">
        <v>7.76</v>
      </c>
      <c r="X561" s="15">
        <v>123.6</v>
      </c>
      <c r="Y561" s="15">
        <v>3.9</v>
      </c>
      <c r="Z561" s="18" t="s">
        <v>57</v>
      </c>
      <c r="AA561" s="18" t="s">
        <v>57</v>
      </c>
      <c r="AB561" s="18" t="s">
        <v>57</v>
      </c>
      <c r="AC561" s="18" t="s">
        <v>57</v>
      </c>
      <c r="AD561" s="18" t="s">
        <v>57</v>
      </c>
      <c r="AE561" s="15" t="s">
        <v>57</v>
      </c>
      <c r="AF561" s="11" t="s">
        <v>198</v>
      </c>
      <c r="AG561" s="144"/>
      <c r="AH561" s="144"/>
      <c r="AI561" s="144"/>
      <c r="AJ561" s="144"/>
      <c r="AK561" s="144"/>
      <c r="AL561" s="144"/>
      <c r="AM561" s="12"/>
      <c r="AN561" s="12"/>
      <c r="AO561" s="12"/>
      <c r="AP561" s="145">
        <f t="shared" ref="AP561:AP566" si="80">AO561+AN561+AM561</f>
        <v>0</v>
      </c>
      <c r="AQ561" s="144"/>
      <c r="AR561" s="144"/>
      <c r="AS561" s="144"/>
      <c r="AT561" s="144"/>
      <c r="AU561" s="144"/>
      <c r="AV561" s="144"/>
      <c r="AW561" s="144"/>
      <c r="AX561" s="144"/>
      <c r="AY561" s="144"/>
      <c r="AZ561" s="146"/>
      <c r="BA561" s="146"/>
      <c r="BB561" s="146">
        <f t="shared" si="76"/>
        <v>0</v>
      </c>
      <c r="BC561" s="146"/>
      <c r="BD561" s="146"/>
      <c r="BE561" s="146">
        <f t="shared" si="77"/>
        <v>0</v>
      </c>
      <c r="BF561" s="146"/>
      <c r="BG561" s="146"/>
      <c r="BH561" s="146">
        <f t="shared" si="78"/>
        <v>0</v>
      </c>
      <c r="BI561" s="146">
        <f t="shared" si="79"/>
        <v>0</v>
      </c>
    </row>
    <row r="562" spans="1:61" hidden="1">
      <c r="A562" s="13">
        <v>6</v>
      </c>
      <c r="B562" s="15" t="s">
        <v>143</v>
      </c>
      <c r="C562" s="16">
        <v>43395</v>
      </c>
      <c r="D562" s="15" t="s">
        <v>188</v>
      </c>
      <c r="E562" s="15" t="s">
        <v>199</v>
      </c>
      <c r="F562" s="15" t="s">
        <v>65</v>
      </c>
      <c r="G562" s="17">
        <v>25</v>
      </c>
      <c r="H562" s="17">
        <v>11</v>
      </c>
      <c r="I562" s="16" t="s">
        <v>56</v>
      </c>
      <c r="J562" s="126" t="s">
        <v>57</v>
      </c>
      <c r="K562" s="126" t="s">
        <v>57</v>
      </c>
      <c r="L562" s="15">
        <v>1</v>
      </c>
      <c r="M562" s="15" t="s">
        <v>57</v>
      </c>
      <c r="N562" s="44" t="s">
        <v>57</v>
      </c>
      <c r="O562" s="44" t="s">
        <v>57</v>
      </c>
      <c r="P562" s="44" t="s">
        <v>57</v>
      </c>
      <c r="Q562" s="15" t="s">
        <v>57</v>
      </c>
      <c r="R562" s="15">
        <v>60.3</v>
      </c>
      <c r="S562" s="15">
        <v>14.6</v>
      </c>
      <c r="T562" s="15">
        <v>9.31</v>
      </c>
      <c r="U562" s="15">
        <v>91.7</v>
      </c>
      <c r="V562" s="15">
        <v>212.3</v>
      </c>
      <c r="W562" s="15">
        <v>7.76</v>
      </c>
      <c r="X562" s="15">
        <v>123.6</v>
      </c>
      <c r="Y562" s="15">
        <v>3.9</v>
      </c>
      <c r="Z562" s="18" t="s">
        <v>57</v>
      </c>
      <c r="AA562" s="18" t="s">
        <v>57</v>
      </c>
      <c r="AB562" s="18" t="s">
        <v>57</v>
      </c>
      <c r="AC562" s="18" t="s">
        <v>57</v>
      </c>
      <c r="AD562" s="18" t="s">
        <v>57</v>
      </c>
      <c r="AE562" s="15" t="s">
        <v>57</v>
      </c>
      <c r="AF562" s="11" t="s">
        <v>199</v>
      </c>
      <c r="AG562" s="144"/>
      <c r="AH562" s="144"/>
      <c r="AI562" s="144"/>
      <c r="AJ562" s="144"/>
      <c r="AK562" s="144"/>
      <c r="AL562" s="144"/>
      <c r="AM562" s="12"/>
      <c r="AN562" s="12"/>
      <c r="AO562" s="12"/>
      <c r="AP562" s="145">
        <f t="shared" si="80"/>
        <v>0</v>
      </c>
      <c r="AQ562" s="144"/>
      <c r="AR562" s="144"/>
      <c r="AS562" s="144"/>
      <c r="AT562" s="144"/>
      <c r="AU562" s="144"/>
      <c r="AV562" s="144"/>
      <c r="AW562" s="144"/>
      <c r="AX562" s="144"/>
      <c r="AY562" s="144"/>
      <c r="AZ562" s="146"/>
      <c r="BA562" s="146"/>
      <c r="BB562" s="146">
        <f t="shared" si="76"/>
        <v>0</v>
      </c>
      <c r="BC562" s="146"/>
      <c r="BD562" s="146"/>
      <c r="BE562" s="146">
        <f t="shared" si="77"/>
        <v>0</v>
      </c>
      <c r="BF562" s="146"/>
      <c r="BG562" s="146"/>
      <c r="BH562" s="146">
        <f t="shared" si="78"/>
        <v>0</v>
      </c>
      <c r="BI562" s="146">
        <f t="shared" si="79"/>
        <v>0</v>
      </c>
    </row>
    <row r="563" spans="1:61" hidden="1">
      <c r="A563" s="13">
        <v>6</v>
      </c>
      <c r="B563" s="15" t="s">
        <v>143</v>
      </c>
      <c r="C563" s="16">
        <v>43395</v>
      </c>
      <c r="D563" s="15" t="s">
        <v>188</v>
      </c>
      <c r="E563" s="15" t="s">
        <v>200</v>
      </c>
      <c r="F563" s="15" t="s">
        <v>65</v>
      </c>
      <c r="G563" s="17">
        <v>25</v>
      </c>
      <c r="H563" s="17">
        <v>12</v>
      </c>
      <c r="I563" s="16" t="s">
        <v>56</v>
      </c>
      <c r="J563" s="126" t="s">
        <v>57</v>
      </c>
      <c r="K563" s="126" t="s">
        <v>57</v>
      </c>
      <c r="L563" s="15">
        <v>1</v>
      </c>
      <c r="M563" s="15" t="s">
        <v>57</v>
      </c>
      <c r="N563" s="44" t="s">
        <v>57</v>
      </c>
      <c r="O563" s="44" t="s">
        <v>57</v>
      </c>
      <c r="P563" s="44" t="s">
        <v>57</v>
      </c>
      <c r="Q563" s="15" t="s">
        <v>57</v>
      </c>
      <c r="R563" s="15">
        <v>60.3</v>
      </c>
      <c r="S563" s="15">
        <v>14.6</v>
      </c>
      <c r="T563" s="15">
        <v>9.31</v>
      </c>
      <c r="U563" s="15">
        <v>91.7</v>
      </c>
      <c r="V563" s="15">
        <v>212.3</v>
      </c>
      <c r="W563" s="15">
        <v>7.76</v>
      </c>
      <c r="X563" s="15">
        <v>123.6</v>
      </c>
      <c r="Y563" s="15">
        <v>3.9</v>
      </c>
      <c r="Z563" s="18" t="s">
        <v>57</v>
      </c>
      <c r="AA563" s="18" t="s">
        <v>57</v>
      </c>
      <c r="AB563" s="18" t="s">
        <v>57</v>
      </c>
      <c r="AC563" s="18" t="s">
        <v>57</v>
      </c>
      <c r="AD563" s="18" t="s">
        <v>57</v>
      </c>
      <c r="AE563" s="15" t="s">
        <v>57</v>
      </c>
      <c r="AF563" s="11" t="s">
        <v>200</v>
      </c>
      <c r="AG563" s="144"/>
      <c r="AH563" s="144"/>
      <c r="AI563" s="144"/>
      <c r="AJ563" s="144"/>
      <c r="AK563" s="144"/>
      <c r="AL563" s="144"/>
      <c r="AM563" s="12"/>
      <c r="AN563" s="12"/>
      <c r="AO563" s="12"/>
      <c r="AP563" s="145">
        <f t="shared" si="80"/>
        <v>0</v>
      </c>
      <c r="AQ563" s="144"/>
      <c r="AR563" s="144"/>
      <c r="AS563" s="144"/>
      <c r="AT563" s="144"/>
      <c r="AU563" s="144"/>
      <c r="AV563" s="144"/>
      <c r="AW563" s="144"/>
      <c r="AX563" s="144"/>
      <c r="AY563" s="144"/>
      <c r="AZ563" s="146"/>
      <c r="BA563" s="146"/>
      <c r="BB563" s="146">
        <f t="shared" si="76"/>
        <v>0</v>
      </c>
      <c r="BC563" s="146"/>
      <c r="BD563" s="146"/>
      <c r="BE563" s="146">
        <f t="shared" si="77"/>
        <v>0</v>
      </c>
      <c r="BF563" s="146"/>
      <c r="BG563" s="146"/>
      <c r="BH563" s="146">
        <f t="shared" si="78"/>
        <v>0</v>
      </c>
      <c r="BI563" s="146">
        <f t="shared" si="79"/>
        <v>0</v>
      </c>
    </row>
    <row r="564" spans="1:61" hidden="1">
      <c r="A564" s="1">
        <v>15</v>
      </c>
      <c r="B564" s="15" t="s">
        <v>320</v>
      </c>
      <c r="C564" s="16">
        <v>43392</v>
      </c>
      <c r="D564" s="15" t="s">
        <v>321</v>
      </c>
      <c r="E564" s="15" t="s">
        <v>331</v>
      </c>
      <c r="F564" s="15" t="s">
        <v>65</v>
      </c>
      <c r="G564" s="17">
        <v>25</v>
      </c>
      <c r="H564" s="17">
        <v>1</v>
      </c>
      <c r="I564" s="16" t="s">
        <v>56</v>
      </c>
      <c r="J564" s="126" t="s">
        <v>57</v>
      </c>
      <c r="K564" s="126" t="s">
        <v>57</v>
      </c>
      <c r="L564" s="15">
        <v>1</v>
      </c>
      <c r="M564" s="15" t="s">
        <v>57</v>
      </c>
      <c r="N564" s="44" t="s">
        <v>57</v>
      </c>
      <c r="O564" s="44" t="s">
        <v>57</v>
      </c>
      <c r="P564" s="44" t="s">
        <v>57</v>
      </c>
      <c r="Q564" s="15" t="s">
        <v>57</v>
      </c>
      <c r="R564" s="15">
        <v>2.66</v>
      </c>
      <c r="S564" s="15">
        <v>16.7</v>
      </c>
      <c r="T564" s="15">
        <v>9.07</v>
      </c>
      <c r="U564" s="15">
        <v>93.3</v>
      </c>
      <c r="V564" s="15">
        <v>243</v>
      </c>
      <c r="W564" s="15">
        <v>7.65</v>
      </c>
      <c r="X564" s="15">
        <v>118.5</v>
      </c>
      <c r="Y564" s="15">
        <v>17.100000000000001</v>
      </c>
      <c r="Z564" s="18" t="s">
        <v>57</v>
      </c>
      <c r="AA564" s="18" t="s">
        <v>57</v>
      </c>
      <c r="AB564" s="18" t="s">
        <v>57</v>
      </c>
      <c r="AC564" s="18" t="s">
        <v>57</v>
      </c>
      <c r="AD564" s="18" t="s">
        <v>57</v>
      </c>
      <c r="AE564" s="15" t="s">
        <v>57</v>
      </c>
      <c r="AF564" s="11" t="s">
        <v>331</v>
      </c>
      <c r="AM564" s="3"/>
      <c r="AN564" s="3"/>
      <c r="AO564" s="3"/>
      <c r="AP564" s="124">
        <f t="shared" si="80"/>
        <v>0</v>
      </c>
      <c r="BB564" s="141">
        <f t="shared" si="76"/>
        <v>0</v>
      </c>
      <c r="BE564" s="141">
        <f t="shared" si="77"/>
        <v>0</v>
      </c>
      <c r="BH564" s="141">
        <f t="shared" si="78"/>
        <v>0</v>
      </c>
      <c r="BI564" s="141">
        <f t="shared" si="79"/>
        <v>0</v>
      </c>
    </row>
    <row r="565" spans="1:61" hidden="1">
      <c r="A565" s="1">
        <v>15</v>
      </c>
      <c r="B565" s="15" t="s">
        <v>320</v>
      </c>
      <c r="C565" s="16">
        <v>43392</v>
      </c>
      <c r="D565" s="15" t="s">
        <v>321</v>
      </c>
      <c r="E565" s="15" t="s">
        <v>332</v>
      </c>
      <c r="F565" s="15" t="s">
        <v>65</v>
      </c>
      <c r="G565" s="17">
        <v>25</v>
      </c>
      <c r="H565" s="17">
        <v>2</v>
      </c>
      <c r="I565" s="16" t="s">
        <v>56</v>
      </c>
      <c r="J565" s="126" t="s">
        <v>57</v>
      </c>
      <c r="K565" s="126" t="s">
        <v>57</v>
      </c>
      <c r="L565" s="15">
        <v>1</v>
      </c>
      <c r="M565" s="15" t="s">
        <v>57</v>
      </c>
      <c r="N565" s="44" t="s">
        <v>57</v>
      </c>
      <c r="O565" s="44" t="s">
        <v>57</v>
      </c>
      <c r="P565" s="44" t="s">
        <v>57</v>
      </c>
      <c r="Q565" s="15" t="s">
        <v>57</v>
      </c>
      <c r="R565" s="15">
        <v>2.66</v>
      </c>
      <c r="S565" s="15">
        <v>16.7</v>
      </c>
      <c r="T565" s="15">
        <v>9.07</v>
      </c>
      <c r="U565" s="15">
        <v>93.3</v>
      </c>
      <c r="V565" s="15">
        <v>243</v>
      </c>
      <c r="W565" s="15">
        <v>7.65</v>
      </c>
      <c r="X565" s="15">
        <v>118.5</v>
      </c>
      <c r="Y565" s="15">
        <v>17.100000000000001</v>
      </c>
      <c r="Z565" s="18" t="s">
        <v>57</v>
      </c>
      <c r="AA565" s="18" t="s">
        <v>57</v>
      </c>
      <c r="AB565" s="18" t="s">
        <v>57</v>
      </c>
      <c r="AC565" s="18" t="s">
        <v>57</v>
      </c>
      <c r="AD565" s="18" t="s">
        <v>57</v>
      </c>
      <c r="AE565" s="15" t="s">
        <v>57</v>
      </c>
      <c r="AF565" s="11" t="s">
        <v>332</v>
      </c>
      <c r="AM565" s="3"/>
      <c r="AN565" s="3"/>
      <c r="AO565" s="3"/>
      <c r="AP565" s="124">
        <f t="shared" si="80"/>
        <v>0</v>
      </c>
      <c r="BB565" s="141">
        <f t="shared" si="76"/>
        <v>0</v>
      </c>
      <c r="BE565" s="141">
        <f t="shared" si="77"/>
        <v>0</v>
      </c>
      <c r="BH565" s="141">
        <f t="shared" si="78"/>
        <v>0</v>
      </c>
      <c r="BI565" s="141">
        <f t="shared" si="79"/>
        <v>0</v>
      </c>
    </row>
    <row r="566" spans="1:61" hidden="1">
      <c r="A566" s="1">
        <v>15</v>
      </c>
      <c r="B566" s="15" t="s">
        <v>320</v>
      </c>
      <c r="C566" s="16">
        <v>43392</v>
      </c>
      <c r="D566" s="15" t="s">
        <v>321</v>
      </c>
      <c r="E566" s="15" t="s">
        <v>333</v>
      </c>
      <c r="F566" s="15" t="s">
        <v>65</v>
      </c>
      <c r="G566" s="17">
        <v>25</v>
      </c>
      <c r="H566" s="17">
        <v>3</v>
      </c>
      <c r="I566" s="16" t="s">
        <v>56</v>
      </c>
      <c r="J566" s="126" t="s">
        <v>57</v>
      </c>
      <c r="K566" s="126" t="s">
        <v>57</v>
      </c>
      <c r="L566" s="15">
        <v>1</v>
      </c>
      <c r="M566" s="15" t="s">
        <v>57</v>
      </c>
      <c r="N566" s="44" t="s">
        <v>57</v>
      </c>
      <c r="O566" s="44" t="s">
        <v>57</v>
      </c>
      <c r="P566" s="44" t="s">
        <v>57</v>
      </c>
      <c r="Q566" s="15" t="s">
        <v>57</v>
      </c>
      <c r="R566" s="15">
        <v>2.66</v>
      </c>
      <c r="S566" s="15">
        <v>16.7</v>
      </c>
      <c r="T566" s="15">
        <v>9.07</v>
      </c>
      <c r="U566" s="15">
        <v>93.3</v>
      </c>
      <c r="V566" s="15">
        <v>243</v>
      </c>
      <c r="W566" s="15">
        <v>7.65</v>
      </c>
      <c r="X566" s="15">
        <v>118.5</v>
      </c>
      <c r="Y566" s="15">
        <v>17.100000000000001</v>
      </c>
      <c r="Z566" s="18" t="s">
        <v>57</v>
      </c>
      <c r="AA566" s="18" t="s">
        <v>57</v>
      </c>
      <c r="AB566" s="18" t="s">
        <v>57</v>
      </c>
      <c r="AC566" s="18" t="s">
        <v>57</v>
      </c>
      <c r="AD566" s="18" t="s">
        <v>57</v>
      </c>
      <c r="AE566" s="15" t="s">
        <v>57</v>
      </c>
      <c r="AF566" s="11" t="s">
        <v>333</v>
      </c>
      <c r="AM566" s="3"/>
      <c r="AN566" s="3"/>
      <c r="AO566" s="3"/>
      <c r="AP566" s="124">
        <f t="shared" si="80"/>
        <v>0</v>
      </c>
      <c r="BB566" s="141">
        <f t="shared" si="76"/>
        <v>0</v>
      </c>
      <c r="BE566" s="141">
        <f t="shared" si="77"/>
        <v>0</v>
      </c>
      <c r="BH566" s="141">
        <f t="shared" si="78"/>
        <v>0</v>
      </c>
      <c r="BI566" s="141">
        <f t="shared" si="79"/>
        <v>0</v>
      </c>
    </row>
    <row r="567" spans="1:61" hidden="1">
      <c r="A567" s="1">
        <v>5</v>
      </c>
      <c r="B567" s="15" t="s">
        <v>126</v>
      </c>
      <c r="C567" s="16">
        <v>43389</v>
      </c>
      <c r="D567" s="15" t="s">
        <v>127</v>
      </c>
      <c r="E567" s="15" t="s">
        <v>137</v>
      </c>
      <c r="F567" s="15" t="s">
        <v>65</v>
      </c>
      <c r="G567" s="17">
        <v>25</v>
      </c>
      <c r="H567" s="17">
        <v>1</v>
      </c>
      <c r="I567" s="16" t="s">
        <v>56</v>
      </c>
      <c r="J567" s="126" t="s">
        <v>57</v>
      </c>
      <c r="K567" s="126" t="s">
        <v>57</v>
      </c>
      <c r="L567" s="15">
        <v>0.87</v>
      </c>
      <c r="M567" s="15" t="s">
        <v>57</v>
      </c>
      <c r="N567" s="44" t="s">
        <v>57</v>
      </c>
      <c r="O567" s="44" t="s">
        <v>57</v>
      </c>
      <c r="P567" s="44" t="s">
        <v>57</v>
      </c>
      <c r="Q567" s="15" t="s">
        <v>57</v>
      </c>
      <c r="R567" s="18">
        <v>3.24</v>
      </c>
      <c r="S567" s="15">
        <v>15.8</v>
      </c>
      <c r="T567" s="15">
        <v>9.34</v>
      </c>
      <c r="U567" s="15">
        <v>94.3</v>
      </c>
      <c r="V567" s="15">
        <v>287</v>
      </c>
      <c r="W567" s="15">
        <v>7.82</v>
      </c>
      <c r="X567" s="15">
        <v>272.7</v>
      </c>
      <c r="Y567" s="15">
        <v>14.1</v>
      </c>
      <c r="Z567" s="18" t="s">
        <v>57</v>
      </c>
      <c r="AA567" s="18" t="s">
        <v>57</v>
      </c>
      <c r="AB567" s="18" t="s">
        <v>57</v>
      </c>
      <c r="AC567" s="18" t="s">
        <v>57</v>
      </c>
      <c r="AD567" s="18" t="s">
        <v>57</v>
      </c>
      <c r="AE567" s="15" t="s">
        <v>57</v>
      </c>
      <c r="AF567" s="11" t="s">
        <v>137</v>
      </c>
      <c r="AM567" s="3"/>
      <c r="AN567" s="3"/>
      <c r="AO567" s="3"/>
      <c r="AP567" s="124"/>
      <c r="BB567" s="141">
        <f t="shared" si="76"/>
        <v>0</v>
      </c>
      <c r="BE567" s="141">
        <f t="shared" si="77"/>
        <v>0</v>
      </c>
      <c r="BH567" s="141">
        <f t="shared" si="78"/>
        <v>0</v>
      </c>
      <c r="BI567" s="141">
        <f t="shared" si="79"/>
        <v>0</v>
      </c>
    </row>
    <row r="568" spans="1:61" hidden="1">
      <c r="A568" s="1">
        <v>5</v>
      </c>
      <c r="B568" s="15" t="s">
        <v>126</v>
      </c>
      <c r="C568" s="16">
        <v>43389</v>
      </c>
      <c r="D568" s="15" t="s">
        <v>127</v>
      </c>
      <c r="E568" s="15" t="s">
        <v>138</v>
      </c>
      <c r="F568" s="15" t="s">
        <v>65</v>
      </c>
      <c r="G568" s="17">
        <v>25</v>
      </c>
      <c r="H568" s="17">
        <v>2</v>
      </c>
      <c r="I568" s="16" t="s">
        <v>56</v>
      </c>
      <c r="J568" s="126" t="s">
        <v>57</v>
      </c>
      <c r="K568" s="126" t="s">
        <v>57</v>
      </c>
      <c r="L568" s="15">
        <v>1</v>
      </c>
      <c r="M568" s="15" t="s">
        <v>57</v>
      </c>
      <c r="N568" s="44" t="s">
        <v>57</v>
      </c>
      <c r="O568" s="44" t="s">
        <v>57</v>
      </c>
      <c r="P568" s="44" t="s">
        <v>57</v>
      </c>
      <c r="Q568" s="15" t="s">
        <v>57</v>
      </c>
      <c r="R568" s="18">
        <v>3.24</v>
      </c>
      <c r="S568" s="15">
        <v>15.8</v>
      </c>
      <c r="T568" s="15">
        <v>9.34</v>
      </c>
      <c r="U568" s="15">
        <v>94.3</v>
      </c>
      <c r="V568" s="15">
        <v>287</v>
      </c>
      <c r="W568" s="15">
        <v>7.82</v>
      </c>
      <c r="X568" s="15">
        <v>272.7</v>
      </c>
      <c r="Y568" s="15">
        <v>14.1</v>
      </c>
      <c r="Z568" s="18" t="s">
        <v>57</v>
      </c>
      <c r="AA568" s="18" t="s">
        <v>57</v>
      </c>
      <c r="AB568" s="18" t="s">
        <v>57</v>
      </c>
      <c r="AC568" s="18" t="s">
        <v>57</v>
      </c>
      <c r="AD568" s="18" t="s">
        <v>57</v>
      </c>
      <c r="AE568" s="15" t="s">
        <v>57</v>
      </c>
      <c r="AF568" s="11" t="s">
        <v>138</v>
      </c>
      <c r="AM568" s="3"/>
      <c r="AN568" s="3"/>
      <c r="AO568" s="3"/>
      <c r="AP568" s="124"/>
      <c r="BB568" s="141">
        <f t="shared" si="76"/>
        <v>0</v>
      </c>
      <c r="BE568" s="141">
        <f t="shared" si="77"/>
        <v>0</v>
      </c>
      <c r="BH568" s="141">
        <f t="shared" si="78"/>
        <v>0</v>
      </c>
      <c r="BI568" s="141">
        <f t="shared" si="79"/>
        <v>0</v>
      </c>
    </row>
    <row r="569" spans="1:61" hidden="1">
      <c r="A569" s="1">
        <v>5</v>
      </c>
      <c r="B569" s="15" t="s">
        <v>126</v>
      </c>
      <c r="C569" s="16">
        <v>43389</v>
      </c>
      <c r="D569" s="15" t="s">
        <v>127</v>
      </c>
      <c r="E569" s="15" t="s">
        <v>139</v>
      </c>
      <c r="F569" s="15" t="s">
        <v>65</v>
      </c>
      <c r="G569" s="17">
        <v>25</v>
      </c>
      <c r="H569" s="17">
        <v>3</v>
      </c>
      <c r="I569" s="16" t="s">
        <v>56</v>
      </c>
      <c r="J569" s="126" t="s">
        <v>57</v>
      </c>
      <c r="K569" s="126" t="s">
        <v>57</v>
      </c>
      <c r="L569" s="15">
        <v>1</v>
      </c>
      <c r="M569" s="15" t="s">
        <v>57</v>
      </c>
      <c r="N569" s="44" t="s">
        <v>57</v>
      </c>
      <c r="O569" s="44" t="s">
        <v>57</v>
      </c>
      <c r="P569" s="44" t="s">
        <v>57</v>
      </c>
      <c r="Q569" s="15" t="s">
        <v>57</v>
      </c>
      <c r="R569" s="18">
        <v>3.24</v>
      </c>
      <c r="S569" s="15">
        <v>15.8</v>
      </c>
      <c r="T569" s="15">
        <v>9.34</v>
      </c>
      <c r="U569" s="15">
        <v>94.3</v>
      </c>
      <c r="V569" s="15">
        <v>287</v>
      </c>
      <c r="W569" s="15">
        <v>7.82</v>
      </c>
      <c r="X569" s="15">
        <v>272.7</v>
      </c>
      <c r="Y569" s="15">
        <v>14.1</v>
      </c>
      <c r="Z569" s="18" t="s">
        <v>57</v>
      </c>
      <c r="AA569" s="18" t="s">
        <v>57</v>
      </c>
      <c r="AB569" s="18" t="s">
        <v>57</v>
      </c>
      <c r="AC569" s="18" t="s">
        <v>57</v>
      </c>
      <c r="AD569" s="18" t="s">
        <v>57</v>
      </c>
      <c r="AE569" s="15" t="s">
        <v>57</v>
      </c>
      <c r="AF569" s="11" t="s">
        <v>139</v>
      </c>
      <c r="AM569" s="3"/>
      <c r="AN569" s="3"/>
      <c r="AO569" s="3"/>
      <c r="AP569" s="124"/>
      <c r="BB569" s="141">
        <f t="shared" si="76"/>
        <v>0</v>
      </c>
      <c r="BE569" s="141">
        <f t="shared" si="77"/>
        <v>0</v>
      </c>
      <c r="BH569" s="141">
        <f t="shared" si="78"/>
        <v>0</v>
      </c>
      <c r="BI569" s="141">
        <f t="shared" si="79"/>
        <v>0</v>
      </c>
    </row>
    <row r="570" spans="1:61" hidden="1">
      <c r="A570" s="1">
        <v>2</v>
      </c>
      <c r="B570" s="15" t="s">
        <v>75</v>
      </c>
      <c r="C570" s="16">
        <v>43390</v>
      </c>
      <c r="D570" s="15" t="s">
        <v>76</v>
      </c>
      <c r="E570" s="15" t="s">
        <v>87</v>
      </c>
      <c r="F570" s="15" t="s">
        <v>65</v>
      </c>
      <c r="G570" s="17">
        <v>25</v>
      </c>
      <c r="H570" s="17">
        <v>1</v>
      </c>
      <c r="I570" s="16" t="s">
        <v>56</v>
      </c>
      <c r="J570" s="126" t="s">
        <v>57</v>
      </c>
      <c r="K570" s="126" t="s">
        <v>57</v>
      </c>
      <c r="L570" s="15">
        <v>1</v>
      </c>
      <c r="M570" s="15" t="s">
        <v>57</v>
      </c>
      <c r="N570" s="44" t="s">
        <v>57</v>
      </c>
      <c r="O570" s="44" t="s">
        <v>57</v>
      </c>
      <c r="P570" s="44" t="s">
        <v>57</v>
      </c>
      <c r="Q570" s="15" t="s">
        <v>57</v>
      </c>
      <c r="R570" s="19" t="s">
        <v>57</v>
      </c>
      <c r="S570" s="15">
        <v>11.5</v>
      </c>
      <c r="T570" s="15">
        <v>10.44</v>
      </c>
      <c r="U570" s="15">
        <v>95.9</v>
      </c>
      <c r="V570" s="15">
        <v>121.4</v>
      </c>
      <c r="W570" s="15">
        <v>7.86</v>
      </c>
      <c r="X570" s="15">
        <v>186.7</v>
      </c>
      <c r="Y570" s="15">
        <v>7.3</v>
      </c>
      <c r="Z570" s="18" t="s">
        <v>57</v>
      </c>
      <c r="AA570" s="18" t="s">
        <v>57</v>
      </c>
      <c r="AB570" s="18" t="s">
        <v>57</v>
      </c>
      <c r="AC570" s="18" t="s">
        <v>57</v>
      </c>
      <c r="AD570" s="18" t="s">
        <v>57</v>
      </c>
      <c r="AE570" s="15" t="s">
        <v>57</v>
      </c>
      <c r="AF570" s="11" t="s">
        <v>87</v>
      </c>
      <c r="AM570" s="3"/>
      <c r="AN570" s="3"/>
      <c r="AO570" s="3"/>
      <c r="AP570" s="124"/>
      <c r="BB570" s="141">
        <f t="shared" si="76"/>
        <v>0</v>
      </c>
      <c r="BE570" s="141">
        <f t="shared" si="77"/>
        <v>0</v>
      </c>
      <c r="BH570" s="141">
        <f t="shared" si="78"/>
        <v>0</v>
      </c>
      <c r="BI570" s="141">
        <f t="shared" si="79"/>
        <v>0</v>
      </c>
    </row>
    <row r="571" spans="1:61" hidden="1">
      <c r="A571" s="1">
        <v>2</v>
      </c>
      <c r="B571" s="15" t="s">
        <v>75</v>
      </c>
      <c r="C571" s="16">
        <v>43390</v>
      </c>
      <c r="D571" s="15" t="s">
        <v>76</v>
      </c>
      <c r="E571" s="15" t="s">
        <v>88</v>
      </c>
      <c r="F571" s="15" t="s">
        <v>65</v>
      </c>
      <c r="G571" s="17">
        <v>25</v>
      </c>
      <c r="H571" s="17">
        <v>2</v>
      </c>
      <c r="I571" s="16" t="s">
        <v>56</v>
      </c>
      <c r="J571" s="126" t="s">
        <v>57</v>
      </c>
      <c r="K571" s="126" t="s">
        <v>57</v>
      </c>
      <c r="L571" s="15">
        <v>1</v>
      </c>
      <c r="M571" s="15" t="s">
        <v>57</v>
      </c>
      <c r="N571" s="44" t="s">
        <v>57</v>
      </c>
      <c r="O571" s="44" t="s">
        <v>57</v>
      </c>
      <c r="P571" s="44" t="s">
        <v>57</v>
      </c>
      <c r="Q571" s="15" t="s">
        <v>57</v>
      </c>
      <c r="R571" s="19" t="s">
        <v>57</v>
      </c>
      <c r="S571" s="15">
        <v>11.5</v>
      </c>
      <c r="T571" s="15">
        <v>10.44</v>
      </c>
      <c r="U571" s="15">
        <v>95.9</v>
      </c>
      <c r="V571" s="15">
        <v>121.4</v>
      </c>
      <c r="W571" s="15">
        <v>7.86</v>
      </c>
      <c r="X571" s="15">
        <v>186.7</v>
      </c>
      <c r="Y571" s="15">
        <v>7.3</v>
      </c>
      <c r="Z571" s="18" t="s">
        <v>57</v>
      </c>
      <c r="AA571" s="18" t="s">
        <v>57</v>
      </c>
      <c r="AB571" s="18" t="s">
        <v>57</v>
      </c>
      <c r="AC571" s="18" t="s">
        <v>57</v>
      </c>
      <c r="AD571" s="18" t="s">
        <v>57</v>
      </c>
      <c r="AE571" s="15" t="s">
        <v>57</v>
      </c>
      <c r="AF571" s="11" t="s">
        <v>88</v>
      </c>
      <c r="AM571" s="3"/>
      <c r="AN571" s="3"/>
      <c r="AO571" s="3"/>
      <c r="AP571" s="124"/>
      <c r="BB571" s="141">
        <f t="shared" si="76"/>
        <v>0</v>
      </c>
      <c r="BE571" s="141">
        <f t="shared" si="77"/>
        <v>0</v>
      </c>
      <c r="BH571" s="141">
        <f t="shared" si="78"/>
        <v>0</v>
      </c>
      <c r="BI571" s="141">
        <f t="shared" si="79"/>
        <v>0</v>
      </c>
    </row>
    <row r="572" spans="1:61" hidden="1">
      <c r="A572" s="1">
        <v>2</v>
      </c>
      <c r="B572" s="15" t="s">
        <v>75</v>
      </c>
      <c r="C572" s="16">
        <v>43390</v>
      </c>
      <c r="D572" s="15" t="s">
        <v>76</v>
      </c>
      <c r="E572" s="15" t="s">
        <v>89</v>
      </c>
      <c r="F572" s="15" t="s">
        <v>65</v>
      </c>
      <c r="G572" s="17">
        <v>25</v>
      </c>
      <c r="H572" s="17">
        <v>3</v>
      </c>
      <c r="I572" s="16" t="s">
        <v>56</v>
      </c>
      <c r="J572" s="126" t="s">
        <v>57</v>
      </c>
      <c r="K572" s="126" t="s">
        <v>57</v>
      </c>
      <c r="L572" s="15">
        <v>1</v>
      </c>
      <c r="M572" s="15" t="s">
        <v>57</v>
      </c>
      <c r="N572" s="44" t="s">
        <v>57</v>
      </c>
      <c r="O572" s="44" t="s">
        <v>57</v>
      </c>
      <c r="P572" s="44" t="s">
        <v>57</v>
      </c>
      <c r="Q572" s="15" t="s">
        <v>57</v>
      </c>
      <c r="R572" s="19" t="s">
        <v>57</v>
      </c>
      <c r="S572" s="15">
        <v>11.5</v>
      </c>
      <c r="T572" s="15">
        <v>10.44</v>
      </c>
      <c r="U572" s="15">
        <v>95.9</v>
      </c>
      <c r="V572" s="15">
        <v>121.4</v>
      </c>
      <c r="W572" s="15">
        <v>7.86</v>
      </c>
      <c r="X572" s="15">
        <v>186.7</v>
      </c>
      <c r="Y572" s="15">
        <v>7.3</v>
      </c>
      <c r="Z572" s="18" t="s">
        <v>57</v>
      </c>
      <c r="AA572" s="18" t="s">
        <v>57</v>
      </c>
      <c r="AB572" s="18" t="s">
        <v>57</v>
      </c>
      <c r="AC572" s="18" t="s">
        <v>57</v>
      </c>
      <c r="AD572" s="18" t="s">
        <v>57</v>
      </c>
      <c r="AE572" s="15" t="s">
        <v>57</v>
      </c>
      <c r="AF572" s="11" t="s">
        <v>89</v>
      </c>
      <c r="AM572" s="3"/>
      <c r="AN572" s="3"/>
      <c r="AO572" s="3"/>
      <c r="AP572" s="124"/>
      <c r="BB572" s="141">
        <f t="shared" si="76"/>
        <v>0</v>
      </c>
      <c r="BE572" s="141">
        <f t="shared" si="77"/>
        <v>0</v>
      </c>
      <c r="BH572" s="141">
        <f t="shared" si="78"/>
        <v>0</v>
      </c>
      <c r="BI572" s="141">
        <f t="shared" si="79"/>
        <v>0</v>
      </c>
    </row>
    <row r="573" spans="1:61" hidden="1">
      <c r="A573" s="1">
        <v>4</v>
      </c>
      <c r="B573" s="15" t="s">
        <v>378</v>
      </c>
      <c r="C573" s="16">
        <v>43390</v>
      </c>
      <c r="D573" s="15" t="s">
        <v>110</v>
      </c>
      <c r="E573" s="15" t="s">
        <v>120</v>
      </c>
      <c r="F573" s="15" t="s">
        <v>65</v>
      </c>
      <c r="G573" s="17">
        <v>25</v>
      </c>
      <c r="H573" s="17">
        <v>1</v>
      </c>
      <c r="I573" s="16" t="s">
        <v>56</v>
      </c>
      <c r="J573" s="126" t="s">
        <v>57</v>
      </c>
      <c r="K573" s="126" t="s">
        <v>57</v>
      </c>
      <c r="L573" s="15">
        <v>1</v>
      </c>
      <c r="M573" s="15" t="s">
        <v>57</v>
      </c>
      <c r="N573" s="44" t="s">
        <v>57</v>
      </c>
      <c r="O573" s="44" t="s">
        <v>57</v>
      </c>
      <c r="P573" s="44" t="s">
        <v>57</v>
      </c>
      <c r="Q573" s="15" t="s">
        <v>57</v>
      </c>
      <c r="R573" s="15">
        <v>27</v>
      </c>
      <c r="S573" s="15">
        <v>13.7</v>
      </c>
      <c r="T573" s="15">
        <v>10.28</v>
      </c>
      <c r="U573" s="15">
        <v>99</v>
      </c>
      <c r="V573" s="15">
        <v>157.9</v>
      </c>
      <c r="W573" s="15">
        <v>7.95</v>
      </c>
      <c r="X573" s="15">
        <v>186.8</v>
      </c>
      <c r="Y573" s="15">
        <v>6.9</v>
      </c>
      <c r="Z573" s="18" t="s">
        <v>57</v>
      </c>
      <c r="AA573" s="18" t="s">
        <v>57</v>
      </c>
      <c r="AB573" s="18" t="s">
        <v>57</v>
      </c>
      <c r="AC573" s="18" t="s">
        <v>57</v>
      </c>
      <c r="AD573" s="18" t="s">
        <v>57</v>
      </c>
      <c r="AE573" s="15" t="s">
        <v>57</v>
      </c>
      <c r="AF573" s="11" t="s">
        <v>120</v>
      </c>
      <c r="AM573" s="3"/>
      <c r="AN573" s="3"/>
      <c r="AO573" s="3"/>
      <c r="AP573" s="124"/>
      <c r="BB573" s="141">
        <f t="shared" si="76"/>
        <v>0</v>
      </c>
      <c r="BE573" s="141">
        <f t="shared" si="77"/>
        <v>0</v>
      </c>
      <c r="BH573" s="141">
        <f t="shared" si="78"/>
        <v>0</v>
      </c>
      <c r="BI573" s="141">
        <f t="shared" si="79"/>
        <v>0</v>
      </c>
    </row>
    <row r="574" spans="1:61" hidden="1">
      <c r="A574" s="1">
        <v>4</v>
      </c>
      <c r="B574" s="15" t="s">
        <v>378</v>
      </c>
      <c r="C574" s="16">
        <v>43390</v>
      </c>
      <c r="D574" s="15" t="s">
        <v>110</v>
      </c>
      <c r="E574" s="15" t="s">
        <v>121</v>
      </c>
      <c r="F574" s="15" t="s">
        <v>65</v>
      </c>
      <c r="G574" s="17">
        <v>25</v>
      </c>
      <c r="H574" s="17">
        <v>2</v>
      </c>
      <c r="I574" s="16" t="s">
        <v>56</v>
      </c>
      <c r="J574" s="126" t="s">
        <v>57</v>
      </c>
      <c r="K574" s="126" t="s">
        <v>57</v>
      </c>
      <c r="L574" s="15">
        <v>1</v>
      </c>
      <c r="M574" s="15" t="s">
        <v>57</v>
      </c>
      <c r="N574" s="44" t="s">
        <v>57</v>
      </c>
      <c r="O574" s="44" t="s">
        <v>57</v>
      </c>
      <c r="P574" s="44" t="s">
        <v>57</v>
      </c>
      <c r="Q574" s="15" t="s">
        <v>57</v>
      </c>
      <c r="R574" s="15">
        <v>27</v>
      </c>
      <c r="S574" s="15">
        <v>13.7</v>
      </c>
      <c r="T574" s="15">
        <v>10.28</v>
      </c>
      <c r="U574" s="15">
        <v>99</v>
      </c>
      <c r="V574" s="15">
        <v>157.9</v>
      </c>
      <c r="W574" s="15">
        <v>7.95</v>
      </c>
      <c r="X574" s="15">
        <v>186.8</v>
      </c>
      <c r="Y574" s="15">
        <v>6.9</v>
      </c>
      <c r="Z574" s="18" t="s">
        <v>57</v>
      </c>
      <c r="AA574" s="18" t="s">
        <v>57</v>
      </c>
      <c r="AB574" s="18" t="s">
        <v>57</v>
      </c>
      <c r="AC574" s="18" t="s">
        <v>57</v>
      </c>
      <c r="AD574" s="18" t="s">
        <v>57</v>
      </c>
      <c r="AE574" s="15" t="s">
        <v>57</v>
      </c>
      <c r="AF574" s="11" t="s">
        <v>121</v>
      </c>
      <c r="AM574" s="3"/>
      <c r="AN574" s="3"/>
      <c r="AO574" s="3"/>
      <c r="AP574" s="124"/>
      <c r="BB574" s="141">
        <f t="shared" si="76"/>
        <v>0</v>
      </c>
      <c r="BE574" s="141">
        <f t="shared" si="77"/>
        <v>0</v>
      </c>
      <c r="BH574" s="141">
        <f t="shared" si="78"/>
        <v>0</v>
      </c>
      <c r="BI574" s="141">
        <f t="shared" si="79"/>
        <v>0</v>
      </c>
    </row>
    <row r="575" spans="1:61" hidden="1">
      <c r="A575" s="1">
        <v>4</v>
      </c>
      <c r="B575" s="15" t="s">
        <v>378</v>
      </c>
      <c r="C575" s="16">
        <v>43390</v>
      </c>
      <c r="D575" s="15" t="s">
        <v>110</v>
      </c>
      <c r="E575" s="15" t="s">
        <v>122</v>
      </c>
      <c r="F575" s="15" t="s">
        <v>65</v>
      </c>
      <c r="G575" s="17">
        <v>25</v>
      </c>
      <c r="H575" s="17">
        <v>3</v>
      </c>
      <c r="I575" s="16" t="s">
        <v>56</v>
      </c>
      <c r="J575" s="126" t="s">
        <v>57</v>
      </c>
      <c r="K575" s="126" t="s">
        <v>57</v>
      </c>
      <c r="L575" s="15">
        <v>1</v>
      </c>
      <c r="M575" s="15" t="s">
        <v>57</v>
      </c>
      <c r="N575" s="44" t="s">
        <v>57</v>
      </c>
      <c r="O575" s="44" t="s">
        <v>57</v>
      </c>
      <c r="P575" s="44" t="s">
        <v>57</v>
      </c>
      <c r="Q575" s="15" t="s">
        <v>57</v>
      </c>
      <c r="R575" s="15">
        <v>27</v>
      </c>
      <c r="S575" s="15">
        <v>13.7</v>
      </c>
      <c r="T575" s="15">
        <v>10.28</v>
      </c>
      <c r="U575" s="15">
        <v>99</v>
      </c>
      <c r="V575" s="15">
        <v>157.9</v>
      </c>
      <c r="W575" s="15">
        <v>7.95</v>
      </c>
      <c r="X575" s="15">
        <v>186.8</v>
      </c>
      <c r="Y575" s="15">
        <v>6.9</v>
      </c>
      <c r="Z575" s="18" t="s">
        <v>57</v>
      </c>
      <c r="AA575" s="18" t="s">
        <v>57</v>
      </c>
      <c r="AB575" s="18" t="s">
        <v>57</v>
      </c>
      <c r="AC575" s="18" t="s">
        <v>57</v>
      </c>
      <c r="AD575" s="18" t="s">
        <v>57</v>
      </c>
      <c r="AE575" s="15" t="s">
        <v>57</v>
      </c>
      <c r="AF575" s="11" t="s">
        <v>122</v>
      </c>
      <c r="AM575" s="3"/>
      <c r="AN575" s="3"/>
      <c r="AO575" s="3"/>
      <c r="AP575" s="124"/>
      <c r="BB575" s="141">
        <f t="shared" ref="BB575:BB606" si="81">BA575-AZ575</f>
        <v>0</v>
      </c>
      <c r="BE575" s="141">
        <f t="shared" ref="BE575:BE606" si="82">BD575-BC575</f>
        <v>0</v>
      </c>
      <c r="BH575" s="141">
        <f t="shared" ref="BH575:BH606" si="83">BG575-BF575</f>
        <v>0</v>
      </c>
      <c r="BI575" s="141">
        <f t="shared" ref="BI575:BI606" si="84">BB575+BE575+BH575</f>
        <v>0</v>
      </c>
    </row>
    <row r="576" spans="1:61" hidden="1">
      <c r="A576" s="1">
        <v>13</v>
      </c>
      <c r="B576" s="15" t="s">
        <v>303</v>
      </c>
      <c r="C576" s="16">
        <v>43389</v>
      </c>
      <c r="D576" s="15" t="s">
        <v>144</v>
      </c>
      <c r="E576" s="15" t="s">
        <v>314</v>
      </c>
      <c r="F576" s="15" t="s">
        <v>65</v>
      </c>
      <c r="G576" s="17">
        <v>25</v>
      </c>
      <c r="H576" s="17">
        <v>1</v>
      </c>
      <c r="I576" s="16" t="s">
        <v>56</v>
      </c>
      <c r="J576" s="126" t="s">
        <v>57</v>
      </c>
      <c r="K576" s="126" t="s">
        <v>57</v>
      </c>
      <c r="L576" s="15">
        <v>1</v>
      </c>
      <c r="M576" s="15" t="s">
        <v>57</v>
      </c>
      <c r="N576" s="44" t="s">
        <v>57</v>
      </c>
      <c r="O576" s="44" t="s">
        <v>57</v>
      </c>
      <c r="P576" s="44" t="s">
        <v>57</v>
      </c>
      <c r="Q576" s="15" t="s">
        <v>57</v>
      </c>
      <c r="R576" s="22">
        <v>2.5499999999999998</v>
      </c>
      <c r="S576" s="15">
        <v>17.100000000000001</v>
      </c>
      <c r="T576" s="15">
        <v>8.42</v>
      </c>
      <c r="U576" s="15">
        <v>87.4</v>
      </c>
      <c r="V576" s="15">
        <v>312</v>
      </c>
      <c r="W576" s="15">
        <v>7.68</v>
      </c>
      <c r="X576" s="15">
        <v>253.2</v>
      </c>
      <c r="Y576" s="15">
        <v>18.2</v>
      </c>
      <c r="Z576" s="18" t="s">
        <v>57</v>
      </c>
      <c r="AA576" s="18" t="s">
        <v>57</v>
      </c>
      <c r="AB576" s="18" t="s">
        <v>57</v>
      </c>
      <c r="AC576" s="18" t="s">
        <v>57</v>
      </c>
      <c r="AD576" s="18" t="s">
        <v>57</v>
      </c>
      <c r="AE576" s="15" t="s">
        <v>57</v>
      </c>
      <c r="AF576" s="11" t="s">
        <v>314</v>
      </c>
      <c r="AM576" s="3"/>
      <c r="AN576" s="3"/>
      <c r="AO576" s="3"/>
      <c r="AP576" s="124">
        <f t="shared" ref="AP576:AP590" si="85">AO576+AN576+AM576</f>
        <v>0</v>
      </c>
      <c r="BB576" s="141">
        <f t="shared" si="81"/>
        <v>0</v>
      </c>
      <c r="BE576" s="141">
        <f t="shared" si="82"/>
        <v>0</v>
      </c>
      <c r="BH576" s="141">
        <f t="shared" si="83"/>
        <v>0</v>
      </c>
      <c r="BI576" s="141">
        <f t="shared" si="84"/>
        <v>0</v>
      </c>
    </row>
    <row r="577" spans="1:61" hidden="1">
      <c r="A577" s="1">
        <v>13</v>
      </c>
      <c r="B577" s="15" t="s">
        <v>303</v>
      </c>
      <c r="C577" s="16">
        <v>43389</v>
      </c>
      <c r="D577" s="15" t="s">
        <v>144</v>
      </c>
      <c r="E577" s="15" t="s">
        <v>315</v>
      </c>
      <c r="F577" s="15" t="s">
        <v>65</v>
      </c>
      <c r="G577" s="17">
        <v>25</v>
      </c>
      <c r="H577" s="17">
        <v>2</v>
      </c>
      <c r="I577" s="16" t="s">
        <v>56</v>
      </c>
      <c r="J577" s="126" t="s">
        <v>57</v>
      </c>
      <c r="K577" s="126" t="s">
        <v>57</v>
      </c>
      <c r="L577" s="15">
        <v>1</v>
      </c>
      <c r="M577" s="15" t="s">
        <v>57</v>
      </c>
      <c r="N577" s="44" t="s">
        <v>57</v>
      </c>
      <c r="O577" s="44" t="s">
        <v>57</v>
      </c>
      <c r="P577" s="44" t="s">
        <v>57</v>
      </c>
      <c r="Q577" s="15" t="s">
        <v>57</v>
      </c>
      <c r="R577" s="22">
        <v>2.5499999999999998</v>
      </c>
      <c r="S577" s="15">
        <v>17.100000000000001</v>
      </c>
      <c r="T577" s="15">
        <v>8.42</v>
      </c>
      <c r="U577" s="15">
        <v>87.4</v>
      </c>
      <c r="V577" s="15">
        <v>312</v>
      </c>
      <c r="W577" s="15">
        <v>7.68</v>
      </c>
      <c r="X577" s="15">
        <v>253.2</v>
      </c>
      <c r="Y577" s="15">
        <v>18.2</v>
      </c>
      <c r="Z577" s="18" t="s">
        <v>57</v>
      </c>
      <c r="AA577" s="18" t="s">
        <v>57</v>
      </c>
      <c r="AB577" s="18" t="s">
        <v>57</v>
      </c>
      <c r="AC577" s="18" t="s">
        <v>57</v>
      </c>
      <c r="AD577" s="18" t="s">
        <v>57</v>
      </c>
      <c r="AE577" s="15" t="s">
        <v>57</v>
      </c>
      <c r="AF577" s="11" t="s">
        <v>315</v>
      </c>
      <c r="AM577" s="3"/>
      <c r="AN577" s="3"/>
      <c r="AO577" s="3"/>
      <c r="AP577" s="124">
        <f t="shared" si="85"/>
        <v>0</v>
      </c>
      <c r="BB577" s="141">
        <f t="shared" si="81"/>
        <v>0</v>
      </c>
      <c r="BE577" s="141">
        <f t="shared" si="82"/>
        <v>0</v>
      </c>
      <c r="BH577" s="141">
        <f t="shared" si="83"/>
        <v>0</v>
      </c>
      <c r="BI577" s="141">
        <f t="shared" si="84"/>
        <v>0</v>
      </c>
    </row>
    <row r="578" spans="1:61" hidden="1">
      <c r="A578" s="1">
        <v>13</v>
      </c>
      <c r="B578" s="15" t="s">
        <v>303</v>
      </c>
      <c r="C578" s="16">
        <v>43389</v>
      </c>
      <c r="D578" s="15" t="s">
        <v>144</v>
      </c>
      <c r="E578" s="15" t="s">
        <v>316</v>
      </c>
      <c r="F578" s="15" t="s">
        <v>65</v>
      </c>
      <c r="G578" s="17">
        <v>25</v>
      </c>
      <c r="H578" s="17">
        <v>3</v>
      </c>
      <c r="I578" s="16" t="s">
        <v>56</v>
      </c>
      <c r="J578" s="126" t="s">
        <v>57</v>
      </c>
      <c r="K578" s="126" t="s">
        <v>57</v>
      </c>
      <c r="L578" s="15">
        <v>1</v>
      </c>
      <c r="M578" s="15" t="s">
        <v>57</v>
      </c>
      <c r="N578" s="44" t="s">
        <v>57</v>
      </c>
      <c r="O578" s="44" t="s">
        <v>57</v>
      </c>
      <c r="P578" s="44" t="s">
        <v>57</v>
      </c>
      <c r="Q578" s="15" t="s">
        <v>57</v>
      </c>
      <c r="R578" s="22">
        <v>2.5499999999999998</v>
      </c>
      <c r="S578" s="15">
        <v>17.100000000000001</v>
      </c>
      <c r="T578" s="15">
        <v>8.42</v>
      </c>
      <c r="U578" s="15">
        <v>87.4</v>
      </c>
      <c r="V578" s="15">
        <v>312</v>
      </c>
      <c r="W578" s="15">
        <v>7.68</v>
      </c>
      <c r="X578" s="15">
        <v>253.2</v>
      </c>
      <c r="Y578" s="15">
        <v>18.2</v>
      </c>
      <c r="Z578" s="18" t="s">
        <v>57</v>
      </c>
      <c r="AA578" s="18" t="s">
        <v>57</v>
      </c>
      <c r="AB578" s="18" t="s">
        <v>57</v>
      </c>
      <c r="AC578" s="18" t="s">
        <v>57</v>
      </c>
      <c r="AD578" s="18" t="s">
        <v>57</v>
      </c>
      <c r="AE578" s="15" t="s">
        <v>57</v>
      </c>
      <c r="AF578" s="11" t="s">
        <v>316</v>
      </c>
      <c r="AM578" s="3"/>
      <c r="AN578" s="3"/>
      <c r="AO578" s="3"/>
      <c r="AP578" s="124">
        <f t="shared" si="85"/>
        <v>0</v>
      </c>
      <c r="BB578" s="141">
        <f t="shared" si="81"/>
        <v>0</v>
      </c>
      <c r="BE578" s="141">
        <f t="shared" si="82"/>
        <v>0</v>
      </c>
      <c r="BH578" s="141">
        <f t="shared" si="83"/>
        <v>0</v>
      </c>
      <c r="BI578" s="141">
        <f t="shared" si="84"/>
        <v>0</v>
      </c>
    </row>
    <row r="579" spans="1:61" hidden="1">
      <c r="A579" s="1">
        <v>10</v>
      </c>
      <c r="B579" s="15" t="s">
        <v>218</v>
      </c>
      <c r="C579" s="16">
        <v>43395</v>
      </c>
      <c r="D579" s="15" t="s">
        <v>219</v>
      </c>
      <c r="E579" s="15" t="s">
        <v>229</v>
      </c>
      <c r="F579" s="15" t="s">
        <v>65</v>
      </c>
      <c r="G579" s="17">
        <v>25</v>
      </c>
      <c r="H579" s="17">
        <v>1</v>
      </c>
      <c r="I579" s="16" t="s">
        <v>56</v>
      </c>
      <c r="J579" s="126" t="s">
        <v>57</v>
      </c>
      <c r="K579" s="126" t="s">
        <v>57</v>
      </c>
      <c r="L579" s="15">
        <v>1</v>
      </c>
      <c r="M579" s="15" t="s">
        <v>57</v>
      </c>
      <c r="N579" s="44" t="s">
        <v>57</v>
      </c>
      <c r="O579" s="44" t="s">
        <v>57</v>
      </c>
      <c r="P579" s="44" t="s">
        <v>57</v>
      </c>
      <c r="Q579" s="15" t="s">
        <v>57</v>
      </c>
      <c r="R579" s="18">
        <v>1.03</v>
      </c>
      <c r="S579" s="15">
        <v>16.5</v>
      </c>
      <c r="T579" s="15">
        <v>9.6199999999999992</v>
      </c>
      <c r="U579" s="15">
        <v>98.6</v>
      </c>
      <c r="V579" s="15">
        <v>347.2</v>
      </c>
      <c r="W579" s="15">
        <v>7.87</v>
      </c>
      <c r="X579" s="15">
        <v>124</v>
      </c>
      <c r="Y579" s="15">
        <v>9.3000000000000007</v>
      </c>
      <c r="Z579" s="18" t="s">
        <v>57</v>
      </c>
      <c r="AA579" s="18" t="s">
        <v>57</v>
      </c>
      <c r="AB579" s="18" t="s">
        <v>57</v>
      </c>
      <c r="AC579" s="18" t="s">
        <v>57</v>
      </c>
      <c r="AD579" s="18" t="s">
        <v>57</v>
      </c>
      <c r="AE579" s="15" t="s">
        <v>57</v>
      </c>
      <c r="AF579" s="11" t="s">
        <v>229</v>
      </c>
      <c r="AM579" s="3"/>
      <c r="AN579" s="3"/>
      <c r="AO579" s="3"/>
      <c r="AP579" s="124">
        <f t="shared" si="85"/>
        <v>0</v>
      </c>
      <c r="BB579" s="141">
        <f t="shared" si="81"/>
        <v>0</v>
      </c>
      <c r="BE579" s="141">
        <f t="shared" si="82"/>
        <v>0</v>
      </c>
      <c r="BH579" s="141">
        <f t="shared" si="83"/>
        <v>0</v>
      </c>
      <c r="BI579" s="141">
        <f t="shared" si="84"/>
        <v>0</v>
      </c>
    </row>
    <row r="580" spans="1:61" hidden="1">
      <c r="A580" s="1">
        <v>10</v>
      </c>
      <c r="B580" s="15" t="s">
        <v>218</v>
      </c>
      <c r="C580" s="16">
        <v>43395</v>
      </c>
      <c r="D580" s="15" t="s">
        <v>219</v>
      </c>
      <c r="E580" s="15" t="s">
        <v>230</v>
      </c>
      <c r="F580" s="15" t="s">
        <v>65</v>
      </c>
      <c r="G580" s="17">
        <v>25</v>
      </c>
      <c r="H580" s="17">
        <v>2</v>
      </c>
      <c r="I580" s="16" t="s">
        <v>56</v>
      </c>
      <c r="J580" s="126" t="s">
        <v>57</v>
      </c>
      <c r="K580" s="126" t="s">
        <v>57</v>
      </c>
      <c r="L580" s="15">
        <v>1</v>
      </c>
      <c r="M580" s="15" t="s">
        <v>57</v>
      </c>
      <c r="N580" s="44" t="s">
        <v>57</v>
      </c>
      <c r="O580" s="44" t="s">
        <v>57</v>
      </c>
      <c r="P580" s="44" t="s">
        <v>57</v>
      </c>
      <c r="Q580" s="15" t="s">
        <v>57</v>
      </c>
      <c r="R580" s="18">
        <v>1.03</v>
      </c>
      <c r="S580" s="15">
        <v>16.5</v>
      </c>
      <c r="T580" s="15">
        <v>9.6199999999999992</v>
      </c>
      <c r="U580" s="15">
        <v>98.6</v>
      </c>
      <c r="V580" s="15">
        <v>347.2</v>
      </c>
      <c r="W580" s="15">
        <v>7.87</v>
      </c>
      <c r="X580" s="15">
        <v>124</v>
      </c>
      <c r="Y580" s="15">
        <v>9.3000000000000007</v>
      </c>
      <c r="Z580" s="18" t="s">
        <v>57</v>
      </c>
      <c r="AA580" s="18" t="s">
        <v>57</v>
      </c>
      <c r="AB580" s="18" t="s">
        <v>57</v>
      </c>
      <c r="AC580" s="18" t="s">
        <v>57</v>
      </c>
      <c r="AD580" s="18" t="s">
        <v>57</v>
      </c>
      <c r="AE580" s="15" t="s">
        <v>57</v>
      </c>
      <c r="AF580" s="11" t="s">
        <v>230</v>
      </c>
      <c r="AM580" s="3"/>
      <c r="AN580" s="3"/>
      <c r="AO580" s="3"/>
      <c r="AP580" s="124">
        <f t="shared" si="85"/>
        <v>0</v>
      </c>
      <c r="BB580" s="141">
        <f t="shared" si="81"/>
        <v>0</v>
      </c>
      <c r="BE580" s="141">
        <f t="shared" si="82"/>
        <v>0</v>
      </c>
      <c r="BH580" s="141">
        <f t="shared" si="83"/>
        <v>0</v>
      </c>
      <c r="BI580" s="141">
        <f t="shared" si="84"/>
        <v>0</v>
      </c>
    </row>
    <row r="581" spans="1:61" hidden="1">
      <c r="A581" s="1">
        <v>10</v>
      </c>
      <c r="B581" s="15" t="s">
        <v>218</v>
      </c>
      <c r="C581" s="16">
        <v>43395</v>
      </c>
      <c r="D581" s="15" t="s">
        <v>219</v>
      </c>
      <c r="E581" s="15" t="s">
        <v>231</v>
      </c>
      <c r="F581" s="15" t="s">
        <v>65</v>
      </c>
      <c r="G581" s="17">
        <v>25</v>
      </c>
      <c r="H581" s="17">
        <v>3</v>
      </c>
      <c r="I581" s="16" t="s">
        <v>56</v>
      </c>
      <c r="J581" s="126" t="s">
        <v>57</v>
      </c>
      <c r="K581" s="126" t="s">
        <v>57</v>
      </c>
      <c r="L581" s="15">
        <v>1</v>
      </c>
      <c r="M581" s="15" t="s">
        <v>57</v>
      </c>
      <c r="N581" s="44" t="s">
        <v>57</v>
      </c>
      <c r="O581" s="44" t="s">
        <v>57</v>
      </c>
      <c r="P581" s="44" t="s">
        <v>57</v>
      </c>
      <c r="Q581" s="15" t="s">
        <v>57</v>
      </c>
      <c r="R581" s="18">
        <v>1.03</v>
      </c>
      <c r="S581" s="15">
        <v>16.5</v>
      </c>
      <c r="T581" s="15">
        <v>9.6199999999999992</v>
      </c>
      <c r="U581" s="15">
        <v>98.6</v>
      </c>
      <c r="V581" s="15">
        <v>347.2</v>
      </c>
      <c r="W581" s="15">
        <v>7.87</v>
      </c>
      <c r="X581" s="15">
        <v>124</v>
      </c>
      <c r="Y581" s="15">
        <v>9.3000000000000007</v>
      </c>
      <c r="Z581" s="18" t="s">
        <v>57</v>
      </c>
      <c r="AA581" s="18" t="s">
        <v>57</v>
      </c>
      <c r="AB581" s="18" t="s">
        <v>57</v>
      </c>
      <c r="AC581" s="18" t="s">
        <v>57</v>
      </c>
      <c r="AD581" s="18" t="s">
        <v>57</v>
      </c>
      <c r="AE581" s="15" t="s">
        <v>57</v>
      </c>
      <c r="AF581" s="11" t="s">
        <v>231</v>
      </c>
      <c r="AM581" s="3"/>
      <c r="AN581" s="3"/>
      <c r="AO581" s="3"/>
      <c r="AP581" s="124">
        <f t="shared" si="85"/>
        <v>0</v>
      </c>
      <c r="BB581" s="141">
        <f t="shared" si="81"/>
        <v>0</v>
      </c>
      <c r="BE581" s="141">
        <f t="shared" si="82"/>
        <v>0</v>
      </c>
      <c r="BH581" s="141">
        <f t="shared" si="83"/>
        <v>0</v>
      </c>
      <c r="BI581" s="141">
        <f t="shared" si="84"/>
        <v>0</v>
      </c>
    </row>
    <row r="582" spans="1:61" hidden="1">
      <c r="A582" s="1">
        <v>12</v>
      </c>
      <c r="B582" s="15" t="s">
        <v>286</v>
      </c>
      <c r="C582" s="16">
        <v>43392</v>
      </c>
      <c r="D582" s="15" t="s">
        <v>287</v>
      </c>
      <c r="E582" s="15" t="s">
        <v>294</v>
      </c>
      <c r="F582" s="15" t="s">
        <v>65</v>
      </c>
      <c r="G582" s="17">
        <v>500</v>
      </c>
      <c r="H582" s="17">
        <v>1</v>
      </c>
      <c r="I582" s="16" t="s">
        <v>56</v>
      </c>
      <c r="J582" s="126" t="s">
        <v>57</v>
      </c>
      <c r="K582" s="126" t="s">
        <v>57</v>
      </c>
      <c r="L582" s="15">
        <v>1.5</v>
      </c>
      <c r="M582" s="15" t="s">
        <v>57</v>
      </c>
      <c r="N582" s="44" t="s">
        <v>57</v>
      </c>
      <c r="O582" s="44" t="s">
        <v>57</v>
      </c>
      <c r="P582" s="44" t="s">
        <v>57</v>
      </c>
      <c r="Q582" s="15" t="s">
        <v>57</v>
      </c>
      <c r="R582" s="15">
        <v>87.3</v>
      </c>
      <c r="S582" s="15">
        <v>16.7</v>
      </c>
      <c r="T582" s="15">
        <v>9.4499999999999993</v>
      </c>
      <c r="U582" s="15">
        <v>97.2</v>
      </c>
      <c r="V582" s="15">
        <v>231.4</v>
      </c>
      <c r="W582" s="15">
        <v>7.77</v>
      </c>
      <c r="X582" s="15">
        <v>111.1</v>
      </c>
      <c r="Y582" s="15">
        <v>11</v>
      </c>
      <c r="Z582" s="18" t="s">
        <v>57</v>
      </c>
      <c r="AA582" s="18" t="s">
        <v>57</v>
      </c>
      <c r="AB582" s="18" t="s">
        <v>57</v>
      </c>
      <c r="AC582" s="18" t="s">
        <v>57</v>
      </c>
      <c r="AD582" s="18" t="s">
        <v>57</v>
      </c>
      <c r="AE582" s="15" t="s">
        <v>57</v>
      </c>
      <c r="AF582" s="11" t="s">
        <v>294</v>
      </c>
      <c r="AM582" s="3"/>
      <c r="AN582" s="3"/>
      <c r="AO582" s="3"/>
      <c r="AP582" s="124">
        <f t="shared" si="85"/>
        <v>0</v>
      </c>
      <c r="BB582" s="141">
        <f t="shared" si="81"/>
        <v>0</v>
      </c>
      <c r="BE582" s="141">
        <f t="shared" si="82"/>
        <v>0</v>
      </c>
      <c r="BH582" s="141">
        <f t="shared" si="83"/>
        <v>0</v>
      </c>
      <c r="BI582" s="141">
        <f t="shared" si="84"/>
        <v>0</v>
      </c>
    </row>
    <row r="583" spans="1:61" hidden="1">
      <c r="A583" s="1">
        <v>12</v>
      </c>
      <c r="B583" s="15" t="s">
        <v>286</v>
      </c>
      <c r="C583" s="16">
        <v>43392</v>
      </c>
      <c r="D583" s="15" t="s">
        <v>287</v>
      </c>
      <c r="E583" s="15" t="s">
        <v>295</v>
      </c>
      <c r="F583" s="15" t="s">
        <v>65</v>
      </c>
      <c r="G583" s="17">
        <v>500</v>
      </c>
      <c r="H583" s="17">
        <v>2</v>
      </c>
      <c r="I583" s="16" t="s">
        <v>56</v>
      </c>
      <c r="J583" s="126" t="s">
        <v>57</v>
      </c>
      <c r="K583" s="126" t="s">
        <v>57</v>
      </c>
      <c r="L583" s="15">
        <v>1.5</v>
      </c>
      <c r="M583" s="15" t="s">
        <v>57</v>
      </c>
      <c r="N583" s="44" t="s">
        <v>57</v>
      </c>
      <c r="O583" s="44" t="s">
        <v>57</v>
      </c>
      <c r="P583" s="44" t="s">
        <v>57</v>
      </c>
      <c r="Q583" s="15" t="s">
        <v>57</v>
      </c>
      <c r="R583" s="15">
        <v>87.3</v>
      </c>
      <c r="S583" s="15">
        <v>16.7</v>
      </c>
      <c r="T583" s="15">
        <v>9.4499999999999993</v>
      </c>
      <c r="U583" s="15">
        <v>97.2</v>
      </c>
      <c r="V583" s="15">
        <v>231.4</v>
      </c>
      <c r="W583" s="15">
        <v>7.77</v>
      </c>
      <c r="X583" s="15">
        <v>111.1</v>
      </c>
      <c r="Y583" s="15">
        <v>11</v>
      </c>
      <c r="Z583" s="18" t="s">
        <v>57</v>
      </c>
      <c r="AA583" s="18" t="s">
        <v>57</v>
      </c>
      <c r="AB583" s="18" t="s">
        <v>57</v>
      </c>
      <c r="AC583" s="18" t="s">
        <v>57</v>
      </c>
      <c r="AD583" s="18" t="s">
        <v>57</v>
      </c>
      <c r="AE583" s="15" t="s">
        <v>57</v>
      </c>
      <c r="AF583" s="11" t="s">
        <v>295</v>
      </c>
      <c r="AM583" s="3"/>
      <c r="AN583" s="3"/>
      <c r="AO583" s="3"/>
      <c r="AP583" s="124">
        <f t="shared" si="85"/>
        <v>0</v>
      </c>
      <c r="BB583" s="141">
        <f t="shared" si="81"/>
        <v>0</v>
      </c>
      <c r="BE583" s="141">
        <f t="shared" si="82"/>
        <v>0</v>
      </c>
      <c r="BH583" s="141">
        <f t="shared" si="83"/>
        <v>0</v>
      </c>
      <c r="BI583" s="141">
        <f t="shared" si="84"/>
        <v>0</v>
      </c>
    </row>
    <row r="584" spans="1:61" hidden="1">
      <c r="A584" s="1">
        <v>12</v>
      </c>
      <c r="B584" s="15" t="s">
        <v>286</v>
      </c>
      <c r="C584" s="16">
        <v>43392</v>
      </c>
      <c r="D584" s="15" t="s">
        <v>287</v>
      </c>
      <c r="E584" s="15" t="s">
        <v>296</v>
      </c>
      <c r="F584" s="15" t="s">
        <v>65</v>
      </c>
      <c r="G584" s="17">
        <v>500</v>
      </c>
      <c r="H584" s="17">
        <v>3</v>
      </c>
      <c r="I584" s="16" t="s">
        <v>56</v>
      </c>
      <c r="J584" s="126" t="s">
        <v>57</v>
      </c>
      <c r="K584" s="126" t="s">
        <v>57</v>
      </c>
      <c r="L584" s="15">
        <v>1.5</v>
      </c>
      <c r="M584" s="15" t="s">
        <v>57</v>
      </c>
      <c r="N584" s="44" t="s">
        <v>57</v>
      </c>
      <c r="O584" s="44" t="s">
        <v>57</v>
      </c>
      <c r="P584" s="44" t="s">
        <v>57</v>
      </c>
      <c r="Q584" s="15" t="s">
        <v>57</v>
      </c>
      <c r="R584" s="15">
        <v>87.3</v>
      </c>
      <c r="S584" s="15">
        <v>16.7</v>
      </c>
      <c r="T584" s="15">
        <v>9.4499999999999993</v>
      </c>
      <c r="U584" s="15">
        <v>97.2</v>
      </c>
      <c r="V584" s="15">
        <v>231.4</v>
      </c>
      <c r="W584" s="15">
        <v>7.77</v>
      </c>
      <c r="X584" s="15">
        <v>111.1</v>
      </c>
      <c r="Y584" s="15">
        <v>11</v>
      </c>
      <c r="Z584" s="18" t="s">
        <v>57</v>
      </c>
      <c r="AA584" s="18" t="s">
        <v>57</v>
      </c>
      <c r="AB584" s="18" t="s">
        <v>57</v>
      </c>
      <c r="AC584" s="18" t="s">
        <v>57</v>
      </c>
      <c r="AD584" s="18" t="s">
        <v>57</v>
      </c>
      <c r="AE584" s="15" t="s">
        <v>57</v>
      </c>
      <c r="AF584" s="11" t="s">
        <v>296</v>
      </c>
      <c r="AM584" s="3"/>
      <c r="AN584" s="3"/>
      <c r="AO584" s="3"/>
      <c r="AP584" s="124">
        <f t="shared" si="85"/>
        <v>0</v>
      </c>
      <c r="BB584" s="141">
        <f t="shared" si="81"/>
        <v>0</v>
      </c>
      <c r="BE584" s="141">
        <f t="shared" si="82"/>
        <v>0</v>
      </c>
      <c r="BH584" s="141">
        <f t="shared" si="83"/>
        <v>0</v>
      </c>
      <c r="BI584" s="141">
        <f t="shared" si="84"/>
        <v>0</v>
      </c>
    </row>
    <row r="585" spans="1:61" hidden="1">
      <c r="A585" s="1">
        <v>11</v>
      </c>
      <c r="B585" s="15" t="s">
        <v>235</v>
      </c>
      <c r="C585" s="16">
        <v>43388</v>
      </c>
      <c r="D585" s="15" t="s">
        <v>236</v>
      </c>
      <c r="E585" s="15" t="s">
        <v>243</v>
      </c>
      <c r="F585" s="15" t="s">
        <v>65</v>
      </c>
      <c r="G585" s="17">
        <v>500</v>
      </c>
      <c r="H585" s="17">
        <v>1</v>
      </c>
      <c r="I585" s="16" t="s">
        <v>56</v>
      </c>
      <c r="J585" s="126" t="s">
        <v>57</v>
      </c>
      <c r="K585" s="126" t="s">
        <v>57</v>
      </c>
      <c r="L585" s="15">
        <v>1.75</v>
      </c>
      <c r="M585" s="15" t="s">
        <v>57</v>
      </c>
      <c r="N585" s="44" t="s">
        <v>57</v>
      </c>
      <c r="O585" s="44" t="s">
        <v>57</v>
      </c>
      <c r="P585" s="44" t="s">
        <v>57</v>
      </c>
      <c r="Q585" s="15" t="s">
        <v>57</v>
      </c>
      <c r="R585" s="15">
        <v>100</v>
      </c>
      <c r="S585" s="15">
        <v>19</v>
      </c>
      <c r="T585" s="15">
        <v>9.24</v>
      </c>
      <c r="U585" s="15">
        <v>99.6</v>
      </c>
      <c r="V585" s="15">
        <v>245.8</v>
      </c>
      <c r="W585" s="15">
        <v>7.85</v>
      </c>
      <c r="X585" s="15">
        <v>293.7</v>
      </c>
      <c r="Y585" s="15">
        <v>5.8</v>
      </c>
      <c r="Z585" s="18" t="s">
        <v>57</v>
      </c>
      <c r="AA585" s="18" t="s">
        <v>57</v>
      </c>
      <c r="AB585" s="18" t="s">
        <v>57</v>
      </c>
      <c r="AC585" s="18" t="s">
        <v>57</v>
      </c>
      <c r="AD585" s="18" t="s">
        <v>57</v>
      </c>
      <c r="AE585" s="15" t="s">
        <v>57</v>
      </c>
      <c r="AF585" s="11" t="s">
        <v>243</v>
      </c>
      <c r="AM585" s="3"/>
      <c r="AN585" s="3"/>
      <c r="AO585" s="3"/>
      <c r="AP585" s="124">
        <f t="shared" si="85"/>
        <v>0</v>
      </c>
      <c r="BB585" s="141">
        <f t="shared" si="81"/>
        <v>0</v>
      </c>
      <c r="BE585" s="141">
        <f t="shared" si="82"/>
        <v>0</v>
      </c>
      <c r="BH585" s="141">
        <f t="shared" si="83"/>
        <v>0</v>
      </c>
      <c r="BI585" s="141">
        <f t="shared" si="84"/>
        <v>0</v>
      </c>
    </row>
    <row r="586" spans="1:61" hidden="1">
      <c r="A586" s="1">
        <v>11</v>
      </c>
      <c r="B586" s="15" t="s">
        <v>235</v>
      </c>
      <c r="C586" s="16">
        <v>43388</v>
      </c>
      <c r="D586" s="15" t="s">
        <v>236</v>
      </c>
      <c r="E586" s="15" t="s">
        <v>244</v>
      </c>
      <c r="F586" s="15" t="s">
        <v>65</v>
      </c>
      <c r="G586" s="17">
        <v>500</v>
      </c>
      <c r="H586" s="17">
        <v>2</v>
      </c>
      <c r="I586" s="16" t="s">
        <v>56</v>
      </c>
      <c r="J586" s="126" t="s">
        <v>57</v>
      </c>
      <c r="K586" s="126" t="s">
        <v>57</v>
      </c>
      <c r="L586" s="15">
        <v>2.0699999999999998</v>
      </c>
      <c r="M586" s="15" t="s">
        <v>57</v>
      </c>
      <c r="N586" s="44" t="s">
        <v>57</v>
      </c>
      <c r="O586" s="44" t="s">
        <v>57</v>
      </c>
      <c r="P586" s="44" t="s">
        <v>57</v>
      </c>
      <c r="Q586" s="15" t="s">
        <v>57</v>
      </c>
      <c r="R586" s="15">
        <v>100</v>
      </c>
      <c r="S586" s="15">
        <v>19</v>
      </c>
      <c r="T586" s="15">
        <v>9.24</v>
      </c>
      <c r="U586" s="15">
        <v>99.6</v>
      </c>
      <c r="V586" s="15">
        <v>245.8</v>
      </c>
      <c r="W586" s="15">
        <v>7.85</v>
      </c>
      <c r="X586" s="15">
        <v>293.7</v>
      </c>
      <c r="Y586" s="15">
        <v>5.8</v>
      </c>
      <c r="Z586" s="18" t="s">
        <v>57</v>
      </c>
      <c r="AA586" s="18" t="s">
        <v>57</v>
      </c>
      <c r="AB586" s="18" t="s">
        <v>57</v>
      </c>
      <c r="AC586" s="18" t="s">
        <v>57</v>
      </c>
      <c r="AD586" s="18" t="s">
        <v>57</v>
      </c>
      <c r="AE586" s="15" t="s">
        <v>57</v>
      </c>
      <c r="AF586" s="11" t="s">
        <v>244</v>
      </c>
      <c r="AM586" s="3"/>
      <c r="AN586" s="3"/>
      <c r="AO586" s="3"/>
      <c r="AP586" s="124">
        <f t="shared" si="85"/>
        <v>0</v>
      </c>
      <c r="BB586" s="141">
        <f t="shared" si="81"/>
        <v>0</v>
      </c>
      <c r="BE586" s="141">
        <f t="shared" si="82"/>
        <v>0</v>
      </c>
      <c r="BH586" s="141">
        <f t="shared" si="83"/>
        <v>0</v>
      </c>
      <c r="BI586" s="141">
        <f t="shared" si="84"/>
        <v>0</v>
      </c>
    </row>
    <row r="587" spans="1:61" hidden="1">
      <c r="A587" s="1">
        <v>11</v>
      </c>
      <c r="B587" s="15" t="s">
        <v>235</v>
      </c>
      <c r="C587" s="16">
        <v>43388</v>
      </c>
      <c r="D587" s="15" t="s">
        <v>236</v>
      </c>
      <c r="E587" s="15" t="s">
        <v>245</v>
      </c>
      <c r="F587" s="15" t="s">
        <v>65</v>
      </c>
      <c r="G587" s="17">
        <v>500</v>
      </c>
      <c r="H587" s="17">
        <v>3</v>
      </c>
      <c r="I587" s="16" t="s">
        <v>56</v>
      </c>
      <c r="J587" s="126" t="s">
        <v>57</v>
      </c>
      <c r="K587" s="126" t="s">
        <v>57</v>
      </c>
      <c r="L587" s="15">
        <v>1.8</v>
      </c>
      <c r="M587" s="15" t="s">
        <v>57</v>
      </c>
      <c r="N587" s="44" t="s">
        <v>57</v>
      </c>
      <c r="O587" s="44" t="s">
        <v>57</v>
      </c>
      <c r="P587" s="44" t="s">
        <v>57</v>
      </c>
      <c r="Q587" s="15" t="s">
        <v>57</v>
      </c>
      <c r="R587" s="15">
        <v>100</v>
      </c>
      <c r="S587" s="15">
        <v>19</v>
      </c>
      <c r="T587" s="15">
        <v>9.24</v>
      </c>
      <c r="U587" s="15">
        <v>99.6</v>
      </c>
      <c r="V587" s="15">
        <v>245.8</v>
      </c>
      <c r="W587" s="15">
        <v>7.85</v>
      </c>
      <c r="X587" s="15">
        <v>293.7</v>
      </c>
      <c r="Y587" s="15">
        <v>5.8</v>
      </c>
      <c r="Z587" s="18" t="s">
        <v>57</v>
      </c>
      <c r="AA587" s="18" t="s">
        <v>57</v>
      </c>
      <c r="AB587" s="18" t="s">
        <v>57</v>
      </c>
      <c r="AC587" s="18" t="s">
        <v>57</v>
      </c>
      <c r="AD587" s="18" t="s">
        <v>57</v>
      </c>
      <c r="AE587" s="15" t="s">
        <v>57</v>
      </c>
      <c r="AF587" s="11" t="s">
        <v>245</v>
      </c>
      <c r="AM587" s="3"/>
      <c r="AN587" s="3"/>
      <c r="AO587" s="3"/>
      <c r="AP587" s="124">
        <f t="shared" si="85"/>
        <v>0</v>
      </c>
      <c r="BB587" s="141">
        <f t="shared" si="81"/>
        <v>0</v>
      </c>
      <c r="BE587" s="141">
        <f t="shared" si="82"/>
        <v>0</v>
      </c>
      <c r="BH587" s="141">
        <f t="shared" si="83"/>
        <v>0</v>
      </c>
      <c r="BI587" s="141">
        <f t="shared" si="84"/>
        <v>0</v>
      </c>
    </row>
    <row r="588" spans="1:61" hidden="1">
      <c r="A588" s="1">
        <v>11</v>
      </c>
      <c r="B588" s="15" t="s">
        <v>235</v>
      </c>
      <c r="C588" s="16">
        <v>43395</v>
      </c>
      <c r="D588" s="15" t="s">
        <v>270</v>
      </c>
      <c r="E588" s="15" t="s">
        <v>277</v>
      </c>
      <c r="F588" s="15" t="s">
        <v>65</v>
      </c>
      <c r="G588" s="17">
        <v>500</v>
      </c>
      <c r="H588" s="17">
        <v>10</v>
      </c>
      <c r="I588" s="16" t="s">
        <v>56</v>
      </c>
      <c r="J588" s="126" t="s">
        <v>57</v>
      </c>
      <c r="K588" s="126" t="s">
        <v>57</v>
      </c>
      <c r="L588" s="15">
        <v>1.5</v>
      </c>
      <c r="M588" s="15" t="s">
        <v>57</v>
      </c>
      <c r="N588" s="44" t="s">
        <v>57</v>
      </c>
      <c r="O588" s="44" t="s">
        <v>57</v>
      </c>
      <c r="P588" s="44" t="s">
        <v>57</v>
      </c>
      <c r="Q588" s="15" t="s">
        <v>57</v>
      </c>
      <c r="R588" s="15">
        <v>65.099999999999994</v>
      </c>
      <c r="S588" s="15">
        <v>15.7</v>
      </c>
      <c r="T588" s="15">
        <v>10.119999999999999</v>
      </c>
      <c r="U588" s="15">
        <v>102</v>
      </c>
      <c r="V588" s="15">
        <v>298.39999999999998</v>
      </c>
      <c r="W588" s="15">
        <v>7.85</v>
      </c>
      <c r="X588" s="15">
        <v>100.6</v>
      </c>
      <c r="Y588" s="15">
        <v>4.7</v>
      </c>
      <c r="Z588" s="18" t="s">
        <v>57</v>
      </c>
      <c r="AA588" s="18" t="s">
        <v>57</v>
      </c>
      <c r="AB588" s="18" t="s">
        <v>57</v>
      </c>
      <c r="AC588" s="18" t="s">
        <v>57</v>
      </c>
      <c r="AD588" s="18" t="s">
        <v>57</v>
      </c>
      <c r="AE588" s="15" t="s">
        <v>57</v>
      </c>
      <c r="AF588" s="11" t="s">
        <v>277</v>
      </c>
      <c r="AM588" s="3"/>
      <c r="AN588" s="3"/>
      <c r="AO588" s="3"/>
      <c r="AP588" s="124">
        <f t="shared" si="85"/>
        <v>0</v>
      </c>
      <c r="BB588" s="141">
        <f t="shared" si="81"/>
        <v>0</v>
      </c>
      <c r="BE588" s="141">
        <f t="shared" si="82"/>
        <v>0</v>
      </c>
      <c r="BH588" s="141">
        <f t="shared" si="83"/>
        <v>0</v>
      </c>
      <c r="BI588" s="141">
        <f t="shared" si="84"/>
        <v>0</v>
      </c>
    </row>
    <row r="589" spans="1:61" hidden="1">
      <c r="A589" s="1">
        <v>11</v>
      </c>
      <c r="B589" s="15" t="s">
        <v>235</v>
      </c>
      <c r="C589" s="16">
        <v>43395</v>
      </c>
      <c r="D589" s="15" t="s">
        <v>270</v>
      </c>
      <c r="E589" s="15" t="s">
        <v>278</v>
      </c>
      <c r="F589" s="15" t="s">
        <v>65</v>
      </c>
      <c r="G589" s="17">
        <v>500</v>
      </c>
      <c r="H589" s="17">
        <v>11</v>
      </c>
      <c r="I589" s="16" t="s">
        <v>56</v>
      </c>
      <c r="J589" s="126" t="s">
        <v>57</v>
      </c>
      <c r="K589" s="126" t="s">
        <v>57</v>
      </c>
      <c r="L589" s="15">
        <v>1.5</v>
      </c>
      <c r="M589" s="15" t="s">
        <v>57</v>
      </c>
      <c r="N589" s="44" t="s">
        <v>57</v>
      </c>
      <c r="O589" s="44" t="s">
        <v>57</v>
      </c>
      <c r="P589" s="44" t="s">
        <v>57</v>
      </c>
      <c r="Q589" s="15" t="s">
        <v>57</v>
      </c>
      <c r="R589" s="15">
        <v>65.099999999999994</v>
      </c>
      <c r="S589" s="15">
        <v>15.7</v>
      </c>
      <c r="T589" s="15">
        <v>10.119999999999999</v>
      </c>
      <c r="U589" s="15">
        <v>102</v>
      </c>
      <c r="V589" s="15">
        <v>298.39999999999998</v>
      </c>
      <c r="W589" s="15">
        <v>7.85</v>
      </c>
      <c r="X589" s="15">
        <v>100.6</v>
      </c>
      <c r="Y589" s="15">
        <v>4.7</v>
      </c>
      <c r="Z589" s="18" t="s">
        <v>57</v>
      </c>
      <c r="AA589" s="18" t="s">
        <v>57</v>
      </c>
      <c r="AB589" s="18" t="s">
        <v>57</v>
      </c>
      <c r="AC589" s="18" t="s">
        <v>57</v>
      </c>
      <c r="AD589" s="18" t="s">
        <v>57</v>
      </c>
      <c r="AE589" s="15" t="s">
        <v>57</v>
      </c>
      <c r="AF589" s="11" t="s">
        <v>278</v>
      </c>
      <c r="AM589" s="3"/>
      <c r="AN589" s="3"/>
      <c r="AO589" s="3"/>
      <c r="AP589" s="124">
        <f t="shared" si="85"/>
        <v>0</v>
      </c>
      <c r="BB589" s="141">
        <f t="shared" si="81"/>
        <v>0</v>
      </c>
      <c r="BE589" s="141">
        <f t="shared" si="82"/>
        <v>0</v>
      </c>
      <c r="BH589" s="141">
        <f t="shared" si="83"/>
        <v>0</v>
      </c>
      <c r="BI589" s="141">
        <f t="shared" si="84"/>
        <v>0</v>
      </c>
    </row>
    <row r="590" spans="1:61" hidden="1">
      <c r="A590" s="1">
        <v>11</v>
      </c>
      <c r="B590" s="15" t="s">
        <v>235</v>
      </c>
      <c r="C590" s="16">
        <v>43395</v>
      </c>
      <c r="D590" s="15" t="s">
        <v>270</v>
      </c>
      <c r="E590" s="15" t="s">
        <v>279</v>
      </c>
      <c r="F590" s="15" t="s">
        <v>65</v>
      </c>
      <c r="G590" s="17">
        <v>500</v>
      </c>
      <c r="H590" s="17">
        <v>12</v>
      </c>
      <c r="I590" s="16" t="s">
        <v>56</v>
      </c>
      <c r="J590" s="126" t="s">
        <v>57</v>
      </c>
      <c r="K590" s="126" t="s">
        <v>57</v>
      </c>
      <c r="L590" s="15">
        <v>1.5</v>
      </c>
      <c r="M590" s="15" t="s">
        <v>57</v>
      </c>
      <c r="N590" s="44" t="s">
        <v>57</v>
      </c>
      <c r="O590" s="44" t="s">
        <v>57</v>
      </c>
      <c r="P590" s="44" t="s">
        <v>57</v>
      </c>
      <c r="Q590" s="15" t="s">
        <v>57</v>
      </c>
      <c r="R590" s="15">
        <v>65.099999999999994</v>
      </c>
      <c r="S590" s="15">
        <v>15.7</v>
      </c>
      <c r="T590" s="15">
        <v>10.119999999999999</v>
      </c>
      <c r="U590" s="15">
        <v>102</v>
      </c>
      <c r="V590" s="15">
        <v>298.39999999999998</v>
      </c>
      <c r="W590" s="15">
        <v>7.85</v>
      </c>
      <c r="X590" s="15">
        <v>100.6</v>
      </c>
      <c r="Y590" s="15">
        <v>4.7</v>
      </c>
      <c r="Z590" s="18" t="s">
        <v>57</v>
      </c>
      <c r="AA590" s="18" t="s">
        <v>57</v>
      </c>
      <c r="AB590" s="18" t="s">
        <v>57</v>
      </c>
      <c r="AC590" s="18" t="s">
        <v>57</v>
      </c>
      <c r="AD590" s="18" t="s">
        <v>57</v>
      </c>
      <c r="AE590" s="15" t="s">
        <v>57</v>
      </c>
      <c r="AF590" s="11" t="s">
        <v>279</v>
      </c>
      <c r="AM590" s="3"/>
      <c r="AN590" s="3"/>
      <c r="AO590" s="3"/>
      <c r="AP590" s="124">
        <f t="shared" si="85"/>
        <v>0</v>
      </c>
      <c r="BB590" s="141">
        <f t="shared" si="81"/>
        <v>0</v>
      </c>
      <c r="BE590" s="141">
        <f t="shared" si="82"/>
        <v>0</v>
      </c>
      <c r="BH590" s="141">
        <f t="shared" si="83"/>
        <v>0</v>
      </c>
      <c r="BI590" s="141">
        <f t="shared" si="84"/>
        <v>0</v>
      </c>
    </row>
    <row r="591" spans="1:61" hidden="1">
      <c r="A591" s="1">
        <v>3</v>
      </c>
      <c r="B591" s="15" t="s">
        <v>93</v>
      </c>
      <c r="C591" s="16">
        <v>43390</v>
      </c>
      <c r="D591" s="15" t="s">
        <v>94</v>
      </c>
      <c r="E591" s="15" t="s">
        <v>101</v>
      </c>
      <c r="F591" s="15" t="s">
        <v>65</v>
      </c>
      <c r="G591" s="17">
        <v>500</v>
      </c>
      <c r="H591" s="17">
        <v>1</v>
      </c>
      <c r="I591" s="16" t="s">
        <v>56</v>
      </c>
      <c r="J591" s="126" t="s">
        <v>57</v>
      </c>
      <c r="K591" s="126" t="s">
        <v>57</v>
      </c>
      <c r="L591" s="15" t="s">
        <v>57</v>
      </c>
      <c r="M591" s="15" t="s">
        <v>57</v>
      </c>
      <c r="N591" s="44" t="s">
        <v>57</v>
      </c>
      <c r="O591" s="44" t="s">
        <v>57</v>
      </c>
      <c r="P591" s="44" t="s">
        <v>57</v>
      </c>
      <c r="Q591" s="15" t="s">
        <v>57</v>
      </c>
      <c r="R591" s="114">
        <v>36.9</v>
      </c>
      <c r="S591" s="15">
        <v>13.7</v>
      </c>
      <c r="T591" s="15">
        <v>10.130000000000001</v>
      </c>
      <c r="U591" s="15">
        <v>97.8</v>
      </c>
      <c r="V591" s="15">
        <v>200.8</v>
      </c>
      <c r="W591" s="15">
        <v>7.93</v>
      </c>
      <c r="X591" s="15">
        <v>172.9</v>
      </c>
      <c r="Y591" s="15">
        <v>8.3000000000000007</v>
      </c>
      <c r="Z591" s="18" t="s">
        <v>57</v>
      </c>
      <c r="AA591" s="18" t="s">
        <v>57</v>
      </c>
      <c r="AB591" s="18" t="s">
        <v>57</v>
      </c>
      <c r="AC591" s="18" t="s">
        <v>57</v>
      </c>
      <c r="AD591" s="18" t="s">
        <v>57</v>
      </c>
      <c r="AE591" s="15" t="s">
        <v>57</v>
      </c>
      <c r="AF591" s="11" t="s">
        <v>101</v>
      </c>
      <c r="AM591" s="3"/>
      <c r="AN591" s="3"/>
      <c r="AO591" s="3"/>
      <c r="AP591" s="124"/>
      <c r="BB591" s="141">
        <f t="shared" si="81"/>
        <v>0</v>
      </c>
      <c r="BE591" s="141">
        <f t="shared" si="82"/>
        <v>0</v>
      </c>
      <c r="BH591" s="141">
        <f t="shared" si="83"/>
        <v>0</v>
      </c>
      <c r="BI591" s="141">
        <f t="shared" si="84"/>
        <v>0</v>
      </c>
    </row>
    <row r="592" spans="1:61" hidden="1">
      <c r="A592" s="1">
        <v>3</v>
      </c>
      <c r="B592" s="15" t="s">
        <v>93</v>
      </c>
      <c r="C592" s="16">
        <v>43390</v>
      </c>
      <c r="D592" s="15" t="s">
        <v>94</v>
      </c>
      <c r="E592" s="15" t="s">
        <v>102</v>
      </c>
      <c r="F592" s="15" t="s">
        <v>65</v>
      </c>
      <c r="G592" s="17">
        <v>500</v>
      </c>
      <c r="H592" s="17">
        <v>2</v>
      </c>
      <c r="I592" s="16" t="s">
        <v>56</v>
      </c>
      <c r="J592" s="126" t="s">
        <v>57</v>
      </c>
      <c r="K592" s="126" t="s">
        <v>57</v>
      </c>
      <c r="L592" s="15" t="s">
        <v>57</v>
      </c>
      <c r="M592" s="15" t="s">
        <v>57</v>
      </c>
      <c r="N592" s="44" t="s">
        <v>57</v>
      </c>
      <c r="O592" s="44" t="s">
        <v>57</v>
      </c>
      <c r="P592" s="44" t="s">
        <v>57</v>
      </c>
      <c r="Q592" s="15" t="s">
        <v>57</v>
      </c>
      <c r="R592" s="114">
        <v>36.9</v>
      </c>
      <c r="S592" s="15">
        <v>13.7</v>
      </c>
      <c r="T592" s="15">
        <v>10.130000000000001</v>
      </c>
      <c r="U592" s="15">
        <v>97.8</v>
      </c>
      <c r="V592" s="15">
        <v>200.8</v>
      </c>
      <c r="W592" s="15">
        <v>7.93</v>
      </c>
      <c r="X592" s="15">
        <v>172.9</v>
      </c>
      <c r="Y592" s="15">
        <v>8.3000000000000007</v>
      </c>
      <c r="Z592" s="18" t="s">
        <v>57</v>
      </c>
      <c r="AA592" s="18" t="s">
        <v>57</v>
      </c>
      <c r="AB592" s="18" t="s">
        <v>57</v>
      </c>
      <c r="AC592" s="18" t="s">
        <v>57</v>
      </c>
      <c r="AD592" s="18" t="s">
        <v>57</v>
      </c>
      <c r="AE592" s="15" t="s">
        <v>57</v>
      </c>
      <c r="AF592" s="11" t="s">
        <v>102</v>
      </c>
      <c r="AM592" s="3"/>
      <c r="AN592" s="3"/>
      <c r="AO592" s="3"/>
      <c r="AP592" s="124"/>
      <c r="BB592" s="141">
        <f t="shared" si="81"/>
        <v>0</v>
      </c>
      <c r="BE592" s="141">
        <f t="shared" si="82"/>
        <v>0</v>
      </c>
      <c r="BH592" s="141">
        <f t="shared" si="83"/>
        <v>0</v>
      </c>
      <c r="BI592" s="141">
        <f t="shared" si="84"/>
        <v>0</v>
      </c>
    </row>
    <row r="593" spans="1:61" hidden="1">
      <c r="A593" s="1">
        <v>3</v>
      </c>
      <c r="B593" s="15" t="s">
        <v>93</v>
      </c>
      <c r="C593" s="16">
        <v>43390</v>
      </c>
      <c r="D593" s="15" t="s">
        <v>94</v>
      </c>
      <c r="E593" s="15" t="s">
        <v>103</v>
      </c>
      <c r="F593" s="15" t="s">
        <v>65</v>
      </c>
      <c r="G593" s="17">
        <v>500</v>
      </c>
      <c r="H593" s="17">
        <v>3</v>
      </c>
      <c r="I593" s="16" t="s">
        <v>56</v>
      </c>
      <c r="J593" s="126" t="s">
        <v>57</v>
      </c>
      <c r="K593" s="126" t="s">
        <v>57</v>
      </c>
      <c r="L593" s="15" t="s">
        <v>57</v>
      </c>
      <c r="M593" s="15" t="s">
        <v>57</v>
      </c>
      <c r="N593" s="44" t="s">
        <v>57</v>
      </c>
      <c r="O593" s="44" t="s">
        <v>57</v>
      </c>
      <c r="P593" s="44" t="s">
        <v>57</v>
      </c>
      <c r="Q593" s="15" t="s">
        <v>57</v>
      </c>
      <c r="R593" s="114">
        <v>36.9</v>
      </c>
      <c r="S593" s="15">
        <v>13.7</v>
      </c>
      <c r="T593" s="15">
        <v>10.130000000000001</v>
      </c>
      <c r="U593" s="15">
        <v>97.8</v>
      </c>
      <c r="V593" s="15">
        <v>200.8</v>
      </c>
      <c r="W593" s="15">
        <v>7.93</v>
      </c>
      <c r="X593" s="15">
        <v>172.9</v>
      </c>
      <c r="Y593" s="15">
        <v>8.3000000000000007</v>
      </c>
      <c r="Z593" s="18" t="s">
        <v>57</v>
      </c>
      <c r="AA593" s="18" t="s">
        <v>57</v>
      </c>
      <c r="AB593" s="18" t="s">
        <v>57</v>
      </c>
      <c r="AC593" s="18" t="s">
        <v>57</v>
      </c>
      <c r="AD593" s="18" t="s">
        <v>57</v>
      </c>
      <c r="AE593" s="15" t="s">
        <v>57</v>
      </c>
      <c r="AF593" s="11" t="s">
        <v>103</v>
      </c>
      <c r="AM593" s="3"/>
      <c r="AN593" s="3"/>
      <c r="AO593" s="3"/>
      <c r="AP593" s="124"/>
      <c r="BB593" s="141">
        <f t="shared" si="81"/>
        <v>0</v>
      </c>
      <c r="BE593" s="141">
        <f t="shared" si="82"/>
        <v>0</v>
      </c>
      <c r="BH593" s="141">
        <f t="shared" si="83"/>
        <v>0</v>
      </c>
      <c r="BI593" s="141">
        <f t="shared" si="84"/>
        <v>0</v>
      </c>
    </row>
    <row r="594" spans="1:61" hidden="1">
      <c r="A594" s="1">
        <v>1</v>
      </c>
      <c r="B594" s="15" t="s">
        <v>52</v>
      </c>
      <c r="C594" s="16">
        <v>43390</v>
      </c>
      <c r="D594" s="15" t="s">
        <v>53</v>
      </c>
      <c r="E594" s="15" t="s">
        <v>64</v>
      </c>
      <c r="F594" s="15" t="s">
        <v>65</v>
      </c>
      <c r="G594" s="17">
        <v>500</v>
      </c>
      <c r="H594" s="17">
        <v>1</v>
      </c>
      <c r="I594" s="16" t="s">
        <v>56</v>
      </c>
      <c r="J594" s="126" t="s">
        <v>57</v>
      </c>
      <c r="K594" s="126" t="s">
        <v>57</v>
      </c>
      <c r="L594" s="15">
        <v>1.33</v>
      </c>
      <c r="M594" s="15" t="s">
        <v>57</v>
      </c>
      <c r="N594" s="44" t="s">
        <v>57</v>
      </c>
      <c r="O594" s="44" t="s">
        <v>57</v>
      </c>
      <c r="P594" s="44" t="s">
        <v>57</v>
      </c>
      <c r="Q594" s="15" t="s">
        <v>57</v>
      </c>
      <c r="R594" s="114">
        <v>23.4</v>
      </c>
      <c r="S594" s="15">
        <v>11.4</v>
      </c>
      <c r="T594" s="15">
        <v>10.09</v>
      </c>
      <c r="U594" s="15">
        <v>92.4</v>
      </c>
      <c r="V594" s="15">
        <v>124</v>
      </c>
      <c r="W594" s="15">
        <v>7.73</v>
      </c>
      <c r="X594" s="15">
        <v>140.30000000000001</v>
      </c>
      <c r="Y594" s="15">
        <v>6.4</v>
      </c>
      <c r="Z594" s="18" t="s">
        <v>57</v>
      </c>
      <c r="AA594" s="18" t="s">
        <v>57</v>
      </c>
      <c r="AB594" s="18" t="s">
        <v>57</v>
      </c>
      <c r="AC594" s="18" t="s">
        <v>57</v>
      </c>
      <c r="AD594" s="18" t="s">
        <v>57</v>
      </c>
      <c r="AE594" s="15" t="s">
        <v>57</v>
      </c>
      <c r="AF594" s="11" t="s">
        <v>64</v>
      </c>
      <c r="AM594" s="3"/>
      <c r="AN594" s="3"/>
      <c r="AO594" s="3">
        <v>3</v>
      </c>
      <c r="AP594" s="124">
        <f>AO594+AN594+AM594</f>
        <v>3</v>
      </c>
      <c r="BB594" s="141">
        <f t="shared" si="81"/>
        <v>0</v>
      </c>
      <c r="BE594" s="141">
        <f t="shared" si="82"/>
        <v>0</v>
      </c>
      <c r="BH594" s="141">
        <f t="shared" si="83"/>
        <v>0</v>
      </c>
      <c r="BI594" s="141">
        <f t="shared" si="84"/>
        <v>0</v>
      </c>
    </row>
    <row r="595" spans="1:61" hidden="1">
      <c r="A595" s="1">
        <v>1</v>
      </c>
      <c r="B595" s="15" t="s">
        <v>52</v>
      </c>
      <c r="C595" s="16">
        <v>43390</v>
      </c>
      <c r="D595" s="15" t="s">
        <v>53</v>
      </c>
      <c r="E595" s="15" t="s">
        <v>66</v>
      </c>
      <c r="F595" s="15" t="s">
        <v>65</v>
      </c>
      <c r="G595" s="17">
        <v>500</v>
      </c>
      <c r="H595" s="17">
        <v>2</v>
      </c>
      <c r="I595" s="16" t="s">
        <v>56</v>
      </c>
      <c r="J595" s="126" t="s">
        <v>57</v>
      </c>
      <c r="K595" s="126" t="s">
        <v>57</v>
      </c>
      <c r="L595" s="15">
        <v>1.5</v>
      </c>
      <c r="M595" s="15" t="s">
        <v>57</v>
      </c>
      <c r="N595" s="44" t="s">
        <v>57</v>
      </c>
      <c r="O595" s="44" t="s">
        <v>57</v>
      </c>
      <c r="P595" s="44" t="s">
        <v>57</v>
      </c>
      <c r="Q595" s="15" t="s">
        <v>57</v>
      </c>
      <c r="R595" s="114">
        <v>23.4</v>
      </c>
      <c r="S595" s="15">
        <v>11.4</v>
      </c>
      <c r="T595" s="15">
        <v>10.09</v>
      </c>
      <c r="U595" s="15">
        <v>92.4</v>
      </c>
      <c r="V595" s="15">
        <v>124</v>
      </c>
      <c r="W595" s="15">
        <v>7.73</v>
      </c>
      <c r="X595" s="15">
        <v>140.30000000000001</v>
      </c>
      <c r="Y595" s="15">
        <v>6.4</v>
      </c>
      <c r="Z595" s="18" t="s">
        <v>57</v>
      </c>
      <c r="AA595" s="18" t="s">
        <v>57</v>
      </c>
      <c r="AB595" s="18" t="s">
        <v>57</v>
      </c>
      <c r="AC595" s="18" t="s">
        <v>57</v>
      </c>
      <c r="AD595" s="18" t="s">
        <v>57</v>
      </c>
      <c r="AE595" s="15" t="s">
        <v>57</v>
      </c>
      <c r="AF595" s="11" t="s">
        <v>66</v>
      </c>
      <c r="AM595" s="3"/>
      <c r="AN595" s="3"/>
      <c r="AO595" s="3"/>
      <c r="AP595" s="124"/>
      <c r="BB595" s="141">
        <f t="shared" si="81"/>
        <v>0</v>
      </c>
      <c r="BE595" s="141">
        <f t="shared" si="82"/>
        <v>0</v>
      </c>
      <c r="BH595" s="141">
        <f t="shared" si="83"/>
        <v>0</v>
      </c>
      <c r="BI595" s="141">
        <f t="shared" si="84"/>
        <v>0</v>
      </c>
    </row>
    <row r="596" spans="1:61" hidden="1">
      <c r="A596" s="1">
        <v>1</v>
      </c>
      <c r="B596" s="15" t="s">
        <v>52</v>
      </c>
      <c r="C596" s="16">
        <v>43390</v>
      </c>
      <c r="D596" s="15" t="s">
        <v>53</v>
      </c>
      <c r="E596" s="15" t="s">
        <v>67</v>
      </c>
      <c r="F596" s="15" t="s">
        <v>65</v>
      </c>
      <c r="G596" s="17">
        <v>500</v>
      </c>
      <c r="H596" s="17">
        <v>3</v>
      </c>
      <c r="I596" s="16" t="s">
        <v>56</v>
      </c>
      <c r="J596" s="126" t="s">
        <v>57</v>
      </c>
      <c r="K596" s="126" t="s">
        <v>57</v>
      </c>
      <c r="L596" s="15">
        <v>1.5</v>
      </c>
      <c r="M596" s="15" t="s">
        <v>57</v>
      </c>
      <c r="N596" s="44" t="s">
        <v>57</v>
      </c>
      <c r="O596" s="44" t="s">
        <v>57</v>
      </c>
      <c r="P596" s="44" t="s">
        <v>57</v>
      </c>
      <c r="Q596" s="15" t="s">
        <v>57</v>
      </c>
      <c r="R596" s="114">
        <v>23.4</v>
      </c>
      <c r="S596" s="15">
        <v>11.4</v>
      </c>
      <c r="T596" s="15">
        <v>10.09</v>
      </c>
      <c r="U596" s="15">
        <v>92.4</v>
      </c>
      <c r="V596" s="15">
        <v>124</v>
      </c>
      <c r="W596" s="15">
        <v>7.73</v>
      </c>
      <c r="X596" s="15">
        <v>140.30000000000001</v>
      </c>
      <c r="Y596" s="15">
        <v>6.4</v>
      </c>
      <c r="Z596" s="18" t="s">
        <v>57</v>
      </c>
      <c r="AA596" s="18" t="s">
        <v>57</v>
      </c>
      <c r="AB596" s="18" t="s">
        <v>57</v>
      </c>
      <c r="AC596" s="18" t="s">
        <v>57</v>
      </c>
      <c r="AD596" s="18" t="s">
        <v>57</v>
      </c>
      <c r="AE596" s="15" t="s">
        <v>57</v>
      </c>
      <c r="AF596" s="11" t="s">
        <v>67</v>
      </c>
      <c r="AM596" s="3"/>
      <c r="AN596" s="3"/>
      <c r="AO596" s="3"/>
      <c r="AP596" s="124"/>
      <c r="BB596" s="141">
        <f t="shared" si="81"/>
        <v>0</v>
      </c>
      <c r="BE596" s="141">
        <f t="shared" si="82"/>
        <v>0</v>
      </c>
      <c r="BH596" s="141">
        <f t="shared" si="83"/>
        <v>0</v>
      </c>
      <c r="BI596" s="141">
        <f t="shared" si="84"/>
        <v>0</v>
      </c>
    </row>
    <row r="597" spans="1:61" hidden="1">
      <c r="A597" s="1">
        <v>6</v>
      </c>
      <c r="B597" s="15" t="s">
        <v>143</v>
      </c>
      <c r="C597" s="16">
        <v>43388</v>
      </c>
      <c r="D597" s="15" t="s">
        <v>156</v>
      </c>
      <c r="E597" s="15" t="s">
        <v>157</v>
      </c>
      <c r="F597" s="15" t="s">
        <v>65</v>
      </c>
      <c r="G597" s="17">
        <v>500</v>
      </c>
      <c r="H597" s="17">
        <v>1</v>
      </c>
      <c r="I597" s="16" t="s">
        <v>56</v>
      </c>
      <c r="J597" s="126" t="s">
        <v>57</v>
      </c>
      <c r="K597" s="126" t="s">
        <v>57</v>
      </c>
      <c r="L597" s="15">
        <v>1.1200000000000001</v>
      </c>
      <c r="M597" s="15" t="s">
        <v>57</v>
      </c>
      <c r="N597" s="44" t="s">
        <v>57</v>
      </c>
      <c r="O597" s="44" t="s">
        <v>57</v>
      </c>
      <c r="P597" s="44" t="s">
        <v>57</v>
      </c>
      <c r="Q597" s="15" t="s">
        <v>57</v>
      </c>
      <c r="R597" s="15">
        <v>139</v>
      </c>
      <c r="S597" s="15">
        <v>17</v>
      </c>
      <c r="T597" s="15">
        <v>9.39</v>
      </c>
      <c r="U597" s="15">
        <v>97.3</v>
      </c>
      <c r="V597" s="15">
        <v>263.5</v>
      </c>
      <c r="W597" s="15">
        <v>7.87</v>
      </c>
      <c r="X597" s="15">
        <v>281</v>
      </c>
      <c r="Y597" s="15">
        <v>4.9000000000000004</v>
      </c>
      <c r="Z597" s="18" t="s">
        <v>57</v>
      </c>
      <c r="AA597" s="18" t="s">
        <v>57</v>
      </c>
      <c r="AB597" s="18" t="s">
        <v>57</v>
      </c>
      <c r="AC597" s="18" t="s">
        <v>57</v>
      </c>
      <c r="AD597" s="18" t="s">
        <v>57</v>
      </c>
      <c r="AE597" s="15" t="s">
        <v>57</v>
      </c>
      <c r="AF597" s="11" t="s">
        <v>157</v>
      </c>
      <c r="AM597" s="3"/>
      <c r="AN597" s="3"/>
      <c r="AO597" s="3"/>
      <c r="AP597" s="124"/>
      <c r="BB597" s="141">
        <f t="shared" si="81"/>
        <v>0</v>
      </c>
      <c r="BE597" s="141">
        <f t="shared" si="82"/>
        <v>0</v>
      </c>
      <c r="BH597" s="141">
        <f t="shared" si="83"/>
        <v>0</v>
      </c>
      <c r="BI597" s="141">
        <f t="shared" si="84"/>
        <v>0</v>
      </c>
    </row>
    <row r="598" spans="1:61" hidden="1">
      <c r="A598" s="1">
        <v>6</v>
      </c>
      <c r="B598" s="15" t="s">
        <v>143</v>
      </c>
      <c r="C598" s="16">
        <v>43388</v>
      </c>
      <c r="D598" s="15" t="s">
        <v>158</v>
      </c>
      <c r="E598" s="15" t="s">
        <v>159</v>
      </c>
      <c r="F598" s="15" t="s">
        <v>65</v>
      </c>
      <c r="G598" s="17">
        <v>500</v>
      </c>
      <c r="H598" s="17">
        <v>2</v>
      </c>
      <c r="I598" s="16" t="s">
        <v>56</v>
      </c>
      <c r="J598" s="126" t="s">
        <v>57</v>
      </c>
      <c r="K598" s="126" t="s">
        <v>57</v>
      </c>
      <c r="L598" s="15">
        <v>2.2000000000000002</v>
      </c>
      <c r="M598" s="15" t="s">
        <v>57</v>
      </c>
      <c r="N598" s="44" t="s">
        <v>57</v>
      </c>
      <c r="O598" s="44" t="s">
        <v>57</v>
      </c>
      <c r="P598" s="44" t="s">
        <v>57</v>
      </c>
      <c r="Q598" s="15" t="s">
        <v>57</v>
      </c>
      <c r="R598" s="15">
        <v>139</v>
      </c>
      <c r="S598" s="15">
        <v>17</v>
      </c>
      <c r="T598" s="15">
        <v>9.39</v>
      </c>
      <c r="U598" s="15">
        <v>97.3</v>
      </c>
      <c r="V598" s="15">
        <v>263.5</v>
      </c>
      <c r="W598" s="15">
        <v>7.87</v>
      </c>
      <c r="X598" s="15">
        <v>281</v>
      </c>
      <c r="Y598" s="15">
        <v>4.9000000000000004</v>
      </c>
      <c r="Z598" s="18" t="s">
        <v>57</v>
      </c>
      <c r="AA598" s="18" t="s">
        <v>57</v>
      </c>
      <c r="AB598" s="18" t="s">
        <v>57</v>
      </c>
      <c r="AC598" s="18" t="s">
        <v>57</v>
      </c>
      <c r="AD598" s="18" t="s">
        <v>57</v>
      </c>
      <c r="AE598" s="15" t="s">
        <v>57</v>
      </c>
      <c r="AF598" s="11" t="s">
        <v>159</v>
      </c>
      <c r="AM598" s="3"/>
      <c r="AN598" s="3"/>
      <c r="AO598" s="3"/>
      <c r="AP598" s="124"/>
      <c r="BB598" s="141">
        <f t="shared" si="81"/>
        <v>0</v>
      </c>
      <c r="BE598" s="141">
        <f t="shared" si="82"/>
        <v>0</v>
      </c>
      <c r="BH598" s="141">
        <f t="shared" si="83"/>
        <v>0</v>
      </c>
      <c r="BI598" s="141">
        <f t="shared" si="84"/>
        <v>0</v>
      </c>
    </row>
    <row r="599" spans="1:61" hidden="1">
      <c r="A599" s="1">
        <v>6</v>
      </c>
      <c r="B599" s="15" t="s">
        <v>143</v>
      </c>
      <c r="C599" s="16">
        <v>43388</v>
      </c>
      <c r="D599" s="15" t="s">
        <v>160</v>
      </c>
      <c r="E599" s="15" t="s">
        <v>161</v>
      </c>
      <c r="F599" s="15" t="s">
        <v>65</v>
      </c>
      <c r="G599" s="17">
        <v>500</v>
      </c>
      <c r="H599" s="17">
        <v>3</v>
      </c>
      <c r="I599" s="16" t="s">
        <v>56</v>
      </c>
      <c r="J599" s="126" t="s">
        <v>57</v>
      </c>
      <c r="K599" s="126" t="s">
        <v>57</v>
      </c>
      <c r="L599" s="15">
        <v>2.02</v>
      </c>
      <c r="M599" s="15" t="s">
        <v>57</v>
      </c>
      <c r="N599" s="44" t="s">
        <v>57</v>
      </c>
      <c r="O599" s="44" t="s">
        <v>57</v>
      </c>
      <c r="P599" s="44" t="s">
        <v>57</v>
      </c>
      <c r="Q599" s="15" t="s">
        <v>57</v>
      </c>
      <c r="R599" s="15">
        <v>139</v>
      </c>
      <c r="S599" s="15">
        <v>17</v>
      </c>
      <c r="T599" s="15">
        <v>9.39</v>
      </c>
      <c r="U599" s="15">
        <v>97.3</v>
      </c>
      <c r="V599" s="15">
        <v>263.5</v>
      </c>
      <c r="W599" s="15">
        <v>7.87</v>
      </c>
      <c r="X599" s="15">
        <v>281</v>
      </c>
      <c r="Y599" s="15">
        <v>4.9000000000000004</v>
      </c>
      <c r="Z599" s="18" t="s">
        <v>57</v>
      </c>
      <c r="AA599" s="18" t="s">
        <v>57</v>
      </c>
      <c r="AB599" s="18" t="s">
        <v>57</v>
      </c>
      <c r="AC599" s="18" t="s">
        <v>57</v>
      </c>
      <c r="AD599" s="18" t="s">
        <v>57</v>
      </c>
      <c r="AE599" s="15" t="s">
        <v>57</v>
      </c>
      <c r="AF599" s="11" t="s">
        <v>161</v>
      </c>
      <c r="AM599" s="3"/>
      <c r="AN599" s="3"/>
      <c r="AO599" s="3"/>
      <c r="AP599" s="124"/>
      <c r="BB599" s="141">
        <f t="shared" si="81"/>
        <v>0</v>
      </c>
      <c r="BE599" s="141">
        <f t="shared" si="82"/>
        <v>0</v>
      </c>
      <c r="BH599" s="141">
        <f t="shared" si="83"/>
        <v>0</v>
      </c>
      <c r="BI599" s="141">
        <f t="shared" si="84"/>
        <v>0</v>
      </c>
    </row>
    <row r="600" spans="1:61" hidden="1">
      <c r="A600" s="13">
        <v>6</v>
      </c>
      <c r="B600" s="15" t="s">
        <v>143</v>
      </c>
      <c r="C600" s="16">
        <v>43395</v>
      </c>
      <c r="D600" s="15" t="s">
        <v>188</v>
      </c>
      <c r="E600" s="15" t="s">
        <v>195</v>
      </c>
      <c r="F600" s="15" t="s">
        <v>65</v>
      </c>
      <c r="G600" s="17">
        <v>500</v>
      </c>
      <c r="H600" s="17">
        <v>10</v>
      </c>
      <c r="I600" s="16" t="s">
        <v>56</v>
      </c>
      <c r="J600" s="126" t="s">
        <v>57</v>
      </c>
      <c r="K600" s="126" t="s">
        <v>57</v>
      </c>
      <c r="L600" s="15">
        <v>1.42</v>
      </c>
      <c r="M600" s="15" t="s">
        <v>57</v>
      </c>
      <c r="N600" s="44" t="s">
        <v>57</v>
      </c>
      <c r="O600" s="44" t="s">
        <v>57</v>
      </c>
      <c r="P600" s="44" t="s">
        <v>57</v>
      </c>
      <c r="Q600" s="15" t="s">
        <v>57</v>
      </c>
      <c r="R600" s="15">
        <v>60.3</v>
      </c>
      <c r="S600" s="15">
        <v>14.6</v>
      </c>
      <c r="T600" s="15">
        <v>9.31</v>
      </c>
      <c r="U600" s="15">
        <v>91.7</v>
      </c>
      <c r="V600" s="15">
        <v>212.3</v>
      </c>
      <c r="W600" s="15">
        <v>7.76</v>
      </c>
      <c r="X600" s="15">
        <v>123.6</v>
      </c>
      <c r="Y600" s="15">
        <v>3.9</v>
      </c>
      <c r="Z600" s="18" t="s">
        <v>57</v>
      </c>
      <c r="AA600" s="18" t="s">
        <v>57</v>
      </c>
      <c r="AB600" s="18" t="s">
        <v>57</v>
      </c>
      <c r="AC600" s="18" t="s">
        <v>57</v>
      </c>
      <c r="AD600" s="18" t="s">
        <v>57</v>
      </c>
      <c r="AE600" s="15" t="s">
        <v>57</v>
      </c>
      <c r="AF600" s="11" t="s">
        <v>195</v>
      </c>
      <c r="AG600" s="144"/>
      <c r="AH600" s="144"/>
      <c r="AI600" s="144"/>
      <c r="AJ600" s="144"/>
      <c r="AK600" s="144"/>
      <c r="AL600" s="144"/>
      <c r="AM600" s="12"/>
      <c r="AN600" s="12"/>
      <c r="AO600" s="12"/>
      <c r="AP600" s="145">
        <f t="shared" ref="AP600:AP605" si="86">AO600+AN600+AM600</f>
        <v>0</v>
      </c>
      <c r="AQ600" s="144"/>
      <c r="AR600" s="144"/>
      <c r="AS600" s="144"/>
      <c r="AT600" s="144"/>
      <c r="AU600" s="144"/>
      <c r="AV600" s="144"/>
      <c r="AW600" s="144"/>
      <c r="AX600" s="144"/>
      <c r="AY600" s="144"/>
      <c r="AZ600" s="146"/>
      <c r="BA600" s="146"/>
      <c r="BB600" s="146">
        <f t="shared" si="81"/>
        <v>0</v>
      </c>
      <c r="BC600" s="146"/>
      <c r="BD600" s="146"/>
      <c r="BE600" s="146">
        <f t="shared" si="82"/>
        <v>0</v>
      </c>
      <c r="BF600" s="146"/>
      <c r="BG600" s="146"/>
      <c r="BH600" s="146">
        <f t="shared" si="83"/>
        <v>0</v>
      </c>
      <c r="BI600" s="146">
        <f t="shared" si="84"/>
        <v>0</v>
      </c>
    </row>
    <row r="601" spans="1:61" hidden="1">
      <c r="A601" s="13">
        <v>6</v>
      </c>
      <c r="B601" s="15" t="s">
        <v>143</v>
      </c>
      <c r="C601" s="16">
        <v>43395</v>
      </c>
      <c r="D601" s="15" t="s">
        <v>188</v>
      </c>
      <c r="E601" s="15" t="s">
        <v>196</v>
      </c>
      <c r="F601" s="15" t="s">
        <v>65</v>
      </c>
      <c r="G601" s="17">
        <v>500</v>
      </c>
      <c r="H601" s="17">
        <v>11</v>
      </c>
      <c r="I601" s="16" t="s">
        <v>56</v>
      </c>
      <c r="J601" s="126" t="s">
        <v>57</v>
      </c>
      <c r="K601" s="126" t="s">
        <v>57</v>
      </c>
      <c r="L601" s="15">
        <v>1.08</v>
      </c>
      <c r="M601" s="15" t="s">
        <v>57</v>
      </c>
      <c r="N601" s="44" t="s">
        <v>57</v>
      </c>
      <c r="O601" s="44" t="s">
        <v>57</v>
      </c>
      <c r="P601" s="44" t="s">
        <v>57</v>
      </c>
      <c r="Q601" s="15" t="s">
        <v>57</v>
      </c>
      <c r="R601" s="15">
        <v>60.3</v>
      </c>
      <c r="S601" s="15">
        <v>14.6</v>
      </c>
      <c r="T601" s="15">
        <v>9.31</v>
      </c>
      <c r="U601" s="15">
        <v>91.7</v>
      </c>
      <c r="V601" s="15">
        <v>212.3</v>
      </c>
      <c r="W601" s="15">
        <v>7.76</v>
      </c>
      <c r="X601" s="15">
        <v>123.6</v>
      </c>
      <c r="Y601" s="15">
        <v>3.9</v>
      </c>
      <c r="Z601" s="18" t="s">
        <v>57</v>
      </c>
      <c r="AA601" s="18" t="s">
        <v>57</v>
      </c>
      <c r="AB601" s="18" t="s">
        <v>57</v>
      </c>
      <c r="AC601" s="18" t="s">
        <v>57</v>
      </c>
      <c r="AD601" s="18" t="s">
        <v>57</v>
      </c>
      <c r="AE601" s="15" t="s">
        <v>57</v>
      </c>
      <c r="AF601" s="11" t="s">
        <v>196</v>
      </c>
      <c r="AG601" s="144"/>
      <c r="AH601" s="144"/>
      <c r="AI601" s="144"/>
      <c r="AJ601" s="144"/>
      <c r="AK601" s="144"/>
      <c r="AL601" s="144"/>
      <c r="AM601" s="12"/>
      <c r="AN601" s="12"/>
      <c r="AO601" s="12"/>
      <c r="AP601" s="145">
        <f t="shared" si="86"/>
        <v>0</v>
      </c>
      <c r="AQ601" s="144"/>
      <c r="AR601" s="144"/>
      <c r="AS601" s="144"/>
      <c r="AT601" s="144"/>
      <c r="AU601" s="144"/>
      <c r="AV601" s="144"/>
      <c r="AW601" s="144"/>
      <c r="AX601" s="144"/>
      <c r="AY601" s="144"/>
      <c r="AZ601" s="146"/>
      <c r="BA601" s="146"/>
      <c r="BB601" s="146">
        <f t="shared" si="81"/>
        <v>0</v>
      </c>
      <c r="BC601" s="146"/>
      <c r="BD601" s="146"/>
      <c r="BE601" s="146">
        <f t="shared" si="82"/>
        <v>0</v>
      </c>
      <c r="BF601" s="146"/>
      <c r="BG601" s="146"/>
      <c r="BH601" s="146">
        <f t="shared" si="83"/>
        <v>0</v>
      </c>
      <c r="BI601" s="146">
        <f t="shared" si="84"/>
        <v>0</v>
      </c>
    </row>
    <row r="602" spans="1:61" hidden="1">
      <c r="A602" s="13">
        <v>6</v>
      </c>
      <c r="B602" s="15" t="s">
        <v>143</v>
      </c>
      <c r="C602" s="16">
        <v>43395</v>
      </c>
      <c r="D602" s="15" t="s">
        <v>188</v>
      </c>
      <c r="E602" s="15" t="s">
        <v>197</v>
      </c>
      <c r="F602" s="15" t="s">
        <v>65</v>
      </c>
      <c r="G602" s="17">
        <v>500</v>
      </c>
      <c r="H602" s="17">
        <v>12</v>
      </c>
      <c r="I602" s="16" t="s">
        <v>56</v>
      </c>
      <c r="J602" s="126" t="s">
        <v>57</v>
      </c>
      <c r="K602" s="126" t="s">
        <v>57</v>
      </c>
      <c r="L602" s="15">
        <v>1.67</v>
      </c>
      <c r="M602" s="15" t="s">
        <v>57</v>
      </c>
      <c r="N602" s="44" t="s">
        <v>57</v>
      </c>
      <c r="O602" s="44" t="s">
        <v>57</v>
      </c>
      <c r="P602" s="44" t="s">
        <v>57</v>
      </c>
      <c r="Q602" s="15" t="s">
        <v>57</v>
      </c>
      <c r="R602" s="15">
        <v>60.3</v>
      </c>
      <c r="S602" s="15">
        <v>14.6</v>
      </c>
      <c r="T602" s="15">
        <v>9.31</v>
      </c>
      <c r="U602" s="15">
        <v>91.7</v>
      </c>
      <c r="V602" s="15">
        <v>212.3</v>
      </c>
      <c r="W602" s="15">
        <v>7.76</v>
      </c>
      <c r="X602" s="15">
        <v>123.6</v>
      </c>
      <c r="Y602" s="15">
        <v>3.9</v>
      </c>
      <c r="Z602" s="18" t="s">
        <v>57</v>
      </c>
      <c r="AA602" s="18" t="s">
        <v>57</v>
      </c>
      <c r="AB602" s="18" t="s">
        <v>57</v>
      </c>
      <c r="AC602" s="18" t="s">
        <v>57</v>
      </c>
      <c r="AD602" s="18" t="s">
        <v>57</v>
      </c>
      <c r="AE602" s="15" t="s">
        <v>57</v>
      </c>
      <c r="AF602" s="11" t="s">
        <v>197</v>
      </c>
      <c r="AG602" s="144"/>
      <c r="AH602" s="144"/>
      <c r="AI602" s="144"/>
      <c r="AJ602" s="144"/>
      <c r="AK602" s="144"/>
      <c r="AL602" s="144"/>
      <c r="AM602" s="12"/>
      <c r="AN602" s="12"/>
      <c r="AO602" s="12"/>
      <c r="AP602" s="145">
        <f t="shared" si="86"/>
        <v>0</v>
      </c>
      <c r="AQ602" s="144"/>
      <c r="AR602" s="144"/>
      <c r="AS602" s="144"/>
      <c r="AT602" s="144"/>
      <c r="AU602" s="144"/>
      <c r="AV602" s="144"/>
      <c r="AW602" s="144"/>
      <c r="AX602" s="144"/>
      <c r="AY602" s="144"/>
      <c r="AZ602" s="146"/>
      <c r="BA602" s="146"/>
      <c r="BB602" s="146">
        <f t="shared" si="81"/>
        <v>0</v>
      </c>
      <c r="BC602" s="146"/>
      <c r="BD602" s="146"/>
      <c r="BE602" s="146">
        <f t="shared" si="82"/>
        <v>0</v>
      </c>
      <c r="BF602" s="146"/>
      <c r="BG602" s="146"/>
      <c r="BH602" s="146">
        <f t="shared" si="83"/>
        <v>0</v>
      </c>
      <c r="BI602" s="146">
        <f t="shared" si="84"/>
        <v>0</v>
      </c>
    </row>
    <row r="603" spans="1:61" hidden="1">
      <c r="A603" s="1">
        <v>15</v>
      </c>
      <c r="B603" s="15" t="s">
        <v>320</v>
      </c>
      <c r="C603" s="16">
        <v>43392</v>
      </c>
      <c r="D603" s="15" t="s">
        <v>321</v>
      </c>
      <c r="E603" s="15" t="s">
        <v>328</v>
      </c>
      <c r="F603" s="15" t="s">
        <v>65</v>
      </c>
      <c r="G603" s="17">
        <v>500</v>
      </c>
      <c r="H603" s="17">
        <v>1</v>
      </c>
      <c r="I603" s="16" t="s">
        <v>56</v>
      </c>
      <c r="J603" s="126" t="s">
        <v>57</v>
      </c>
      <c r="K603" s="126" t="s">
        <v>57</v>
      </c>
      <c r="L603" s="15">
        <v>1.5</v>
      </c>
      <c r="M603" s="15" t="s">
        <v>57</v>
      </c>
      <c r="N603" s="44" t="s">
        <v>57</v>
      </c>
      <c r="O603" s="44" t="s">
        <v>57</v>
      </c>
      <c r="P603" s="44" t="s">
        <v>57</v>
      </c>
      <c r="Q603" s="15" t="s">
        <v>57</v>
      </c>
      <c r="R603" s="15">
        <v>2.66</v>
      </c>
      <c r="S603" s="15">
        <v>16.7</v>
      </c>
      <c r="T603" s="15">
        <v>9.07</v>
      </c>
      <c r="U603" s="15">
        <v>93.3</v>
      </c>
      <c r="V603" s="15">
        <v>243</v>
      </c>
      <c r="W603" s="15">
        <v>7.65</v>
      </c>
      <c r="X603" s="15">
        <v>118.5</v>
      </c>
      <c r="Y603" s="15">
        <v>17.100000000000001</v>
      </c>
      <c r="Z603" s="18" t="s">
        <v>57</v>
      </c>
      <c r="AA603" s="18" t="s">
        <v>57</v>
      </c>
      <c r="AB603" s="18" t="s">
        <v>57</v>
      </c>
      <c r="AC603" s="18" t="s">
        <v>57</v>
      </c>
      <c r="AD603" s="18" t="s">
        <v>57</v>
      </c>
      <c r="AE603" s="15" t="s">
        <v>57</v>
      </c>
      <c r="AF603" s="11" t="s">
        <v>328</v>
      </c>
      <c r="AM603" s="3"/>
      <c r="AN603" s="3"/>
      <c r="AO603" s="3"/>
      <c r="AP603" s="124">
        <f t="shared" si="86"/>
        <v>0</v>
      </c>
      <c r="BB603" s="141">
        <f t="shared" si="81"/>
        <v>0</v>
      </c>
      <c r="BE603" s="141">
        <f t="shared" si="82"/>
        <v>0</v>
      </c>
      <c r="BH603" s="141">
        <f t="shared" si="83"/>
        <v>0</v>
      </c>
      <c r="BI603" s="141">
        <f t="shared" si="84"/>
        <v>0</v>
      </c>
    </row>
    <row r="604" spans="1:61" hidden="1">
      <c r="A604" s="1">
        <v>15</v>
      </c>
      <c r="B604" s="15" t="s">
        <v>320</v>
      </c>
      <c r="C604" s="16">
        <v>43392</v>
      </c>
      <c r="D604" s="15" t="s">
        <v>321</v>
      </c>
      <c r="E604" s="15" t="s">
        <v>329</v>
      </c>
      <c r="F604" s="15" t="s">
        <v>65</v>
      </c>
      <c r="G604" s="17">
        <v>500</v>
      </c>
      <c r="H604" s="17">
        <v>2</v>
      </c>
      <c r="I604" s="16" t="s">
        <v>56</v>
      </c>
      <c r="J604" s="126" t="s">
        <v>57</v>
      </c>
      <c r="K604" s="126" t="s">
        <v>57</v>
      </c>
      <c r="L604" s="15">
        <v>1.5</v>
      </c>
      <c r="M604" s="15" t="s">
        <v>57</v>
      </c>
      <c r="N604" s="44" t="s">
        <v>57</v>
      </c>
      <c r="O604" s="44" t="s">
        <v>57</v>
      </c>
      <c r="P604" s="44" t="s">
        <v>57</v>
      </c>
      <c r="Q604" s="15" t="s">
        <v>57</v>
      </c>
      <c r="R604" s="15">
        <v>2.66</v>
      </c>
      <c r="S604" s="15">
        <v>16.7</v>
      </c>
      <c r="T604" s="15">
        <v>9.07</v>
      </c>
      <c r="U604" s="15">
        <v>93.3</v>
      </c>
      <c r="V604" s="15">
        <v>243</v>
      </c>
      <c r="W604" s="15">
        <v>7.65</v>
      </c>
      <c r="X604" s="15">
        <v>118.5</v>
      </c>
      <c r="Y604" s="15">
        <v>17.100000000000001</v>
      </c>
      <c r="Z604" s="18" t="s">
        <v>57</v>
      </c>
      <c r="AA604" s="18" t="s">
        <v>57</v>
      </c>
      <c r="AB604" s="18" t="s">
        <v>57</v>
      </c>
      <c r="AC604" s="18" t="s">
        <v>57</v>
      </c>
      <c r="AD604" s="18" t="s">
        <v>57</v>
      </c>
      <c r="AE604" s="15" t="s">
        <v>57</v>
      </c>
      <c r="AF604" s="11" t="s">
        <v>329</v>
      </c>
      <c r="AM604" s="3"/>
      <c r="AN604" s="3"/>
      <c r="AO604" s="3"/>
      <c r="AP604" s="124">
        <f t="shared" si="86"/>
        <v>0</v>
      </c>
      <c r="BB604" s="141">
        <f t="shared" si="81"/>
        <v>0</v>
      </c>
      <c r="BE604" s="141">
        <f t="shared" si="82"/>
        <v>0</v>
      </c>
      <c r="BH604" s="141">
        <f t="shared" si="83"/>
        <v>0</v>
      </c>
      <c r="BI604" s="141">
        <f t="shared" si="84"/>
        <v>0</v>
      </c>
    </row>
    <row r="605" spans="1:61" hidden="1">
      <c r="A605" s="1">
        <v>15</v>
      </c>
      <c r="B605" s="15" t="s">
        <v>320</v>
      </c>
      <c r="C605" s="16">
        <v>43392</v>
      </c>
      <c r="D605" s="15" t="s">
        <v>321</v>
      </c>
      <c r="E605" s="15" t="s">
        <v>330</v>
      </c>
      <c r="F605" s="15" t="s">
        <v>65</v>
      </c>
      <c r="G605" s="17">
        <v>500</v>
      </c>
      <c r="H605" s="17">
        <v>3</v>
      </c>
      <c r="I605" s="16" t="s">
        <v>56</v>
      </c>
      <c r="J605" s="126" t="s">
        <v>57</v>
      </c>
      <c r="K605" s="126" t="s">
        <v>57</v>
      </c>
      <c r="L605" s="15">
        <v>1.5</v>
      </c>
      <c r="M605" s="15" t="s">
        <v>57</v>
      </c>
      <c r="N605" s="44" t="s">
        <v>57</v>
      </c>
      <c r="O605" s="44" t="s">
        <v>57</v>
      </c>
      <c r="P605" s="44" t="s">
        <v>57</v>
      </c>
      <c r="Q605" s="15" t="s">
        <v>57</v>
      </c>
      <c r="R605" s="15">
        <v>2.66</v>
      </c>
      <c r="S605" s="15">
        <v>16.7</v>
      </c>
      <c r="T605" s="15">
        <v>9.07</v>
      </c>
      <c r="U605" s="15">
        <v>93.3</v>
      </c>
      <c r="V605" s="15">
        <v>243</v>
      </c>
      <c r="W605" s="15">
        <v>7.65</v>
      </c>
      <c r="X605" s="15">
        <v>118.5</v>
      </c>
      <c r="Y605" s="15">
        <v>17.100000000000001</v>
      </c>
      <c r="Z605" s="18" t="s">
        <v>57</v>
      </c>
      <c r="AA605" s="18" t="s">
        <v>57</v>
      </c>
      <c r="AB605" s="18" t="s">
        <v>57</v>
      </c>
      <c r="AC605" s="18" t="s">
        <v>57</v>
      </c>
      <c r="AD605" s="18" t="s">
        <v>57</v>
      </c>
      <c r="AE605" s="15" t="s">
        <v>57</v>
      </c>
      <c r="AF605" s="11" t="s">
        <v>330</v>
      </c>
      <c r="AM605" s="3"/>
      <c r="AN605" s="3"/>
      <c r="AO605" s="3"/>
      <c r="AP605" s="124">
        <f t="shared" si="86"/>
        <v>0</v>
      </c>
      <c r="BB605" s="141">
        <f t="shared" si="81"/>
        <v>0</v>
      </c>
      <c r="BE605" s="141">
        <f t="shared" si="82"/>
        <v>0</v>
      </c>
      <c r="BH605" s="141">
        <f t="shared" si="83"/>
        <v>0</v>
      </c>
      <c r="BI605" s="141">
        <f t="shared" si="84"/>
        <v>0</v>
      </c>
    </row>
    <row r="606" spans="1:61" hidden="1">
      <c r="A606" s="1">
        <v>5</v>
      </c>
      <c r="B606" s="15" t="s">
        <v>126</v>
      </c>
      <c r="C606" s="16">
        <v>43389</v>
      </c>
      <c r="D606" s="15" t="s">
        <v>127</v>
      </c>
      <c r="E606" s="15" t="s">
        <v>134</v>
      </c>
      <c r="F606" s="15" t="s">
        <v>65</v>
      </c>
      <c r="G606" s="17">
        <v>500</v>
      </c>
      <c r="H606" s="17">
        <v>1</v>
      </c>
      <c r="I606" s="16" t="s">
        <v>56</v>
      </c>
      <c r="J606" s="126" t="s">
        <v>57</v>
      </c>
      <c r="K606" s="126" t="s">
        <v>57</v>
      </c>
      <c r="L606" s="15">
        <v>1.2</v>
      </c>
      <c r="M606" s="15" t="s">
        <v>57</v>
      </c>
      <c r="N606" s="44" t="s">
        <v>57</v>
      </c>
      <c r="O606" s="44" t="s">
        <v>57</v>
      </c>
      <c r="P606" s="44" t="s">
        <v>57</v>
      </c>
      <c r="Q606" s="15" t="s">
        <v>57</v>
      </c>
      <c r="R606" s="18">
        <v>3.24</v>
      </c>
      <c r="S606" s="15">
        <v>15.8</v>
      </c>
      <c r="T606" s="15">
        <v>9.34</v>
      </c>
      <c r="U606" s="15">
        <v>94.3</v>
      </c>
      <c r="V606" s="15">
        <v>287</v>
      </c>
      <c r="W606" s="15">
        <v>7.82</v>
      </c>
      <c r="X606" s="15">
        <v>272.7</v>
      </c>
      <c r="Y606" s="15">
        <v>14.1</v>
      </c>
      <c r="Z606" s="18" t="s">
        <v>57</v>
      </c>
      <c r="AA606" s="18" t="s">
        <v>57</v>
      </c>
      <c r="AB606" s="18" t="s">
        <v>57</v>
      </c>
      <c r="AC606" s="18" t="s">
        <v>57</v>
      </c>
      <c r="AD606" s="18" t="s">
        <v>57</v>
      </c>
      <c r="AE606" s="15" t="s">
        <v>57</v>
      </c>
      <c r="AF606" s="11" t="s">
        <v>134</v>
      </c>
      <c r="AM606" s="3"/>
      <c r="AN606" s="3"/>
      <c r="AO606" s="3"/>
      <c r="AP606" s="124"/>
      <c r="BB606" s="141">
        <f t="shared" si="81"/>
        <v>0</v>
      </c>
      <c r="BE606" s="141">
        <f t="shared" si="82"/>
        <v>0</v>
      </c>
      <c r="BH606" s="141">
        <f t="shared" si="83"/>
        <v>0</v>
      </c>
      <c r="BI606" s="141">
        <f t="shared" si="84"/>
        <v>0</v>
      </c>
    </row>
    <row r="607" spans="1:61" hidden="1">
      <c r="A607" s="1">
        <v>5</v>
      </c>
      <c r="B607" s="15" t="s">
        <v>126</v>
      </c>
      <c r="C607" s="16">
        <v>43389</v>
      </c>
      <c r="D607" s="15" t="s">
        <v>127</v>
      </c>
      <c r="E607" s="15" t="s">
        <v>135</v>
      </c>
      <c r="F607" s="15" t="s">
        <v>65</v>
      </c>
      <c r="G607" s="17">
        <v>500</v>
      </c>
      <c r="H607" s="17">
        <v>2</v>
      </c>
      <c r="I607" s="16" t="s">
        <v>56</v>
      </c>
      <c r="J607" s="126" t="s">
        <v>57</v>
      </c>
      <c r="K607" s="126" t="s">
        <v>57</v>
      </c>
      <c r="L607" s="15">
        <v>1.72</v>
      </c>
      <c r="M607" s="15" t="s">
        <v>57</v>
      </c>
      <c r="N607" s="44" t="s">
        <v>57</v>
      </c>
      <c r="O607" s="44" t="s">
        <v>57</v>
      </c>
      <c r="P607" s="44" t="s">
        <v>57</v>
      </c>
      <c r="Q607" s="15" t="s">
        <v>57</v>
      </c>
      <c r="R607" s="18">
        <v>3.24</v>
      </c>
      <c r="S607" s="15">
        <v>15.8</v>
      </c>
      <c r="T607" s="15">
        <v>9.34</v>
      </c>
      <c r="U607" s="15">
        <v>94.3</v>
      </c>
      <c r="V607" s="15">
        <v>287</v>
      </c>
      <c r="W607" s="15">
        <v>7.82</v>
      </c>
      <c r="X607" s="15">
        <v>272.7</v>
      </c>
      <c r="Y607" s="15">
        <v>14.1</v>
      </c>
      <c r="Z607" s="18" t="s">
        <v>57</v>
      </c>
      <c r="AA607" s="18" t="s">
        <v>57</v>
      </c>
      <c r="AB607" s="18" t="s">
        <v>57</v>
      </c>
      <c r="AC607" s="18" t="s">
        <v>57</v>
      </c>
      <c r="AD607" s="18" t="s">
        <v>57</v>
      </c>
      <c r="AE607" s="15" t="s">
        <v>57</v>
      </c>
      <c r="AF607" s="11" t="s">
        <v>135</v>
      </c>
      <c r="AM607" s="3"/>
      <c r="AN607" s="3"/>
      <c r="AO607" s="3"/>
      <c r="AP607" s="124"/>
      <c r="BB607" s="141">
        <f t="shared" ref="BB607:BB620" si="87">BA607-AZ607</f>
        <v>0</v>
      </c>
      <c r="BE607" s="141">
        <f t="shared" ref="BE607:BE620" si="88">BD607-BC607</f>
        <v>0</v>
      </c>
      <c r="BH607" s="141">
        <f t="shared" ref="BH607:BH620" si="89">BG607-BF607</f>
        <v>0</v>
      </c>
      <c r="BI607" s="141">
        <f t="shared" ref="BI607:BI620" si="90">BB607+BE607+BH607</f>
        <v>0</v>
      </c>
    </row>
    <row r="608" spans="1:61" hidden="1">
      <c r="A608" s="1">
        <v>5</v>
      </c>
      <c r="B608" s="15" t="s">
        <v>126</v>
      </c>
      <c r="C608" s="16">
        <v>43389</v>
      </c>
      <c r="D608" s="15" t="s">
        <v>127</v>
      </c>
      <c r="E608" s="15" t="s">
        <v>136</v>
      </c>
      <c r="F608" s="15" t="s">
        <v>65</v>
      </c>
      <c r="G608" s="17">
        <v>500</v>
      </c>
      <c r="H608" s="17">
        <v>3</v>
      </c>
      <c r="I608" s="16" t="s">
        <v>56</v>
      </c>
      <c r="J608" s="126" t="s">
        <v>57</v>
      </c>
      <c r="K608" s="126" t="s">
        <v>57</v>
      </c>
      <c r="L608" s="15">
        <v>1.5</v>
      </c>
      <c r="M608" s="15" t="s">
        <v>57</v>
      </c>
      <c r="N608" s="44" t="s">
        <v>57</v>
      </c>
      <c r="O608" s="44" t="s">
        <v>57</v>
      </c>
      <c r="P608" s="44" t="s">
        <v>57</v>
      </c>
      <c r="Q608" s="15" t="s">
        <v>57</v>
      </c>
      <c r="R608" s="18">
        <v>3.24</v>
      </c>
      <c r="S608" s="15">
        <v>15.8</v>
      </c>
      <c r="T608" s="15">
        <v>9.34</v>
      </c>
      <c r="U608" s="15">
        <v>94.3</v>
      </c>
      <c r="V608" s="15">
        <v>287</v>
      </c>
      <c r="W608" s="15">
        <v>7.82</v>
      </c>
      <c r="X608" s="15">
        <v>272.7</v>
      </c>
      <c r="Y608" s="15">
        <v>14.1</v>
      </c>
      <c r="Z608" s="18" t="s">
        <v>57</v>
      </c>
      <c r="AA608" s="18" t="s">
        <v>57</v>
      </c>
      <c r="AB608" s="18" t="s">
        <v>57</v>
      </c>
      <c r="AC608" s="18" t="s">
        <v>57</v>
      </c>
      <c r="AD608" s="18" t="s">
        <v>57</v>
      </c>
      <c r="AE608" s="15" t="s">
        <v>57</v>
      </c>
      <c r="AF608" s="11" t="s">
        <v>136</v>
      </c>
      <c r="AM608" s="3"/>
      <c r="AN608" s="3"/>
      <c r="AO608" s="3"/>
      <c r="AP608" s="124"/>
      <c r="BB608" s="141">
        <f t="shared" si="87"/>
        <v>0</v>
      </c>
      <c r="BE608" s="141">
        <f t="shared" si="88"/>
        <v>0</v>
      </c>
      <c r="BH608" s="141">
        <f t="shared" si="89"/>
        <v>0</v>
      </c>
      <c r="BI608" s="141">
        <f t="shared" si="90"/>
        <v>0</v>
      </c>
    </row>
    <row r="609" spans="1:61" hidden="1">
      <c r="A609" s="1">
        <v>2</v>
      </c>
      <c r="B609" s="15" t="s">
        <v>75</v>
      </c>
      <c r="C609" s="16">
        <v>43390</v>
      </c>
      <c r="D609" s="15" t="s">
        <v>76</v>
      </c>
      <c r="E609" s="15" t="s">
        <v>84</v>
      </c>
      <c r="F609" s="15" t="s">
        <v>65</v>
      </c>
      <c r="G609" s="17">
        <v>500</v>
      </c>
      <c r="H609" s="17">
        <v>1</v>
      </c>
      <c r="I609" s="16" t="s">
        <v>56</v>
      </c>
      <c r="J609" s="126" t="s">
        <v>57</v>
      </c>
      <c r="K609" s="126" t="s">
        <v>57</v>
      </c>
      <c r="L609" s="15">
        <v>1.5</v>
      </c>
      <c r="M609" s="15" t="s">
        <v>57</v>
      </c>
      <c r="N609" s="44" t="s">
        <v>57</v>
      </c>
      <c r="O609" s="44" t="s">
        <v>57</v>
      </c>
      <c r="P609" s="44" t="s">
        <v>57</v>
      </c>
      <c r="Q609" s="15" t="s">
        <v>57</v>
      </c>
      <c r="R609" s="19" t="s">
        <v>57</v>
      </c>
      <c r="S609" s="15">
        <v>11.5</v>
      </c>
      <c r="T609" s="15">
        <v>10.44</v>
      </c>
      <c r="U609" s="15">
        <v>95.9</v>
      </c>
      <c r="V609" s="15">
        <v>121.4</v>
      </c>
      <c r="W609" s="15">
        <v>7.86</v>
      </c>
      <c r="X609" s="15">
        <v>186.7</v>
      </c>
      <c r="Y609" s="15">
        <v>7.3</v>
      </c>
      <c r="Z609" s="18" t="s">
        <v>57</v>
      </c>
      <c r="AA609" s="18" t="s">
        <v>57</v>
      </c>
      <c r="AB609" s="18" t="s">
        <v>57</v>
      </c>
      <c r="AC609" s="18" t="s">
        <v>57</v>
      </c>
      <c r="AD609" s="18" t="s">
        <v>57</v>
      </c>
      <c r="AE609" s="15" t="s">
        <v>57</v>
      </c>
      <c r="AF609" s="11" t="s">
        <v>84</v>
      </c>
      <c r="AM609" s="3"/>
      <c r="AN609" s="3"/>
      <c r="AO609" s="3"/>
      <c r="AP609" s="124"/>
      <c r="BB609" s="141">
        <f t="shared" si="87"/>
        <v>0</v>
      </c>
      <c r="BE609" s="141">
        <f t="shared" si="88"/>
        <v>0</v>
      </c>
      <c r="BH609" s="141">
        <f t="shared" si="89"/>
        <v>0</v>
      </c>
      <c r="BI609" s="141">
        <f t="shared" si="90"/>
        <v>0</v>
      </c>
    </row>
    <row r="610" spans="1:61" hidden="1">
      <c r="A610" s="1">
        <v>2</v>
      </c>
      <c r="B610" s="15" t="s">
        <v>75</v>
      </c>
      <c r="C610" s="16">
        <v>43390</v>
      </c>
      <c r="D610" s="15" t="s">
        <v>76</v>
      </c>
      <c r="E610" s="15" t="s">
        <v>85</v>
      </c>
      <c r="F610" s="15" t="s">
        <v>65</v>
      </c>
      <c r="G610" s="17">
        <v>500</v>
      </c>
      <c r="H610" s="17">
        <v>2</v>
      </c>
      <c r="I610" s="16" t="s">
        <v>56</v>
      </c>
      <c r="J610" s="126" t="s">
        <v>57</v>
      </c>
      <c r="K610" s="126" t="s">
        <v>57</v>
      </c>
      <c r="L610" s="15">
        <v>1.5</v>
      </c>
      <c r="M610" s="15" t="s">
        <v>57</v>
      </c>
      <c r="N610" s="44" t="s">
        <v>57</v>
      </c>
      <c r="O610" s="44" t="s">
        <v>57</v>
      </c>
      <c r="P610" s="44" t="s">
        <v>57</v>
      </c>
      <c r="Q610" s="15" t="s">
        <v>57</v>
      </c>
      <c r="R610" s="19" t="s">
        <v>57</v>
      </c>
      <c r="S610" s="15">
        <v>11.5</v>
      </c>
      <c r="T610" s="15">
        <v>10.44</v>
      </c>
      <c r="U610" s="15">
        <v>95.9</v>
      </c>
      <c r="V610" s="15">
        <v>121.4</v>
      </c>
      <c r="W610" s="15">
        <v>7.86</v>
      </c>
      <c r="X610" s="15">
        <v>186.7</v>
      </c>
      <c r="Y610" s="15">
        <v>7.3</v>
      </c>
      <c r="Z610" s="18" t="s">
        <v>57</v>
      </c>
      <c r="AA610" s="18" t="s">
        <v>57</v>
      </c>
      <c r="AB610" s="18" t="s">
        <v>57</v>
      </c>
      <c r="AC610" s="18" t="s">
        <v>57</v>
      </c>
      <c r="AD610" s="18" t="s">
        <v>57</v>
      </c>
      <c r="AE610" s="15" t="s">
        <v>57</v>
      </c>
      <c r="AF610" s="11" t="s">
        <v>85</v>
      </c>
      <c r="AM610" s="3"/>
      <c r="AN610" s="3"/>
      <c r="AO610" s="3"/>
      <c r="AP610" s="124"/>
      <c r="BB610" s="141">
        <f t="shared" si="87"/>
        <v>0</v>
      </c>
      <c r="BE610" s="141">
        <f t="shared" si="88"/>
        <v>0</v>
      </c>
      <c r="BH610" s="141">
        <f t="shared" si="89"/>
        <v>0</v>
      </c>
      <c r="BI610" s="141">
        <f t="shared" si="90"/>
        <v>0</v>
      </c>
    </row>
    <row r="611" spans="1:61" hidden="1">
      <c r="A611" s="1">
        <v>2</v>
      </c>
      <c r="B611" s="15" t="s">
        <v>75</v>
      </c>
      <c r="C611" s="16">
        <v>43390</v>
      </c>
      <c r="D611" s="15" t="s">
        <v>76</v>
      </c>
      <c r="E611" s="15" t="s">
        <v>86</v>
      </c>
      <c r="F611" s="15" t="s">
        <v>65</v>
      </c>
      <c r="G611" s="17">
        <v>500</v>
      </c>
      <c r="H611" s="17">
        <v>3</v>
      </c>
      <c r="I611" s="16" t="s">
        <v>56</v>
      </c>
      <c r="J611" s="126" t="s">
        <v>57</v>
      </c>
      <c r="K611" s="126" t="s">
        <v>57</v>
      </c>
      <c r="L611" s="15">
        <v>1.5</v>
      </c>
      <c r="M611" s="15" t="s">
        <v>57</v>
      </c>
      <c r="N611" s="44" t="s">
        <v>57</v>
      </c>
      <c r="O611" s="44" t="s">
        <v>57</v>
      </c>
      <c r="P611" s="44" t="s">
        <v>57</v>
      </c>
      <c r="Q611" s="15" t="s">
        <v>57</v>
      </c>
      <c r="R611" s="19" t="s">
        <v>57</v>
      </c>
      <c r="S611" s="15">
        <v>11.5</v>
      </c>
      <c r="T611" s="15">
        <v>10.44</v>
      </c>
      <c r="U611" s="15">
        <v>95.9</v>
      </c>
      <c r="V611" s="15">
        <v>121.4</v>
      </c>
      <c r="W611" s="15">
        <v>7.86</v>
      </c>
      <c r="X611" s="15">
        <v>186.7</v>
      </c>
      <c r="Y611" s="15">
        <v>7.3</v>
      </c>
      <c r="Z611" s="18" t="s">
        <v>57</v>
      </c>
      <c r="AA611" s="18" t="s">
        <v>57</v>
      </c>
      <c r="AB611" s="18" t="s">
        <v>57</v>
      </c>
      <c r="AC611" s="18" t="s">
        <v>57</v>
      </c>
      <c r="AD611" s="18" t="s">
        <v>57</v>
      </c>
      <c r="AE611" s="15" t="s">
        <v>57</v>
      </c>
      <c r="AF611" s="11" t="s">
        <v>86</v>
      </c>
      <c r="AM611" s="3"/>
      <c r="AN611" s="3"/>
      <c r="AO611" s="3"/>
      <c r="AP611" s="124"/>
      <c r="BB611" s="141">
        <f t="shared" si="87"/>
        <v>0</v>
      </c>
      <c r="BE611" s="141">
        <f t="shared" si="88"/>
        <v>0</v>
      </c>
      <c r="BH611" s="141">
        <f t="shared" si="89"/>
        <v>0</v>
      </c>
      <c r="BI611" s="141">
        <f t="shared" si="90"/>
        <v>0</v>
      </c>
    </row>
    <row r="612" spans="1:61" hidden="1">
      <c r="A612" s="1">
        <v>4</v>
      </c>
      <c r="B612" s="15" t="s">
        <v>378</v>
      </c>
      <c r="C612" s="16">
        <v>43390</v>
      </c>
      <c r="D612" s="15" t="s">
        <v>110</v>
      </c>
      <c r="E612" s="15" t="s">
        <v>117</v>
      </c>
      <c r="F612" s="15" t="s">
        <v>65</v>
      </c>
      <c r="G612" s="17">
        <v>500</v>
      </c>
      <c r="H612" s="17">
        <v>1</v>
      </c>
      <c r="I612" s="16" t="s">
        <v>56</v>
      </c>
      <c r="J612" s="126" t="s">
        <v>57</v>
      </c>
      <c r="K612" s="126" t="s">
        <v>57</v>
      </c>
      <c r="L612" s="15">
        <v>1.5</v>
      </c>
      <c r="M612" s="15" t="s">
        <v>57</v>
      </c>
      <c r="N612" s="44" t="s">
        <v>57</v>
      </c>
      <c r="O612" s="44" t="s">
        <v>57</v>
      </c>
      <c r="P612" s="44" t="s">
        <v>57</v>
      </c>
      <c r="Q612" s="15" t="s">
        <v>57</v>
      </c>
      <c r="R612" s="15">
        <v>27</v>
      </c>
      <c r="S612" s="15">
        <v>13.7</v>
      </c>
      <c r="T612" s="15">
        <v>10.28</v>
      </c>
      <c r="U612" s="15">
        <v>99</v>
      </c>
      <c r="V612" s="15">
        <v>157.9</v>
      </c>
      <c r="W612" s="15">
        <v>7.95</v>
      </c>
      <c r="X612" s="15">
        <v>186.8</v>
      </c>
      <c r="Y612" s="15">
        <v>6.9</v>
      </c>
      <c r="Z612" s="18" t="s">
        <v>57</v>
      </c>
      <c r="AA612" s="18" t="s">
        <v>57</v>
      </c>
      <c r="AB612" s="18" t="s">
        <v>57</v>
      </c>
      <c r="AC612" s="18" t="s">
        <v>57</v>
      </c>
      <c r="AD612" s="18" t="s">
        <v>57</v>
      </c>
      <c r="AE612" s="15" t="s">
        <v>57</v>
      </c>
      <c r="AF612" s="11" t="s">
        <v>117</v>
      </c>
      <c r="AM612" s="3"/>
      <c r="AN612" s="3"/>
      <c r="AO612" s="3"/>
      <c r="AP612" s="124"/>
      <c r="BB612" s="141">
        <f t="shared" si="87"/>
        <v>0</v>
      </c>
      <c r="BE612" s="141">
        <f t="shared" si="88"/>
        <v>0</v>
      </c>
      <c r="BH612" s="141">
        <f t="shared" si="89"/>
        <v>0</v>
      </c>
      <c r="BI612" s="141">
        <f t="shared" si="90"/>
        <v>0</v>
      </c>
    </row>
    <row r="613" spans="1:61" hidden="1">
      <c r="A613" s="1">
        <v>4</v>
      </c>
      <c r="B613" s="15" t="s">
        <v>378</v>
      </c>
      <c r="C613" s="16">
        <v>43390</v>
      </c>
      <c r="D613" s="15" t="s">
        <v>110</v>
      </c>
      <c r="E613" s="15" t="s">
        <v>118</v>
      </c>
      <c r="F613" s="15" t="s">
        <v>65</v>
      </c>
      <c r="G613" s="17">
        <v>500</v>
      </c>
      <c r="H613" s="17">
        <v>2</v>
      </c>
      <c r="I613" s="16" t="s">
        <v>56</v>
      </c>
      <c r="J613" s="126" t="s">
        <v>57</v>
      </c>
      <c r="K613" s="126" t="s">
        <v>57</v>
      </c>
      <c r="L613" s="15">
        <v>1.5</v>
      </c>
      <c r="M613" s="15" t="s">
        <v>57</v>
      </c>
      <c r="N613" s="44" t="s">
        <v>57</v>
      </c>
      <c r="O613" s="44" t="s">
        <v>57</v>
      </c>
      <c r="P613" s="44" t="s">
        <v>57</v>
      </c>
      <c r="Q613" s="15" t="s">
        <v>57</v>
      </c>
      <c r="R613" s="15">
        <v>27</v>
      </c>
      <c r="S613" s="15">
        <v>13.7</v>
      </c>
      <c r="T613" s="15">
        <v>10.28</v>
      </c>
      <c r="U613" s="15">
        <v>99</v>
      </c>
      <c r="V613" s="15">
        <v>157.9</v>
      </c>
      <c r="W613" s="15">
        <v>7.95</v>
      </c>
      <c r="X613" s="15">
        <v>186.8</v>
      </c>
      <c r="Y613" s="15">
        <v>6.9</v>
      </c>
      <c r="Z613" s="18" t="s">
        <v>57</v>
      </c>
      <c r="AA613" s="18" t="s">
        <v>57</v>
      </c>
      <c r="AB613" s="18" t="s">
        <v>57</v>
      </c>
      <c r="AC613" s="18" t="s">
        <v>57</v>
      </c>
      <c r="AD613" s="18" t="s">
        <v>57</v>
      </c>
      <c r="AE613" s="15" t="s">
        <v>57</v>
      </c>
      <c r="AF613" s="11" t="s">
        <v>118</v>
      </c>
      <c r="AM613" s="3"/>
      <c r="AN613" s="3"/>
      <c r="AO613" s="3"/>
      <c r="AP613" s="124"/>
      <c r="BB613" s="141">
        <f t="shared" si="87"/>
        <v>0</v>
      </c>
      <c r="BE613" s="141">
        <f t="shared" si="88"/>
        <v>0</v>
      </c>
      <c r="BH613" s="141">
        <f t="shared" si="89"/>
        <v>0</v>
      </c>
      <c r="BI613" s="141">
        <f t="shared" si="90"/>
        <v>0</v>
      </c>
    </row>
    <row r="614" spans="1:61" hidden="1">
      <c r="A614" s="1">
        <v>4</v>
      </c>
      <c r="B614" s="15" t="s">
        <v>378</v>
      </c>
      <c r="C614" s="16">
        <v>43390</v>
      </c>
      <c r="D614" s="15" t="s">
        <v>110</v>
      </c>
      <c r="E614" s="15" t="s">
        <v>119</v>
      </c>
      <c r="F614" s="15" t="s">
        <v>65</v>
      </c>
      <c r="G614" s="17">
        <v>500</v>
      </c>
      <c r="H614" s="17">
        <v>3</v>
      </c>
      <c r="I614" s="16" t="s">
        <v>56</v>
      </c>
      <c r="J614" s="126" t="s">
        <v>57</v>
      </c>
      <c r="K614" s="126" t="s">
        <v>57</v>
      </c>
      <c r="L614" s="15">
        <v>1.5</v>
      </c>
      <c r="M614" s="15" t="s">
        <v>57</v>
      </c>
      <c r="N614" s="44" t="s">
        <v>57</v>
      </c>
      <c r="O614" s="44" t="s">
        <v>57</v>
      </c>
      <c r="P614" s="44" t="s">
        <v>57</v>
      </c>
      <c r="Q614" s="15" t="s">
        <v>57</v>
      </c>
      <c r="R614" s="15">
        <v>27</v>
      </c>
      <c r="S614" s="15">
        <v>13.7</v>
      </c>
      <c r="T614" s="15">
        <v>10.28</v>
      </c>
      <c r="U614" s="15">
        <v>99</v>
      </c>
      <c r="V614" s="15">
        <v>157.9</v>
      </c>
      <c r="W614" s="15">
        <v>7.95</v>
      </c>
      <c r="X614" s="15">
        <v>186.8</v>
      </c>
      <c r="Y614" s="15">
        <v>6.9</v>
      </c>
      <c r="Z614" s="18" t="s">
        <v>57</v>
      </c>
      <c r="AA614" s="18" t="s">
        <v>57</v>
      </c>
      <c r="AB614" s="18" t="s">
        <v>57</v>
      </c>
      <c r="AC614" s="18" t="s">
        <v>57</v>
      </c>
      <c r="AD614" s="18" t="s">
        <v>57</v>
      </c>
      <c r="AE614" s="15" t="s">
        <v>57</v>
      </c>
      <c r="AF614" s="11" t="s">
        <v>119</v>
      </c>
      <c r="AM614" s="3"/>
      <c r="AN614" s="3"/>
      <c r="AO614" s="3"/>
      <c r="AP614" s="124"/>
      <c r="BB614" s="141">
        <f t="shared" si="87"/>
        <v>0</v>
      </c>
      <c r="BE614" s="141">
        <f t="shared" si="88"/>
        <v>0</v>
      </c>
      <c r="BH614" s="141">
        <f t="shared" si="89"/>
        <v>0</v>
      </c>
      <c r="BI614" s="141">
        <f t="shared" si="90"/>
        <v>0</v>
      </c>
    </row>
    <row r="615" spans="1:61" hidden="1">
      <c r="A615" s="1">
        <v>13</v>
      </c>
      <c r="B615" s="15" t="s">
        <v>303</v>
      </c>
      <c r="C615" s="16">
        <v>43389</v>
      </c>
      <c r="D615" s="15" t="s">
        <v>144</v>
      </c>
      <c r="E615" s="15" t="s">
        <v>311</v>
      </c>
      <c r="F615" s="15" t="s">
        <v>65</v>
      </c>
      <c r="G615" s="17">
        <v>500</v>
      </c>
      <c r="H615" s="17">
        <v>1</v>
      </c>
      <c r="I615" s="16" t="s">
        <v>56</v>
      </c>
      <c r="J615" s="126" t="s">
        <v>57</v>
      </c>
      <c r="K615" s="126" t="s">
        <v>57</v>
      </c>
      <c r="L615" s="15">
        <v>1</v>
      </c>
      <c r="M615" s="15" t="s">
        <v>57</v>
      </c>
      <c r="N615" s="44" t="s">
        <v>57</v>
      </c>
      <c r="O615" s="44" t="s">
        <v>57</v>
      </c>
      <c r="P615" s="44" t="s">
        <v>57</v>
      </c>
      <c r="Q615" s="15" t="s">
        <v>57</v>
      </c>
      <c r="R615" s="22">
        <v>2.5499999999999998</v>
      </c>
      <c r="S615" s="15">
        <v>17.100000000000001</v>
      </c>
      <c r="T615" s="15">
        <v>8.42</v>
      </c>
      <c r="U615" s="15">
        <v>87.4</v>
      </c>
      <c r="V615" s="15">
        <v>312</v>
      </c>
      <c r="W615" s="15">
        <v>7.68</v>
      </c>
      <c r="X615" s="15">
        <v>253.2</v>
      </c>
      <c r="Y615" s="15">
        <v>18.2</v>
      </c>
      <c r="Z615" s="18" t="s">
        <v>57</v>
      </c>
      <c r="AA615" s="18" t="s">
        <v>57</v>
      </c>
      <c r="AB615" s="18" t="s">
        <v>57</v>
      </c>
      <c r="AC615" s="18" t="s">
        <v>57</v>
      </c>
      <c r="AD615" s="18" t="s">
        <v>57</v>
      </c>
      <c r="AE615" s="15" t="s">
        <v>57</v>
      </c>
      <c r="AF615" s="11" t="s">
        <v>311</v>
      </c>
      <c r="AM615" s="3"/>
      <c r="AN615" s="3"/>
      <c r="AO615" s="3"/>
      <c r="AP615" s="124">
        <f t="shared" ref="AP615:AP620" si="91">AO615+AN615+AM615</f>
        <v>0</v>
      </c>
      <c r="BB615" s="141">
        <f t="shared" si="87"/>
        <v>0</v>
      </c>
      <c r="BE615" s="141">
        <f t="shared" si="88"/>
        <v>0</v>
      </c>
      <c r="BH615" s="141">
        <f t="shared" si="89"/>
        <v>0</v>
      </c>
      <c r="BI615" s="141">
        <f t="shared" si="90"/>
        <v>0</v>
      </c>
    </row>
    <row r="616" spans="1:61" hidden="1">
      <c r="A616" s="1">
        <v>13</v>
      </c>
      <c r="B616" s="15" t="s">
        <v>303</v>
      </c>
      <c r="C616" s="16">
        <v>43389</v>
      </c>
      <c r="D616" s="15" t="s">
        <v>144</v>
      </c>
      <c r="E616" s="15" t="s">
        <v>312</v>
      </c>
      <c r="F616" s="15" t="s">
        <v>65</v>
      </c>
      <c r="G616" s="17">
        <v>500</v>
      </c>
      <c r="H616" s="17">
        <v>2</v>
      </c>
      <c r="I616" s="16" t="s">
        <v>56</v>
      </c>
      <c r="J616" s="126" t="s">
        <v>57</v>
      </c>
      <c r="K616" s="126" t="s">
        <v>57</v>
      </c>
      <c r="L616" s="15">
        <v>1.8</v>
      </c>
      <c r="M616" s="15" t="s">
        <v>57</v>
      </c>
      <c r="N616" s="44" t="s">
        <v>57</v>
      </c>
      <c r="O616" s="44" t="s">
        <v>57</v>
      </c>
      <c r="P616" s="44" t="s">
        <v>57</v>
      </c>
      <c r="Q616" s="15" t="s">
        <v>57</v>
      </c>
      <c r="R616" s="22">
        <v>2.5499999999999998</v>
      </c>
      <c r="S616" s="15">
        <v>17.100000000000001</v>
      </c>
      <c r="T616" s="15">
        <v>8.42</v>
      </c>
      <c r="U616" s="15">
        <v>87.4</v>
      </c>
      <c r="V616" s="15">
        <v>312</v>
      </c>
      <c r="W616" s="15">
        <v>7.68</v>
      </c>
      <c r="X616" s="15">
        <v>253.2</v>
      </c>
      <c r="Y616" s="15">
        <v>18.2</v>
      </c>
      <c r="Z616" s="18" t="s">
        <v>57</v>
      </c>
      <c r="AA616" s="18" t="s">
        <v>57</v>
      </c>
      <c r="AB616" s="18" t="s">
        <v>57</v>
      </c>
      <c r="AC616" s="18" t="s">
        <v>57</v>
      </c>
      <c r="AD616" s="18" t="s">
        <v>57</v>
      </c>
      <c r="AE616" s="15" t="s">
        <v>57</v>
      </c>
      <c r="AF616" s="11" t="s">
        <v>312</v>
      </c>
      <c r="AM616" s="3"/>
      <c r="AN616" s="3"/>
      <c r="AO616" s="3"/>
      <c r="AP616" s="124">
        <f t="shared" si="91"/>
        <v>0</v>
      </c>
      <c r="BB616" s="141">
        <f t="shared" si="87"/>
        <v>0</v>
      </c>
      <c r="BE616" s="141">
        <f t="shared" si="88"/>
        <v>0</v>
      </c>
      <c r="BH616" s="141">
        <f t="shared" si="89"/>
        <v>0</v>
      </c>
      <c r="BI616" s="141">
        <f t="shared" si="90"/>
        <v>0</v>
      </c>
    </row>
    <row r="617" spans="1:61" hidden="1">
      <c r="A617" s="1">
        <v>13</v>
      </c>
      <c r="B617" s="15" t="s">
        <v>303</v>
      </c>
      <c r="C617" s="16">
        <v>43389</v>
      </c>
      <c r="D617" s="15" t="s">
        <v>144</v>
      </c>
      <c r="E617" s="15" t="s">
        <v>313</v>
      </c>
      <c r="F617" s="15" t="s">
        <v>65</v>
      </c>
      <c r="G617" s="17">
        <v>500</v>
      </c>
      <c r="H617" s="17">
        <v>3</v>
      </c>
      <c r="I617" s="16" t="s">
        <v>56</v>
      </c>
      <c r="J617" s="126" t="s">
        <v>57</v>
      </c>
      <c r="K617" s="126" t="s">
        <v>57</v>
      </c>
      <c r="L617" s="15">
        <v>1.62</v>
      </c>
      <c r="M617" s="15" t="s">
        <v>57</v>
      </c>
      <c r="N617" s="44" t="s">
        <v>57</v>
      </c>
      <c r="O617" s="44" t="s">
        <v>57</v>
      </c>
      <c r="P617" s="44" t="s">
        <v>57</v>
      </c>
      <c r="Q617" s="15" t="s">
        <v>57</v>
      </c>
      <c r="R617" s="22">
        <v>2.5499999999999998</v>
      </c>
      <c r="S617" s="15">
        <v>17.100000000000001</v>
      </c>
      <c r="T617" s="15">
        <v>8.42</v>
      </c>
      <c r="U617" s="15">
        <v>87.4</v>
      </c>
      <c r="V617" s="15">
        <v>312</v>
      </c>
      <c r="W617" s="15">
        <v>7.68</v>
      </c>
      <c r="X617" s="15">
        <v>253.2</v>
      </c>
      <c r="Y617" s="15">
        <v>18.2</v>
      </c>
      <c r="Z617" s="18" t="s">
        <v>57</v>
      </c>
      <c r="AA617" s="18" t="s">
        <v>57</v>
      </c>
      <c r="AB617" s="18" t="s">
        <v>57</v>
      </c>
      <c r="AC617" s="18" t="s">
        <v>57</v>
      </c>
      <c r="AD617" s="18" t="s">
        <v>57</v>
      </c>
      <c r="AE617" s="15" t="s">
        <v>57</v>
      </c>
      <c r="AF617" s="11" t="s">
        <v>313</v>
      </c>
      <c r="AM617" s="3"/>
      <c r="AN617" s="3"/>
      <c r="AO617" s="3"/>
      <c r="AP617" s="124">
        <f t="shared" si="91"/>
        <v>0</v>
      </c>
      <c r="BB617" s="141">
        <f t="shared" si="87"/>
        <v>0</v>
      </c>
      <c r="BE617" s="141">
        <f t="shared" si="88"/>
        <v>0</v>
      </c>
      <c r="BH617" s="141">
        <f t="shared" si="89"/>
        <v>0</v>
      </c>
      <c r="BI617" s="141">
        <f t="shared" si="90"/>
        <v>0</v>
      </c>
    </row>
    <row r="618" spans="1:61" hidden="1">
      <c r="A618" s="1">
        <v>10</v>
      </c>
      <c r="B618" s="15" t="s">
        <v>218</v>
      </c>
      <c r="C618" s="16">
        <v>43395</v>
      </c>
      <c r="D618" s="15" t="s">
        <v>219</v>
      </c>
      <c r="E618" s="15" t="s">
        <v>226</v>
      </c>
      <c r="F618" s="15" t="s">
        <v>65</v>
      </c>
      <c r="G618" s="17">
        <v>500</v>
      </c>
      <c r="H618" s="17">
        <v>1</v>
      </c>
      <c r="I618" s="16" t="s">
        <v>56</v>
      </c>
      <c r="J618" s="126" t="s">
        <v>57</v>
      </c>
      <c r="K618" s="126" t="s">
        <v>57</v>
      </c>
      <c r="L618" s="15">
        <v>1.33</v>
      </c>
      <c r="M618" s="15" t="s">
        <v>57</v>
      </c>
      <c r="N618" s="44" t="s">
        <v>57</v>
      </c>
      <c r="O618" s="44" t="s">
        <v>57</v>
      </c>
      <c r="P618" s="44" t="s">
        <v>57</v>
      </c>
      <c r="Q618" s="15" t="s">
        <v>57</v>
      </c>
      <c r="R618" s="18">
        <v>1.03</v>
      </c>
      <c r="S618" s="15">
        <v>16.5</v>
      </c>
      <c r="T618" s="15">
        <v>9.6199999999999992</v>
      </c>
      <c r="U618" s="15">
        <v>98.6</v>
      </c>
      <c r="V618" s="15">
        <v>347.2</v>
      </c>
      <c r="W618" s="15">
        <v>7.87</v>
      </c>
      <c r="X618" s="15">
        <v>124</v>
      </c>
      <c r="Y618" s="15">
        <v>9.3000000000000007</v>
      </c>
      <c r="Z618" s="18" t="s">
        <v>57</v>
      </c>
      <c r="AA618" s="18" t="s">
        <v>57</v>
      </c>
      <c r="AB618" s="18" t="s">
        <v>57</v>
      </c>
      <c r="AC618" s="18" t="s">
        <v>57</v>
      </c>
      <c r="AD618" s="18" t="s">
        <v>57</v>
      </c>
      <c r="AE618" s="15" t="s">
        <v>57</v>
      </c>
      <c r="AF618" s="11" t="s">
        <v>226</v>
      </c>
      <c r="AM618" s="3"/>
      <c r="AN618" s="3"/>
      <c r="AO618" s="3"/>
      <c r="AP618" s="124">
        <f t="shared" si="91"/>
        <v>0</v>
      </c>
      <c r="BB618" s="141">
        <f t="shared" si="87"/>
        <v>0</v>
      </c>
      <c r="BE618" s="141">
        <f t="shared" si="88"/>
        <v>0</v>
      </c>
      <c r="BH618" s="141">
        <f t="shared" si="89"/>
        <v>0</v>
      </c>
      <c r="BI618" s="141">
        <f t="shared" si="90"/>
        <v>0</v>
      </c>
    </row>
    <row r="619" spans="1:61" hidden="1">
      <c r="A619" s="1">
        <v>10</v>
      </c>
      <c r="B619" s="15" t="s">
        <v>218</v>
      </c>
      <c r="C619" s="16">
        <v>43395</v>
      </c>
      <c r="D619" s="15" t="s">
        <v>219</v>
      </c>
      <c r="E619" s="15" t="s">
        <v>227</v>
      </c>
      <c r="F619" s="15" t="s">
        <v>65</v>
      </c>
      <c r="G619" s="17">
        <v>500</v>
      </c>
      <c r="H619" s="17">
        <v>2</v>
      </c>
      <c r="I619" s="16" t="s">
        <v>56</v>
      </c>
      <c r="J619" s="126" t="s">
        <v>57</v>
      </c>
      <c r="K619" s="126" t="s">
        <v>57</v>
      </c>
      <c r="L619" s="15">
        <v>1.67</v>
      </c>
      <c r="M619" s="15" t="s">
        <v>57</v>
      </c>
      <c r="N619" s="44" t="s">
        <v>57</v>
      </c>
      <c r="O619" s="44" t="s">
        <v>57</v>
      </c>
      <c r="P619" s="44" t="s">
        <v>57</v>
      </c>
      <c r="Q619" s="15" t="s">
        <v>57</v>
      </c>
      <c r="R619" s="18">
        <v>1.03</v>
      </c>
      <c r="S619" s="15">
        <v>16.5</v>
      </c>
      <c r="T619" s="15">
        <v>9.6199999999999992</v>
      </c>
      <c r="U619" s="15">
        <v>98.6</v>
      </c>
      <c r="V619" s="15">
        <v>347.2</v>
      </c>
      <c r="W619" s="15">
        <v>7.87</v>
      </c>
      <c r="X619" s="15">
        <v>124</v>
      </c>
      <c r="Y619" s="15">
        <v>9.3000000000000007</v>
      </c>
      <c r="Z619" s="18" t="s">
        <v>57</v>
      </c>
      <c r="AA619" s="18" t="s">
        <v>57</v>
      </c>
      <c r="AB619" s="18" t="s">
        <v>57</v>
      </c>
      <c r="AC619" s="18" t="s">
        <v>57</v>
      </c>
      <c r="AD619" s="18" t="s">
        <v>57</v>
      </c>
      <c r="AE619" s="15" t="s">
        <v>57</v>
      </c>
      <c r="AF619" s="11" t="s">
        <v>227</v>
      </c>
      <c r="AM619" s="3"/>
      <c r="AN619" s="3"/>
      <c r="AO619" s="3"/>
      <c r="AP619" s="124">
        <f t="shared" si="91"/>
        <v>0</v>
      </c>
      <c r="BB619" s="141">
        <f t="shared" si="87"/>
        <v>0</v>
      </c>
      <c r="BE619" s="141">
        <f t="shared" si="88"/>
        <v>0</v>
      </c>
      <c r="BH619" s="141">
        <f t="shared" si="89"/>
        <v>0</v>
      </c>
      <c r="BI619" s="141">
        <f t="shared" si="90"/>
        <v>0</v>
      </c>
    </row>
    <row r="620" spans="1:61" hidden="1">
      <c r="A620" s="1">
        <v>10</v>
      </c>
      <c r="B620" s="15" t="s">
        <v>218</v>
      </c>
      <c r="C620" s="16">
        <v>43395</v>
      </c>
      <c r="D620" s="15" t="s">
        <v>219</v>
      </c>
      <c r="E620" s="15" t="s">
        <v>228</v>
      </c>
      <c r="F620" s="15" t="s">
        <v>65</v>
      </c>
      <c r="G620" s="17">
        <v>500</v>
      </c>
      <c r="H620" s="17">
        <v>3</v>
      </c>
      <c r="I620" s="16" t="s">
        <v>56</v>
      </c>
      <c r="J620" s="126" t="s">
        <v>57</v>
      </c>
      <c r="K620" s="126" t="s">
        <v>57</v>
      </c>
      <c r="L620" s="15">
        <v>1.5</v>
      </c>
      <c r="M620" s="15" t="s">
        <v>57</v>
      </c>
      <c r="N620" s="44" t="s">
        <v>57</v>
      </c>
      <c r="O620" s="44" t="s">
        <v>57</v>
      </c>
      <c r="P620" s="44" t="s">
        <v>57</v>
      </c>
      <c r="Q620" s="15" t="s">
        <v>57</v>
      </c>
      <c r="R620" s="18">
        <v>1.03</v>
      </c>
      <c r="S620" s="15">
        <v>16.5</v>
      </c>
      <c r="T620" s="15">
        <v>9.6199999999999992</v>
      </c>
      <c r="U620" s="15">
        <v>98.6</v>
      </c>
      <c r="V620" s="15">
        <v>347.2</v>
      </c>
      <c r="W620" s="15">
        <v>7.87</v>
      </c>
      <c r="X620" s="15">
        <v>124</v>
      </c>
      <c r="Y620" s="15">
        <v>9.3000000000000007</v>
      </c>
      <c r="Z620" s="18" t="s">
        <v>57</v>
      </c>
      <c r="AA620" s="18" t="s">
        <v>57</v>
      </c>
      <c r="AB620" s="18" t="s">
        <v>57</v>
      </c>
      <c r="AC620" s="18" t="s">
        <v>57</v>
      </c>
      <c r="AD620" s="18" t="s">
        <v>57</v>
      </c>
      <c r="AE620" s="15" t="s">
        <v>57</v>
      </c>
      <c r="AF620" s="11" t="s">
        <v>228</v>
      </c>
      <c r="AM620" s="3"/>
      <c r="AN620" s="3"/>
      <c r="AO620" s="3"/>
      <c r="AP620" s="124">
        <f t="shared" si="91"/>
        <v>0</v>
      </c>
      <c r="BB620" s="141">
        <f t="shared" si="87"/>
        <v>0</v>
      </c>
      <c r="BE620" s="141">
        <f t="shared" si="88"/>
        <v>0</v>
      </c>
      <c r="BH620" s="141">
        <f t="shared" si="89"/>
        <v>0</v>
      </c>
      <c r="BI620" s="141">
        <f t="shared" si="90"/>
        <v>0</v>
      </c>
    </row>
    <row r="621" spans="1:61" hidden="1">
      <c r="A621" s="53">
        <v>5</v>
      </c>
      <c r="B621" s="24" t="s">
        <v>126</v>
      </c>
      <c r="C621" s="119">
        <v>43581</v>
      </c>
      <c r="D621" s="65" t="s">
        <v>512</v>
      </c>
      <c r="E621" s="24" t="s">
        <v>513</v>
      </c>
      <c r="F621" s="24" t="s">
        <v>397</v>
      </c>
      <c r="G621" s="26">
        <v>25</v>
      </c>
      <c r="H621" s="26">
        <v>1</v>
      </c>
      <c r="I621" s="25" t="s">
        <v>484</v>
      </c>
      <c r="J621" s="129" t="s">
        <v>57</v>
      </c>
      <c r="K621" s="129" t="s">
        <v>57</v>
      </c>
      <c r="L621" s="70">
        <v>0.67</v>
      </c>
      <c r="M621" s="70" t="s">
        <v>57</v>
      </c>
      <c r="N621" s="44" t="s">
        <v>57</v>
      </c>
      <c r="O621" s="44" t="s">
        <v>57</v>
      </c>
      <c r="P621" s="44" t="s">
        <v>57</v>
      </c>
      <c r="Q621" s="24" t="s">
        <v>57</v>
      </c>
      <c r="R621" s="54">
        <v>3</v>
      </c>
      <c r="S621" s="65" t="s">
        <v>57</v>
      </c>
      <c r="T621" s="65" t="s">
        <v>57</v>
      </c>
      <c r="U621" s="65" t="s">
        <v>57</v>
      </c>
      <c r="V621" s="65" t="s">
        <v>57</v>
      </c>
      <c r="W621" s="65" t="s">
        <v>57</v>
      </c>
      <c r="X621" s="65" t="s">
        <v>57</v>
      </c>
      <c r="Y621" s="65" t="s">
        <v>57</v>
      </c>
      <c r="Z621" s="40">
        <v>1.5569999999999999</v>
      </c>
      <c r="AA621" s="65" t="s">
        <v>57</v>
      </c>
      <c r="AB621" s="65" t="s">
        <v>57</v>
      </c>
      <c r="AC621" s="65" t="s">
        <v>57</v>
      </c>
      <c r="AD621" s="65" t="s">
        <v>57</v>
      </c>
      <c r="AE621" s="115" t="s">
        <v>57</v>
      </c>
      <c r="AF621" s="47" t="s">
        <v>513</v>
      </c>
      <c r="AG621" s="65"/>
      <c r="AH621" s="65"/>
      <c r="AI621" s="65"/>
      <c r="AJ621" s="65"/>
      <c r="AK621" s="65"/>
      <c r="AL621" s="65"/>
      <c r="AM621" s="65"/>
      <c r="AN621" s="65"/>
      <c r="AO621" s="65"/>
      <c r="AP621" s="65"/>
      <c r="AQ621" s="65"/>
      <c r="AR621" s="65"/>
      <c r="AS621" s="65"/>
      <c r="AT621" s="65"/>
      <c r="AU621" s="65"/>
      <c r="AV621" s="65"/>
      <c r="AW621" s="65"/>
      <c r="AX621" s="65"/>
      <c r="AY621" s="65"/>
      <c r="AZ621" s="161"/>
      <c r="BA621" s="161"/>
      <c r="BB621" s="161"/>
      <c r="BC621" s="161"/>
      <c r="BD621" s="161"/>
      <c r="BE621" s="161"/>
      <c r="BF621" s="161"/>
      <c r="BG621" s="161"/>
      <c r="BH621" s="161"/>
      <c r="BI621" s="161"/>
    </row>
    <row r="622" spans="1:61" hidden="1">
      <c r="A622" s="53">
        <v>5</v>
      </c>
      <c r="B622" s="24" t="s">
        <v>126</v>
      </c>
      <c r="C622" s="119">
        <v>43581</v>
      </c>
      <c r="D622" s="65" t="s">
        <v>512</v>
      </c>
      <c r="E622" s="24" t="s">
        <v>514</v>
      </c>
      <c r="F622" s="24" t="s">
        <v>397</v>
      </c>
      <c r="G622" s="26">
        <v>25</v>
      </c>
      <c r="H622" s="26">
        <v>2</v>
      </c>
      <c r="I622" s="25" t="s">
        <v>484</v>
      </c>
      <c r="J622" s="129" t="s">
        <v>57</v>
      </c>
      <c r="K622" s="129" t="s">
        <v>57</v>
      </c>
      <c r="L622" s="70">
        <v>0.75</v>
      </c>
      <c r="M622" s="70" t="s">
        <v>57</v>
      </c>
      <c r="N622" s="44" t="s">
        <v>57</v>
      </c>
      <c r="O622" s="44" t="s">
        <v>57</v>
      </c>
      <c r="P622" s="44" t="s">
        <v>57</v>
      </c>
      <c r="Q622" s="24" t="s">
        <v>57</v>
      </c>
      <c r="R622" s="54">
        <v>3</v>
      </c>
      <c r="S622" s="65" t="s">
        <v>57</v>
      </c>
      <c r="T622" s="65" t="s">
        <v>57</v>
      </c>
      <c r="U622" s="65" t="s">
        <v>57</v>
      </c>
      <c r="V622" s="65" t="s">
        <v>57</v>
      </c>
      <c r="W622" s="65" t="s">
        <v>57</v>
      </c>
      <c r="X622" s="65" t="s">
        <v>57</v>
      </c>
      <c r="Y622" s="65" t="s">
        <v>57</v>
      </c>
      <c r="Z622" s="40">
        <v>1.5569999999999999</v>
      </c>
      <c r="AA622" s="65" t="s">
        <v>57</v>
      </c>
      <c r="AB622" s="65" t="s">
        <v>57</v>
      </c>
      <c r="AC622" s="65" t="s">
        <v>57</v>
      </c>
      <c r="AD622" s="65" t="s">
        <v>57</v>
      </c>
      <c r="AE622" s="115" t="s">
        <v>57</v>
      </c>
      <c r="AF622" s="47" t="s">
        <v>514</v>
      </c>
      <c r="AG622" s="65"/>
      <c r="AH622" s="65"/>
      <c r="AI622" s="65"/>
      <c r="AJ622" s="65"/>
      <c r="AK622" s="65"/>
      <c r="AL622" s="65"/>
      <c r="AM622" s="65"/>
      <c r="AN622" s="65"/>
      <c r="AO622" s="65"/>
      <c r="AP622" s="65"/>
      <c r="AQ622" s="65"/>
      <c r="AR622" s="65"/>
      <c r="AS622" s="65"/>
      <c r="AT622" s="65"/>
      <c r="AU622" s="65"/>
      <c r="AV622" s="65"/>
      <c r="AW622" s="65"/>
      <c r="AX622" s="65"/>
      <c r="AY622" s="65"/>
      <c r="AZ622" s="161"/>
      <c r="BA622" s="161"/>
      <c r="BB622" s="161"/>
      <c r="BC622" s="161"/>
      <c r="BD622" s="161"/>
      <c r="BE622" s="161"/>
      <c r="BF622" s="161"/>
      <c r="BG622" s="161"/>
      <c r="BH622" s="161"/>
      <c r="BI622" s="161"/>
    </row>
    <row r="623" spans="1:61" hidden="1">
      <c r="A623" s="53">
        <v>5</v>
      </c>
      <c r="B623" s="24" t="s">
        <v>126</v>
      </c>
      <c r="C623" s="119">
        <v>43581</v>
      </c>
      <c r="D623" s="65" t="s">
        <v>512</v>
      </c>
      <c r="E623" s="24" t="s">
        <v>515</v>
      </c>
      <c r="F623" s="24" t="s">
        <v>397</v>
      </c>
      <c r="G623" s="26">
        <v>25</v>
      </c>
      <c r="H623" s="26">
        <v>3</v>
      </c>
      <c r="I623" s="25" t="s">
        <v>484</v>
      </c>
      <c r="J623" s="129" t="s">
        <v>57</v>
      </c>
      <c r="K623" s="129" t="s">
        <v>57</v>
      </c>
      <c r="L623" s="70">
        <v>0.76</v>
      </c>
      <c r="M623" s="70" t="s">
        <v>57</v>
      </c>
      <c r="N623" s="44" t="s">
        <v>57</v>
      </c>
      <c r="O623" s="44" t="s">
        <v>57</v>
      </c>
      <c r="P623" s="44" t="s">
        <v>57</v>
      </c>
      <c r="Q623" s="24" t="s">
        <v>57</v>
      </c>
      <c r="R623" s="54">
        <v>3</v>
      </c>
      <c r="S623" s="65" t="s">
        <v>57</v>
      </c>
      <c r="T623" s="65" t="s">
        <v>57</v>
      </c>
      <c r="U623" s="65" t="s">
        <v>57</v>
      </c>
      <c r="V623" s="65" t="s">
        <v>57</v>
      </c>
      <c r="W623" s="65" t="s">
        <v>57</v>
      </c>
      <c r="X623" s="65" t="s">
        <v>57</v>
      </c>
      <c r="Y623" s="65" t="s">
        <v>57</v>
      </c>
      <c r="Z623" s="40">
        <v>1.5569999999999999</v>
      </c>
      <c r="AA623" s="65" t="s">
        <v>57</v>
      </c>
      <c r="AB623" s="65" t="s">
        <v>57</v>
      </c>
      <c r="AC623" s="65" t="s">
        <v>57</v>
      </c>
      <c r="AD623" s="65" t="s">
        <v>57</v>
      </c>
      <c r="AE623" s="115" t="s">
        <v>57</v>
      </c>
      <c r="AF623" s="47" t="s">
        <v>515</v>
      </c>
      <c r="AG623" s="65"/>
      <c r="AH623" s="65"/>
      <c r="AI623" s="65"/>
      <c r="AJ623" s="65"/>
      <c r="AK623" s="65"/>
      <c r="AL623" s="65"/>
      <c r="AM623" s="65"/>
      <c r="AN623" s="65"/>
      <c r="AO623" s="65"/>
      <c r="AP623" s="65"/>
      <c r="AQ623" s="65"/>
      <c r="AR623" s="65"/>
      <c r="AS623" s="65"/>
      <c r="AT623" s="65"/>
      <c r="AU623" s="65"/>
      <c r="AV623" s="65"/>
      <c r="AW623" s="65"/>
      <c r="AX623" s="65"/>
      <c r="AY623" s="65"/>
      <c r="AZ623" s="161"/>
      <c r="BA623" s="161"/>
      <c r="BB623" s="161"/>
      <c r="BC623" s="161"/>
      <c r="BD623" s="161"/>
      <c r="BE623" s="161"/>
      <c r="BF623" s="161"/>
      <c r="BG623" s="161"/>
      <c r="BH623" s="161"/>
      <c r="BI623" s="161"/>
    </row>
    <row r="624" spans="1:61" ht="15.6" hidden="1">
      <c r="B624" s="41" t="s">
        <v>286</v>
      </c>
      <c r="C624" s="121">
        <v>43650</v>
      </c>
      <c r="D624" s="41" t="s">
        <v>686</v>
      </c>
      <c r="E624" s="41" t="s">
        <v>792</v>
      </c>
      <c r="F624" s="41" t="s">
        <v>397</v>
      </c>
      <c r="G624" s="43">
        <v>25</v>
      </c>
      <c r="H624" s="43">
        <v>1</v>
      </c>
      <c r="I624" s="42" t="s">
        <v>744</v>
      </c>
      <c r="J624" s="134" t="s">
        <v>57</v>
      </c>
      <c r="K624" s="134" t="s">
        <v>57</v>
      </c>
      <c r="L624" s="41">
        <v>1</v>
      </c>
      <c r="M624" s="111" t="s">
        <v>57</v>
      </c>
      <c r="N624" s="44" t="s">
        <v>57</v>
      </c>
      <c r="O624" s="44" t="s">
        <v>57</v>
      </c>
      <c r="P624" s="44" t="s">
        <v>57</v>
      </c>
      <c r="Q624" s="111" t="s">
        <v>57</v>
      </c>
      <c r="R624" s="112">
        <v>69.7</v>
      </c>
      <c r="S624" s="112">
        <v>26.6</v>
      </c>
      <c r="T624" s="112">
        <v>8.4</v>
      </c>
      <c r="U624" s="112">
        <v>103.5</v>
      </c>
      <c r="V624" s="112">
        <v>252</v>
      </c>
      <c r="W624" s="112">
        <v>9.11</v>
      </c>
      <c r="X624" s="112">
        <v>118.6</v>
      </c>
      <c r="Y624" s="112">
        <v>0.9</v>
      </c>
      <c r="Z624" s="113">
        <v>3.044</v>
      </c>
      <c r="AA624" s="113">
        <v>1.0720000000000001</v>
      </c>
      <c r="AB624" s="111">
        <v>54.4</v>
      </c>
      <c r="AC624" s="111">
        <v>60.9</v>
      </c>
      <c r="AD624" s="164">
        <v>60.938895000000002</v>
      </c>
      <c r="AE624" s="111" t="s">
        <v>57</v>
      </c>
    </row>
    <row r="625" spans="2:31" ht="15.6" hidden="1">
      <c r="B625" s="41" t="s">
        <v>286</v>
      </c>
      <c r="C625" s="121">
        <v>43650</v>
      </c>
      <c r="D625" s="41" t="s">
        <v>686</v>
      </c>
      <c r="E625" s="41" t="s">
        <v>793</v>
      </c>
      <c r="F625" s="41" t="s">
        <v>397</v>
      </c>
      <c r="G625" s="43">
        <v>25</v>
      </c>
      <c r="H625" s="43">
        <v>2</v>
      </c>
      <c r="I625" s="42" t="s">
        <v>744</v>
      </c>
      <c r="J625" s="134" t="s">
        <v>57</v>
      </c>
      <c r="K625" s="134" t="s">
        <v>57</v>
      </c>
      <c r="L625" s="41">
        <v>1</v>
      </c>
      <c r="M625" s="111" t="s">
        <v>57</v>
      </c>
      <c r="N625" s="44" t="s">
        <v>57</v>
      </c>
      <c r="O625" s="44" t="s">
        <v>57</v>
      </c>
      <c r="P625" s="44" t="s">
        <v>57</v>
      </c>
      <c r="Q625" s="111" t="s">
        <v>57</v>
      </c>
      <c r="R625" s="112">
        <v>69.7</v>
      </c>
      <c r="S625" s="112">
        <v>26.6</v>
      </c>
      <c r="T625" s="112">
        <v>8.4</v>
      </c>
      <c r="U625" s="112">
        <v>103.5</v>
      </c>
      <c r="V625" s="112">
        <v>252</v>
      </c>
      <c r="W625" s="112">
        <v>9.11</v>
      </c>
      <c r="X625" s="112">
        <v>118.6</v>
      </c>
      <c r="Y625" s="112">
        <v>0.9</v>
      </c>
      <c r="Z625" s="113">
        <v>3.044</v>
      </c>
      <c r="AA625" s="113">
        <v>1.0720000000000001</v>
      </c>
      <c r="AB625" s="111">
        <v>54.4</v>
      </c>
      <c r="AC625" s="111">
        <v>60.9</v>
      </c>
      <c r="AD625" s="164">
        <v>60.938895000000002</v>
      </c>
      <c r="AE625" s="111" t="s">
        <v>57</v>
      </c>
    </row>
    <row r="626" spans="2:31" ht="15.6" hidden="1">
      <c r="B626" s="76" t="s">
        <v>286</v>
      </c>
      <c r="C626" s="121">
        <v>43650</v>
      </c>
      <c r="D626" s="41" t="s">
        <v>686</v>
      </c>
      <c r="E626" s="41" t="s">
        <v>794</v>
      </c>
      <c r="F626" s="41" t="s">
        <v>397</v>
      </c>
      <c r="G626" s="43">
        <v>25</v>
      </c>
      <c r="H626" s="43">
        <v>3</v>
      </c>
      <c r="I626" s="42" t="s">
        <v>744</v>
      </c>
      <c r="J626" s="134" t="s">
        <v>57</v>
      </c>
      <c r="K626" s="134" t="s">
        <v>57</v>
      </c>
      <c r="L626" s="41">
        <v>1</v>
      </c>
      <c r="M626" s="111" t="s">
        <v>57</v>
      </c>
      <c r="N626" s="44" t="s">
        <v>57</v>
      </c>
      <c r="O626" s="44" t="s">
        <v>57</v>
      </c>
      <c r="P626" s="44" t="s">
        <v>57</v>
      </c>
      <c r="Q626" s="111" t="s">
        <v>57</v>
      </c>
      <c r="R626" s="112">
        <v>69.7</v>
      </c>
      <c r="S626" s="112">
        <v>26.6</v>
      </c>
      <c r="T626" s="112">
        <v>8.4</v>
      </c>
      <c r="U626" s="112">
        <v>103.5</v>
      </c>
      <c r="V626" s="112">
        <v>252</v>
      </c>
      <c r="W626" s="112">
        <v>9.11</v>
      </c>
      <c r="X626" s="112">
        <v>118.6</v>
      </c>
      <c r="Y626" s="112">
        <v>0.9</v>
      </c>
      <c r="Z626" s="113">
        <v>3.044</v>
      </c>
      <c r="AA626" s="113">
        <v>1.0720000000000001</v>
      </c>
      <c r="AB626" s="111">
        <v>54.4</v>
      </c>
      <c r="AC626" s="111">
        <v>60.9</v>
      </c>
      <c r="AD626" s="164">
        <v>60.938895000000002</v>
      </c>
      <c r="AE626" s="111" t="s">
        <v>57</v>
      </c>
    </row>
    <row r="627" spans="2:31" ht="15.6" hidden="1">
      <c r="B627" s="41" t="s">
        <v>235</v>
      </c>
      <c r="C627" s="42">
        <v>43649</v>
      </c>
      <c r="D627" s="42" t="s">
        <v>767</v>
      </c>
      <c r="E627" s="41" t="s">
        <v>780</v>
      </c>
      <c r="F627" s="41" t="s">
        <v>397</v>
      </c>
      <c r="G627" s="43">
        <v>25</v>
      </c>
      <c r="H627" s="43">
        <v>1</v>
      </c>
      <c r="I627" s="42" t="s">
        <v>744</v>
      </c>
      <c r="J627" s="134" t="s">
        <v>57</v>
      </c>
      <c r="K627" s="134" t="s">
        <v>57</v>
      </c>
      <c r="L627" s="41">
        <v>1.03</v>
      </c>
      <c r="M627" s="111" t="s">
        <v>57</v>
      </c>
      <c r="N627" s="44" t="s">
        <v>57</v>
      </c>
      <c r="O627" s="44" t="s">
        <v>57</v>
      </c>
      <c r="P627" s="44" t="s">
        <v>57</v>
      </c>
      <c r="Q627" s="111" t="s">
        <v>57</v>
      </c>
      <c r="R627" s="112">
        <v>80.099999999999994</v>
      </c>
      <c r="S627" s="112">
        <v>22.6</v>
      </c>
      <c r="T627" s="112">
        <v>8.1199999999999992</v>
      </c>
      <c r="U627" s="112">
        <v>94</v>
      </c>
      <c r="V627" s="112">
        <v>212.9</v>
      </c>
      <c r="W627" s="112">
        <v>8.4</v>
      </c>
      <c r="X627" s="112">
        <v>111.3</v>
      </c>
      <c r="Y627" s="112">
        <v>5.9</v>
      </c>
      <c r="Z627" s="113">
        <v>2.044</v>
      </c>
      <c r="AA627" s="113">
        <v>1.016</v>
      </c>
      <c r="AB627" s="111">
        <v>9.4</v>
      </c>
      <c r="AC627" s="111">
        <v>51.5</v>
      </c>
      <c r="AD627" s="164">
        <v>62.931575000000002</v>
      </c>
      <c r="AE627" s="111" t="s">
        <v>57</v>
      </c>
    </row>
    <row r="628" spans="2:31" ht="15.6" hidden="1">
      <c r="B628" s="41" t="s">
        <v>235</v>
      </c>
      <c r="C628" s="42">
        <v>43649</v>
      </c>
      <c r="D628" s="42" t="s">
        <v>767</v>
      </c>
      <c r="E628" s="41" t="s">
        <v>781</v>
      </c>
      <c r="F628" s="41" t="s">
        <v>397</v>
      </c>
      <c r="G628" s="43">
        <v>25</v>
      </c>
      <c r="H628" s="43">
        <v>2</v>
      </c>
      <c r="I628" s="42" t="s">
        <v>744</v>
      </c>
      <c r="J628" s="134" t="s">
        <v>57</v>
      </c>
      <c r="K628" s="134" t="s">
        <v>57</v>
      </c>
      <c r="L628" s="41">
        <v>1.03</v>
      </c>
      <c r="M628" s="111" t="s">
        <v>57</v>
      </c>
      <c r="N628" s="44" t="s">
        <v>57</v>
      </c>
      <c r="O628" s="44" t="s">
        <v>57</v>
      </c>
      <c r="P628" s="44" t="s">
        <v>57</v>
      </c>
      <c r="Q628" s="111" t="s">
        <v>57</v>
      </c>
      <c r="R628" s="112">
        <v>80.099999999999994</v>
      </c>
      <c r="S628" s="112">
        <v>22.6</v>
      </c>
      <c r="T628" s="112">
        <v>8.1199999999999992</v>
      </c>
      <c r="U628" s="112">
        <v>94</v>
      </c>
      <c r="V628" s="112">
        <v>212.9</v>
      </c>
      <c r="W628" s="112">
        <v>8.4</v>
      </c>
      <c r="X628" s="112">
        <v>111.3</v>
      </c>
      <c r="Y628" s="112">
        <v>5.9</v>
      </c>
      <c r="Z628" s="113">
        <v>2.044</v>
      </c>
      <c r="AA628" s="113">
        <v>1.016</v>
      </c>
      <c r="AB628" s="111">
        <v>9.4</v>
      </c>
      <c r="AC628" s="111">
        <v>51.5</v>
      </c>
      <c r="AD628" s="164">
        <v>62.931575000000002</v>
      </c>
      <c r="AE628" s="111" t="s">
        <v>57</v>
      </c>
    </row>
    <row r="629" spans="2:31" ht="15.6" hidden="1">
      <c r="B629" s="41" t="s">
        <v>235</v>
      </c>
      <c r="C629" s="42">
        <v>43649</v>
      </c>
      <c r="D629" s="42" t="s">
        <v>767</v>
      </c>
      <c r="E629" s="41" t="s">
        <v>782</v>
      </c>
      <c r="F629" s="41" t="s">
        <v>397</v>
      </c>
      <c r="G629" s="43">
        <v>25</v>
      </c>
      <c r="H629" s="43">
        <v>3</v>
      </c>
      <c r="I629" s="42" t="s">
        <v>744</v>
      </c>
      <c r="J629" s="134" t="s">
        <v>57</v>
      </c>
      <c r="K629" s="134" t="s">
        <v>57</v>
      </c>
      <c r="L629" s="41">
        <v>1.03</v>
      </c>
      <c r="M629" s="111" t="s">
        <v>57</v>
      </c>
      <c r="N629" s="44" t="s">
        <v>57</v>
      </c>
      <c r="O629" s="44" t="s">
        <v>57</v>
      </c>
      <c r="P629" s="44" t="s">
        <v>57</v>
      </c>
      <c r="Q629" s="111" t="s">
        <v>57</v>
      </c>
      <c r="R629" s="112">
        <v>80.099999999999994</v>
      </c>
      <c r="S629" s="112">
        <v>22.6</v>
      </c>
      <c r="T629" s="112">
        <v>8.1199999999999992</v>
      </c>
      <c r="U629" s="112">
        <v>94</v>
      </c>
      <c r="V629" s="112">
        <v>212.9</v>
      </c>
      <c r="W629" s="112">
        <v>8.4</v>
      </c>
      <c r="X629" s="112">
        <v>111.3</v>
      </c>
      <c r="Y629" s="112">
        <v>5.9</v>
      </c>
      <c r="Z629" s="113">
        <v>2.044</v>
      </c>
      <c r="AA629" s="113">
        <v>1.016</v>
      </c>
      <c r="AB629" s="111">
        <v>9.4</v>
      </c>
      <c r="AC629" s="111">
        <v>51.5</v>
      </c>
      <c r="AD629" s="164">
        <v>62.931575000000002</v>
      </c>
      <c r="AE629" s="111" t="s">
        <v>57</v>
      </c>
    </row>
    <row r="630" spans="2:31" ht="15.6" hidden="1">
      <c r="B630" s="41" t="s">
        <v>93</v>
      </c>
      <c r="C630" s="42">
        <v>43647</v>
      </c>
      <c r="D630" s="41" t="s">
        <v>94</v>
      </c>
      <c r="E630" s="41" t="s">
        <v>696</v>
      </c>
      <c r="F630" s="41" t="s">
        <v>397</v>
      </c>
      <c r="G630" s="43">
        <v>25</v>
      </c>
      <c r="H630" s="43">
        <v>1</v>
      </c>
      <c r="I630" s="42" t="s">
        <v>744</v>
      </c>
      <c r="J630" s="133" t="s">
        <v>57</v>
      </c>
      <c r="K630" s="133" t="s">
        <v>57</v>
      </c>
      <c r="L630" s="41">
        <v>1.03</v>
      </c>
      <c r="M630" s="69" t="s">
        <v>57</v>
      </c>
      <c r="N630" s="44" t="s">
        <v>57</v>
      </c>
      <c r="O630" s="44" t="s">
        <v>57</v>
      </c>
      <c r="P630" s="44" t="s">
        <v>57</v>
      </c>
      <c r="Q630" s="69" t="s">
        <v>57</v>
      </c>
      <c r="R630" s="112">
        <v>37.200000000000003</v>
      </c>
      <c r="S630" s="69">
        <v>18.100000000000001</v>
      </c>
      <c r="T630" s="69">
        <v>9.33</v>
      </c>
      <c r="U630" s="69">
        <v>99.2</v>
      </c>
      <c r="V630" s="69">
        <v>203.5</v>
      </c>
      <c r="W630" s="69">
        <v>9.1</v>
      </c>
      <c r="X630" s="69">
        <v>122.7</v>
      </c>
      <c r="Y630" s="69">
        <v>2.9</v>
      </c>
      <c r="Z630" s="113">
        <v>2.181</v>
      </c>
      <c r="AA630" s="113">
        <v>0.50480000000000003</v>
      </c>
      <c r="AB630" s="111" t="s">
        <v>914</v>
      </c>
      <c r="AC630" s="111">
        <v>54.9</v>
      </c>
      <c r="AD630" s="164">
        <v>47.48830499999999</v>
      </c>
      <c r="AE630" s="112" t="s">
        <v>57</v>
      </c>
    </row>
    <row r="631" spans="2:31" ht="15.6" hidden="1">
      <c r="B631" s="41" t="s">
        <v>93</v>
      </c>
      <c r="C631" s="42">
        <v>43647</v>
      </c>
      <c r="D631" s="41" t="s">
        <v>94</v>
      </c>
      <c r="E631" s="41" t="s">
        <v>697</v>
      </c>
      <c r="F631" s="41" t="s">
        <v>397</v>
      </c>
      <c r="G631" s="43">
        <v>25</v>
      </c>
      <c r="H631" s="43">
        <v>2</v>
      </c>
      <c r="I631" s="42" t="s">
        <v>744</v>
      </c>
      <c r="J631" s="133" t="s">
        <v>57</v>
      </c>
      <c r="K631" s="133" t="s">
        <v>57</v>
      </c>
      <c r="L631" s="41">
        <v>1.03</v>
      </c>
      <c r="M631" s="69" t="s">
        <v>57</v>
      </c>
      <c r="N631" s="44" t="s">
        <v>57</v>
      </c>
      <c r="O631" s="44" t="s">
        <v>57</v>
      </c>
      <c r="P631" s="44" t="s">
        <v>57</v>
      </c>
      <c r="Q631" s="69" t="s">
        <v>57</v>
      </c>
      <c r="R631" s="112">
        <v>37.200000000000003</v>
      </c>
      <c r="S631" s="69">
        <v>18.100000000000001</v>
      </c>
      <c r="T631" s="69">
        <v>9.33</v>
      </c>
      <c r="U631" s="69">
        <v>99.2</v>
      </c>
      <c r="V631" s="69">
        <v>203.5</v>
      </c>
      <c r="W631" s="69">
        <v>9.1</v>
      </c>
      <c r="X631" s="69">
        <v>122.7</v>
      </c>
      <c r="Y631" s="69">
        <v>2.9</v>
      </c>
      <c r="Z631" s="113">
        <v>2.181</v>
      </c>
      <c r="AA631" s="113">
        <v>0.50480000000000003</v>
      </c>
      <c r="AB631" s="111" t="s">
        <v>914</v>
      </c>
      <c r="AC631" s="111">
        <v>54.9</v>
      </c>
      <c r="AD631" s="164">
        <v>47.48830499999999</v>
      </c>
      <c r="AE631" s="112" t="s">
        <v>57</v>
      </c>
    </row>
    <row r="632" spans="2:31" ht="15.6" hidden="1">
      <c r="B632" s="41" t="s">
        <v>93</v>
      </c>
      <c r="C632" s="42">
        <v>43647</v>
      </c>
      <c r="D632" s="41" t="s">
        <v>94</v>
      </c>
      <c r="E632" s="41" t="s">
        <v>698</v>
      </c>
      <c r="F632" s="41" t="s">
        <v>397</v>
      </c>
      <c r="G632" s="43">
        <v>25</v>
      </c>
      <c r="H632" s="43">
        <v>3</v>
      </c>
      <c r="I632" s="42" t="s">
        <v>744</v>
      </c>
      <c r="J632" s="133" t="s">
        <v>57</v>
      </c>
      <c r="K632" s="133" t="s">
        <v>57</v>
      </c>
      <c r="L632" s="41">
        <v>1</v>
      </c>
      <c r="M632" s="69" t="s">
        <v>57</v>
      </c>
      <c r="N632" s="44" t="s">
        <v>57</v>
      </c>
      <c r="O632" s="44" t="s">
        <v>57</v>
      </c>
      <c r="P632" s="44" t="s">
        <v>57</v>
      </c>
      <c r="Q632" s="69" t="s">
        <v>57</v>
      </c>
      <c r="R632" s="112">
        <v>37.200000000000003</v>
      </c>
      <c r="S632" s="69">
        <v>18.100000000000001</v>
      </c>
      <c r="T632" s="69">
        <v>9.33</v>
      </c>
      <c r="U632" s="69">
        <v>99.2</v>
      </c>
      <c r="V632" s="69">
        <v>203.5</v>
      </c>
      <c r="W632" s="69">
        <v>9.1</v>
      </c>
      <c r="X632" s="69">
        <v>122.7</v>
      </c>
      <c r="Y632" s="69">
        <v>2.9</v>
      </c>
      <c r="Z632" s="113">
        <v>2.181</v>
      </c>
      <c r="AA632" s="113">
        <v>0.50480000000000003</v>
      </c>
      <c r="AB632" s="111" t="s">
        <v>914</v>
      </c>
      <c r="AC632" s="111">
        <v>54.9</v>
      </c>
      <c r="AD632" s="164">
        <v>47.48830499999999</v>
      </c>
      <c r="AE632" s="112" t="s">
        <v>57</v>
      </c>
    </row>
    <row r="633" spans="2:31" ht="15.6" hidden="1">
      <c r="B633" s="41" t="s">
        <v>143</v>
      </c>
      <c r="C633" s="42">
        <v>43648</v>
      </c>
      <c r="D633" s="42" t="s">
        <v>252</v>
      </c>
      <c r="E633" s="41" t="s">
        <v>721</v>
      </c>
      <c r="F633" s="41" t="s">
        <v>397</v>
      </c>
      <c r="G633" s="43">
        <v>25</v>
      </c>
      <c r="H633" s="43">
        <v>1</v>
      </c>
      <c r="I633" s="42" t="s">
        <v>744</v>
      </c>
      <c r="J633" s="133" t="s">
        <v>57</v>
      </c>
      <c r="K633" s="133" t="s">
        <v>57</v>
      </c>
      <c r="L633" s="41">
        <v>1.22</v>
      </c>
      <c r="M633" s="69" t="s">
        <v>57</v>
      </c>
      <c r="N633" s="44" t="s">
        <v>57</v>
      </c>
      <c r="O633" s="44" t="s">
        <v>57</v>
      </c>
      <c r="P633" s="44" t="s">
        <v>57</v>
      </c>
      <c r="Q633" s="69" t="s">
        <v>57</v>
      </c>
      <c r="R633" s="112">
        <v>82.4</v>
      </c>
      <c r="S633" s="69">
        <v>22.5</v>
      </c>
      <c r="T633" s="69">
        <v>9.19</v>
      </c>
      <c r="U633" s="69">
        <v>106.3</v>
      </c>
      <c r="V633" s="69">
        <v>209.8</v>
      </c>
      <c r="W633" s="69">
        <v>8.91</v>
      </c>
      <c r="X633" s="69">
        <v>106.2</v>
      </c>
      <c r="Y633" s="69">
        <v>3</v>
      </c>
      <c r="Z633" s="113">
        <v>1.7549999999999999</v>
      </c>
      <c r="AA633" s="113">
        <v>0.55959999999999999</v>
      </c>
      <c r="AB633" s="111" t="s">
        <v>914</v>
      </c>
      <c r="AC633" s="111">
        <v>140.6</v>
      </c>
      <c r="AD633" s="164">
        <v>26.565164999999997</v>
      </c>
      <c r="AE633" s="111" t="s">
        <v>57</v>
      </c>
    </row>
    <row r="634" spans="2:31" ht="15.6" hidden="1">
      <c r="B634" s="41" t="s">
        <v>143</v>
      </c>
      <c r="C634" s="42">
        <v>43648</v>
      </c>
      <c r="D634" s="42" t="s">
        <v>252</v>
      </c>
      <c r="E634" s="41" t="s">
        <v>722</v>
      </c>
      <c r="F634" s="41" t="s">
        <v>397</v>
      </c>
      <c r="G634" s="43">
        <v>25</v>
      </c>
      <c r="H634" s="43">
        <v>2</v>
      </c>
      <c r="I634" s="42" t="s">
        <v>744</v>
      </c>
      <c r="J634" s="133" t="s">
        <v>57</v>
      </c>
      <c r="K634" s="133" t="s">
        <v>57</v>
      </c>
      <c r="L634" s="41">
        <v>1.05</v>
      </c>
      <c r="M634" s="69" t="s">
        <v>57</v>
      </c>
      <c r="N634" s="44" t="s">
        <v>57</v>
      </c>
      <c r="O634" s="44" t="s">
        <v>57</v>
      </c>
      <c r="P634" s="44" t="s">
        <v>57</v>
      </c>
      <c r="Q634" s="69" t="s">
        <v>57</v>
      </c>
      <c r="R634" s="112">
        <v>82.4</v>
      </c>
      <c r="S634" s="69">
        <v>22.5</v>
      </c>
      <c r="T634" s="69">
        <v>9.19</v>
      </c>
      <c r="U634" s="69">
        <v>106.3</v>
      </c>
      <c r="V634" s="69">
        <v>209.8</v>
      </c>
      <c r="W634" s="69">
        <v>8.91</v>
      </c>
      <c r="X634" s="69">
        <v>106.2</v>
      </c>
      <c r="Y634" s="69">
        <v>3</v>
      </c>
      <c r="Z634" s="113">
        <v>1.7549999999999999</v>
      </c>
      <c r="AA634" s="113">
        <v>0.55959999999999999</v>
      </c>
      <c r="AB634" s="111" t="s">
        <v>914</v>
      </c>
      <c r="AC634" s="111">
        <v>140.6</v>
      </c>
      <c r="AD634" s="164">
        <v>26.565164999999997</v>
      </c>
      <c r="AE634" s="111" t="s">
        <v>57</v>
      </c>
    </row>
    <row r="635" spans="2:31" ht="15.6" hidden="1">
      <c r="B635" s="41" t="s">
        <v>143</v>
      </c>
      <c r="C635" s="42">
        <v>43648</v>
      </c>
      <c r="D635" s="42" t="s">
        <v>252</v>
      </c>
      <c r="E635" s="41" t="s">
        <v>723</v>
      </c>
      <c r="F635" s="41" t="s">
        <v>397</v>
      </c>
      <c r="G635" s="43">
        <v>25</v>
      </c>
      <c r="H635" s="43">
        <v>3</v>
      </c>
      <c r="I635" s="42" t="s">
        <v>744</v>
      </c>
      <c r="J635" s="133" t="s">
        <v>57</v>
      </c>
      <c r="K635" s="133" t="s">
        <v>57</v>
      </c>
      <c r="L635" s="41">
        <v>1.03</v>
      </c>
      <c r="M635" s="69" t="s">
        <v>57</v>
      </c>
      <c r="N635" s="44" t="s">
        <v>57</v>
      </c>
      <c r="O635" s="44" t="s">
        <v>57</v>
      </c>
      <c r="P635" s="44" t="s">
        <v>57</v>
      </c>
      <c r="Q635" s="69" t="s">
        <v>57</v>
      </c>
      <c r="R635" s="112">
        <v>82.4</v>
      </c>
      <c r="S635" s="69">
        <v>22.5</v>
      </c>
      <c r="T635" s="69">
        <v>9.19</v>
      </c>
      <c r="U635" s="69">
        <v>106.3</v>
      </c>
      <c r="V635" s="69">
        <v>209.8</v>
      </c>
      <c r="W635" s="69">
        <v>8.91</v>
      </c>
      <c r="X635" s="69">
        <v>106.2</v>
      </c>
      <c r="Y635" s="69">
        <v>3</v>
      </c>
      <c r="Z635" s="113">
        <v>1.7549999999999999</v>
      </c>
      <c r="AA635" s="113">
        <v>0.55959999999999999</v>
      </c>
      <c r="AB635" s="111" t="s">
        <v>914</v>
      </c>
      <c r="AC635" s="111">
        <v>140.6</v>
      </c>
      <c r="AD635" s="164">
        <v>26.565164999999997</v>
      </c>
      <c r="AE635" s="111" t="s">
        <v>57</v>
      </c>
    </row>
    <row r="636" spans="2:31" ht="15.6" hidden="1">
      <c r="B636" s="41" t="s">
        <v>210</v>
      </c>
      <c r="C636" s="42">
        <v>43649</v>
      </c>
      <c r="D636" s="42" t="s">
        <v>731</v>
      </c>
      <c r="E636" s="41" t="s">
        <v>741</v>
      </c>
      <c r="F636" s="41" t="s">
        <v>397</v>
      </c>
      <c r="G636" s="43">
        <v>25</v>
      </c>
      <c r="H636" s="43">
        <v>1</v>
      </c>
      <c r="I636" s="42" t="s">
        <v>744</v>
      </c>
      <c r="J636" s="133" t="s">
        <v>57</v>
      </c>
      <c r="K636" s="133" t="s">
        <v>57</v>
      </c>
      <c r="L636" s="41">
        <v>1</v>
      </c>
      <c r="M636" s="69" t="s">
        <v>57</v>
      </c>
      <c r="N636" s="44" t="s">
        <v>57</v>
      </c>
      <c r="O636" s="44" t="s">
        <v>57</v>
      </c>
      <c r="P636" s="44" t="s">
        <v>57</v>
      </c>
      <c r="Q636" s="69" t="s">
        <v>57</v>
      </c>
      <c r="R636" s="111">
        <v>0.95299999999999996</v>
      </c>
      <c r="S636" s="112">
        <v>24.2</v>
      </c>
      <c r="T636" s="112">
        <v>6.61</v>
      </c>
      <c r="U636" s="112">
        <v>78.900000000000006</v>
      </c>
      <c r="V636" s="112">
        <v>558</v>
      </c>
      <c r="W636" s="112">
        <v>8.81</v>
      </c>
      <c r="X636" s="112">
        <v>110.5</v>
      </c>
      <c r="Y636" s="112">
        <v>28.4</v>
      </c>
      <c r="Z636" s="113">
        <v>5.2560000000000002</v>
      </c>
      <c r="AA636" s="113">
        <v>5.2910000000000004</v>
      </c>
      <c r="AB636" s="111">
        <v>527.20000000000005</v>
      </c>
      <c r="AC636" s="111">
        <v>570.20000000000005</v>
      </c>
      <c r="AD636" s="164">
        <v>278.14101499999998</v>
      </c>
      <c r="AE636" s="111" t="s">
        <v>57</v>
      </c>
    </row>
    <row r="637" spans="2:31" ht="15.6" hidden="1">
      <c r="B637" s="41" t="s">
        <v>210</v>
      </c>
      <c r="C637" s="42">
        <v>43649</v>
      </c>
      <c r="D637" s="42" t="s">
        <v>731</v>
      </c>
      <c r="E637" s="41" t="s">
        <v>742</v>
      </c>
      <c r="F637" s="41" t="s">
        <v>397</v>
      </c>
      <c r="G637" s="43">
        <v>25</v>
      </c>
      <c r="H637" s="43">
        <v>2</v>
      </c>
      <c r="I637" s="42" t="s">
        <v>744</v>
      </c>
      <c r="J637" s="133" t="s">
        <v>57</v>
      </c>
      <c r="K637" s="133" t="s">
        <v>57</v>
      </c>
      <c r="L637" s="41">
        <v>1</v>
      </c>
      <c r="M637" s="69" t="s">
        <v>57</v>
      </c>
      <c r="N637" s="44" t="s">
        <v>57</v>
      </c>
      <c r="O637" s="44" t="s">
        <v>57</v>
      </c>
      <c r="P637" s="44" t="s">
        <v>57</v>
      </c>
      <c r="Q637" s="69" t="s">
        <v>57</v>
      </c>
      <c r="R637" s="111">
        <v>0.95299999999999996</v>
      </c>
      <c r="S637" s="112">
        <v>24.2</v>
      </c>
      <c r="T637" s="112">
        <v>6.61</v>
      </c>
      <c r="U637" s="112">
        <v>78.900000000000006</v>
      </c>
      <c r="V637" s="112">
        <v>558</v>
      </c>
      <c r="W637" s="112">
        <v>8.81</v>
      </c>
      <c r="X637" s="112">
        <v>110.5</v>
      </c>
      <c r="Y637" s="112">
        <v>28.4</v>
      </c>
      <c r="Z637" s="113">
        <v>5.2560000000000002</v>
      </c>
      <c r="AA637" s="113">
        <v>5.2910000000000004</v>
      </c>
      <c r="AB637" s="111">
        <v>527.20000000000005</v>
      </c>
      <c r="AC637" s="111">
        <v>570.20000000000005</v>
      </c>
      <c r="AD637" s="164">
        <v>278.14101499999998</v>
      </c>
      <c r="AE637" s="111" t="s">
        <v>57</v>
      </c>
    </row>
    <row r="638" spans="2:31" ht="15.6" hidden="1">
      <c r="B638" s="41" t="s">
        <v>210</v>
      </c>
      <c r="C638" s="42">
        <v>43649</v>
      </c>
      <c r="D638" s="42" t="s">
        <v>731</v>
      </c>
      <c r="E638" s="41" t="s">
        <v>743</v>
      </c>
      <c r="F638" s="41" t="s">
        <v>397</v>
      </c>
      <c r="G638" s="43">
        <v>25</v>
      </c>
      <c r="H638" s="43">
        <v>3</v>
      </c>
      <c r="I638" s="42" t="s">
        <v>744</v>
      </c>
      <c r="J638" s="133" t="s">
        <v>57</v>
      </c>
      <c r="K638" s="133" t="s">
        <v>57</v>
      </c>
      <c r="L638" s="41">
        <v>1</v>
      </c>
      <c r="M638" s="69" t="s">
        <v>57</v>
      </c>
      <c r="N638" s="44" t="s">
        <v>57</v>
      </c>
      <c r="O638" s="44" t="s">
        <v>57</v>
      </c>
      <c r="P638" s="44" t="s">
        <v>57</v>
      </c>
      <c r="Q638" s="69" t="s">
        <v>57</v>
      </c>
      <c r="R638" s="111">
        <v>0.95299999999999996</v>
      </c>
      <c r="S638" s="112">
        <v>24.2</v>
      </c>
      <c r="T638" s="112">
        <v>6.61</v>
      </c>
      <c r="U638" s="112">
        <v>78.900000000000006</v>
      </c>
      <c r="V638" s="112">
        <v>558</v>
      </c>
      <c r="W638" s="112">
        <v>8.81</v>
      </c>
      <c r="X638" s="112">
        <v>110.5</v>
      </c>
      <c r="Y638" s="112">
        <v>28.4</v>
      </c>
      <c r="Z638" s="113">
        <v>5.2560000000000002</v>
      </c>
      <c r="AA638" s="113">
        <v>5.2910000000000004</v>
      </c>
      <c r="AB638" s="111">
        <v>527.20000000000005</v>
      </c>
      <c r="AC638" s="111">
        <v>570.20000000000005</v>
      </c>
      <c r="AD638" s="164">
        <v>278.14101499999998</v>
      </c>
      <c r="AE638" s="111" t="s">
        <v>57</v>
      </c>
    </row>
    <row r="639" spans="2:31" ht="15.6" hidden="1">
      <c r="B639" s="41" t="s">
        <v>218</v>
      </c>
      <c r="C639" s="42">
        <v>43649</v>
      </c>
      <c r="D639" s="42" t="s">
        <v>699</v>
      </c>
      <c r="E639" s="41" t="s">
        <v>764</v>
      </c>
      <c r="F639" s="41" t="s">
        <v>397</v>
      </c>
      <c r="G639" s="43">
        <v>25</v>
      </c>
      <c r="H639" s="43">
        <v>1</v>
      </c>
      <c r="I639" s="42" t="s">
        <v>744</v>
      </c>
      <c r="J639" s="134" t="s">
        <v>57</v>
      </c>
      <c r="K639" s="134" t="s">
        <v>57</v>
      </c>
      <c r="L639" s="41">
        <v>1</v>
      </c>
      <c r="M639" s="111" t="s">
        <v>57</v>
      </c>
      <c r="N639" s="44" t="s">
        <v>57</v>
      </c>
      <c r="O639" s="44" t="s">
        <v>57</v>
      </c>
      <c r="P639" s="44" t="s">
        <v>57</v>
      </c>
      <c r="Q639" s="111" t="s">
        <v>57</v>
      </c>
      <c r="R639" s="112">
        <v>0.61299999999999999</v>
      </c>
      <c r="S639" s="112">
        <v>24.2</v>
      </c>
      <c r="T639" s="112">
        <v>7.63</v>
      </c>
      <c r="U639" s="112">
        <v>91</v>
      </c>
      <c r="V639" s="112">
        <v>363.6</v>
      </c>
      <c r="W639" s="112">
        <v>9.02</v>
      </c>
      <c r="X639" s="112">
        <v>112.8</v>
      </c>
      <c r="Y639" s="112">
        <v>5.8</v>
      </c>
      <c r="Z639" s="113">
        <v>5.024</v>
      </c>
      <c r="AA639" s="113">
        <v>2.331</v>
      </c>
      <c r="AB639" s="111">
        <v>499.5</v>
      </c>
      <c r="AC639" s="111">
        <v>54.2</v>
      </c>
      <c r="AD639" s="164">
        <v>229.81852500000002</v>
      </c>
      <c r="AE639" s="111" t="s">
        <v>57</v>
      </c>
    </row>
    <row r="640" spans="2:31" ht="15.6" hidden="1">
      <c r="B640" s="41" t="s">
        <v>218</v>
      </c>
      <c r="C640" s="42">
        <v>43649</v>
      </c>
      <c r="D640" s="42" t="s">
        <v>699</v>
      </c>
      <c r="E640" s="41" t="s">
        <v>765</v>
      </c>
      <c r="F640" s="41" t="s">
        <v>397</v>
      </c>
      <c r="G640" s="43">
        <v>25</v>
      </c>
      <c r="H640" s="43">
        <v>2</v>
      </c>
      <c r="I640" s="42" t="s">
        <v>744</v>
      </c>
      <c r="J640" s="134" t="s">
        <v>57</v>
      </c>
      <c r="K640" s="134" t="s">
        <v>57</v>
      </c>
      <c r="L640" s="41">
        <v>1</v>
      </c>
      <c r="M640" s="111" t="s">
        <v>57</v>
      </c>
      <c r="N640" s="44" t="s">
        <v>57</v>
      </c>
      <c r="O640" s="44" t="s">
        <v>57</v>
      </c>
      <c r="P640" s="44" t="s">
        <v>57</v>
      </c>
      <c r="Q640" s="111" t="s">
        <v>57</v>
      </c>
      <c r="R640" s="112">
        <v>0.61299999999999999</v>
      </c>
      <c r="S640" s="112">
        <v>24.2</v>
      </c>
      <c r="T640" s="112">
        <v>7.63</v>
      </c>
      <c r="U640" s="112">
        <v>91</v>
      </c>
      <c r="V640" s="112">
        <v>363.6</v>
      </c>
      <c r="W640" s="112">
        <v>9.02</v>
      </c>
      <c r="X640" s="112">
        <v>112.8</v>
      </c>
      <c r="Y640" s="112">
        <v>5.8</v>
      </c>
      <c r="Z640" s="113">
        <v>5.024</v>
      </c>
      <c r="AA640" s="113">
        <v>2.331</v>
      </c>
      <c r="AB640" s="111">
        <v>499.5</v>
      </c>
      <c r="AC640" s="111">
        <v>54.2</v>
      </c>
      <c r="AD640" s="164">
        <v>229.81852500000002</v>
      </c>
      <c r="AE640" s="111" t="s">
        <v>57</v>
      </c>
    </row>
    <row r="641" spans="1:61" ht="15.6" hidden="1">
      <c r="B641" s="41" t="s">
        <v>218</v>
      </c>
      <c r="C641" s="42">
        <v>43649</v>
      </c>
      <c r="D641" s="42" t="s">
        <v>699</v>
      </c>
      <c r="E641" s="41" t="s">
        <v>766</v>
      </c>
      <c r="F641" s="41" t="s">
        <v>397</v>
      </c>
      <c r="G641" s="43">
        <v>25</v>
      </c>
      <c r="H641" s="43">
        <v>3</v>
      </c>
      <c r="I641" s="42" t="s">
        <v>744</v>
      </c>
      <c r="J641" s="134" t="s">
        <v>57</v>
      </c>
      <c r="K641" s="134" t="s">
        <v>57</v>
      </c>
      <c r="L641" s="41">
        <v>1</v>
      </c>
      <c r="M641" s="111" t="s">
        <v>57</v>
      </c>
      <c r="N641" s="44" t="s">
        <v>57</v>
      </c>
      <c r="O641" s="44" t="s">
        <v>57</v>
      </c>
      <c r="P641" s="44" t="s">
        <v>57</v>
      </c>
      <c r="Q641" s="111" t="s">
        <v>57</v>
      </c>
      <c r="R641" s="112">
        <v>0.61299999999999999</v>
      </c>
      <c r="S641" s="112">
        <v>24.2</v>
      </c>
      <c r="T641" s="112">
        <v>7.63</v>
      </c>
      <c r="U641" s="112">
        <v>91</v>
      </c>
      <c r="V641" s="112">
        <v>363.6</v>
      </c>
      <c r="W641" s="112">
        <v>9.02</v>
      </c>
      <c r="X641" s="112">
        <v>112.8</v>
      </c>
      <c r="Y641" s="112">
        <v>5.8</v>
      </c>
      <c r="Z641" s="113">
        <v>5.024</v>
      </c>
      <c r="AA641" s="113">
        <v>2.331</v>
      </c>
      <c r="AB641" s="111">
        <v>499.5</v>
      </c>
      <c r="AC641" s="111">
        <v>54.2</v>
      </c>
      <c r="AD641" s="164">
        <v>229.81852500000002</v>
      </c>
      <c r="AE641" s="111" t="s">
        <v>57</v>
      </c>
    </row>
    <row r="642" spans="1:61" hidden="1">
      <c r="A642" s="46">
        <v>11</v>
      </c>
      <c r="B642" s="37" t="s">
        <v>235</v>
      </c>
      <c r="C642" s="38">
        <v>43515</v>
      </c>
      <c r="D642" s="37" t="s">
        <v>110</v>
      </c>
      <c r="E642" s="37" t="s">
        <v>446</v>
      </c>
      <c r="F642" s="37" t="s">
        <v>397</v>
      </c>
      <c r="G642" s="39">
        <v>500</v>
      </c>
      <c r="H642" s="39">
        <v>1</v>
      </c>
      <c r="I642" s="38" t="s">
        <v>353</v>
      </c>
      <c r="J642" s="128" t="s">
        <v>57</v>
      </c>
      <c r="K642" s="128" t="s">
        <v>57</v>
      </c>
      <c r="L642" s="37">
        <v>1.23</v>
      </c>
      <c r="M642" s="37" t="s">
        <v>57</v>
      </c>
      <c r="N642" s="44" t="s">
        <v>57</v>
      </c>
      <c r="O642" s="44" t="s">
        <v>57</v>
      </c>
      <c r="P642" s="44" t="s">
        <v>57</v>
      </c>
      <c r="Q642" s="37" t="s">
        <v>447</v>
      </c>
      <c r="R642" s="37">
        <v>193</v>
      </c>
      <c r="S642" s="37" t="s">
        <v>57</v>
      </c>
      <c r="T642" s="37" t="s">
        <v>57</v>
      </c>
      <c r="U642" s="37" t="s">
        <v>57</v>
      </c>
      <c r="V642" s="37" t="s">
        <v>57</v>
      </c>
      <c r="W642" s="37" t="s">
        <v>57</v>
      </c>
      <c r="X642" s="37" t="s">
        <v>57</v>
      </c>
      <c r="Y642" s="37" t="s">
        <v>57</v>
      </c>
      <c r="Z642" s="37" t="s">
        <v>57</v>
      </c>
      <c r="AA642" s="37" t="s">
        <v>57</v>
      </c>
      <c r="AB642" s="37" t="s">
        <v>57</v>
      </c>
      <c r="AC642" s="37" t="s">
        <v>57</v>
      </c>
      <c r="AD642" s="37" t="s">
        <v>57</v>
      </c>
      <c r="AE642" s="37" t="s">
        <v>57</v>
      </c>
      <c r="AF642" s="11" t="s">
        <v>446</v>
      </c>
      <c r="AG642" s="154"/>
      <c r="AH642" s="154"/>
      <c r="AI642" s="154"/>
      <c r="AJ642" s="154"/>
      <c r="AK642" s="154"/>
      <c r="AL642" s="154"/>
      <c r="AM642" s="39"/>
      <c r="AN642" s="39"/>
      <c r="AO642" s="39"/>
      <c r="AP642" s="155"/>
      <c r="AQ642" s="154"/>
      <c r="AR642" s="154"/>
      <c r="AS642" s="154">
        <f t="shared" ref="AS642:AS660" si="92">AR642-AQ642</f>
        <v>0</v>
      </c>
      <c r="AT642" s="154"/>
      <c r="AU642" s="154">
        <f t="shared" ref="AU642:AU660" si="93">AT642-AQ642</f>
        <v>0</v>
      </c>
      <c r="AV642" s="154"/>
      <c r="AW642" s="154"/>
      <c r="AX642" s="154"/>
      <c r="AY642" s="154"/>
      <c r="AZ642" s="156"/>
      <c r="BA642" s="156"/>
      <c r="BB642" s="156"/>
      <c r="BC642" s="156"/>
      <c r="BD642" s="156"/>
      <c r="BE642" s="156"/>
      <c r="BF642" s="156"/>
      <c r="BG642" s="156"/>
      <c r="BH642" s="156"/>
      <c r="BI642" s="156"/>
    </row>
    <row r="643" spans="1:61" hidden="1">
      <c r="A643" s="46">
        <v>11</v>
      </c>
      <c r="B643" s="194" t="s">
        <v>235</v>
      </c>
      <c r="C643" s="38">
        <v>43523</v>
      </c>
      <c r="D643" s="37" t="s">
        <v>369</v>
      </c>
      <c r="E643" s="37" t="s">
        <v>635</v>
      </c>
      <c r="F643" s="37" t="s">
        <v>397</v>
      </c>
      <c r="G643" s="39">
        <v>500</v>
      </c>
      <c r="H643" s="39">
        <v>1</v>
      </c>
      <c r="I643" s="38" t="s">
        <v>353</v>
      </c>
      <c r="J643" s="128" t="s">
        <v>57</v>
      </c>
      <c r="K643" s="128" t="s">
        <v>57</v>
      </c>
      <c r="L643" s="37">
        <v>1</v>
      </c>
      <c r="M643" s="37" t="s">
        <v>57</v>
      </c>
      <c r="N643" s="44" t="s">
        <v>57</v>
      </c>
      <c r="O643" s="44" t="s">
        <v>57</v>
      </c>
      <c r="P643" s="44" t="s">
        <v>57</v>
      </c>
      <c r="Q643" s="37" t="s">
        <v>449</v>
      </c>
      <c r="R643" s="37">
        <v>167</v>
      </c>
      <c r="S643" s="37" t="s">
        <v>57</v>
      </c>
      <c r="T643" s="37" t="s">
        <v>57</v>
      </c>
      <c r="U643" s="37" t="s">
        <v>57</v>
      </c>
      <c r="V643" s="37" t="s">
        <v>57</v>
      </c>
      <c r="W643" s="37" t="s">
        <v>57</v>
      </c>
      <c r="X643" s="37" t="s">
        <v>57</v>
      </c>
      <c r="Y643" s="37" t="s">
        <v>57</v>
      </c>
      <c r="Z643" s="37" t="s">
        <v>57</v>
      </c>
      <c r="AA643" s="37" t="s">
        <v>57</v>
      </c>
      <c r="AB643" s="37" t="s">
        <v>57</v>
      </c>
      <c r="AC643" s="37" t="s">
        <v>57</v>
      </c>
      <c r="AD643" s="37" t="s">
        <v>57</v>
      </c>
      <c r="AE643" s="37" t="s">
        <v>57</v>
      </c>
      <c r="AF643" s="11"/>
      <c r="AG643" s="154"/>
      <c r="AH643" s="154"/>
      <c r="AI643" s="154"/>
      <c r="AJ643" s="154"/>
      <c r="AK643" s="154"/>
      <c r="AL643" s="154"/>
      <c r="AM643" s="39"/>
      <c r="AN643" s="39"/>
      <c r="AO643" s="39"/>
      <c r="AP643" s="155"/>
      <c r="AQ643" s="154"/>
      <c r="AR643" s="154"/>
      <c r="AS643" s="154">
        <f t="shared" si="92"/>
        <v>0</v>
      </c>
      <c r="AT643" s="154"/>
      <c r="AU643" s="154">
        <f t="shared" si="93"/>
        <v>0</v>
      </c>
      <c r="AV643" s="154"/>
      <c r="AW643" s="154"/>
      <c r="AX643" s="154"/>
      <c r="AY643" s="154"/>
      <c r="AZ643" s="156"/>
      <c r="BA643" s="156"/>
      <c r="BB643" s="156"/>
      <c r="BC643" s="156"/>
      <c r="BD643" s="156"/>
      <c r="BE643" s="156"/>
      <c r="BF643" s="156"/>
      <c r="BG643" s="156"/>
      <c r="BH643" s="156"/>
      <c r="BI643" s="156"/>
    </row>
    <row r="644" spans="1:61" hidden="1">
      <c r="A644" s="46">
        <v>11</v>
      </c>
      <c r="B644" s="37" t="s">
        <v>235</v>
      </c>
      <c r="C644" s="38">
        <v>43523</v>
      </c>
      <c r="D644" s="37" t="s">
        <v>369</v>
      </c>
      <c r="E644" s="37" t="s">
        <v>636</v>
      </c>
      <c r="F644" s="37" t="s">
        <v>397</v>
      </c>
      <c r="G644" s="39">
        <v>500</v>
      </c>
      <c r="H644" s="39">
        <v>2</v>
      </c>
      <c r="I644" s="38" t="s">
        <v>353</v>
      </c>
      <c r="J644" s="128" t="s">
        <v>57</v>
      </c>
      <c r="K644" s="128" t="s">
        <v>57</v>
      </c>
      <c r="L644" s="37">
        <v>1</v>
      </c>
      <c r="M644" s="37" t="s">
        <v>57</v>
      </c>
      <c r="N644" s="44" t="s">
        <v>57</v>
      </c>
      <c r="O644" s="44" t="s">
        <v>57</v>
      </c>
      <c r="P644" s="44" t="s">
        <v>57</v>
      </c>
      <c r="Q644" s="37" t="s">
        <v>57</v>
      </c>
      <c r="R644" s="37">
        <v>167</v>
      </c>
      <c r="S644" s="37" t="s">
        <v>57</v>
      </c>
      <c r="T644" s="37" t="s">
        <v>57</v>
      </c>
      <c r="U644" s="37" t="s">
        <v>57</v>
      </c>
      <c r="V644" s="37" t="s">
        <v>57</v>
      </c>
      <c r="W644" s="37" t="s">
        <v>57</v>
      </c>
      <c r="X644" s="37" t="s">
        <v>57</v>
      </c>
      <c r="Y644" s="37" t="s">
        <v>57</v>
      </c>
      <c r="Z644" s="37" t="s">
        <v>57</v>
      </c>
      <c r="AA644" s="37" t="s">
        <v>57</v>
      </c>
      <c r="AB644" s="37" t="s">
        <v>57</v>
      </c>
      <c r="AC644" s="37" t="s">
        <v>57</v>
      </c>
      <c r="AD644" s="37" t="s">
        <v>57</v>
      </c>
      <c r="AE644" s="37" t="s">
        <v>57</v>
      </c>
      <c r="AF644" s="11"/>
      <c r="AG644" s="154"/>
      <c r="AH644" s="154"/>
      <c r="AI644" s="154"/>
      <c r="AJ644" s="154"/>
      <c r="AK644" s="154"/>
      <c r="AL644" s="154"/>
      <c r="AM644" s="39"/>
      <c r="AN644" s="39"/>
      <c r="AO644" s="39"/>
      <c r="AP644" s="155"/>
      <c r="AQ644" s="154"/>
      <c r="AR644" s="154"/>
      <c r="AS644" s="154">
        <f t="shared" si="92"/>
        <v>0</v>
      </c>
      <c r="AT644" s="154"/>
      <c r="AU644" s="154">
        <f t="shared" si="93"/>
        <v>0</v>
      </c>
      <c r="AV644" s="154"/>
      <c r="AW644" s="154"/>
      <c r="AX644" s="154"/>
      <c r="AY644" s="154"/>
      <c r="AZ644" s="156"/>
      <c r="BA644" s="156"/>
      <c r="BB644" s="156"/>
      <c r="BC644" s="156"/>
      <c r="BD644" s="156"/>
      <c r="BE644" s="156"/>
      <c r="BF644" s="156"/>
      <c r="BG644" s="156"/>
      <c r="BH644" s="156"/>
      <c r="BI644" s="156"/>
    </row>
    <row r="645" spans="1:61" hidden="1">
      <c r="A645" s="46">
        <v>11</v>
      </c>
      <c r="B645" s="37" t="s">
        <v>235</v>
      </c>
      <c r="C645" s="38">
        <v>43515</v>
      </c>
      <c r="D645" s="37" t="s">
        <v>110</v>
      </c>
      <c r="E645" s="37" t="s">
        <v>448</v>
      </c>
      <c r="F645" s="37" t="s">
        <v>397</v>
      </c>
      <c r="G645" s="39">
        <v>500</v>
      </c>
      <c r="H645" s="39">
        <v>2</v>
      </c>
      <c r="I645" s="38" t="s">
        <v>353</v>
      </c>
      <c r="J645" s="128" t="s">
        <v>57</v>
      </c>
      <c r="K645" s="128" t="s">
        <v>57</v>
      </c>
      <c r="L645" s="37">
        <v>1</v>
      </c>
      <c r="M645" s="37" t="s">
        <v>57</v>
      </c>
      <c r="N645" s="44" t="s">
        <v>57</v>
      </c>
      <c r="O645" s="44" t="s">
        <v>57</v>
      </c>
      <c r="P645" s="44" t="s">
        <v>57</v>
      </c>
      <c r="Q645" s="37" t="s">
        <v>447</v>
      </c>
      <c r="R645" s="37">
        <v>193</v>
      </c>
      <c r="S645" s="37" t="s">
        <v>57</v>
      </c>
      <c r="T645" s="37" t="s">
        <v>57</v>
      </c>
      <c r="U645" s="37" t="s">
        <v>57</v>
      </c>
      <c r="V645" s="37" t="s">
        <v>57</v>
      </c>
      <c r="W645" s="37" t="s">
        <v>57</v>
      </c>
      <c r="X645" s="37" t="s">
        <v>57</v>
      </c>
      <c r="Y645" s="37" t="s">
        <v>57</v>
      </c>
      <c r="Z645" s="37" t="s">
        <v>57</v>
      </c>
      <c r="AA645" s="37" t="s">
        <v>57</v>
      </c>
      <c r="AB645" s="37" t="s">
        <v>57</v>
      </c>
      <c r="AC645" s="37" t="s">
        <v>57</v>
      </c>
      <c r="AD645" s="37" t="s">
        <v>57</v>
      </c>
      <c r="AE645" s="37" t="s">
        <v>57</v>
      </c>
      <c r="AF645" s="11" t="s">
        <v>448</v>
      </c>
      <c r="AG645" s="154"/>
      <c r="AH645" s="154"/>
      <c r="AI645" s="154"/>
      <c r="AJ645" s="154"/>
      <c r="AK645" s="154"/>
      <c r="AL645" s="154"/>
      <c r="AM645" s="39"/>
      <c r="AN645" s="39"/>
      <c r="AO645" s="39"/>
      <c r="AP645" s="155"/>
      <c r="AQ645" s="154"/>
      <c r="AR645" s="154"/>
      <c r="AS645" s="154">
        <f t="shared" si="92"/>
        <v>0</v>
      </c>
      <c r="AT645" s="154"/>
      <c r="AU645" s="154">
        <f t="shared" si="93"/>
        <v>0</v>
      </c>
      <c r="AV645" s="154"/>
      <c r="AW645" s="154"/>
      <c r="AX645" s="154"/>
      <c r="AY645" s="154"/>
      <c r="AZ645" s="156"/>
      <c r="BA645" s="156"/>
      <c r="BB645" s="156"/>
      <c r="BC645" s="156"/>
      <c r="BD645" s="156"/>
      <c r="BE645" s="156"/>
      <c r="BF645" s="156"/>
      <c r="BG645" s="156"/>
      <c r="BH645" s="156"/>
      <c r="BI645" s="156"/>
    </row>
    <row r="646" spans="1:61" hidden="1">
      <c r="A646" s="46">
        <v>11</v>
      </c>
      <c r="B646" s="37" t="s">
        <v>235</v>
      </c>
      <c r="C646" s="38">
        <v>43523</v>
      </c>
      <c r="D646" s="37" t="s">
        <v>369</v>
      </c>
      <c r="E646" s="37" t="s">
        <v>637</v>
      </c>
      <c r="F646" s="37" t="s">
        <v>397</v>
      </c>
      <c r="G646" s="39">
        <v>500</v>
      </c>
      <c r="H646" s="39">
        <v>3</v>
      </c>
      <c r="I646" s="38" t="s">
        <v>353</v>
      </c>
      <c r="J646" s="128" t="s">
        <v>57</v>
      </c>
      <c r="K646" s="128" t="s">
        <v>57</v>
      </c>
      <c r="L646" s="37">
        <v>1</v>
      </c>
      <c r="M646" s="37" t="s">
        <v>57</v>
      </c>
      <c r="N646" s="44" t="s">
        <v>57</v>
      </c>
      <c r="O646" s="44" t="s">
        <v>57</v>
      </c>
      <c r="P646" s="44" t="s">
        <v>57</v>
      </c>
      <c r="Q646" s="37" t="s">
        <v>450</v>
      </c>
      <c r="R646" s="37">
        <v>167</v>
      </c>
      <c r="S646" s="37" t="s">
        <v>57</v>
      </c>
      <c r="T646" s="37" t="s">
        <v>57</v>
      </c>
      <c r="U646" s="37" t="s">
        <v>57</v>
      </c>
      <c r="V646" s="37" t="s">
        <v>57</v>
      </c>
      <c r="W646" s="37" t="s">
        <v>57</v>
      </c>
      <c r="X646" s="37" t="s">
        <v>57</v>
      </c>
      <c r="Y646" s="37" t="s">
        <v>57</v>
      </c>
      <c r="Z646" s="37" t="s">
        <v>57</v>
      </c>
      <c r="AA646" s="37" t="s">
        <v>57</v>
      </c>
      <c r="AB646" s="37" t="s">
        <v>57</v>
      </c>
      <c r="AC646" s="37" t="s">
        <v>57</v>
      </c>
      <c r="AD646" s="37" t="s">
        <v>57</v>
      </c>
      <c r="AE646" s="37" t="s">
        <v>57</v>
      </c>
      <c r="AF646" s="11"/>
      <c r="AG646" s="154"/>
      <c r="AH646" s="154"/>
      <c r="AI646" s="154"/>
      <c r="AJ646" s="154"/>
      <c r="AK646" s="154"/>
      <c r="AL646" s="154"/>
      <c r="AM646" s="39"/>
      <c r="AN646" s="39"/>
      <c r="AO646" s="39"/>
      <c r="AP646" s="155"/>
      <c r="AQ646" s="154"/>
      <c r="AR646" s="154"/>
      <c r="AS646" s="154">
        <f t="shared" si="92"/>
        <v>0</v>
      </c>
      <c r="AT646" s="154"/>
      <c r="AU646" s="154">
        <f t="shared" si="93"/>
        <v>0</v>
      </c>
      <c r="AV646" s="154"/>
      <c r="AW646" s="154"/>
      <c r="AX646" s="154"/>
      <c r="AY646" s="154"/>
      <c r="AZ646" s="156"/>
      <c r="BA646" s="156"/>
      <c r="BB646" s="156"/>
      <c r="BC646" s="156"/>
      <c r="BD646" s="156"/>
      <c r="BE646" s="156"/>
      <c r="BF646" s="156"/>
      <c r="BG646" s="156"/>
      <c r="BH646" s="156"/>
      <c r="BI646" s="156"/>
    </row>
    <row r="647" spans="1:61" hidden="1">
      <c r="A647" s="46">
        <v>11</v>
      </c>
      <c r="B647" s="37" t="s">
        <v>235</v>
      </c>
      <c r="C647" s="38">
        <v>43515</v>
      </c>
      <c r="D647" s="37" t="s">
        <v>110</v>
      </c>
      <c r="E647" s="37" t="s">
        <v>448</v>
      </c>
      <c r="F647" s="37" t="s">
        <v>397</v>
      </c>
      <c r="G647" s="39">
        <v>500</v>
      </c>
      <c r="H647" s="39">
        <v>3</v>
      </c>
      <c r="I647" s="38" t="s">
        <v>353</v>
      </c>
      <c r="J647" s="128" t="s">
        <v>57</v>
      </c>
      <c r="K647" s="128" t="s">
        <v>57</v>
      </c>
      <c r="L647" s="37">
        <v>1</v>
      </c>
      <c r="M647" s="37" t="s">
        <v>57</v>
      </c>
      <c r="N647" s="44" t="s">
        <v>57</v>
      </c>
      <c r="O647" s="44" t="s">
        <v>57</v>
      </c>
      <c r="P647" s="44" t="s">
        <v>57</v>
      </c>
      <c r="Q647" s="37" t="s">
        <v>447</v>
      </c>
      <c r="R647" s="37">
        <v>193</v>
      </c>
      <c r="S647" s="37" t="s">
        <v>57</v>
      </c>
      <c r="T647" s="37" t="s">
        <v>57</v>
      </c>
      <c r="U647" s="37" t="s">
        <v>57</v>
      </c>
      <c r="V647" s="37" t="s">
        <v>57</v>
      </c>
      <c r="W647" s="37" t="s">
        <v>57</v>
      </c>
      <c r="X647" s="37" t="s">
        <v>57</v>
      </c>
      <c r="Y647" s="37" t="s">
        <v>57</v>
      </c>
      <c r="Z647" s="37" t="s">
        <v>57</v>
      </c>
      <c r="AA647" s="37" t="s">
        <v>57</v>
      </c>
      <c r="AB647" s="37" t="s">
        <v>57</v>
      </c>
      <c r="AC647" s="37" t="s">
        <v>57</v>
      </c>
      <c r="AD647" s="37" t="s">
        <v>57</v>
      </c>
      <c r="AE647" s="37" t="s">
        <v>57</v>
      </c>
      <c r="AF647" s="11" t="s">
        <v>448</v>
      </c>
      <c r="AG647" s="154"/>
      <c r="AH647" s="154"/>
      <c r="AI647" s="154"/>
      <c r="AJ647" s="154"/>
      <c r="AK647" s="154"/>
      <c r="AL647" s="154"/>
      <c r="AM647" s="39"/>
      <c r="AN647" s="39"/>
      <c r="AO647" s="39"/>
      <c r="AP647" s="155"/>
      <c r="AQ647" s="154"/>
      <c r="AR647" s="154"/>
      <c r="AS647" s="154">
        <f t="shared" si="92"/>
        <v>0</v>
      </c>
      <c r="AT647" s="154"/>
      <c r="AU647" s="154">
        <f t="shared" si="93"/>
        <v>0</v>
      </c>
      <c r="AV647" s="154"/>
      <c r="AW647" s="154"/>
      <c r="AX647" s="154"/>
      <c r="AY647" s="154"/>
      <c r="AZ647" s="156"/>
      <c r="BA647" s="156"/>
      <c r="BB647" s="156"/>
      <c r="BC647" s="156"/>
      <c r="BD647" s="156"/>
      <c r="BE647" s="156"/>
      <c r="BF647" s="156"/>
      <c r="BG647" s="156"/>
      <c r="BH647" s="156"/>
      <c r="BI647" s="156"/>
    </row>
    <row r="648" spans="1:61" hidden="1">
      <c r="A648" s="46">
        <v>11</v>
      </c>
      <c r="B648" s="37" t="s">
        <v>235</v>
      </c>
      <c r="C648" s="38">
        <v>43523</v>
      </c>
      <c r="D648" s="37" t="s">
        <v>369</v>
      </c>
      <c r="E648" s="37" t="s">
        <v>638</v>
      </c>
      <c r="F648" s="37" t="s">
        <v>397</v>
      </c>
      <c r="G648" s="39">
        <v>500</v>
      </c>
      <c r="H648" s="39">
        <v>4</v>
      </c>
      <c r="I648" s="38" t="s">
        <v>353</v>
      </c>
      <c r="J648" s="128" t="s">
        <v>57</v>
      </c>
      <c r="K648" s="128" t="s">
        <v>57</v>
      </c>
      <c r="L648" s="37">
        <v>1</v>
      </c>
      <c r="M648" s="37" t="s">
        <v>57</v>
      </c>
      <c r="N648" s="44" t="s">
        <v>57</v>
      </c>
      <c r="O648" s="44" t="s">
        <v>57</v>
      </c>
      <c r="P648" s="44" t="s">
        <v>57</v>
      </c>
      <c r="Q648" s="37" t="s">
        <v>57</v>
      </c>
      <c r="R648" s="37">
        <v>167</v>
      </c>
      <c r="S648" s="37" t="s">
        <v>57</v>
      </c>
      <c r="T648" s="37" t="s">
        <v>57</v>
      </c>
      <c r="U648" s="37" t="s">
        <v>57</v>
      </c>
      <c r="V648" s="37" t="s">
        <v>57</v>
      </c>
      <c r="W648" s="37" t="s">
        <v>57</v>
      </c>
      <c r="X648" s="37" t="s">
        <v>57</v>
      </c>
      <c r="Y648" s="37" t="s">
        <v>57</v>
      </c>
      <c r="Z648" s="37" t="s">
        <v>57</v>
      </c>
      <c r="AA648" s="37" t="s">
        <v>57</v>
      </c>
      <c r="AB648" s="37" t="s">
        <v>57</v>
      </c>
      <c r="AC648" s="37" t="s">
        <v>57</v>
      </c>
      <c r="AD648" s="37" t="s">
        <v>57</v>
      </c>
      <c r="AE648" s="37" t="s">
        <v>57</v>
      </c>
      <c r="AF648" s="11"/>
      <c r="AG648" s="154"/>
      <c r="AH648" s="154"/>
      <c r="AI648" s="154"/>
      <c r="AJ648" s="154"/>
      <c r="AK648" s="154"/>
      <c r="AL648" s="154"/>
      <c r="AM648" s="39"/>
      <c r="AN648" s="39"/>
      <c r="AO648" s="39"/>
      <c r="AP648" s="155"/>
      <c r="AQ648" s="154"/>
      <c r="AR648" s="154"/>
      <c r="AS648" s="154">
        <f t="shared" si="92"/>
        <v>0</v>
      </c>
      <c r="AT648" s="154"/>
      <c r="AU648" s="154">
        <f t="shared" si="93"/>
        <v>0</v>
      </c>
      <c r="AV648" s="154"/>
      <c r="AW648" s="154"/>
      <c r="AX648" s="154"/>
      <c r="AY648" s="154"/>
      <c r="AZ648" s="156"/>
      <c r="BA648" s="156"/>
      <c r="BB648" s="156"/>
      <c r="BC648" s="156"/>
      <c r="BD648" s="156"/>
      <c r="BE648" s="156"/>
      <c r="BF648" s="156"/>
      <c r="BG648" s="156"/>
      <c r="BH648" s="156"/>
      <c r="BI648" s="156"/>
    </row>
    <row r="649" spans="1:61" hidden="1">
      <c r="A649" s="1">
        <v>6</v>
      </c>
      <c r="B649" s="37" t="s">
        <v>143</v>
      </c>
      <c r="C649" s="38">
        <v>43515</v>
      </c>
      <c r="D649" s="38" t="s">
        <v>407</v>
      </c>
      <c r="E649" s="37" t="s">
        <v>408</v>
      </c>
      <c r="F649" s="37" t="s">
        <v>397</v>
      </c>
      <c r="G649" s="39">
        <v>500</v>
      </c>
      <c r="H649" s="39">
        <v>1</v>
      </c>
      <c r="I649" s="38" t="s">
        <v>353</v>
      </c>
      <c r="J649" s="128" t="s">
        <v>57</v>
      </c>
      <c r="K649" s="128" t="s">
        <v>57</v>
      </c>
      <c r="L649" s="37">
        <v>1</v>
      </c>
      <c r="M649" s="37" t="s">
        <v>57</v>
      </c>
      <c r="N649" s="44" t="s">
        <v>57</v>
      </c>
      <c r="O649" s="44" t="s">
        <v>57</v>
      </c>
      <c r="P649" s="44" t="s">
        <v>57</v>
      </c>
      <c r="Q649" s="37" t="s">
        <v>57</v>
      </c>
      <c r="R649" s="37">
        <v>148</v>
      </c>
      <c r="S649" s="37" t="s">
        <v>57</v>
      </c>
      <c r="T649" s="37" t="s">
        <v>57</v>
      </c>
      <c r="U649" s="37" t="s">
        <v>57</v>
      </c>
      <c r="V649" s="37" t="s">
        <v>57</v>
      </c>
      <c r="W649" s="37" t="s">
        <v>57</v>
      </c>
      <c r="X649" s="37" t="s">
        <v>57</v>
      </c>
      <c r="Y649" s="37" t="s">
        <v>57</v>
      </c>
      <c r="Z649" s="37" t="s">
        <v>57</v>
      </c>
      <c r="AA649" s="37" t="s">
        <v>57</v>
      </c>
      <c r="AB649" s="37" t="s">
        <v>57</v>
      </c>
      <c r="AC649" s="37" t="s">
        <v>57</v>
      </c>
      <c r="AD649" s="37" t="s">
        <v>57</v>
      </c>
      <c r="AE649" s="37" t="s">
        <v>57</v>
      </c>
      <c r="AF649" s="11" t="s">
        <v>408</v>
      </c>
      <c r="AM649" s="4"/>
      <c r="AN649" s="4"/>
      <c r="AO649" s="4"/>
      <c r="AP649" s="124"/>
      <c r="AS649" s="8">
        <f t="shared" si="92"/>
        <v>0</v>
      </c>
      <c r="AU649" s="8">
        <f t="shared" si="93"/>
        <v>0</v>
      </c>
    </row>
    <row r="650" spans="1:61" hidden="1">
      <c r="A650" s="1">
        <v>6</v>
      </c>
      <c r="B650" s="37" t="s">
        <v>143</v>
      </c>
      <c r="C650" s="38">
        <v>43515</v>
      </c>
      <c r="D650" s="38" t="s">
        <v>407</v>
      </c>
      <c r="E650" s="37" t="s">
        <v>409</v>
      </c>
      <c r="F650" s="37" t="s">
        <v>397</v>
      </c>
      <c r="G650" s="39">
        <v>500</v>
      </c>
      <c r="H650" s="39">
        <v>2</v>
      </c>
      <c r="I650" s="38" t="s">
        <v>353</v>
      </c>
      <c r="J650" s="128" t="s">
        <v>57</v>
      </c>
      <c r="K650" s="128" t="s">
        <v>57</v>
      </c>
      <c r="L650" s="37">
        <v>1</v>
      </c>
      <c r="M650" s="37" t="s">
        <v>57</v>
      </c>
      <c r="N650" s="44" t="s">
        <v>57</v>
      </c>
      <c r="O650" s="44" t="s">
        <v>57</v>
      </c>
      <c r="P650" s="44" t="s">
        <v>57</v>
      </c>
      <c r="Q650" s="37" t="s">
        <v>57</v>
      </c>
      <c r="R650" s="37">
        <v>148</v>
      </c>
      <c r="S650" s="37" t="s">
        <v>57</v>
      </c>
      <c r="T650" s="37" t="s">
        <v>57</v>
      </c>
      <c r="U650" s="37" t="s">
        <v>57</v>
      </c>
      <c r="V650" s="37" t="s">
        <v>57</v>
      </c>
      <c r="W650" s="37" t="s">
        <v>57</v>
      </c>
      <c r="X650" s="37" t="s">
        <v>57</v>
      </c>
      <c r="Y650" s="37" t="s">
        <v>57</v>
      </c>
      <c r="Z650" s="37" t="s">
        <v>57</v>
      </c>
      <c r="AA650" s="37" t="s">
        <v>57</v>
      </c>
      <c r="AB650" s="37" t="s">
        <v>57</v>
      </c>
      <c r="AC650" s="37" t="s">
        <v>57</v>
      </c>
      <c r="AD650" s="37" t="s">
        <v>57</v>
      </c>
      <c r="AE650" s="37" t="s">
        <v>57</v>
      </c>
      <c r="AF650" s="11" t="s">
        <v>409</v>
      </c>
      <c r="AM650" s="4"/>
      <c r="AN650" s="4"/>
      <c r="AO650" s="4"/>
      <c r="AP650" s="124"/>
      <c r="AS650" s="8">
        <f t="shared" si="92"/>
        <v>0</v>
      </c>
      <c r="AU650" s="8">
        <f t="shared" si="93"/>
        <v>0</v>
      </c>
    </row>
    <row r="651" spans="1:61" ht="15" hidden="1" thickBot="1">
      <c r="A651" s="1">
        <v>6</v>
      </c>
      <c r="B651" s="172" t="s">
        <v>143</v>
      </c>
      <c r="C651" s="38">
        <v>43515</v>
      </c>
      <c r="D651" s="38" t="s">
        <v>407</v>
      </c>
      <c r="E651" s="37" t="s">
        <v>410</v>
      </c>
      <c r="F651" s="37" t="s">
        <v>397</v>
      </c>
      <c r="G651" s="39">
        <v>500</v>
      </c>
      <c r="H651" s="39">
        <v>3</v>
      </c>
      <c r="I651" s="38" t="s">
        <v>353</v>
      </c>
      <c r="J651" s="128" t="s">
        <v>57</v>
      </c>
      <c r="K651" s="128" t="s">
        <v>57</v>
      </c>
      <c r="L651" s="37">
        <v>1.18</v>
      </c>
      <c r="M651" s="37" t="s">
        <v>57</v>
      </c>
      <c r="N651" s="44" t="s">
        <v>57</v>
      </c>
      <c r="O651" s="44" t="s">
        <v>57</v>
      </c>
      <c r="P651" s="44" t="s">
        <v>57</v>
      </c>
      <c r="Q651" s="37" t="s">
        <v>57</v>
      </c>
      <c r="R651" s="37">
        <v>148</v>
      </c>
      <c r="S651" s="37" t="s">
        <v>57</v>
      </c>
      <c r="T651" s="37" t="s">
        <v>57</v>
      </c>
      <c r="U651" s="37" t="s">
        <v>57</v>
      </c>
      <c r="V651" s="37" t="s">
        <v>57</v>
      </c>
      <c r="W651" s="37" t="s">
        <v>57</v>
      </c>
      <c r="X651" s="37" t="s">
        <v>57</v>
      </c>
      <c r="Y651" s="37" t="s">
        <v>57</v>
      </c>
      <c r="Z651" s="37" t="s">
        <v>57</v>
      </c>
      <c r="AA651" s="37" t="s">
        <v>57</v>
      </c>
      <c r="AB651" s="37" t="s">
        <v>57</v>
      </c>
      <c r="AC651" s="37" t="s">
        <v>57</v>
      </c>
      <c r="AD651" s="37" t="s">
        <v>57</v>
      </c>
      <c r="AE651" s="37" t="s">
        <v>57</v>
      </c>
      <c r="AF651" s="11" t="s">
        <v>410</v>
      </c>
      <c r="AM651" s="4"/>
      <c r="AN651" s="4"/>
      <c r="AO651" s="4"/>
      <c r="AP651" s="124"/>
      <c r="AS651" s="8">
        <f t="shared" si="92"/>
        <v>0</v>
      </c>
      <c r="AU651" s="8">
        <f t="shared" si="93"/>
        <v>0</v>
      </c>
    </row>
    <row r="652" spans="1:61" hidden="1">
      <c r="A652" s="1">
        <v>5</v>
      </c>
      <c r="B652" s="37" t="s">
        <v>126</v>
      </c>
      <c r="C652" s="38">
        <v>43515</v>
      </c>
      <c r="D652" s="37" t="s">
        <v>219</v>
      </c>
      <c r="E652" s="37" t="s">
        <v>396</v>
      </c>
      <c r="F652" s="37" t="s">
        <v>397</v>
      </c>
      <c r="G652" s="39">
        <v>500</v>
      </c>
      <c r="H652" s="39">
        <v>1</v>
      </c>
      <c r="I652" s="38" t="s">
        <v>353</v>
      </c>
      <c r="J652" s="128" t="s">
        <v>57</v>
      </c>
      <c r="K652" s="128" t="s">
        <v>57</v>
      </c>
      <c r="L652" s="37">
        <v>1.33</v>
      </c>
      <c r="M652" s="37" t="s">
        <v>57</v>
      </c>
      <c r="N652" s="44" t="s">
        <v>57</v>
      </c>
      <c r="O652" s="44" t="s">
        <v>57</v>
      </c>
      <c r="P652" s="44" t="s">
        <v>57</v>
      </c>
      <c r="Q652" s="37" t="s">
        <v>57</v>
      </c>
      <c r="R652" s="45">
        <v>4.67</v>
      </c>
      <c r="S652" s="37" t="s">
        <v>57</v>
      </c>
      <c r="T652" s="37" t="s">
        <v>57</v>
      </c>
      <c r="U652" s="37" t="s">
        <v>57</v>
      </c>
      <c r="V652" s="37" t="s">
        <v>57</v>
      </c>
      <c r="W652" s="37" t="s">
        <v>57</v>
      </c>
      <c r="X652" s="37" t="s">
        <v>57</v>
      </c>
      <c r="Y652" s="37" t="s">
        <v>57</v>
      </c>
      <c r="Z652" s="37" t="s">
        <v>57</v>
      </c>
      <c r="AA652" s="37" t="s">
        <v>57</v>
      </c>
      <c r="AB652" s="37" t="s">
        <v>57</v>
      </c>
      <c r="AC652" s="37" t="s">
        <v>57</v>
      </c>
      <c r="AD652" s="37" t="s">
        <v>57</v>
      </c>
      <c r="AE652" s="37" t="s">
        <v>57</v>
      </c>
      <c r="AF652" s="11" t="s">
        <v>396</v>
      </c>
      <c r="AM652" s="4"/>
      <c r="AN652" s="4"/>
      <c r="AO652" s="4"/>
      <c r="AP652" s="124"/>
      <c r="AS652" s="8">
        <f t="shared" si="92"/>
        <v>0</v>
      </c>
      <c r="AU652" s="8">
        <f t="shared" si="93"/>
        <v>0</v>
      </c>
    </row>
    <row r="653" spans="1:61" hidden="1">
      <c r="A653" s="1">
        <v>5</v>
      </c>
      <c r="B653" s="37" t="s">
        <v>126</v>
      </c>
      <c r="C653" s="38">
        <v>43515</v>
      </c>
      <c r="D653" s="37" t="s">
        <v>219</v>
      </c>
      <c r="E653" s="37" t="s">
        <v>398</v>
      </c>
      <c r="F653" s="37" t="s">
        <v>397</v>
      </c>
      <c r="G653" s="39">
        <v>500</v>
      </c>
      <c r="H653" s="39">
        <v>2</v>
      </c>
      <c r="I653" s="38" t="s">
        <v>353</v>
      </c>
      <c r="J653" s="128" t="s">
        <v>57</v>
      </c>
      <c r="K653" s="128" t="s">
        <v>57</v>
      </c>
      <c r="L653" s="37">
        <v>1.01</v>
      </c>
      <c r="M653" s="37" t="s">
        <v>57</v>
      </c>
      <c r="N653" s="44" t="s">
        <v>57</v>
      </c>
      <c r="O653" s="44" t="s">
        <v>57</v>
      </c>
      <c r="P653" s="44" t="s">
        <v>57</v>
      </c>
      <c r="Q653" s="37" t="s">
        <v>57</v>
      </c>
      <c r="R653" s="45">
        <v>4.67</v>
      </c>
      <c r="S653" s="37" t="s">
        <v>57</v>
      </c>
      <c r="T653" s="37" t="s">
        <v>57</v>
      </c>
      <c r="U653" s="37" t="s">
        <v>57</v>
      </c>
      <c r="V653" s="37" t="s">
        <v>57</v>
      </c>
      <c r="W653" s="37" t="s">
        <v>57</v>
      </c>
      <c r="X653" s="37" t="s">
        <v>57</v>
      </c>
      <c r="Y653" s="37" t="s">
        <v>57</v>
      </c>
      <c r="Z653" s="37" t="s">
        <v>57</v>
      </c>
      <c r="AA653" s="37" t="s">
        <v>57</v>
      </c>
      <c r="AB653" s="37" t="s">
        <v>57</v>
      </c>
      <c r="AC653" s="37" t="s">
        <v>57</v>
      </c>
      <c r="AD653" s="37" t="s">
        <v>57</v>
      </c>
      <c r="AE653" s="37" t="s">
        <v>57</v>
      </c>
      <c r="AF653" s="11" t="s">
        <v>398</v>
      </c>
      <c r="AM653" s="4"/>
      <c r="AN653" s="4"/>
      <c r="AO653" s="4"/>
      <c r="AP653" s="124"/>
      <c r="AS653" s="8">
        <f t="shared" si="92"/>
        <v>0</v>
      </c>
      <c r="AU653" s="8">
        <f t="shared" si="93"/>
        <v>0</v>
      </c>
    </row>
    <row r="654" spans="1:61" hidden="1">
      <c r="A654" s="1">
        <v>5</v>
      </c>
      <c r="B654" s="37" t="s">
        <v>126</v>
      </c>
      <c r="C654" s="38">
        <v>43515</v>
      </c>
      <c r="D654" s="37" t="s">
        <v>219</v>
      </c>
      <c r="E654" s="37" t="s">
        <v>399</v>
      </c>
      <c r="F654" s="37" t="s">
        <v>397</v>
      </c>
      <c r="G654" s="39">
        <v>500</v>
      </c>
      <c r="H654" s="39">
        <v>3</v>
      </c>
      <c r="I654" s="38" t="s">
        <v>353</v>
      </c>
      <c r="J654" s="128" t="s">
        <v>57</v>
      </c>
      <c r="K654" s="128" t="s">
        <v>57</v>
      </c>
      <c r="L654" s="37">
        <v>1.03</v>
      </c>
      <c r="M654" s="37" t="s">
        <v>57</v>
      </c>
      <c r="N654" s="44" t="s">
        <v>57</v>
      </c>
      <c r="O654" s="44" t="s">
        <v>57</v>
      </c>
      <c r="P654" s="44" t="s">
        <v>57</v>
      </c>
      <c r="Q654" s="37" t="s">
        <v>57</v>
      </c>
      <c r="R654" s="45">
        <v>4.67</v>
      </c>
      <c r="S654" s="37" t="s">
        <v>57</v>
      </c>
      <c r="T654" s="37" t="s">
        <v>57</v>
      </c>
      <c r="U654" s="37" t="s">
        <v>57</v>
      </c>
      <c r="V654" s="37" t="s">
        <v>57</v>
      </c>
      <c r="W654" s="37" t="s">
        <v>57</v>
      </c>
      <c r="X654" s="37" t="s">
        <v>57</v>
      </c>
      <c r="Y654" s="37" t="s">
        <v>57</v>
      </c>
      <c r="Z654" s="37" t="s">
        <v>57</v>
      </c>
      <c r="AA654" s="37" t="s">
        <v>57</v>
      </c>
      <c r="AB654" s="37" t="s">
        <v>57</v>
      </c>
      <c r="AC654" s="37" t="s">
        <v>57</v>
      </c>
      <c r="AD654" s="37" t="s">
        <v>57</v>
      </c>
      <c r="AE654" s="37" t="s">
        <v>57</v>
      </c>
      <c r="AF654" s="11" t="s">
        <v>399</v>
      </c>
      <c r="AM654" s="4"/>
      <c r="AN654" s="4"/>
      <c r="AO654" s="4"/>
      <c r="AP654" s="124"/>
      <c r="AS654" s="8">
        <f t="shared" si="92"/>
        <v>0</v>
      </c>
      <c r="AU654" s="8">
        <f t="shared" si="93"/>
        <v>0</v>
      </c>
    </row>
    <row r="655" spans="1:61" hidden="1">
      <c r="A655" s="46">
        <v>13</v>
      </c>
      <c r="B655" s="37" t="s">
        <v>303</v>
      </c>
      <c r="C655" s="38">
        <v>43515</v>
      </c>
      <c r="D655" s="37" t="s">
        <v>466</v>
      </c>
      <c r="E655" s="37" t="s">
        <v>628</v>
      </c>
      <c r="F655" s="37" t="s">
        <v>397</v>
      </c>
      <c r="G655" s="39">
        <v>500</v>
      </c>
      <c r="H655" s="39">
        <v>1</v>
      </c>
      <c r="I655" s="38" t="s">
        <v>353</v>
      </c>
      <c r="J655" s="128" t="s">
        <v>57</v>
      </c>
      <c r="K655" s="128" t="s">
        <v>57</v>
      </c>
      <c r="L655" s="37">
        <v>0.9</v>
      </c>
      <c r="M655" s="37" t="s">
        <v>57</v>
      </c>
      <c r="N655" s="44" t="s">
        <v>57</v>
      </c>
      <c r="O655" s="44" t="s">
        <v>57</v>
      </c>
      <c r="P655" s="44" t="s">
        <v>57</v>
      </c>
      <c r="Q655" s="37" t="s">
        <v>57</v>
      </c>
      <c r="R655" s="45">
        <v>4.1900000000000004</v>
      </c>
      <c r="S655" s="37" t="s">
        <v>57</v>
      </c>
      <c r="T655" s="37" t="s">
        <v>57</v>
      </c>
      <c r="U655" s="37" t="s">
        <v>57</v>
      </c>
      <c r="V655" s="37" t="s">
        <v>57</v>
      </c>
      <c r="W655" s="37" t="s">
        <v>57</v>
      </c>
      <c r="X655" s="37" t="s">
        <v>57</v>
      </c>
      <c r="Y655" s="37" t="s">
        <v>57</v>
      </c>
      <c r="Z655" s="37" t="s">
        <v>57</v>
      </c>
      <c r="AA655" s="37" t="s">
        <v>57</v>
      </c>
      <c r="AB655" s="37" t="s">
        <v>57</v>
      </c>
      <c r="AC655" s="37" t="s">
        <v>57</v>
      </c>
      <c r="AD655" s="37" t="s">
        <v>57</v>
      </c>
      <c r="AE655" s="37" t="s">
        <v>57</v>
      </c>
      <c r="AF655" s="47" t="s">
        <v>628</v>
      </c>
      <c r="AG655" s="154"/>
      <c r="AH655" s="154"/>
      <c r="AI655" s="154"/>
      <c r="AJ655" s="154"/>
      <c r="AK655" s="154"/>
      <c r="AL655" s="154"/>
      <c r="AM655" s="39"/>
      <c r="AN655" s="39"/>
      <c r="AO655" s="39"/>
      <c r="AP655" s="155"/>
      <c r="AQ655" s="154"/>
      <c r="AR655" s="154"/>
      <c r="AS655" s="154">
        <f t="shared" si="92"/>
        <v>0</v>
      </c>
      <c r="AT655" s="154"/>
      <c r="AU655" s="154">
        <f t="shared" si="93"/>
        <v>0</v>
      </c>
      <c r="AV655" s="154"/>
      <c r="AW655" s="154"/>
      <c r="AX655" s="154"/>
      <c r="AY655" s="154"/>
      <c r="AZ655" s="156"/>
      <c r="BA655" s="156"/>
      <c r="BB655" s="156"/>
      <c r="BC655" s="156"/>
      <c r="BD655" s="156"/>
      <c r="BE655" s="156"/>
      <c r="BF655" s="156"/>
      <c r="BG655" s="156"/>
      <c r="BH655" s="156"/>
      <c r="BI655" s="156"/>
    </row>
    <row r="656" spans="1:61" hidden="1">
      <c r="A656" s="46">
        <v>13</v>
      </c>
      <c r="B656" s="37" t="s">
        <v>303</v>
      </c>
      <c r="C656" s="38">
        <v>43515</v>
      </c>
      <c r="D656" s="37" t="s">
        <v>466</v>
      </c>
      <c r="E656" s="37" t="s">
        <v>627</v>
      </c>
      <c r="F656" s="37" t="s">
        <v>397</v>
      </c>
      <c r="G656" s="39">
        <v>500</v>
      </c>
      <c r="H656" s="39">
        <v>2</v>
      </c>
      <c r="I656" s="38" t="s">
        <v>353</v>
      </c>
      <c r="J656" s="128" t="s">
        <v>57</v>
      </c>
      <c r="K656" s="128" t="s">
        <v>57</v>
      </c>
      <c r="L656" s="37">
        <v>1</v>
      </c>
      <c r="M656" s="37" t="s">
        <v>57</v>
      </c>
      <c r="N656" s="44" t="s">
        <v>57</v>
      </c>
      <c r="O656" s="44" t="s">
        <v>57</v>
      </c>
      <c r="P656" s="44" t="s">
        <v>57</v>
      </c>
      <c r="Q656" s="37" t="s">
        <v>57</v>
      </c>
      <c r="R656" s="45">
        <v>4.1900000000000004</v>
      </c>
      <c r="S656" s="37" t="s">
        <v>57</v>
      </c>
      <c r="T656" s="37" t="s">
        <v>57</v>
      </c>
      <c r="U656" s="37" t="s">
        <v>57</v>
      </c>
      <c r="V656" s="37" t="s">
        <v>57</v>
      </c>
      <c r="W656" s="37" t="s">
        <v>57</v>
      </c>
      <c r="X656" s="37" t="s">
        <v>57</v>
      </c>
      <c r="Y656" s="37" t="s">
        <v>57</v>
      </c>
      <c r="Z656" s="37" t="s">
        <v>57</v>
      </c>
      <c r="AA656" s="37" t="s">
        <v>57</v>
      </c>
      <c r="AB656" s="37" t="s">
        <v>57</v>
      </c>
      <c r="AC656" s="37" t="s">
        <v>57</v>
      </c>
      <c r="AD656" s="37" t="s">
        <v>57</v>
      </c>
      <c r="AE656" s="37" t="s">
        <v>57</v>
      </c>
      <c r="AF656" s="47" t="s">
        <v>627</v>
      </c>
      <c r="AG656" s="154"/>
      <c r="AH656" s="154"/>
      <c r="AI656" s="154"/>
      <c r="AJ656" s="154"/>
      <c r="AK656" s="154"/>
      <c r="AL656" s="154"/>
      <c r="AM656" s="39"/>
      <c r="AN656" s="39"/>
      <c r="AO656" s="39"/>
      <c r="AP656" s="155"/>
      <c r="AQ656" s="154"/>
      <c r="AR656" s="154"/>
      <c r="AS656" s="154">
        <f t="shared" si="92"/>
        <v>0</v>
      </c>
      <c r="AT656" s="154"/>
      <c r="AU656" s="154">
        <f t="shared" si="93"/>
        <v>0</v>
      </c>
      <c r="AV656" s="154"/>
      <c r="AW656" s="154"/>
      <c r="AX656" s="154"/>
      <c r="AY656" s="154"/>
      <c r="AZ656" s="156"/>
      <c r="BA656" s="156"/>
      <c r="BB656" s="156"/>
      <c r="BC656" s="156"/>
      <c r="BD656" s="156"/>
      <c r="BE656" s="156"/>
      <c r="BF656" s="156"/>
      <c r="BG656" s="156"/>
      <c r="BH656" s="156"/>
      <c r="BI656" s="156"/>
    </row>
    <row r="657" spans="1:61" hidden="1">
      <c r="A657" s="46">
        <v>13</v>
      </c>
      <c r="B657" s="37" t="s">
        <v>303</v>
      </c>
      <c r="C657" s="38">
        <v>43515</v>
      </c>
      <c r="D657" s="37" t="s">
        <v>466</v>
      </c>
      <c r="E657" s="37" t="s">
        <v>629</v>
      </c>
      <c r="F657" s="37" t="s">
        <v>397</v>
      </c>
      <c r="G657" s="39">
        <v>500</v>
      </c>
      <c r="H657" s="39">
        <v>3</v>
      </c>
      <c r="I657" s="38" t="s">
        <v>353</v>
      </c>
      <c r="J657" s="128" t="s">
        <v>57</v>
      </c>
      <c r="K657" s="128" t="s">
        <v>57</v>
      </c>
      <c r="L657" s="37">
        <v>1.5</v>
      </c>
      <c r="M657" s="37" t="s">
        <v>57</v>
      </c>
      <c r="N657" s="44" t="s">
        <v>57</v>
      </c>
      <c r="O657" s="44" t="s">
        <v>57</v>
      </c>
      <c r="P657" s="44" t="s">
        <v>57</v>
      </c>
      <c r="Q657" s="37" t="s">
        <v>57</v>
      </c>
      <c r="R657" s="45">
        <v>4.1900000000000004</v>
      </c>
      <c r="S657" s="37" t="s">
        <v>57</v>
      </c>
      <c r="T657" s="37" t="s">
        <v>57</v>
      </c>
      <c r="U657" s="37" t="s">
        <v>57</v>
      </c>
      <c r="V657" s="37" t="s">
        <v>57</v>
      </c>
      <c r="W657" s="37" t="s">
        <v>57</v>
      </c>
      <c r="X657" s="37" t="s">
        <v>57</v>
      </c>
      <c r="Y657" s="37" t="s">
        <v>57</v>
      </c>
      <c r="Z657" s="37" t="s">
        <v>57</v>
      </c>
      <c r="AA657" s="37" t="s">
        <v>57</v>
      </c>
      <c r="AB657" s="37" t="s">
        <v>57</v>
      </c>
      <c r="AC657" s="37" t="s">
        <v>57</v>
      </c>
      <c r="AD657" s="37" t="s">
        <v>57</v>
      </c>
      <c r="AE657" s="37" t="s">
        <v>57</v>
      </c>
      <c r="AF657" s="47" t="s">
        <v>629</v>
      </c>
      <c r="AG657" s="154"/>
      <c r="AH657" s="154"/>
      <c r="AI657" s="154"/>
      <c r="AJ657" s="154"/>
      <c r="AK657" s="154"/>
      <c r="AL657" s="154"/>
      <c r="AM657" s="39"/>
      <c r="AN657" s="39"/>
      <c r="AO657" s="39"/>
      <c r="AP657" s="155"/>
      <c r="AQ657" s="154"/>
      <c r="AR657" s="154"/>
      <c r="AS657" s="154">
        <f t="shared" si="92"/>
        <v>0</v>
      </c>
      <c r="AT657" s="154"/>
      <c r="AU657" s="154">
        <f t="shared" si="93"/>
        <v>0</v>
      </c>
      <c r="AV657" s="154"/>
      <c r="AW657" s="154"/>
      <c r="AX657" s="154"/>
      <c r="AY657" s="154"/>
      <c r="AZ657" s="156"/>
      <c r="BA657" s="156"/>
      <c r="BB657" s="156"/>
      <c r="BC657" s="156"/>
      <c r="BD657" s="156"/>
      <c r="BE657" s="156"/>
      <c r="BF657" s="156"/>
      <c r="BG657" s="156"/>
      <c r="BH657" s="156"/>
      <c r="BI657" s="156"/>
    </row>
    <row r="658" spans="1:61" hidden="1">
      <c r="A658" s="1">
        <v>10</v>
      </c>
      <c r="B658" s="37" t="s">
        <v>218</v>
      </c>
      <c r="C658" s="38">
        <v>43515</v>
      </c>
      <c r="D658" s="37" t="s">
        <v>433</v>
      </c>
      <c r="E658" s="37" t="s">
        <v>434</v>
      </c>
      <c r="F658" s="37" t="s">
        <v>397</v>
      </c>
      <c r="G658" s="39">
        <v>500</v>
      </c>
      <c r="H658" s="39">
        <v>1</v>
      </c>
      <c r="I658" s="38" t="s">
        <v>353</v>
      </c>
      <c r="J658" s="128" t="s">
        <v>57</v>
      </c>
      <c r="K658" s="128" t="s">
        <v>57</v>
      </c>
      <c r="L658" s="37">
        <v>1</v>
      </c>
      <c r="M658" s="37" t="s">
        <v>57</v>
      </c>
      <c r="N658" s="44" t="s">
        <v>57</v>
      </c>
      <c r="O658" s="44" t="s">
        <v>57</v>
      </c>
      <c r="P658" s="44" t="s">
        <v>57</v>
      </c>
      <c r="Q658" s="37" t="s">
        <v>57</v>
      </c>
      <c r="R658" s="45">
        <v>1.8</v>
      </c>
      <c r="S658" s="37" t="s">
        <v>57</v>
      </c>
      <c r="T658" s="37" t="s">
        <v>57</v>
      </c>
      <c r="U658" s="37" t="s">
        <v>57</v>
      </c>
      <c r="V658" s="37" t="s">
        <v>57</v>
      </c>
      <c r="W658" s="37" t="s">
        <v>57</v>
      </c>
      <c r="X658" s="37" t="s">
        <v>57</v>
      </c>
      <c r="Y658" s="37" t="s">
        <v>57</v>
      </c>
      <c r="Z658" s="39" t="s">
        <v>57</v>
      </c>
      <c r="AA658" s="37" t="s">
        <v>57</v>
      </c>
      <c r="AB658" s="37" t="s">
        <v>57</v>
      </c>
      <c r="AC658" s="37" t="s">
        <v>57</v>
      </c>
      <c r="AD658" s="37" t="s">
        <v>57</v>
      </c>
      <c r="AE658" s="37" t="s">
        <v>57</v>
      </c>
      <c r="AF658" s="11" t="s">
        <v>434</v>
      </c>
      <c r="AM658" s="4"/>
      <c r="AN658" s="4"/>
      <c r="AO658" s="4"/>
      <c r="AP658" s="124"/>
      <c r="AS658" s="8">
        <f t="shared" si="92"/>
        <v>0</v>
      </c>
      <c r="AU658" s="8">
        <f t="shared" si="93"/>
        <v>0</v>
      </c>
    </row>
    <row r="659" spans="1:61" hidden="1">
      <c r="A659" s="1">
        <v>10</v>
      </c>
      <c r="B659" s="37" t="s">
        <v>218</v>
      </c>
      <c r="C659" s="38">
        <v>43515</v>
      </c>
      <c r="D659" s="37" t="s">
        <v>433</v>
      </c>
      <c r="E659" s="37" t="s">
        <v>435</v>
      </c>
      <c r="F659" s="37" t="s">
        <v>397</v>
      </c>
      <c r="G659" s="39">
        <v>500</v>
      </c>
      <c r="H659" s="39">
        <v>2</v>
      </c>
      <c r="I659" s="38" t="s">
        <v>353</v>
      </c>
      <c r="J659" s="128" t="s">
        <v>57</v>
      </c>
      <c r="K659" s="128" t="s">
        <v>57</v>
      </c>
      <c r="L659" s="37">
        <v>1.1599999999999999</v>
      </c>
      <c r="M659" s="37" t="s">
        <v>57</v>
      </c>
      <c r="N659" s="44" t="s">
        <v>57</v>
      </c>
      <c r="O659" s="44" t="s">
        <v>57</v>
      </c>
      <c r="P659" s="44" t="s">
        <v>57</v>
      </c>
      <c r="Q659" s="37" t="s">
        <v>57</v>
      </c>
      <c r="R659" s="45">
        <v>1.8</v>
      </c>
      <c r="S659" s="37" t="s">
        <v>57</v>
      </c>
      <c r="T659" s="37" t="s">
        <v>57</v>
      </c>
      <c r="U659" s="37" t="s">
        <v>57</v>
      </c>
      <c r="V659" s="37" t="s">
        <v>57</v>
      </c>
      <c r="W659" s="37" t="s">
        <v>57</v>
      </c>
      <c r="X659" s="37" t="s">
        <v>57</v>
      </c>
      <c r="Y659" s="37" t="s">
        <v>57</v>
      </c>
      <c r="Z659" s="39" t="s">
        <v>57</v>
      </c>
      <c r="AA659" s="37" t="s">
        <v>57</v>
      </c>
      <c r="AB659" s="37" t="s">
        <v>57</v>
      </c>
      <c r="AC659" s="37" t="s">
        <v>57</v>
      </c>
      <c r="AD659" s="37" t="s">
        <v>57</v>
      </c>
      <c r="AE659" s="37" t="s">
        <v>57</v>
      </c>
      <c r="AF659" s="11" t="s">
        <v>435</v>
      </c>
      <c r="AM659" s="4"/>
      <c r="AN659" s="4"/>
      <c r="AO659" s="4"/>
      <c r="AP659" s="124"/>
      <c r="AS659" s="8">
        <f t="shared" si="92"/>
        <v>0</v>
      </c>
      <c r="AU659" s="8">
        <f t="shared" si="93"/>
        <v>0</v>
      </c>
    </row>
    <row r="660" spans="1:61" hidden="1">
      <c r="A660" s="1">
        <v>10</v>
      </c>
      <c r="B660" s="194" t="s">
        <v>218</v>
      </c>
      <c r="C660" s="38">
        <v>43515</v>
      </c>
      <c r="D660" s="37" t="s">
        <v>433</v>
      </c>
      <c r="E660" s="37" t="s">
        <v>436</v>
      </c>
      <c r="F660" s="37" t="s">
        <v>397</v>
      </c>
      <c r="G660" s="39">
        <v>500</v>
      </c>
      <c r="H660" s="39">
        <v>3</v>
      </c>
      <c r="I660" s="38" t="s">
        <v>353</v>
      </c>
      <c r="J660" s="128" t="s">
        <v>57</v>
      </c>
      <c r="K660" s="128" t="s">
        <v>57</v>
      </c>
      <c r="L660" s="37">
        <v>1.93</v>
      </c>
      <c r="M660" s="37" t="s">
        <v>57</v>
      </c>
      <c r="N660" s="44" t="s">
        <v>57</v>
      </c>
      <c r="O660" s="44" t="s">
        <v>57</v>
      </c>
      <c r="P660" s="44" t="s">
        <v>57</v>
      </c>
      <c r="Q660" s="37" t="s">
        <v>57</v>
      </c>
      <c r="R660" s="45">
        <v>1.8</v>
      </c>
      <c r="S660" s="37" t="s">
        <v>57</v>
      </c>
      <c r="T660" s="37" t="s">
        <v>57</v>
      </c>
      <c r="U660" s="37" t="s">
        <v>57</v>
      </c>
      <c r="V660" s="37" t="s">
        <v>57</v>
      </c>
      <c r="W660" s="37" t="s">
        <v>57</v>
      </c>
      <c r="X660" s="37" t="s">
        <v>57</v>
      </c>
      <c r="Y660" s="37" t="s">
        <v>57</v>
      </c>
      <c r="Z660" s="39" t="s">
        <v>57</v>
      </c>
      <c r="AA660" s="37" t="s">
        <v>57</v>
      </c>
      <c r="AB660" s="37" t="s">
        <v>57</v>
      </c>
      <c r="AC660" s="37" t="s">
        <v>57</v>
      </c>
      <c r="AD660" s="37" t="s">
        <v>57</v>
      </c>
      <c r="AE660" s="37" t="s">
        <v>57</v>
      </c>
      <c r="AF660" s="11" t="s">
        <v>436</v>
      </c>
      <c r="AM660" s="4"/>
      <c r="AN660" s="4"/>
      <c r="AO660" s="4"/>
      <c r="AP660" s="124"/>
      <c r="AS660" s="8">
        <f t="shared" si="92"/>
        <v>0</v>
      </c>
      <c r="AU660" s="8">
        <f t="shared" si="93"/>
        <v>0</v>
      </c>
    </row>
    <row r="661" spans="1:61" ht="15.6" hidden="1">
      <c r="B661" s="41" t="s">
        <v>286</v>
      </c>
      <c r="C661" s="121">
        <v>43650</v>
      </c>
      <c r="D661" s="41" t="s">
        <v>686</v>
      </c>
      <c r="E661" s="41" t="s">
        <v>789</v>
      </c>
      <c r="F661" s="41" t="s">
        <v>397</v>
      </c>
      <c r="G661" s="43">
        <v>500</v>
      </c>
      <c r="H661" s="43">
        <v>1</v>
      </c>
      <c r="I661" s="42" t="s">
        <v>744</v>
      </c>
      <c r="J661" s="134" t="s">
        <v>57</v>
      </c>
      <c r="K661" s="134" t="s">
        <v>57</v>
      </c>
      <c r="L661" s="41">
        <v>1</v>
      </c>
      <c r="M661" s="111" t="s">
        <v>57</v>
      </c>
      <c r="N661" s="44" t="s">
        <v>57</v>
      </c>
      <c r="O661" s="44" t="s">
        <v>57</v>
      </c>
      <c r="P661" s="44" t="s">
        <v>57</v>
      </c>
      <c r="Q661" s="111" t="s">
        <v>57</v>
      </c>
      <c r="R661" s="112">
        <v>69.7</v>
      </c>
      <c r="S661" s="112">
        <v>26.6</v>
      </c>
      <c r="T661" s="112">
        <v>8.4</v>
      </c>
      <c r="U661" s="112">
        <v>103.5</v>
      </c>
      <c r="V661" s="112">
        <v>252</v>
      </c>
      <c r="W661" s="112">
        <v>9.11</v>
      </c>
      <c r="X661" s="112">
        <v>118.6</v>
      </c>
      <c r="Y661" s="112">
        <v>0.9</v>
      </c>
      <c r="Z661" s="113">
        <v>3.044</v>
      </c>
      <c r="AA661" s="113">
        <v>1.0720000000000001</v>
      </c>
      <c r="AB661" s="111">
        <v>54.4</v>
      </c>
      <c r="AC661" s="111">
        <v>60.9</v>
      </c>
      <c r="AD661" s="164">
        <v>60.938895000000002</v>
      </c>
      <c r="AE661" s="111" t="s">
        <v>57</v>
      </c>
    </row>
    <row r="662" spans="1:61" ht="15.6" hidden="1">
      <c r="B662" s="41" t="s">
        <v>286</v>
      </c>
      <c r="C662" s="121">
        <v>43650</v>
      </c>
      <c r="D662" s="41" t="s">
        <v>686</v>
      </c>
      <c r="E662" s="41" t="s">
        <v>790</v>
      </c>
      <c r="F662" s="41" t="s">
        <v>397</v>
      </c>
      <c r="G662" s="43">
        <v>500</v>
      </c>
      <c r="H662" s="43">
        <v>2</v>
      </c>
      <c r="I662" s="42" t="s">
        <v>744</v>
      </c>
      <c r="J662" s="134" t="s">
        <v>57</v>
      </c>
      <c r="K662" s="134" t="s">
        <v>57</v>
      </c>
      <c r="L662" s="41">
        <v>1</v>
      </c>
      <c r="M662" s="111" t="s">
        <v>57</v>
      </c>
      <c r="N662" s="44" t="s">
        <v>57</v>
      </c>
      <c r="O662" s="44" t="s">
        <v>57</v>
      </c>
      <c r="P662" s="44" t="s">
        <v>57</v>
      </c>
      <c r="Q662" s="111" t="s">
        <v>57</v>
      </c>
      <c r="R662" s="112">
        <v>69.7</v>
      </c>
      <c r="S662" s="112">
        <v>26.6</v>
      </c>
      <c r="T662" s="112">
        <v>8.4</v>
      </c>
      <c r="U662" s="112">
        <v>103.5</v>
      </c>
      <c r="V662" s="112">
        <v>252</v>
      </c>
      <c r="W662" s="112">
        <v>9.11</v>
      </c>
      <c r="X662" s="112">
        <v>118.6</v>
      </c>
      <c r="Y662" s="112">
        <v>0.9</v>
      </c>
      <c r="Z662" s="113">
        <v>3.044</v>
      </c>
      <c r="AA662" s="113">
        <v>1.0720000000000001</v>
      </c>
      <c r="AB662" s="111">
        <v>54.4</v>
      </c>
      <c r="AC662" s="111">
        <v>60.9</v>
      </c>
      <c r="AD662" s="164">
        <v>60.938895000000002</v>
      </c>
      <c r="AE662" s="111" t="s">
        <v>57</v>
      </c>
    </row>
    <row r="663" spans="1:61" ht="15.6" hidden="1">
      <c r="B663" s="41" t="s">
        <v>286</v>
      </c>
      <c r="C663" s="121">
        <v>43650</v>
      </c>
      <c r="D663" s="41" t="s">
        <v>686</v>
      </c>
      <c r="E663" s="41" t="s">
        <v>791</v>
      </c>
      <c r="F663" s="41" t="s">
        <v>397</v>
      </c>
      <c r="G663" s="43">
        <v>500</v>
      </c>
      <c r="H663" s="43">
        <v>3</v>
      </c>
      <c r="I663" s="42" t="s">
        <v>744</v>
      </c>
      <c r="J663" s="134" t="s">
        <v>57</v>
      </c>
      <c r="K663" s="134" t="s">
        <v>57</v>
      </c>
      <c r="L663" s="41">
        <v>1</v>
      </c>
      <c r="M663" s="111" t="s">
        <v>57</v>
      </c>
      <c r="N663" s="44" t="s">
        <v>57</v>
      </c>
      <c r="O663" s="44" t="s">
        <v>57</v>
      </c>
      <c r="P663" s="44" t="s">
        <v>57</v>
      </c>
      <c r="Q663" s="111" t="s">
        <v>57</v>
      </c>
      <c r="R663" s="112">
        <v>69.7</v>
      </c>
      <c r="S663" s="112">
        <v>26.6</v>
      </c>
      <c r="T663" s="112">
        <v>8.4</v>
      </c>
      <c r="U663" s="112">
        <v>103.5</v>
      </c>
      <c r="V663" s="112">
        <v>252</v>
      </c>
      <c r="W663" s="112">
        <v>9.11</v>
      </c>
      <c r="X663" s="112">
        <v>118.6</v>
      </c>
      <c r="Y663" s="112">
        <v>0.9</v>
      </c>
      <c r="Z663" s="113">
        <v>3.044</v>
      </c>
      <c r="AA663" s="113">
        <v>1.0720000000000001</v>
      </c>
      <c r="AB663" s="111">
        <v>54.4</v>
      </c>
      <c r="AC663" s="111">
        <v>60.9</v>
      </c>
      <c r="AD663" s="164">
        <v>60.938895000000002</v>
      </c>
      <c r="AE663" s="111" t="s">
        <v>57</v>
      </c>
    </row>
    <row r="664" spans="1:61" ht="15.6" hidden="1">
      <c r="B664" s="41" t="s">
        <v>235</v>
      </c>
      <c r="C664" s="42">
        <v>43649</v>
      </c>
      <c r="D664" s="42" t="s">
        <v>767</v>
      </c>
      <c r="E664" s="41" t="s">
        <v>778</v>
      </c>
      <c r="F664" s="41" t="s">
        <v>397</v>
      </c>
      <c r="G664" s="43">
        <v>500</v>
      </c>
      <c r="H664" s="43">
        <v>1</v>
      </c>
      <c r="I664" s="42" t="s">
        <v>744</v>
      </c>
      <c r="J664" s="134" t="s">
        <v>57</v>
      </c>
      <c r="K664" s="134" t="s">
        <v>57</v>
      </c>
      <c r="L664" s="41">
        <v>1.03</v>
      </c>
      <c r="M664" s="111" t="s">
        <v>57</v>
      </c>
      <c r="N664" s="44" t="s">
        <v>57</v>
      </c>
      <c r="O664" s="44" t="s">
        <v>57</v>
      </c>
      <c r="P664" s="44" t="s">
        <v>57</v>
      </c>
      <c r="Q664" s="111" t="s">
        <v>57</v>
      </c>
      <c r="R664" s="112">
        <v>80.099999999999994</v>
      </c>
      <c r="S664" s="112">
        <v>22.6</v>
      </c>
      <c r="T664" s="112">
        <v>8.1199999999999992</v>
      </c>
      <c r="U664" s="112">
        <v>94</v>
      </c>
      <c r="V664" s="112">
        <v>212.9</v>
      </c>
      <c r="W664" s="112">
        <v>8.4</v>
      </c>
      <c r="X664" s="112">
        <v>111.3</v>
      </c>
      <c r="Y664" s="112">
        <v>5.9</v>
      </c>
      <c r="Z664" s="113">
        <v>2.044</v>
      </c>
      <c r="AA664" s="113">
        <v>1.016</v>
      </c>
      <c r="AB664" s="111">
        <v>9.4</v>
      </c>
      <c r="AC664" s="111">
        <v>51.5</v>
      </c>
      <c r="AD664" s="164">
        <v>62.931575000000002</v>
      </c>
      <c r="AE664" s="111" t="s">
        <v>57</v>
      </c>
    </row>
    <row r="665" spans="1:61" ht="15.6" hidden="1">
      <c r="B665" s="41" t="s">
        <v>235</v>
      </c>
      <c r="C665" s="42">
        <v>43649</v>
      </c>
      <c r="D665" s="42" t="s">
        <v>767</v>
      </c>
      <c r="E665" s="41" t="s">
        <v>779</v>
      </c>
      <c r="F665" s="41" t="s">
        <v>397</v>
      </c>
      <c r="G665" s="43">
        <v>500</v>
      </c>
      <c r="H665" s="43">
        <v>2</v>
      </c>
      <c r="I665" s="42" t="s">
        <v>744</v>
      </c>
      <c r="J665" s="134" t="s">
        <v>57</v>
      </c>
      <c r="K665" s="134" t="s">
        <v>57</v>
      </c>
      <c r="L665" s="41">
        <v>1.03</v>
      </c>
      <c r="M665" s="111" t="s">
        <v>57</v>
      </c>
      <c r="N665" s="44" t="s">
        <v>57</v>
      </c>
      <c r="O665" s="44" t="s">
        <v>57</v>
      </c>
      <c r="P665" s="44" t="s">
        <v>57</v>
      </c>
      <c r="Q665" s="111" t="s">
        <v>57</v>
      </c>
      <c r="R665" s="112">
        <v>80.099999999999994</v>
      </c>
      <c r="S665" s="112">
        <v>22.6</v>
      </c>
      <c r="T665" s="112">
        <v>8.1199999999999992</v>
      </c>
      <c r="U665" s="112">
        <v>94</v>
      </c>
      <c r="V665" s="112">
        <v>212.9</v>
      </c>
      <c r="W665" s="112">
        <v>8.4</v>
      </c>
      <c r="X665" s="112">
        <v>111.3</v>
      </c>
      <c r="Y665" s="112">
        <v>5.9</v>
      </c>
      <c r="Z665" s="113">
        <v>2.044</v>
      </c>
      <c r="AA665" s="113">
        <v>1.016</v>
      </c>
      <c r="AB665" s="111">
        <v>9.4</v>
      </c>
      <c r="AC665" s="111">
        <v>51.5</v>
      </c>
      <c r="AD665" s="164">
        <v>62.931575000000002</v>
      </c>
      <c r="AE665" s="111" t="s">
        <v>57</v>
      </c>
    </row>
    <row r="666" spans="1:61" ht="15.6" hidden="1">
      <c r="B666" s="41" t="s">
        <v>235</v>
      </c>
      <c r="C666" s="42">
        <v>43649</v>
      </c>
      <c r="D666" s="42" t="s">
        <v>767</v>
      </c>
      <c r="E666" s="41" t="s">
        <v>779</v>
      </c>
      <c r="F666" s="41" t="s">
        <v>397</v>
      </c>
      <c r="G666" s="43">
        <v>500</v>
      </c>
      <c r="H666" s="43">
        <v>3</v>
      </c>
      <c r="I666" s="42" t="s">
        <v>744</v>
      </c>
      <c r="J666" s="134" t="s">
        <v>57</v>
      </c>
      <c r="K666" s="134" t="s">
        <v>57</v>
      </c>
      <c r="L666" s="41">
        <v>1</v>
      </c>
      <c r="M666" s="111" t="s">
        <v>57</v>
      </c>
      <c r="N666" s="44" t="s">
        <v>57</v>
      </c>
      <c r="O666" s="44" t="s">
        <v>57</v>
      </c>
      <c r="P666" s="44" t="s">
        <v>57</v>
      </c>
      <c r="Q666" s="111" t="s">
        <v>57</v>
      </c>
      <c r="R666" s="112">
        <v>80.099999999999994</v>
      </c>
      <c r="S666" s="112">
        <v>22.6</v>
      </c>
      <c r="T666" s="112">
        <v>8.1199999999999992</v>
      </c>
      <c r="U666" s="112">
        <v>94</v>
      </c>
      <c r="V666" s="112">
        <v>212.9</v>
      </c>
      <c r="W666" s="112">
        <v>8.4</v>
      </c>
      <c r="X666" s="112">
        <v>111.3</v>
      </c>
      <c r="Y666" s="112">
        <v>5.9</v>
      </c>
      <c r="Z666" s="113">
        <v>2.044</v>
      </c>
      <c r="AA666" s="113">
        <v>1.016</v>
      </c>
      <c r="AB666" s="111">
        <v>9.4</v>
      </c>
      <c r="AC666" s="111">
        <v>51.5</v>
      </c>
      <c r="AD666" s="164">
        <v>62.931575000000002</v>
      </c>
      <c r="AE666" s="111" t="s">
        <v>57</v>
      </c>
    </row>
    <row r="667" spans="1:61" ht="15.6" hidden="1">
      <c r="B667" s="41" t="s">
        <v>93</v>
      </c>
      <c r="C667" s="42">
        <v>43647</v>
      </c>
      <c r="D667" s="41" t="s">
        <v>94</v>
      </c>
      <c r="E667" s="41" t="s">
        <v>693</v>
      </c>
      <c r="F667" s="41" t="s">
        <v>397</v>
      </c>
      <c r="G667" s="43">
        <v>500</v>
      </c>
      <c r="H667" s="43">
        <v>1</v>
      </c>
      <c r="I667" s="42" t="s">
        <v>744</v>
      </c>
      <c r="J667" s="133" t="s">
        <v>57</v>
      </c>
      <c r="K667" s="133" t="s">
        <v>57</v>
      </c>
      <c r="L667" s="41">
        <v>1.03</v>
      </c>
      <c r="M667" s="69" t="s">
        <v>57</v>
      </c>
      <c r="N667" s="44" t="s">
        <v>57</v>
      </c>
      <c r="O667" s="44" t="s">
        <v>57</v>
      </c>
      <c r="P667" s="44" t="s">
        <v>57</v>
      </c>
      <c r="Q667" s="69" t="s">
        <v>57</v>
      </c>
      <c r="R667" s="112">
        <v>37.200000000000003</v>
      </c>
      <c r="S667" s="69">
        <v>18.100000000000001</v>
      </c>
      <c r="T667" s="69">
        <v>9.33</v>
      </c>
      <c r="U667" s="69">
        <v>99.2</v>
      </c>
      <c r="V667" s="69">
        <v>203.5</v>
      </c>
      <c r="W667" s="69">
        <v>9.1</v>
      </c>
      <c r="X667" s="69">
        <v>122.7</v>
      </c>
      <c r="Y667" s="69">
        <v>2.9</v>
      </c>
      <c r="Z667" s="113">
        <v>2.181</v>
      </c>
      <c r="AA667" s="113">
        <v>0.50480000000000003</v>
      </c>
      <c r="AB667" s="111" t="s">
        <v>914</v>
      </c>
      <c r="AC667" s="111">
        <v>54.9</v>
      </c>
      <c r="AD667" s="164">
        <v>47.48830499999999</v>
      </c>
      <c r="AE667" s="112" t="s">
        <v>57</v>
      </c>
    </row>
    <row r="668" spans="1:61" ht="15.6" hidden="1">
      <c r="B668" s="41" t="s">
        <v>93</v>
      </c>
      <c r="C668" s="42">
        <v>43647</v>
      </c>
      <c r="D668" s="41" t="s">
        <v>94</v>
      </c>
      <c r="E668" s="41" t="s">
        <v>694</v>
      </c>
      <c r="F668" s="41" t="s">
        <v>397</v>
      </c>
      <c r="G668" s="43">
        <v>500</v>
      </c>
      <c r="H668" s="43">
        <v>2</v>
      </c>
      <c r="I668" s="42" t="s">
        <v>744</v>
      </c>
      <c r="J668" s="133" t="s">
        <v>57</v>
      </c>
      <c r="K668" s="133" t="s">
        <v>57</v>
      </c>
      <c r="L668" s="41">
        <v>1.03</v>
      </c>
      <c r="M668" s="69" t="s">
        <v>57</v>
      </c>
      <c r="N668" s="44" t="s">
        <v>57</v>
      </c>
      <c r="O668" s="44" t="s">
        <v>57</v>
      </c>
      <c r="P668" s="44" t="s">
        <v>57</v>
      </c>
      <c r="Q668" s="69" t="s">
        <v>57</v>
      </c>
      <c r="R668" s="112">
        <v>37.200000000000003</v>
      </c>
      <c r="S668" s="69">
        <v>18.100000000000001</v>
      </c>
      <c r="T668" s="69">
        <v>9.33</v>
      </c>
      <c r="U668" s="69">
        <v>99.2</v>
      </c>
      <c r="V668" s="69">
        <v>203.5</v>
      </c>
      <c r="W668" s="69">
        <v>9.1</v>
      </c>
      <c r="X668" s="69">
        <v>122.7</v>
      </c>
      <c r="Y668" s="69">
        <v>2.9</v>
      </c>
      <c r="Z668" s="113">
        <v>2.181</v>
      </c>
      <c r="AA668" s="113">
        <v>0.50480000000000003</v>
      </c>
      <c r="AB668" s="111" t="s">
        <v>914</v>
      </c>
      <c r="AC668" s="111">
        <v>54.9</v>
      </c>
      <c r="AD668" s="164">
        <v>47.48830499999999</v>
      </c>
      <c r="AE668" s="112" t="s">
        <v>57</v>
      </c>
    </row>
    <row r="669" spans="1:61" ht="15.6" hidden="1">
      <c r="B669" s="41" t="s">
        <v>93</v>
      </c>
      <c r="C669" s="42">
        <v>43647</v>
      </c>
      <c r="D669" s="41" t="s">
        <v>94</v>
      </c>
      <c r="E669" s="41" t="s">
        <v>695</v>
      </c>
      <c r="F669" s="41" t="s">
        <v>397</v>
      </c>
      <c r="G669" s="43">
        <v>500</v>
      </c>
      <c r="H669" s="43">
        <v>3</v>
      </c>
      <c r="I669" s="42" t="s">
        <v>744</v>
      </c>
      <c r="J669" s="133" t="s">
        <v>57</v>
      </c>
      <c r="K669" s="133" t="s">
        <v>57</v>
      </c>
      <c r="L669" s="41">
        <v>1</v>
      </c>
      <c r="M669" s="69" t="s">
        <v>57</v>
      </c>
      <c r="N669" s="44" t="s">
        <v>57</v>
      </c>
      <c r="O669" s="44" t="s">
        <v>57</v>
      </c>
      <c r="P669" s="44" t="s">
        <v>57</v>
      </c>
      <c r="Q669" s="69" t="s">
        <v>57</v>
      </c>
      <c r="R669" s="112">
        <v>37.200000000000003</v>
      </c>
      <c r="S669" s="69">
        <v>18.100000000000001</v>
      </c>
      <c r="T669" s="69">
        <v>9.33</v>
      </c>
      <c r="U669" s="69">
        <v>99.2</v>
      </c>
      <c r="V669" s="69">
        <v>203.5</v>
      </c>
      <c r="W669" s="69">
        <v>9.1</v>
      </c>
      <c r="X669" s="69">
        <v>122.7</v>
      </c>
      <c r="Y669" s="69">
        <v>2.9</v>
      </c>
      <c r="Z669" s="113">
        <v>2.181</v>
      </c>
      <c r="AA669" s="113">
        <v>0.50480000000000003</v>
      </c>
      <c r="AB669" s="111" t="s">
        <v>914</v>
      </c>
      <c r="AC669" s="111">
        <v>54.9</v>
      </c>
      <c r="AD669" s="164">
        <v>47.48830499999999</v>
      </c>
      <c r="AE669" s="112" t="s">
        <v>57</v>
      </c>
    </row>
    <row r="670" spans="1:61" ht="15.6" hidden="1">
      <c r="B670" s="41" t="s">
        <v>143</v>
      </c>
      <c r="C670" s="42">
        <v>43648</v>
      </c>
      <c r="D670" s="42" t="s">
        <v>252</v>
      </c>
      <c r="E670" s="41" t="s">
        <v>718</v>
      </c>
      <c r="F670" s="41" t="s">
        <v>397</v>
      </c>
      <c r="G670" s="43">
        <v>500</v>
      </c>
      <c r="H670" s="43">
        <v>1</v>
      </c>
      <c r="I670" s="42" t="s">
        <v>744</v>
      </c>
      <c r="J670" s="133" t="s">
        <v>57</v>
      </c>
      <c r="K670" s="133" t="s">
        <v>57</v>
      </c>
      <c r="L670" s="41">
        <v>1.22</v>
      </c>
      <c r="M670" s="69" t="s">
        <v>57</v>
      </c>
      <c r="N670" s="44" t="s">
        <v>57</v>
      </c>
      <c r="O670" s="44" t="s">
        <v>57</v>
      </c>
      <c r="P670" s="44" t="s">
        <v>57</v>
      </c>
      <c r="Q670" s="69" t="s">
        <v>57</v>
      </c>
      <c r="R670" s="112">
        <v>82.4</v>
      </c>
      <c r="S670" s="69">
        <v>22.5</v>
      </c>
      <c r="T670" s="69">
        <v>9.19</v>
      </c>
      <c r="U670" s="69">
        <v>106.3</v>
      </c>
      <c r="V670" s="69">
        <v>209.8</v>
      </c>
      <c r="W670" s="69">
        <v>8.91</v>
      </c>
      <c r="X670" s="69">
        <v>106.2</v>
      </c>
      <c r="Y670" s="69">
        <v>3</v>
      </c>
      <c r="Z670" s="113">
        <v>1.7549999999999999</v>
      </c>
      <c r="AA670" s="113">
        <v>0.55959999999999999</v>
      </c>
      <c r="AB670" s="111" t="s">
        <v>914</v>
      </c>
      <c r="AC670" s="111">
        <v>140.6</v>
      </c>
      <c r="AD670" s="164">
        <v>26.565164999999997</v>
      </c>
      <c r="AE670" s="111" t="s">
        <v>57</v>
      </c>
    </row>
    <row r="671" spans="1:61" ht="15.6" hidden="1">
      <c r="B671" s="41" t="s">
        <v>143</v>
      </c>
      <c r="C671" s="42">
        <v>43648</v>
      </c>
      <c r="D671" s="42" t="s">
        <v>252</v>
      </c>
      <c r="E671" s="41" t="s">
        <v>719</v>
      </c>
      <c r="F671" s="41" t="s">
        <v>397</v>
      </c>
      <c r="G671" s="43">
        <v>500</v>
      </c>
      <c r="H671" s="43">
        <v>2</v>
      </c>
      <c r="I671" s="42" t="s">
        <v>744</v>
      </c>
      <c r="J671" s="133" t="s">
        <v>57</v>
      </c>
      <c r="K671" s="133" t="s">
        <v>57</v>
      </c>
      <c r="L671" s="41">
        <v>1.05</v>
      </c>
      <c r="M671" s="69" t="s">
        <v>57</v>
      </c>
      <c r="N671" s="44" t="s">
        <v>57</v>
      </c>
      <c r="O671" s="44" t="s">
        <v>57</v>
      </c>
      <c r="P671" s="44" t="s">
        <v>57</v>
      </c>
      <c r="Q671" s="69" t="s">
        <v>57</v>
      </c>
      <c r="R671" s="112">
        <v>82.4</v>
      </c>
      <c r="S671" s="69">
        <v>22.5</v>
      </c>
      <c r="T671" s="69">
        <v>9.19</v>
      </c>
      <c r="U671" s="69">
        <v>106.3</v>
      </c>
      <c r="V671" s="69">
        <v>209.8</v>
      </c>
      <c r="W671" s="69">
        <v>8.91</v>
      </c>
      <c r="X671" s="69">
        <v>106.2</v>
      </c>
      <c r="Y671" s="69">
        <v>3</v>
      </c>
      <c r="Z671" s="113">
        <v>1.7549999999999999</v>
      </c>
      <c r="AA671" s="113">
        <v>0.55959999999999999</v>
      </c>
      <c r="AB671" s="111" t="s">
        <v>914</v>
      </c>
      <c r="AC671" s="111">
        <v>140.6</v>
      </c>
      <c r="AD671" s="164">
        <v>26.565164999999997</v>
      </c>
      <c r="AE671" s="111" t="s">
        <v>57</v>
      </c>
    </row>
    <row r="672" spans="1:61" ht="15.6" hidden="1">
      <c r="B672" s="41" t="s">
        <v>143</v>
      </c>
      <c r="C672" s="42">
        <v>43648</v>
      </c>
      <c r="D672" s="42" t="s">
        <v>252</v>
      </c>
      <c r="E672" s="41" t="s">
        <v>720</v>
      </c>
      <c r="F672" s="41" t="s">
        <v>397</v>
      </c>
      <c r="G672" s="43">
        <v>500</v>
      </c>
      <c r="H672" s="43">
        <v>3</v>
      </c>
      <c r="I672" s="42" t="s">
        <v>744</v>
      </c>
      <c r="J672" s="133" t="s">
        <v>57</v>
      </c>
      <c r="K672" s="133" t="s">
        <v>57</v>
      </c>
      <c r="L672" s="41">
        <v>1.03</v>
      </c>
      <c r="M672" s="69" t="s">
        <v>57</v>
      </c>
      <c r="N672" s="44" t="s">
        <v>57</v>
      </c>
      <c r="O672" s="44" t="s">
        <v>57</v>
      </c>
      <c r="P672" s="44" t="s">
        <v>57</v>
      </c>
      <c r="Q672" s="69" t="s">
        <v>57</v>
      </c>
      <c r="R672" s="112">
        <v>82.4</v>
      </c>
      <c r="S672" s="69">
        <v>22.5</v>
      </c>
      <c r="T672" s="69">
        <v>9.19</v>
      </c>
      <c r="U672" s="69">
        <v>106.3</v>
      </c>
      <c r="V672" s="69">
        <v>209.8</v>
      </c>
      <c r="W672" s="69">
        <v>8.91</v>
      </c>
      <c r="X672" s="69">
        <v>106.2</v>
      </c>
      <c r="Y672" s="69">
        <v>3</v>
      </c>
      <c r="Z672" s="113">
        <v>1.7549999999999999</v>
      </c>
      <c r="AA672" s="113">
        <v>0.55959999999999999</v>
      </c>
      <c r="AB672" s="111" t="s">
        <v>914</v>
      </c>
      <c r="AC672" s="111">
        <v>140.6</v>
      </c>
      <c r="AD672" s="164">
        <v>26.565164999999997</v>
      </c>
      <c r="AE672" s="111" t="s">
        <v>57</v>
      </c>
    </row>
    <row r="673" spans="1:61" ht="15.6" hidden="1">
      <c r="B673" s="76" t="s">
        <v>210</v>
      </c>
      <c r="C673" s="42">
        <v>43649</v>
      </c>
      <c r="D673" s="42" t="s">
        <v>731</v>
      </c>
      <c r="E673" s="41" t="s">
        <v>738</v>
      </c>
      <c r="F673" s="41" t="s">
        <v>397</v>
      </c>
      <c r="G673" s="43">
        <v>500</v>
      </c>
      <c r="H673" s="43">
        <v>1</v>
      </c>
      <c r="I673" s="42" t="s">
        <v>744</v>
      </c>
      <c r="J673" s="133" t="s">
        <v>57</v>
      </c>
      <c r="K673" s="133" t="s">
        <v>57</v>
      </c>
      <c r="L673" s="41">
        <v>1</v>
      </c>
      <c r="M673" s="69" t="s">
        <v>57</v>
      </c>
      <c r="N673" s="44" t="s">
        <v>57</v>
      </c>
      <c r="O673" s="44" t="s">
        <v>57</v>
      </c>
      <c r="P673" s="44" t="s">
        <v>57</v>
      </c>
      <c r="Q673" s="69" t="s">
        <v>57</v>
      </c>
      <c r="R673" s="111">
        <v>0.95299999999999996</v>
      </c>
      <c r="S673" s="112">
        <v>24.2</v>
      </c>
      <c r="T673" s="112">
        <v>6.61</v>
      </c>
      <c r="U673" s="112">
        <v>78.900000000000006</v>
      </c>
      <c r="V673" s="112">
        <v>558</v>
      </c>
      <c r="W673" s="112">
        <v>8.81</v>
      </c>
      <c r="X673" s="112">
        <v>110.5</v>
      </c>
      <c r="Y673" s="112">
        <v>28.4</v>
      </c>
      <c r="Z673" s="113">
        <v>5.2560000000000002</v>
      </c>
      <c r="AA673" s="113">
        <v>5.2910000000000004</v>
      </c>
      <c r="AB673" s="111">
        <v>527.20000000000005</v>
      </c>
      <c r="AC673" s="111">
        <v>570.20000000000005</v>
      </c>
      <c r="AD673" s="164">
        <v>278.14101499999998</v>
      </c>
      <c r="AE673" s="111" t="s">
        <v>57</v>
      </c>
    </row>
    <row r="674" spans="1:61" ht="15.6" hidden="1">
      <c r="B674" s="41" t="s">
        <v>210</v>
      </c>
      <c r="C674" s="42">
        <v>43649</v>
      </c>
      <c r="D674" s="42" t="s">
        <v>731</v>
      </c>
      <c r="E674" s="41" t="s">
        <v>739</v>
      </c>
      <c r="F674" s="41" t="s">
        <v>397</v>
      </c>
      <c r="G674" s="43">
        <v>500</v>
      </c>
      <c r="H674" s="43">
        <v>2</v>
      </c>
      <c r="I674" s="42" t="s">
        <v>744</v>
      </c>
      <c r="J674" s="133" t="s">
        <v>57</v>
      </c>
      <c r="K674" s="133" t="s">
        <v>57</v>
      </c>
      <c r="L674" s="41">
        <v>1</v>
      </c>
      <c r="M674" s="69" t="s">
        <v>57</v>
      </c>
      <c r="N674" s="44" t="s">
        <v>57</v>
      </c>
      <c r="O674" s="44" t="s">
        <v>57</v>
      </c>
      <c r="P674" s="44" t="s">
        <v>57</v>
      </c>
      <c r="Q674" s="69" t="s">
        <v>57</v>
      </c>
      <c r="R674" s="111">
        <v>0.95299999999999996</v>
      </c>
      <c r="S674" s="112">
        <v>24.2</v>
      </c>
      <c r="T674" s="112">
        <v>6.61</v>
      </c>
      <c r="U674" s="112">
        <v>78.900000000000006</v>
      </c>
      <c r="V674" s="112">
        <v>558</v>
      </c>
      <c r="W674" s="112">
        <v>8.81</v>
      </c>
      <c r="X674" s="112">
        <v>110.5</v>
      </c>
      <c r="Y674" s="112">
        <v>28.4</v>
      </c>
      <c r="Z674" s="113">
        <v>5.2560000000000002</v>
      </c>
      <c r="AA674" s="113">
        <v>5.2910000000000004</v>
      </c>
      <c r="AB674" s="111">
        <v>527.20000000000005</v>
      </c>
      <c r="AC674" s="111">
        <v>570.20000000000005</v>
      </c>
      <c r="AD674" s="164">
        <v>278.14101499999998</v>
      </c>
      <c r="AE674" s="111" t="s">
        <v>57</v>
      </c>
    </row>
    <row r="675" spans="1:61" ht="15.6" hidden="1">
      <c r="B675" s="41" t="s">
        <v>210</v>
      </c>
      <c r="C675" s="42">
        <v>43649</v>
      </c>
      <c r="D675" s="42" t="s">
        <v>731</v>
      </c>
      <c r="E675" s="41" t="s">
        <v>740</v>
      </c>
      <c r="F675" s="41" t="s">
        <v>397</v>
      </c>
      <c r="G675" s="43">
        <v>500</v>
      </c>
      <c r="H675" s="43">
        <v>3</v>
      </c>
      <c r="I675" s="42" t="s">
        <v>744</v>
      </c>
      <c r="J675" s="133" t="s">
        <v>57</v>
      </c>
      <c r="K675" s="133" t="s">
        <v>57</v>
      </c>
      <c r="L675" s="41" t="s">
        <v>57</v>
      </c>
      <c r="M675" s="69" t="s">
        <v>57</v>
      </c>
      <c r="N675" s="44" t="s">
        <v>57</v>
      </c>
      <c r="O675" s="44" t="s">
        <v>57</v>
      </c>
      <c r="P675" s="44" t="s">
        <v>57</v>
      </c>
      <c r="Q675" s="69" t="s">
        <v>754</v>
      </c>
      <c r="R675" s="111">
        <v>0.95299999999999996</v>
      </c>
      <c r="S675" s="112">
        <v>24.2</v>
      </c>
      <c r="T675" s="112">
        <v>6.61</v>
      </c>
      <c r="U675" s="112">
        <v>78.900000000000006</v>
      </c>
      <c r="V675" s="112">
        <v>558</v>
      </c>
      <c r="W675" s="112">
        <v>8.81</v>
      </c>
      <c r="X675" s="112">
        <v>110.5</v>
      </c>
      <c r="Y675" s="112">
        <v>28.4</v>
      </c>
      <c r="Z675" s="113">
        <v>5.2560000000000002</v>
      </c>
      <c r="AA675" s="113">
        <v>5.2910000000000004</v>
      </c>
      <c r="AB675" s="111">
        <v>527.20000000000005</v>
      </c>
      <c r="AC675" s="111">
        <v>570.20000000000005</v>
      </c>
      <c r="AD675" s="164">
        <v>278.14101499999998</v>
      </c>
      <c r="AE675" s="111" t="s">
        <v>57</v>
      </c>
    </row>
    <row r="676" spans="1:61" ht="15.6" hidden="1">
      <c r="B676" s="41" t="s">
        <v>218</v>
      </c>
      <c r="C676" s="42">
        <v>43649</v>
      </c>
      <c r="D676" s="42" t="s">
        <v>699</v>
      </c>
      <c r="E676" s="41" t="s">
        <v>761</v>
      </c>
      <c r="F676" s="41" t="s">
        <v>397</v>
      </c>
      <c r="G676" s="43">
        <v>500</v>
      </c>
      <c r="H676" s="43">
        <v>1</v>
      </c>
      <c r="I676" s="42" t="s">
        <v>744</v>
      </c>
      <c r="J676" s="134" t="s">
        <v>57</v>
      </c>
      <c r="K676" s="134" t="s">
        <v>57</v>
      </c>
      <c r="L676" s="41">
        <v>1</v>
      </c>
      <c r="M676" s="111" t="s">
        <v>57</v>
      </c>
      <c r="N676" s="44" t="s">
        <v>57</v>
      </c>
      <c r="O676" s="44" t="s">
        <v>57</v>
      </c>
      <c r="P676" s="44" t="s">
        <v>57</v>
      </c>
      <c r="Q676" s="111" t="s">
        <v>57</v>
      </c>
      <c r="R676" s="112">
        <v>0.61299999999999999</v>
      </c>
      <c r="S676" s="112">
        <v>24.2</v>
      </c>
      <c r="T676" s="112">
        <v>7.63</v>
      </c>
      <c r="U676" s="112">
        <v>91</v>
      </c>
      <c r="V676" s="112">
        <v>363.6</v>
      </c>
      <c r="W676" s="112">
        <v>9.02</v>
      </c>
      <c r="X676" s="112">
        <v>112.8</v>
      </c>
      <c r="Y676" s="112">
        <v>5.8</v>
      </c>
      <c r="Z676" s="113">
        <v>5.024</v>
      </c>
      <c r="AA676" s="113">
        <v>2.331</v>
      </c>
      <c r="AB676" s="111">
        <v>499.5</v>
      </c>
      <c r="AC676" s="111">
        <v>54.2</v>
      </c>
      <c r="AD676" s="164">
        <v>229.81852500000002</v>
      </c>
      <c r="AE676" s="111" t="s">
        <v>57</v>
      </c>
    </row>
    <row r="677" spans="1:61" ht="15.6" hidden="1">
      <c r="B677" s="41" t="s">
        <v>218</v>
      </c>
      <c r="C677" s="42">
        <v>43649</v>
      </c>
      <c r="D677" s="42" t="s">
        <v>699</v>
      </c>
      <c r="E677" s="41" t="s">
        <v>762</v>
      </c>
      <c r="F677" s="41" t="s">
        <v>397</v>
      </c>
      <c r="G677" s="43">
        <v>500</v>
      </c>
      <c r="H677" s="43">
        <v>2</v>
      </c>
      <c r="I677" s="42" t="s">
        <v>744</v>
      </c>
      <c r="J677" s="134" t="s">
        <v>57</v>
      </c>
      <c r="K677" s="134" t="s">
        <v>57</v>
      </c>
      <c r="L677" s="41">
        <v>1</v>
      </c>
      <c r="M677" s="111" t="s">
        <v>57</v>
      </c>
      <c r="N677" s="44" t="s">
        <v>57</v>
      </c>
      <c r="O677" s="44" t="s">
        <v>57</v>
      </c>
      <c r="P677" s="44" t="s">
        <v>57</v>
      </c>
      <c r="Q677" s="111" t="s">
        <v>57</v>
      </c>
      <c r="R677" s="112">
        <v>0.61299999999999999</v>
      </c>
      <c r="S677" s="112">
        <v>24.2</v>
      </c>
      <c r="T677" s="112">
        <v>7.63</v>
      </c>
      <c r="U677" s="112">
        <v>91</v>
      </c>
      <c r="V677" s="112">
        <v>363.6</v>
      </c>
      <c r="W677" s="112">
        <v>9.02</v>
      </c>
      <c r="X677" s="112">
        <v>112.8</v>
      </c>
      <c r="Y677" s="112">
        <v>5.8</v>
      </c>
      <c r="Z677" s="113">
        <v>5.024</v>
      </c>
      <c r="AA677" s="113">
        <v>2.331</v>
      </c>
      <c r="AB677" s="111">
        <v>499.5</v>
      </c>
      <c r="AC677" s="111">
        <v>54.2</v>
      </c>
      <c r="AD677" s="164">
        <v>229.81852500000002</v>
      </c>
      <c r="AE677" s="111" t="s">
        <v>57</v>
      </c>
    </row>
    <row r="678" spans="1:61" ht="15.6" hidden="1">
      <c r="B678" s="41" t="s">
        <v>218</v>
      </c>
      <c r="C678" s="42">
        <v>43649</v>
      </c>
      <c r="D678" s="42" t="s">
        <v>699</v>
      </c>
      <c r="E678" s="41" t="s">
        <v>763</v>
      </c>
      <c r="F678" s="41" t="s">
        <v>397</v>
      </c>
      <c r="G678" s="43">
        <v>500</v>
      </c>
      <c r="H678" s="43">
        <v>3</v>
      </c>
      <c r="I678" s="42" t="s">
        <v>744</v>
      </c>
      <c r="J678" s="134" t="s">
        <v>57</v>
      </c>
      <c r="K678" s="134" t="s">
        <v>57</v>
      </c>
      <c r="L678" s="41">
        <v>1</v>
      </c>
      <c r="M678" s="111" t="s">
        <v>57</v>
      </c>
      <c r="N678" s="44" t="s">
        <v>57</v>
      </c>
      <c r="O678" s="44" t="s">
        <v>57</v>
      </c>
      <c r="P678" s="44" t="s">
        <v>57</v>
      </c>
      <c r="Q678" s="111" t="s">
        <v>57</v>
      </c>
      <c r="R678" s="112">
        <v>0.61299999999999999</v>
      </c>
      <c r="S678" s="112">
        <v>24.2</v>
      </c>
      <c r="T678" s="112">
        <v>7.63</v>
      </c>
      <c r="U678" s="112">
        <v>91</v>
      </c>
      <c r="V678" s="112">
        <v>363.6</v>
      </c>
      <c r="W678" s="112">
        <v>9.02</v>
      </c>
      <c r="X678" s="112">
        <v>112.8</v>
      </c>
      <c r="Y678" s="112">
        <v>5.8</v>
      </c>
      <c r="Z678" s="113">
        <v>5.024</v>
      </c>
      <c r="AA678" s="113">
        <v>2.331</v>
      </c>
      <c r="AB678" s="111">
        <v>499.5</v>
      </c>
      <c r="AC678" s="111">
        <v>54.2</v>
      </c>
      <c r="AD678" s="164">
        <v>229.81852500000002</v>
      </c>
      <c r="AE678" s="111" t="s">
        <v>57</v>
      </c>
    </row>
    <row r="679" spans="1:61" ht="43.2" hidden="1">
      <c r="A679" s="1">
        <v>16</v>
      </c>
      <c r="B679" s="15" t="s">
        <v>337</v>
      </c>
      <c r="C679" s="16">
        <v>43392</v>
      </c>
      <c r="D679" s="15" t="s">
        <v>338</v>
      </c>
      <c r="E679" s="15" t="s">
        <v>347</v>
      </c>
      <c r="F679" s="15" t="s">
        <v>72</v>
      </c>
      <c r="G679" s="17" t="s">
        <v>57</v>
      </c>
      <c r="H679" s="17">
        <v>1</v>
      </c>
      <c r="I679" s="16" t="s">
        <v>56</v>
      </c>
      <c r="J679" s="126" t="s">
        <v>57</v>
      </c>
      <c r="K679" s="126" t="s">
        <v>57</v>
      </c>
      <c r="L679" s="15" t="s">
        <v>57</v>
      </c>
      <c r="M679" s="15" t="s">
        <v>57</v>
      </c>
      <c r="N679" s="44" t="s">
        <v>57</v>
      </c>
      <c r="O679" s="44" t="s">
        <v>57</v>
      </c>
      <c r="P679" s="44" t="s">
        <v>57</v>
      </c>
      <c r="Q679" s="19" t="s">
        <v>348</v>
      </c>
      <c r="R679" s="21">
        <v>302</v>
      </c>
      <c r="S679" s="15">
        <v>17</v>
      </c>
      <c r="T679" s="15">
        <v>9.32</v>
      </c>
      <c r="U679" s="15">
        <v>96.4</v>
      </c>
      <c r="V679" s="15">
        <v>291</v>
      </c>
      <c r="W679" s="15">
        <v>7.83</v>
      </c>
      <c r="X679" s="15">
        <v>117.5</v>
      </c>
      <c r="Y679" s="15">
        <v>16.5</v>
      </c>
      <c r="Z679" s="18" t="s">
        <v>57</v>
      </c>
      <c r="AA679" s="18" t="s">
        <v>57</v>
      </c>
      <c r="AB679" s="18" t="s">
        <v>57</v>
      </c>
      <c r="AC679" s="18" t="s">
        <v>57</v>
      </c>
      <c r="AD679" s="18" t="s">
        <v>57</v>
      </c>
      <c r="AE679" s="15" t="s">
        <v>57</v>
      </c>
      <c r="AF679" s="11" t="s">
        <v>347</v>
      </c>
      <c r="AM679" s="3"/>
      <c r="AN679" s="3"/>
      <c r="AO679" s="3"/>
      <c r="AP679" s="124">
        <f t="shared" ref="AP679:AP690" si="94">AO679+AN679+AM679</f>
        <v>0</v>
      </c>
      <c r="BB679" s="141">
        <f t="shared" ref="BB679:BB717" si="95">BA679-AZ679</f>
        <v>0</v>
      </c>
      <c r="BE679" s="141">
        <f t="shared" ref="BE679:BE717" si="96">BD679-BC679</f>
        <v>0</v>
      </c>
      <c r="BH679" s="141">
        <f t="shared" ref="BH679:BH717" si="97">BG679-BF679</f>
        <v>0</v>
      </c>
      <c r="BI679" s="141">
        <f t="shared" ref="BI679:BI717" si="98">BB679+BE679+BH679</f>
        <v>0</v>
      </c>
    </row>
    <row r="680" spans="1:61" hidden="1">
      <c r="A680" s="1">
        <v>16</v>
      </c>
      <c r="B680" s="15" t="s">
        <v>337</v>
      </c>
      <c r="C680" s="16">
        <v>43392</v>
      </c>
      <c r="D680" s="15" t="s">
        <v>338</v>
      </c>
      <c r="E680" s="15" t="s">
        <v>349</v>
      </c>
      <c r="F680" s="15" t="s">
        <v>72</v>
      </c>
      <c r="G680" s="17" t="s">
        <v>57</v>
      </c>
      <c r="H680" s="17">
        <v>2</v>
      </c>
      <c r="I680" s="16" t="s">
        <v>56</v>
      </c>
      <c r="J680" s="126" t="s">
        <v>57</v>
      </c>
      <c r="K680" s="126" t="s">
        <v>57</v>
      </c>
      <c r="L680" s="15" t="s">
        <v>57</v>
      </c>
      <c r="M680" s="15" t="s">
        <v>57</v>
      </c>
      <c r="N680" s="44" t="s">
        <v>57</v>
      </c>
      <c r="O680" s="44" t="s">
        <v>57</v>
      </c>
      <c r="P680" s="44" t="s">
        <v>57</v>
      </c>
      <c r="Q680" s="19" t="s">
        <v>57</v>
      </c>
      <c r="R680" s="21">
        <v>302</v>
      </c>
      <c r="S680" s="15">
        <v>17</v>
      </c>
      <c r="T680" s="15">
        <v>9.32</v>
      </c>
      <c r="U680" s="15">
        <v>96.4</v>
      </c>
      <c r="V680" s="15">
        <v>291</v>
      </c>
      <c r="W680" s="15">
        <v>7.83</v>
      </c>
      <c r="X680" s="15">
        <v>117.5</v>
      </c>
      <c r="Y680" s="15">
        <v>16.5</v>
      </c>
      <c r="Z680" s="23" t="s">
        <v>57</v>
      </c>
      <c r="AA680" s="23" t="s">
        <v>57</v>
      </c>
      <c r="AB680" s="23" t="s">
        <v>57</v>
      </c>
      <c r="AC680" s="23" t="s">
        <v>57</v>
      </c>
      <c r="AD680" s="23" t="s">
        <v>57</v>
      </c>
      <c r="AE680" s="15" t="s">
        <v>57</v>
      </c>
      <c r="AF680" s="11" t="s">
        <v>349</v>
      </c>
      <c r="AM680" s="3"/>
      <c r="AN680" s="3"/>
      <c r="AO680" s="3"/>
      <c r="AP680" s="124">
        <f t="shared" si="94"/>
        <v>0</v>
      </c>
      <c r="BB680" s="141">
        <f t="shared" si="95"/>
        <v>0</v>
      </c>
      <c r="BE680" s="141">
        <f t="shared" si="96"/>
        <v>0</v>
      </c>
      <c r="BH680" s="141">
        <f t="shared" si="97"/>
        <v>0</v>
      </c>
      <c r="BI680" s="141">
        <f t="shared" si="98"/>
        <v>0</v>
      </c>
    </row>
    <row r="681" spans="1:61" hidden="1">
      <c r="A681" s="74">
        <v>16</v>
      </c>
      <c r="B681" s="75" t="s">
        <v>337</v>
      </c>
      <c r="C681" s="78">
        <v>43392</v>
      </c>
      <c r="D681" s="75" t="s">
        <v>338</v>
      </c>
      <c r="E681" s="75" t="s">
        <v>350</v>
      </c>
      <c r="F681" s="75" t="s">
        <v>72</v>
      </c>
      <c r="G681" s="80" t="s">
        <v>57</v>
      </c>
      <c r="H681" s="80">
        <v>3</v>
      </c>
      <c r="I681" s="78" t="s">
        <v>56</v>
      </c>
      <c r="J681" s="127" t="s">
        <v>57</v>
      </c>
      <c r="K681" s="127" t="s">
        <v>57</v>
      </c>
      <c r="L681" s="75" t="s">
        <v>57</v>
      </c>
      <c r="M681" s="75" t="s">
        <v>57</v>
      </c>
      <c r="N681" s="44" t="s">
        <v>57</v>
      </c>
      <c r="O681" s="44" t="s">
        <v>57</v>
      </c>
      <c r="P681" s="44" t="s">
        <v>57</v>
      </c>
      <c r="Q681" s="182" t="s">
        <v>57</v>
      </c>
      <c r="R681" s="82">
        <v>302</v>
      </c>
      <c r="S681" s="75">
        <v>17</v>
      </c>
      <c r="T681" s="75">
        <v>9.32</v>
      </c>
      <c r="U681" s="75">
        <v>96.4</v>
      </c>
      <c r="V681" s="75">
        <v>291</v>
      </c>
      <c r="W681" s="75">
        <v>7.83</v>
      </c>
      <c r="X681" s="75">
        <v>117.5</v>
      </c>
      <c r="Y681" s="75">
        <v>16.5</v>
      </c>
      <c r="Z681" s="23" t="s">
        <v>57</v>
      </c>
      <c r="AA681" s="23" t="s">
        <v>57</v>
      </c>
      <c r="AB681" s="23" t="s">
        <v>57</v>
      </c>
      <c r="AC681" s="23" t="s">
        <v>57</v>
      </c>
      <c r="AD681" s="23" t="s">
        <v>57</v>
      </c>
      <c r="AE681" s="75" t="s">
        <v>57</v>
      </c>
      <c r="AF681" s="86" t="s">
        <v>350</v>
      </c>
      <c r="AG681" s="148"/>
      <c r="AH681" s="148"/>
      <c r="AI681" s="148"/>
      <c r="AJ681" s="148"/>
      <c r="AK681" s="148"/>
      <c r="AL681" s="148"/>
      <c r="AM681" s="87"/>
      <c r="AN681" s="87"/>
      <c r="AO681" s="87"/>
      <c r="AP681" s="149">
        <f t="shared" si="94"/>
        <v>0</v>
      </c>
      <c r="AQ681" s="148"/>
      <c r="AR681" s="148"/>
      <c r="AS681" s="148"/>
      <c r="AT681" s="148"/>
      <c r="AU681" s="148"/>
      <c r="AV681" s="148"/>
      <c r="AW681" s="148"/>
      <c r="AX681" s="148"/>
      <c r="AY681" s="148"/>
      <c r="AZ681" s="150"/>
      <c r="BA681" s="150"/>
      <c r="BB681" s="150">
        <f t="shared" si="95"/>
        <v>0</v>
      </c>
      <c r="BC681" s="150"/>
      <c r="BD681" s="150"/>
      <c r="BE681" s="150">
        <f t="shared" si="96"/>
        <v>0</v>
      </c>
      <c r="BF681" s="150"/>
      <c r="BG681" s="150"/>
      <c r="BH681" s="150">
        <f t="shared" si="97"/>
        <v>0</v>
      </c>
      <c r="BI681" s="150">
        <f t="shared" si="98"/>
        <v>0</v>
      </c>
    </row>
    <row r="682" spans="1:61" hidden="1">
      <c r="A682" s="1">
        <v>12</v>
      </c>
      <c r="B682" s="15" t="s">
        <v>286</v>
      </c>
      <c r="C682" s="16">
        <v>43392</v>
      </c>
      <c r="D682" s="15" t="s">
        <v>287</v>
      </c>
      <c r="E682" s="15" t="s">
        <v>300</v>
      </c>
      <c r="F682" s="15" t="s">
        <v>72</v>
      </c>
      <c r="G682" s="17" t="s">
        <v>57</v>
      </c>
      <c r="H682" s="17">
        <v>1</v>
      </c>
      <c r="I682" s="16" t="s">
        <v>56</v>
      </c>
      <c r="J682" s="126" t="s">
        <v>57</v>
      </c>
      <c r="K682" s="126" t="s">
        <v>57</v>
      </c>
      <c r="L682" s="15" t="s">
        <v>57</v>
      </c>
      <c r="M682" s="15" t="s">
        <v>57</v>
      </c>
      <c r="N682" s="44" t="s">
        <v>57</v>
      </c>
      <c r="O682" s="44" t="s">
        <v>57</v>
      </c>
      <c r="P682" s="44" t="s">
        <v>57</v>
      </c>
      <c r="Q682" s="15" t="s">
        <v>57</v>
      </c>
      <c r="R682" s="15">
        <v>87.3</v>
      </c>
      <c r="S682" s="15">
        <v>16.7</v>
      </c>
      <c r="T682" s="15">
        <v>9.4499999999999993</v>
      </c>
      <c r="U682" s="15">
        <v>97.2</v>
      </c>
      <c r="V682" s="15">
        <v>231.4</v>
      </c>
      <c r="W682" s="15">
        <v>7.77</v>
      </c>
      <c r="X682" s="15">
        <v>111.1</v>
      </c>
      <c r="Y682" s="15">
        <v>11</v>
      </c>
      <c r="Z682" s="18" t="s">
        <v>57</v>
      </c>
      <c r="AA682" s="18" t="s">
        <v>57</v>
      </c>
      <c r="AB682" s="18" t="s">
        <v>57</v>
      </c>
      <c r="AC682" s="18" t="s">
        <v>57</v>
      </c>
      <c r="AD682" s="18" t="s">
        <v>57</v>
      </c>
      <c r="AE682" s="15" t="s">
        <v>57</v>
      </c>
      <c r="AF682" s="11" t="s">
        <v>300</v>
      </c>
      <c r="AM682" s="3"/>
      <c r="AN682" s="3"/>
      <c r="AO682" s="3"/>
      <c r="AP682" s="124">
        <f t="shared" si="94"/>
        <v>0</v>
      </c>
      <c r="BB682" s="141">
        <f t="shared" si="95"/>
        <v>0</v>
      </c>
      <c r="BE682" s="141">
        <f t="shared" si="96"/>
        <v>0</v>
      </c>
      <c r="BH682" s="141">
        <f t="shared" si="97"/>
        <v>0</v>
      </c>
      <c r="BI682" s="141">
        <f t="shared" si="98"/>
        <v>0</v>
      </c>
    </row>
    <row r="683" spans="1:61" hidden="1">
      <c r="A683" s="1">
        <v>12</v>
      </c>
      <c r="B683" s="15" t="s">
        <v>286</v>
      </c>
      <c r="C683" s="16">
        <v>43392</v>
      </c>
      <c r="D683" s="15" t="s">
        <v>287</v>
      </c>
      <c r="E683" s="15" t="s">
        <v>301</v>
      </c>
      <c r="F683" s="15" t="s">
        <v>72</v>
      </c>
      <c r="G683" s="17" t="s">
        <v>57</v>
      </c>
      <c r="H683" s="17">
        <v>2</v>
      </c>
      <c r="I683" s="16" t="s">
        <v>56</v>
      </c>
      <c r="J683" s="126" t="s">
        <v>57</v>
      </c>
      <c r="K683" s="126" t="s">
        <v>57</v>
      </c>
      <c r="L683" s="15" t="s">
        <v>57</v>
      </c>
      <c r="M683" s="15" t="s">
        <v>57</v>
      </c>
      <c r="N683" s="44" t="s">
        <v>57</v>
      </c>
      <c r="O683" s="44" t="s">
        <v>57</v>
      </c>
      <c r="P683" s="44" t="s">
        <v>57</v>
      </c>
      <c r="Q683" s="15" t="s">
        <v>57</v>
      </c>
      <c r="R683" s="15">
        <v>87.3</v>
      </c>
      <c r="S683" s="15">
        <v>16.7</v>
      </c>
      <c r="T683" s="15">
        <v>9.4499999999999993</v>
      </c>
      <c r="U683" s="15">
        <v>97.2</v>
      </c>
      <c r="V683" s="15">
        <v>231.4</v>
      </c>
      <c r="W683" s="15">
        <v>7.77</v>
      </c>
      <c r="X683" s="15">
        <v>111.1</v>
      </c>
      <c r="Y683" s="15">
        <v>11</v>
      </c>
      <c r="Z683" s="18" t="s">
        <v>57</v>
      </c>
      <c r="AA683" s="18" t="s">
        <v>57</v>
      </c>
      <c r="AB683" s="18" t="s">
        <v>57</v>
      </c>
      <c r="AC683" s="18" t="s">
        <v>57</v>
      </c>
      <c r="AD683" s="18" t="s">
        <v>57</v>
      </c>
      <c r="AE683" s="15" t="s">
        <v>57</v>
      </c>
      <c r="AF683" s="11" t="s">
        <v>301</v>
      </c>
      <c r="AM683" s="3"/>
      <c r="AN683" s="3"/>
      <c r="AO683" s="3"/>
      <c r="AP683" s="124">
        <f t="shared" si="94"/>
        <v>0</v>
      </c>
      <c r="BB683" s="141">
        <f t="shared" si="95"/>
        <v>0</v>
      </c>
      <c r="BE683" s="141">
        <f t="shared" si="96"/>
        <v>0</v>
      </c>
      <c r="BH683" s="141">
        <f t="shared" si="97"/>
        <v>0</v>
      </c>
      <c r="BI683" s="141">
        <f t="shared" si="98"/>
        <v>0</v>
      </c>
    </row>
    <row r="684" spans="1:61" hidden="1">
      <c r="A684" s="74">
        <v>12</v>
      </c>
      <c r="B684" s="75" t="s">
        <v>286</v>
      </c>
      <c r="C684" s="78">
        <v>43392</v>
      </c>
      <c r="D684" s="75" t="s">
        <v>287</v>
      </c>
      <c r="E684" s="75" t="s">
        <v>302</v>
      </c>
      <c r="F684" s="75" t="s">
        <v>72</v>
      </c>
      <c r="G684" s="80" t="s">
        <v>57</v>
      </c>
      <c r="H684" s="80">
        <v>3</v>
      </c>
      <c r="I684" s="78" t="s">
        <v>56</v>
      </c>
      <c r="J684" s="127" t="s">
        <v>57</v>
      </c>
      <c r="K684" s="127" t="s">
        <v>57</v>
      </c>
      <c r="L684" s="75" t="s">
        <v>57</v>
      </c>
      <c r="M684" s="75" t="s">
        <v>57</v>
      </c>
      <c r="N684" s="44" t="s">
        <v>57</v>
      </c>
      <c r="O684" s="44" t="s">
        <v>57</v>
      </c>
      <c r="P684" s="44" t="s">
        <v>57</v>
      </c>
      <c r="Q684" s="75" t="s">
        <v>57</v>
      </c>
      <c r="R684" s="75">
        <v>87.3</v>
      </c>
      <c r="S684" s="75">
        <v>16.7</v>
      </c>
      <c r="T684" s="75">
        <v>9.4499999999999993</v>
      </c>
      <c r="U684" s="75">
        <v>97.2</v>
      </c>
      <c r="V684" s="75">
        <v>231.4</v>
      </c>
      <c r="W684" s="75">
        <v>7.77</v>
      </c>
      <c r="X684" s="75">
        <v>111.1</v>
      </c>
      <c r="Y684" s="75">
        <v>11</v>
      </c>
      <c r="Z684" s="23" t="s">
        <v>57</v>
      </c>
      <c r="AA684" s="23" t="s">
        <v>57</v>
      </c>
      <c r="AB684" s="23" t="s">
        <v>57</v>
      </c>
      <c r="AC684" s="23" t="s">
        <v>57</v>
      </c>
      <c r="AD684" s="23" t="s">
        <v>57</v>
      </c>
      <c r="AE684" s="75" t="s">
        <v>57</v>
      </c>
      <c r="AF684" s="86" t="s">
        <v>302</v>
      </c>
      <c r="AG684" s="148"/>
      <c r="AH684" s="148"/>
      <c r="AI684" s="148"/>
      <c r="AJ684" s="148"/>
      <c r="AK684" s="148"/>
      <c r="AL684" s="148"/>
      <c r="AM684" s="87"/>
      <c r="AN684" s="87"/>
      <c r="AO684" s="87"/>
      <c r="AP684" s="149">
        <f t="shared" si="94"/>
        <v>0</v>
      </c>
      <c r="AQ684" s="148"/>
      <c r="AR684" s="148"/>
      <c r="AS684" s="148"/>
      <c r="AT684" s="148"/>
      <c r="AU684" s="148"/>
      <c r="AV684" s="148"/>
      <c r="AW684" s="148"/>
      <c r="AX684" s="148"/>
      <c r="AY684" s="148"/>
      <c r="AZ684" s="150"/>
      <c r="BA684" s="150"/>
      <c r="BB684" s="150">
        <f t="shared" si="95"/>
        <v>0</v>
      </c>
      <c r="BC684" s="150"/>
      <c r="BD684" s="150"/>
      <c r="BE684" s="150">
        <f t="shared" si="96"/>
        <v>0</v>
      </c>
      <c r="BF684" s="150"/>
      <c r="BG684" s="150"/>
      <c r="BH684" s="150">
        <f t="shared" si="97"/>
        <v>0</v>
      </c>
      <c r="BI684" s="150">
        <f t="shared" si="98"/>
        <v>0</v>
      </c>
    </row>
    <row r="685" spans="1:61" hidden="1">
      <c r="A685" s="1">
        <v>11</v>
      </c>
      <c r="B685" s="15" t="s">
        <v>235</v>
      </c>
      <c r="C685" s="16">
        <v>43388</v>
      </c>
      <c r="D685" s="15" t="s">
        <v>236</v>
      </c>
      <c r="E685" s="15" t="s">
        <v>249</v>
      </c>
      <c r="F685" s="15" t="s">
        <v>72</v>
      </c>
      <c r="G685" s="17" t="s">
        <v>57</v>
      </c>
      <c r="H685" s="17">
        <v>1</v>
      </c>
      <c r="I685" s="16" t="s">
        <v>56</v>
      </c>
      <c r="J685" s="126" t="s">
        <v>57</v>
      </c>
      <c r="K685" s="126" t="s">
        <v>57</v>
      </c>
      <c r="L685" s="15" t="s">
        <v>57</v>
      </c>
      <c r="M685" s="15" t="s">
        <v>57</v>
      </c>
      <c r="N685" s="44" t="s">
        <v>57</v>
      </c>
      <c r="O685" s="44" t="s">
        <v>57</v>
      </c>
      <c r="P685" s="44" t="s">
        <v>57</v>
      </c>
      <c r="Q685" s="15" t="s">
        <v>57</v>
      </c>
      <c r="R685" s="15">
        <v>100</v>
      </c>
      <c r="S685" s="15">
        <v>19</v>
      </c>
      <c r="T685" s="15">
        <v>9.24</v>
      </c>
      <c r="U685" s="15">
        <v>99.6</v>
      </c>
      <c r="V685" s="15">
        <v>245.8</v>
      </c>
      <c r="W685" s="15">
        <v>7.85</v>
      </c>
      <c r="X685" s="15">
        <v>293.7</v>
      </c>
      <c r="Y685" s="15">
        <v>5.8</v>
      </c>
      <c r="Z685" s="18" t="s">
        <v>57</v>
      </c>
      <c r="AA685" s="18" t="s">
        <v>57</v>
      </c>
      <c r="AB685" s="18" t="s">
        <v>57</v>
      </c>
      <c r="AC685" s="18" t="s">
        <v>57</v>
      </c>
      <c r="AD685" s="18" t="s">
        <v>57</v>
      </c>
      <c r="AE685" s="15" t="s">
        <v>57</v>
      </c>
      <c r="AF685" s="11" t="s">
        <v>249</v>
      </c>
      <c r="AM685" s="3"/>
      <c r="AN685" s="3"/>
      <c r="AO685" s="3"/>
      <c r="AP685" s="124">
        <f t="shared" si="94"/>
        <v>0</v>
      </c>
      <c r="BB685" s="141">
        <f t="shared" si="95"/>
        <v>0</v>
      </c>
      <c r="BE685" s="141">
        <f t="shared" si="96"/>
        <v>0</v>
      </c>
      <c r="BH685" s="141">
        <f t="shared" si="97"/>
        <v>0</v>
      </c>
      <c r="BI685" s="141">
        <f t="shared" si="98"/>
        <v>0</v>
      </c>
    </row>
    <row r="686" spans="1:61" hidden="1">
      <c r="A686" s="1">
        <v>11</v>
      </c>
      <c r="B686" s="15" t="s">
        <v>235</v>
      </c>
      <c r="C686" s="16">
        <v>43388</v>
      </c>
      <c r="D686" s="15" t="s">
        <v>236</v>
      </c>
      <c r="E686" s="15" t="s">
        <v>250</v>
      </c>
      <c r="F686" s="15" t="s">
        <v>72</v>
      </c>
      <c r="G686" s="17" t="s">
        <v>57</v>
      </c>
      <c r="H686" s="17">
        <v>2</v>
      </c>
      <c r="I686" s="16" t="s">
        <v>56</v>
      </c>
      <c r="J686" s="126" t="s">
        <v>57</v>
      </c>
      <c r="K686" s="126" t="s">
        <v>57</v>
      </c>
      <c r="L686" s="15" t="s">
        <v>57</v>
      </c>
      <c r="M686" s="15" t="s">
        <v>57</v>
      </c>
      <c r="N686" s="44" t="s">
        <v>57</v>
      </c>
      <c r="O686" s="44" t="s">
        <v>57</v>
      </c>
      <c r="P686" s="44" t="s">
        <v>57</v>
      </c>
      <c r="Q686" s="15" t="s">
        <v>57</v>
      </c>
      <c r="R686" s="15">
        <v>100</v>
      </c>
      <c r="S686" s="15">
        <v>19</v>
      </c>
      <c r="T686" s="15">
        <v>9.24</v>
      </c>
      <c r="U686" s="15">
        <v>99.6</v>
      </c>
      <c r="V686" s="15">
        <v>245.8</v>
      </c>
      <c r="W686" s="15">
        <v>7.85</v>
      </c>
      <c r="X686" s="15">
        <v>293.7</v>
      </c>
      <c r="Y686" s="15">
        <v>5.8</v>
      </c>
      <c r="Z686" s="18" t="s">
        <v>57</v>
      </c>
      <c r="AA686" s="18" t="s">
        <v>57</v>
      </c>
      <c r="AB686" s="18" t="s">
        <v>57</v>
      </c>
      <c r="AC686" s="18" t="s">
        <v>57</v>
      </c>
      <c r="AD686" s="18" t="s">
        <v>57</v>
      </c>
      <c r="AE686" s="15" t="s">
        <v>57</v>
      </c>
      <c r="AF686" s="11" t="s">
        <v>250</v>
      </c>
      <c r="AM686" s="3"/>
      <c r="AN686" s="3"/>
      <c r="AO686" s="3"/>
      <c r="AP686" s="124">
        <f t="shared" si="94"/>
        <v>0</v>
      </c>
      <c r="BB686" s="141">
        <f t="shared" si="95"/>
        <v>0</v>
      </c>
      <c r="BE686" s="141">
        <f t="shared" si="96"/>
        <v>0</v>
      </c>
      <c r="BH686" s="141">
        <f t="shared" si="97"/>
        <v>0</v>
      </c>
      <c r="BI686" s="141">
        <f t="shared" si="98"/>
        <v>0</v>
      </c>
    </row>
    <row r="687" spans="1:61" hidden="1">
      <c r="A687" s="1">
        <v>11</v>
      </c>
      <c r="B687" s="15" t="s">
        <v>235</v>
      </c>
      <c r="C687" s="16">
        <v>43388</v>
      </c>
      <c r="D687" s="15" t="s">
        <v>236</v>
      </c>
      <c r="E687" s="15" t="s">
        <v>251</v>
      </c>
      <c r="F687" s="15" t="s">
        <v>72</v>
      </c>
      <c r="G687" s="17" t="s">
        <v>57</v>
      </c>
      <c r="H687" s="17">
        <v>3</v>
      </c>
      <c r="I687" s="16" t="s">
        <v>56</v>
      </c>
      <c r="J687" s="126" t="s">
        <v>57</v>
      </c>
      <c r="K687" s="126" t="s">
        <v>57</v>
      </c>
      <c r="L687" s="15" t="s">
        <v>57</v>
      </c>
      <c r="M687" s="15" t="s">
        <v>57</v>
      </c>
      <c r="N687" s="44" t="s">
        <v>57</v>
      </c>
      <c r="O687" s="44" t="s">
        <v>57</v>
      </c>
      <c r="P687" s="44" t="s">
        <v>57</v>
      </c>
      <c r="Q687" s="15" t="s">
        <v>57</v>
      </c>
      <c r="R687" s="15">
        <v>100</v>
      </c>
      <c r="S687" s="15">
        <v>19</v>
      </c>
      <c r="T687" s="15">
        <v>9.24</v>
      </c>
      <c r="U687" s="15">
        <v>99.6</v>
      </c>
      <c r="V687" s="15">
        <v>245.8</v>
      </c>
      <c r="W687" s="15">
        <v>7.85</v>
      </c>
      <c r="X687" s="15">
        <v>293.7</v>
      </c>
      <c r="Y687" s="15">
        <v>5.8</v>
      </c>
      <c r="Z687" s="18" t="s">
        <v>57</v>
      </c>
      <c r="AA687" s="18" t="s">
        <v>57</v>
      </c>
      <c r="AB687" s="18" t="s">
        <v>57</v>
      </c>
      <c r="AC687" s="18" t="s">
        <v>57</v>
      </c>
      <c r="AD687" s="18" t="s">
        <v>57</v>
      </c>
      <c r="AE687" s="15" t="s">
        <v>57</v>
      </c>
      <c r="AF687" s="11" t="s">
        <v>251</v>
      </c>
      <c r="AM687" s="3"/>
      <c r="AN687" s="3"/>
      <c r="AO687" s="3"/>
      <c r="AP687" s="124">
        <f t="shared" si="94"/>
        <v>0</v>
      </c>
      <c r="BB687" s="141">
        <f t="shared" si="95"/>
        <v>0</v>
      </c>
      <c r="BE687" s="141">
        <f t="shared" si="96"/>
        <v>0</v>
      </c>
      <c r="BH687" s="141">
        <f t="shared" si="97"/>
        <v>0</v>
      </c>
      <c r="BI687" s="141">
        <f t="shared" si="98"/>
        <v>0</v>
      </c>
    </row>
    <row r="688" spans="1:61" hidden="1">
      <c r="A688" s="1">
        <v>11</v>
      </c>
      <c r="B688" s="15" t="s">
        <v>235</v>
      </c>
      <c r="C688" s="16">
        <v>43395</v>
      </c>
      <c r="D688" s="15" t="s">
        <v>270</v>
      </c>
      <c r="E688" s="15" t="s">
        <v>283</v>
      </c>
      <c r="F688" s="15" t="s">
        <v>72</v>
      </c>
      <c r="G688" s="17" t="s">
        <v>57</v>
      </c>
      <c r="H688" s="17">
        <v>10</v>
      </c>
      <c r="I688" s="16" t="s">
        <v>56</v>
      </c>
      <c r="J688" s="126" t="s">
        <v>57</v>
      </c>
      <c r="K688" s="126" t="s">
        <v>57</v>
      </c>
      <c r="L688" s="15" t="s">
        <v>57</v>
      </c>
      <c r="M688" s="15" t="s">
        <v>57</v>
      </c>
      <c r="N688" s="44" t="s">
        <v>57</v>
      </c>
      <c r="O688" s="44" t="s">
        <v>57</v>
      </c>
      <c r="P688" s="44" t="s">
        <v>57</v>
      </c>
      <c r="Q688" s="15" t="s">
        <v>57</v>
      </c>
      <c r="R688" s="15">
        <v>65.099999999999994</v>
      </c>
      <c r="S688" s="15">
        <v>15.7</v>
      </c>
      <c r="T688" s="15">
        <v>10.119999999999999</v>
      </c>
      <c r="U688" s="15">
        <v>102</v>
      </c>
      <c r="V688" s="15">
        <v>298.39999999999998</v>
      </c>
      <c r="W688" s="15">
        <v>7.85</v>
      </c>
      <c r="X688" s="15">
        <v>100.6</v>
      </c>
      <c r="Y688" s="15">
        <v>4.7</v>
      </c>
      <c r="Z688" s="18" t="s">
        <v>57</v>
      </c>
      <c r="AA688" s="18" t="s">
        <v>57</v>
      </c>
      <c r="AB688" s="18" t="s">
        <v>57</v>
      </c>
      <c r="AC688" s="18" t="s">
        <v>57</v>
      </c>
      <c r="AD688" s="18" t="s">
        <v>57</v>
      </c>
      <c r="AE688" s="15" t="s">
        <v>57</v>
      </c>
      <c r="AF688" s="11" t="s">
        <v>283</v>
      </c>
      <c r="AM688" s="3"/>
      <c r="AN688" s="3"/>
      <c r="AO688" s="3"/>
      <c r="AP688" s="124">
        <f t="shared" si="94"/>
        <v>0</v>
      </c>
      <c r="BB688" s="141">
        <f t="shared" si="95"/>
        <v>0</v>
      </c>
      <c r="BE688" s="141">
        <f t="shared" si="96"/>
        <v>0</v>
      </c>
      <c r="BH688" s="141">
        <f t="shared" si="97"/>
        <v>0</v>
      </c>
      <c r="BI688" s="141">
        <f t="shared" si="98"/>
        <v>0</v>
      </c>
    </row>
    <row r="689" spans="1:61" hidden="1">
      <c r="A689" s="1">
        <v>11</v>
      </c>
      <c r="B689" s="15" t="s">
        <v>235</v>
      </c>
      <c r="C689" s="16">
        <v>43395</v>
      </c>
      <c r="D689" s="15" t="s">
        <v>270</v>
      </c>
      <c r="E689" s="15" t="s">
        <v>284</v>
      </c>
      <c r="F689" s="15" t="s">
        <v>72</v>
      </c>
      <c r="G689" s="17" t="s">
        <v>57</v>
      </c>
      <c r="H689" s="17">
        <v>11</v>
      </c>
      <c r="I689" s="16" t="s">
        <v>56</v>
      </c>
      <c r="J689" s="126" t="s">
        <v>57</v>
      </c>
      <c r="K689" s="126" t="s">
        <v>57</v>
      </c>
      <c r="L689" s="15" t="s">
        <v>57</v>
      </c>
      <c r="M689" s="15" t="s">
        <v>57</v>
      </c>
      <c r="N689" s="44" t="s">
        <v>57</v>
      </c>
      <c r="O689" s="44" t="s">
        <v>57</v>
      </c>
      <c r="P689" s="44" t="s">
        <v>57</v>
      </c>
      <c r="Q689" s="15" t="s">
        <v>57</v>
      </c>
      <c r="R689" s="15">
        <v>65.099999999999994</v>
      </c>
      <c r="S689" s="15">
        <v>15.7</v>
      </c>
      <c r="T689" s="15">
        <v>10.119999999999999</v>
      </c>
      <c r="U689" s="15">
        <v>102</v>
      </c>
      <c r="V689" s="15">
        <v>298.39999999999998</v>
      </c>
      <c r="W689" s="15">
        <v>7.85</v>
      </c>
      <c r="X689" s="15">
        <v>100.6</v>
      </c>
      <c r="Y689" s="15">
        <v>4.7</v>
      </c>
      <c r="Z689" s="18" t="s">
        <v>57</v>
      </c>
      <c r="AA689" s="18" t="s">
        <v>57</v>
      </c>
      <c r="AB689" s="18" t="s">
        <v>57</v>
      </c>
      <c r="AC689" s="18" t="s">
        <v>57</v>
      </c>
      <c r="AD689" s="18" t="s">
        <v>57</v>
      </c>
      <c r="AE689" s="15" t="s">
        <v>57</v>
      </c>
      <c r="AF689" s="11" t="s">
        <v>284</v>
      </c>
      <c r="AM689" s="3"/>
      <c r="AN689" s="3"/>
      <c r="AO689" s="3"/>
      <c r="AP689" s="124">
        <f t="shared" si="94"/>
        <v>0</v>
      </c>
      <c r="BB689" s="141">
        <f t="shared" si="95"/>
        <v>0</v>
      </c>
      <c r="BE689" s="141">
        <f t="shared" si="96"/>
        <v>0</v>
      </c>
      <c r="BH689" s="141">
        <f t="shared" si="97"/>
        <v>0</v>
      </c>
      <c r="BI689" s="141">
        <f t="shared" si="98"/>
        <v>0</v>
      </c>
    </row>
    <row r="690" spans="1:61" hidden="1">
      <c r="A690" s="1">
        <v>11</v>
      </c>
      <c r="B690" s="15" t="s">
        <v>235</v>
      </c>
      <c r="C690" s="16">
        <v>43395</v>
      </c>
      <c r="D690" s="15" t="s">
        <v>270</v>
      </c>
      <c r="E690" s="15" t="s">
        <v>285</v>
      </c>
      <c r="F690" s="15" t="s">
        <v>72</v>
      </c>
      <c r="G690" s="17" t="s">
        <v>57</v>
      </c>
      <c r="H690" s="17">
        <v>12</v>
      </c>
      <c r="I690" s="16" t="s">
        <v>56</v>
      </c>
      <c r="J690" s="126" t="s">
        <v>57</v>
      </c>
      <c r="K690" s="126" t="s">
        <v>57</v>
      </c>
      <c r="L690" s="15" t="s">
        <v>57</v>
      </c>
      <c r="M690" s="15" t="s">
        <v>57</v>
      </c>
      <c r="N690" s="44" t="s">
        <v>57</v>
      </c>
      <c r="O690" s="44" t="s">
        <v>57</v>
      </c>
      <c r="P690" s="44" t="s">
        <v>57</v>
      </c>
      <c r="Q690" s="15" t="s">
        <v>57</v>
      </c>
      <c r="R690" s="15">
        <v>65.099999999999994</v>
      </c>
      <c r="S690" s="15">
        <v>15.7</v>
      </c>
      <c r="T690" s="15">
        <v>10.119999999999999</v>
      </c>
      <c r="U690" s="15">
        <v>102</v>
      </c>
      <c r="V690" s="15">
        <v>298.39999999999998</v>
      </c>
      <c r="W690" s="15">
        <v>7.85</v>
      </c>
      <c r="X690" s="15">
        <v>100.6</v>
      </c>
      <c r="Y690" s="15">
        <v>4.7</v>
      </c>
      <c r="Z690" s="18" t="s">
        <v>57</v>
      </c>
      <c r="AA690" s="18" t="s">
        <v>57</v>
      </c>
      <c r="AB690" s="18" t="s">
        <v>57</v>
      </c>
      <c r="AC690" s="18" t="s">
        <v>57</v>
      </c>
      <c r="AD690" s="18" t="s">
        <v>57</v>
      </c>
      <c r="AE690" s="15" t="s">
        <v>57</v>
      </c>
      <c r="AF690" s="11" t="s">
        <v>285</v>
      </c>
      <c r="AM690" s="3"/>
      <c r="AN690" s="3"/>
      <c r="AO690" s="3"/>
      <c r="AP690" s="124">
        <f t="shared" si="94"/>
        <v>0</v>
      </c>
      <c r="BB690" s="141">
        <f t="shared" si="95"/>
        <v>0</v>
      </c>
      <c r="BE690" s="141">
        <f t="shared" si="96"/>
        <v>0</v>
      </c>
      <c r="BH690" s="141">
        <f t="shared" si="97"/>
        <v>0</v>
      </c>
      <c r="BI690" s="141">
        <f t="shared" si="98"/>
        <v>0</v>
      </c>
    </row>
    <row r="691" spans="1:61" hidden="1">
      <c r="A691" s="1">
        <v>3</v>
      </c>
      <c r="B691" s="15" t="s">
        <v>93</v>
      </c>
      <c r="C691" s="16">
        <v>43390</v>
      </c>
      <c r="D691" s="15" t="s">
        <v>94</v>
      </c>
      <c r="E691" s="15" t="s">
        <v>107</v>
      </c>
      <c r="F691" s="15" t="s">
        <v>72</v>
      </c>
      <c r="G691" s="17" t="s">
        <v>57</v>
      </c>
      <c r="H691" s="17">
        <v>1</v>
      </c>
      <c r="I691" s="16" t="s">
        <v>56</v>
      </c>
      <c r="J691" s="126" t="s">
        <v>57</v>
      </c>
      <c r="K691" s="126" t="s">
        <v>57</v>
      </c>
      <c r="L691" s="15" t="s">
        <v>57</v>
      </c>
      <c r="M691" s="15" t="s">
        <v>57</v>
      </c>
      <c r="N691" s="44" t="s">
        <v>57</v>
      </c>
      <c r="O691" s="44" t="s">
        <v>57</v>
      </c>
      <c r="P691" s="44" t="s">
        <v>57</v>
      </c>
      <c r="Q691" s="15" t="s">
        <v>57</v>
      </c>
      <c r="R691" s="114">
        <v>36.9</v>
      </c>
      <c r="S691" s="15">
        <v>13.7</v>
      </c>
      <c r="T691" s="15">
        <v>10.130000000000001</v>
      </c>
      <c r="U691" s="15">
        <v>97.8</v>
      </c>
      <c r="V691" s="15">
        <v>200.8</v>
      </c>
      <c r="W691" s="15">
        <v>7.93</v>
      </c>
      <c r="X691" s="15">
        <v>172.9</v>
      </c>
      <c r="Y691" s="15">
        <v>8.3000000000000007</v>
      </c>
      <c r="Z691" s="18" t="s">
        <v>57</v>
      </c>
      <c r="AA691" s="18" t="s">
        <v>57</v>
      </c>
      <c r="AB691" s="18" t="s">
        <v>57</v>
      </c>
      <c r="AC691" s="18" t="s">
        <v>57</v>
      </c>
      <c r="AD691" s="18" t="s">
        <v>57</v>
      </c>
      <c r="AE691" s="15" t="s">
        <v>57</v>
      </c>
      <c r="AF691" s="11" t="s">
        <v>107</v>
      </c>
      <c r="AM691" s="3"/>
      <c r="AN691" s="3"/>
      <c r="AO691" s="3"/>
      <c r="AP691" s="124"/>
      <c r="BB691" s="141">
        <f t="shared" si="95"/>
        <v>0</v>
      </c>
      <c r="BE691" s="141">
        <f t="shared" si="96"/>
        <v>0</v>
      </c>
      <c r="BH691" s="141">
        <f t="shared" si="97"/>
        <v>0</v>
      </c>
      <c r="BI691" s="141">
        <f t="shared" si="98"/>
        <v>0</v>
      </c>
    </row>
    <row r="692" spans="1:61" hidden="1">
      <c r="A692" s="1">
        <v>3</v>
      </c>
      <c r="B692" s="15" t="s">
        <v>93</v>
      </c>
      <c r="C692" s="16">
        <v>43390</v>
      </c>
      <c r="D692" s="15" t="s">
        <v>94</v>
      </c>
      <c r="E692" s="15" t="s">
        <v>108</v>
      </c>
      <c r="F692" s="15" t="s">
        <v>72</v>
      </c>
      <c r="G692" s="17" t="s">
        <v>57</v>
      </c>
      <c r="H692" s="17">
        <v>2</v>
      </c>
      <c r="I692" s="16" t="s">
        <v>56</v>
      </c>
      <c r="J692" s="126" t="s">
        <v>57</v>
      </c>
      <c r="K692" s="126" t="s">
        <v>57</v>
      </c>
      <c r="L692" s="15" t="s">
        <v>57</v>
      </c>
      <c r="M692" s="15" t="s">
        <v>57</v>
      </c>
      <c r="N692" s="44" t="s">
        <v>57</v>
      </c>
      <c r="O692" s="44" t="s">
        <v>57</v>
      </c>
      <c r="P692" s="44" t="s">
        <v>57</v>
      </c>
      <c r="Q692" s="15" t="s">
        <v>57</v>
      </c>
      <c r="R692" s="114">
        <v>36.9</v>
      </c>
      <c r="S692" s="15">
        <v>13.7</v>
      </c>
      <c r="T692" s="15">
        <v>10.130000000000001</v>
      </c>
      <c r="U692" s="15">
        <v>97.8</v>
      </c>
      <c r="V692" s="15">
        <v>200.8</v>
      </c>
      <c r="W692" s="15">
        <v>7.93</v>
      </c>
      <c r="X692" s="15">
        <v>172.9</v>
      </c>
      <c r="Y692" s="15">
        <v>8.3000000000000007</v>
      </c>
      <c r="Z692" s="18" t="s">
        <v>57</v>
      </c>
      <c r="AA692" s="18" t="s">
        <v>57</v>
      </c>
      <c r="AB692" s="18" t="s">
        <v>57</v>
      </c>
      <c r="AC692" s="18" t="s">
        <v>57</v>
      </c>
      <c r="AD692" s="18" t="s">
        <v>57</v>
      </c>
      <c r="AE692" s="15" t="s">
        <v>57</v>
      </c>
      <c r="AF692" s="11" t="s">
        <v>108</v>
      </c>
      <c r="AM692" s="3"/>
      <c r="AN692" s="3"/>
      <c r="AO692" s="3"/>
      <c r="AP692" s="124"/>
      <c r="BB692" s="141">
        <f t="shared" si="95"/>
        <v>0</v>
      </c>
      <c r="BE692" s="141">
        <f t="shared" si="96"/>
        <v>0</v>
      </c>
      <c r="BH692" s="141">
        <f t="shared" si="97"/>
        <v>0</v>
      </c>
      <c r="BI692" s="141">
        <f t="shared" si="98"/>
        <v>0</v>
      </c>
    </row>
    <row r="693" spans="1:61" hidden="1">
      <c r="A693" s="1">
        <v>3</v>
      </c>
      <c r="B693" s="15" t="s">
        <v>93</v>
      </c>
      <c r="C693" s="16">
        <v>43390</v>
      </c>
      <c r="D693" s="15" t="s">
        <v>94</v>
      </c>
      <c r="E693" s="15" t="s">
        <v>109</v>
      </c>
      <c r="F693" s="15" t="s">
        <v>72</v>
      </c>
      <c r="G693" s="17" t="s">
        <v>57</v>
      </c>
      <c r="H693" s="17">
        <v>3</v>
      </c>
      <c r="I693" s="16" t="s">
        <v>56</v>
      </c>
      <c r="J693" s="126" t="s">
        <v>57</v>
      </c>
      <c r="K693" s="126" t="s">
        <v>57</v>
      </c>
      <c r="L693" s="15" t="s">
        <v>57</v>
      </c>
      <c r="M693" s="15" t="s">
        <v>57</v>
      </c>
      <c r="N693" s="44" t="s">
        <v>57</v>
      </c>
      <c r="O693" s="44" t="s">
        <v>57</v>
      </c>
      <c r="P693" s="44" t="s">
        <v>57</v>
      </c>
      <c r="Q693" s="15" t="s">
        <v>57</v>
      </c>
      <c r="R693" s="114">
        <v>36.9</v>
      </c>
      <c r="S693" s="15">
        <v>13.7</v>
      </c>
      <c r="T693" s="15">
        <v>10.130000000000001</v>
      </c>
      <c r="U693" s="15">
        <v>97.8</v>
      </c>
      <c r="V693" s="15">
        <v>200.8</v>
      </c>
      <c r="W693" s="15">
        <v>7.93</v>
      </c>
      <c r="X693" s="15">
        <v>172.9</v>
      </c>
      <c r="Y693" s="15">
        <v>8.3000000000000007</v>
      </c>
      <c r="Z693" s="18" t="s">
        <v>57</v>
      </c>
      <c r="AA693" s="18" t="s">
        <v>57</v>
      </c>
      <c r="AB693" s="18" t="s">
        <v>57</v>
      </c>
      <c r="AC693" s="18" t="s">
        <v>57</v>
      </c>
      <c r="AD693" s="18" t="s">
        <v>57</v>
      </c>
      <c r="AE693" s="15" t="s">
        <v>57</v>
      </c>
      <c r="AF693" s="11" t="s">
        <v>109</v>
      </c>
      <c r="AM693" s="3"/>
      <c r="AN693" s="3"/>
      <c r="AO693" s="3"/>
      <c r="AP693" s="124"/>
      <c r="BB693" s="141">
        <f t="shared" si="95"/>
        <v>0</v>
      </c>
      <c r="BE693" s="141">
        <f t="shared" si="96"/>
        <v>0</v>
      </c>
      <c r="BH693" s="141">
        <f t="shared" si="97"/>
        <v>0</v>
      </c>
      <c r="BI693" s="141">
        <f t="shared" si="98"/>
        <v>0</v>
      </c>
    </row>
    <row r="694" spans="1:61" hidden="1">
      <c r="A694" s="1">
        <v>1</v>
      </c>
      <c r="B694" s="15" t="s">
        <v>52</v>
      </c>
      <c r="C694" s="16">
        <v>43390</v>
      </c>
      <c r="D694" s="15" t="s">
        <v>53</v>
      </c>
      <c r="E694" s="15" t="s">
        <v>71</v>
      </c>
      <c r="F694" s="15" t="s">
        <v>72</v>
      </c>
      <c r="G694" s="17" t="s">
        <v>57</v>
      </c>
      <c r="H694" s="17">
        <v>1</v>
      </c>
      <c r="I694" s="16" t="s">
        <v>56</v>
      </c>
      <c r="J694" s="126" t="s">
        <v>57</v>
      </c>
      <c r="K694" s="126" t="s">
        <v>57</v>
      </c>
      <c r="L694" s="15" t="s">
        <v>57</v>
      </c>
      <c r="M694" s="15" t="s">
        <v>57</v>
      </c>
      <c r="N694" s="44" t="s">
        <v>57</v>
      </c>
      <c r="O694" s="44" t="s">
        <v>57</v>
      </c>
      <c r="P694" s="44" t="s">
        <v>57</v>
      </c>
      <c r="Q694" s="15" t="s">
        <v>57</v>
      </c>
      <c r="R694" s="114">
        <v>23.4</v>
      </c>
      <c r="S694" s="15">
        <v>11.4</v>
      </c>
      <c r="T694" s="15">
        <v>10.09</v>
      </c>
      <c r="U694" s="15">
        <v>92.4</v>
      </c>
      <c r="V694" s="15">
        <v>124</v>
      </c>
      <c r="W694" s="15">
        <v>7.73</v>
      </c>
      <c r="X694" s="15">
        <v>140.30000000000001</v>
      </c>
      <c r="Y694" s="15">
        <v>6.4</v>
      </c>
      <c r="Z694" s="18" t="s">
        <v>57</v>
      </c>
      <c r="AA694" s="18" t="s">
        <v>57</v>
      </c>
      <c r="AB694" s="18" t="s">
        <v>57</v>
      </c>
      <c r="AC694" s="18" t="s">
        <v>57</v>
      </c>
      <c r="AD694" s="18" t="s">
        <v>57</v>
      </c>
      <c r="AE694" s="15" t="s">
        <v>57</v>
      </c>
      <c r="AF694" s="11" t="s">
        <v>71</v>
      </c>
      <c r="AM694" s="3"/>
      <c r="AN694" s="3"/>
      <c r="AO694" s="3"/>
      <c r="AP694" s="124"/>
      <c r="BB694" s="141">
        <f t="shared" si="95"/>
        <v>0</v>
      </c>
      <c r="BE694" s="141">
        <f t="shared" si="96"/>
        <v>0</v>
      </c>
      <c r="BH694" s="141">
        <f t="shared" si="97"/>
        <v>0</v>
      </c>
      <c r="BI694" s="141">
        <f t="shared" si="98"/>
        <v>0</v>
      </c>
    </row>
    <row r="695" spans="1:61" hidden="1">
      <c r="A695" s="1">
        <v>1</v>
      </c>
      <c r="B695" s="15" t="s">
        <v>52</v>
      </c>
      <c r="C695" s="16">
        <v>43390</v>
      </c>
      <c r="D695" s="15" t="s">
        <v>53</v>
      </c>
      <c r="E695" s="15" t="s">
        <v>73</v>
      </c>
      <c r="F695" s="15" t="s">
        <v>72</v>
      </c>
      <c r="G695" s="17" t="s">
        <v>57</v>
      </c>
      <c r="H695" s="17">
        <v>2</v>
      </c>
      <c r="I695" s="16" t="s">
        <v>56</v>
      </c>
      <c r="J695" s="126" t="s">
        <v>57</v>
      </c>
      <c r="K695" s="126" t="s">
        <v>57</v>
      </c>
      <c r="L695" s="15" t="s">
        <v>57</v>
      </c>
      <c r="M695" s="15" t="s">
        <v>57</v>
      </c>
      <c r="N695" s="44" t="s">
        <v>57</v>
      </c>
      <c r="O695" s="44" t="s">
        <v>57</v>
      </c>
      <c r="P695" s="44" t="s">
        <v>57</v>
      </c>
      <c r="Q695" s="15" t="s">
        <v>57</v>
      </c>
      <c r="R695" s="114">
        <v>23.4</v>
      </c>
      <c r="S695" s="15">
        <v>11.4</v>
      </c>
      <c r="T695" s="15">
        <v>10.09</v>
      </c>
      <c r="U695" s="15">
        <v>92.4</v>
      </c>
      <c r="V695" s="15">
        <v>124</v>
      </c>
      <c r="W695" s="15">
        <v>7.73</v>
      </c>
      <c r="X695" s="15">
        <v>140.30000000000001</v>
      </c>
      <c r="Y695" s="15">
        <v>6.4</v>
      </c>
      <c r="Z695" s="18" t="s">
        <v>57</v>
      </c>
      <c r="AA695" s="18" t="s">
        <v>57</v>
      </c>
      <c r="AB695" s="18" t="s">
        <v>57</v>
      </c>
      <c r="AC695" s="18" t="s">
        <v>57</v>
      </c>
      <c r="AD695" s="18" t="s">
        <v>57</v>
      </c>
      <c r="AE695" s="15" t="s">
        <v>57</v>
      </c>
      <c r="AF695" s="11" t="s">
        <v>73</v>
      </c>
      <c r="AM695" s="3"/>
      <c r="AN695" s="3"/>
      <c r="AO695" s="3"/>
      <c r="AP695" s="124"/>
      <c r="BB695" s="141">
        <f t="shared" si="95"/>
        <v>0</v>
      </c>
      <c r="BE695" s="141">
        <f t="shared" si="96"/>
        <v>0</v>
      </c>
      <c r="BH695" s="141">
        <f t="shared" si="97"/>
        <v>0</v>
      </c>
      <c r="BI695" s="141">
        <f t="shared" si="98"/>
        <v>0</v>
      </c>
    </row>
    <row r="696" spans="1:61" hidden="1">
      <c r="A696" s="1">
        <v>1</v>
      </c>
      <c r="B696" s="15" t="s">
        <v>52</v>
      </c>
      <c r="C696" s="16">
        <v>43390</v>
      </c>
      <c r="D696" s="15" t="s">
        <v>53</v>
      </c>
      <c r="E696" s="15" t="s">
        <v>74</v>
      </c>
      <c r="F696" s="15" t="s">
        <v>72</v>
      </c>
      <c r="G696" s="17" t="s">
        <v>57</v>
      </c>
      <c r="H696" s="17">
        <v>3</v>
      </c>
      <c r="I696" s="16" t="s">
        <v>56</v>
      </c>
      <c r="J696" s="126" t="s">
        <v>57</v>
      </c>
      <c r="K696" s="126" t="s">
        <v>57</v>
      </c>
      <c r="L696" s="15" t="s">
        <v>57</v>
      </c>
      <c r="M696" s="15" t="s">
        <v>57</v>
      </c>
      <c r="N696" s="44" t="s">
        <v>57</v>
      </c>
      <c r="O696" s="44" t="s">
        <v>57</v>
      </c>
      <c r="P696" s="44" t="s">
        <v>57</v>
      </c>
      <c r="Q696" s="15" t="s">
        <v>57</v>
      </c>
      <c r="R696" s="114">
        <v>23.4</v>
      </c>
      <c r="S696" s="15">
        <v>11.4</v>
      </c>
      <c r="T696" s="15">
        <v>10.09</v>
      </c>
      <c r="U696" s="15">
        <v>92.4</v>
      </c>
      <c r="V696" s="15">
        <v>124</v>
      </c>
      <c r="W696" s="15">
        <v>7.73</v>
      </c>
      <c r="X696" s="15">
        <v>140.30000000000001</v>
      </c>
      <c r="Y696" s="15">
        <v>6.4</v>
      </c>
      <c r="Z696" s="18" t="s">
        <v>57</v>
      </c>
      <c r="AA696" s="18" t="s">
        <v>57</v>
      </c>
      <c r="AB696" s="18" t="s">
        <v>57</v>
      </c>
      <c r="AC696" s="18" t="s">
        <v>57</v>
      </c>
      <c r="AD696" s="18" t="s">
        <v>57</v>
      </c>
      <c r="AE696" s="15" t="s">
        <v>57</v>
      </c>
      <c r="AF696" s="11" t="s">
        <v>74</v>
      </c>
      <c r="AM696" s="3"/>
      <c r="AN696" s="3"/>
      <c r="AO696" s="3"/>
      <c r="AP696" s="124"/>
      <c r="BB696" s="141">
        <f t="shared" si="95"/>
        <v>0</v>
      </c>
      <c r="BE696" s="141">
        <f t="shared" si="96"/>
        <v>0</v>
      </c>
      <c r="BH696" s="141">
        <f t="shared" si="97"/>
        <v>0</v>
      </c>
      <c r="BI696" s="141">
        <f t="shared" si="98"/>
        <v>0</v>
      </c>
    </row>
    <row r="697" spans="1:61" hidden="1">
      <c r="A697" s="1">
        <v>6</v>
      </c>
      <c r="B697" s="15" t="s">
        <v>143</v>
      </c>
      <c r="C697" s="16">
        <v>43388</v>
      </c>
      <c r="D697" s="15" t="s">
        <v>168</v>
      </c>
      <c r="E697" s="15" t="s">
        <v>169</v>
      </c>
      <c r="F697" s="15" t="s">
        <v>72</v>
      </c>
      <c r="G697" s="17" t="s">
        <v>57</v>
      </c>
      <c r="H697" s="17">
        <v>1</v>
      </c>
      <c r="I697" s="16" t="s">
        <v>56</v>
      </c>
      <c r="J697" s="126" t="s">
        <v>57</v>
      </c>
      <c r="K697" s="126" t="s">
        <v>57</v>
      </c>
      <c r="L697" s="15" t="s">
        <v>57</v>
      </c>
      <c r="M697" s="15" t="s">
        <v>57</v>
      </c>
      <c r="N697" s="44" t="s">
        <v>57</v>
      </c>
      <c r="O697" s="44" t="s">
        <v>57</v>
      </c>
      <c r="P697" s="44" t="s">
        <v>57</v>
      </c>
      <c r="Q697" s="15" t="s">
        <v>57</v>
      </c>
      <c r="R697" s="15">
        <v>139</v>
      </c>
      <c r="S697" s="15">
        <v>17</v>
      </c>
      <c r="T697" s="15">
        <v>9.39</v>
      </c>
      <c r="U697" s="15">
        <v>97.3</v>
      </c>
      <c r="V697" s="15">
        <v>263.5</v>
      </c>
      <c r="W697" s="15">
        <v>7.87</v>
      </c>
      <c r="X697" s="15">
        <v>281</v>
      </c>
      <c r="Y697" s="15">
        <v>4.9000000000000004</v>
      </c>
      <c r="Z697" s="18" t="s">
        <v>57</v>
      </c>
      <c r="AA697" s="18" t="s">
        <v>57</v>
      </c>
      <c r="AB697" s="18" t="s">
        <v>57</v>
      </c>
      <c r="AC697" s="18" t="s">
        <v>57</v>
      </c>
      <c r="AD697" s="18" t="s">
        <v>57</v>
      </c>
      <c r="AE697" s="15" t="s">
        <v>57</v>
      </c>
      <c r="AF697" s="11" t="s">
        <v>169</v>
      </c>
      <c r="AM697" s="6"/>
      <c r="AN697" s="3"/>
      <c r="AO697" s="3"/>
      <c r="AP697" s="124"/>
      <c r="BB697" s="141">
        <f t="shared" si="95"/>
        <v>0</v>
      </c>
      <c r="BE697" s="141">
        <f t="shared" si="96"/>
        <v>0</v>
      </c>
      <c r="BH697" s="141">
        <f t="shared" si="97"/>
        <v>0</v>
      </c>
      <c r="BI697" s="141">
        <f t="shared" si="98"/>
        <v>0</v>
      </c>
    </row>
    <row r="698" spans="1:61" hidden="1">
      <c r="A698" s="1">
        <v>6</v>
      </c>
      <c r="B698" s="15" t="s">
        <v>143</v>
      </c>
      <c r="C698" s="16">
        <v>43388</v>
      </c>
      <c r="D698" s="15" t="s">
        <v>170</v>
      </c>
      <c r="E698" s="15" t="s">
        <v>171</v>
      </c>
      <c r="F698" s="15" t="s">
        <v>72</v>
      </c>
      <c r="G698" s="17" t="s">
        <v>57</v>
      </c>
      <c r="H698" s="17">
        <v>2</v>
      </c>
      <c r="I698" s="16" t="s">
        <v>56</v>
      </c>
      <c r="J698" s="126" t="s">
        <v>57</v>
      </c>
      <c r="K698" s="126" t="s">
        <v>57</v>
      </c>
      <c r="L698" s="15" t="s">
        <v>57</v>
      </c>
      <c r="M698" s="15" t="s">
        <v>57</v>
      </c>
      <c r="N698" s="44" t="s">
        <v>57</v>
      </c>
      <c r="O698" s="44" t="s">
        <v>57</v>
      </c>
      <c r="P698" s="44" t="s">
        <v>57</v>
      </c>
      <c r="Q698" s="15" t="s">
        <v>57</v>
      </c>
      <c r="R698" s="15">
        <v>139</v>
      </c>
      <c r="S698" s="15">
        <v>17</v>
      </c>
      <c r="T698" s="15">
        <v>9.39</v>
      </c>
      <c r="U698" s="15">
        <v>97.3</v>
      </c>
      <c r="V698" s="15">
        <v>263.5</v>
      </c>
      <c r="W698" s="15">
        <v>7.87</v>
      </c>
      <c r="X698" s="15">
        <v>281</v>
      </c>
      <c r="Y698" s="15">
        <v>4.9000000000000004</v>
      </c>
      <c r="Z698" s="18" t="s">
        <v>57</v>
      </c>
      <c r="AA698" s="18" t="s">
        <v>57</v>
      </c>
      <c r="AB698" s="18" t="s">
        <v>57</v>
      </c>
      <c r="AC698" s="18" t="s">
        <v>57</v>
      </c>
      <c r="AD698" s="18" t="s">
        <v>57</v>
      </c>
      <c r="AE698" s="15" t="s">
        <v>57</v>
      </c>
      <c r="AF698" s="11" t="s">
        <v>171</v>
      </c>
      <c r="AM698" s="3"/>
      <c r="AN698" s="3"/>
      <c r="AO698" s="3"/>
      <c r="AP698" s="124"/>
      <c r="BB698" s="141">
        <f t="shared" si="95"/>
        <v>0</v>
      </c>
      <c r="BE698" s="141">
        <f t="shared" si="96"/>
        <v>0</v>
      </c>
      <c r="BH698" s="141">
        <f t="shared" si="97"/>
        <v>0</v>
      </c>
      <c r="BI698" s="141">
        <f t="shared" si="98"/>
        <v>0</v>
      </c>
    </row>
    <row r="699" spans="1:61" hidden="1">
      <c r="A699" s="1">
        <v>6</v>
      </c>
      <c r="B699" s="15" t="s">
        <v>143</v>
      </c>
      <c r="C699" s="16">
        <v>43388</v>
      </c>
      <c r="D699" s="15" t="s">
        <v>172</v>
      </c>
      <c r="E699" s="15" t="s">
        <v>173</v>
      </c>
      <c r="F699" s="15" t="s">
        <v>72</v>
      </c>
      <c r="G699" s="17" t="s">
        <v>57</v>
      </c>
      <c r="H699" s="17">
        <v>3</v>
      </c>
      <c r="I699" s="16" t="s">
        <v>56</v>
      </c>
      <c r="J699" s="126" t="s">
        <v>57</v>
      </c>
      <c r="K699" s="126" t="s">
        <v>57</v>
      </c>
      <c r="L699" s="15" t="s">
        <v>57</v>
      </c>
      <c r="M699" s="15" t="s">
        <v>57</v>
      </c>
      <c r="N699" s="44" t="s">
        <v>57</v>
      </c>
      <c r="O699" s="44" t="s">
        <v>57</v>
      </c>
      <c r="P699" s="44" t="s">
        <v>57</v>
      </c>
      <c r="Q699" s="15" t="s">
        <v>57</v>
      </c>
      <c r="R699" s="15">
        <v>139</v>
      </c>
      <c r="S699" s="15">
        <v>17</v>
      </c>
      <c r="T699" s="15">
        <v>9.39</v>
      </c>
      <c r="U699" s="15">
        <v>97.3</v>
      </c>
      <c r="V699" s="15">
        <v>263.5</v>
      </c>
      <c r="W699" s="15">
        <v>7.87</v>
      </c>
      <c r="X699" s="15">
        <v>281</v>
      </c>
      <c r="Y699" s="15">
        <v>4.9000000000000004</v>
      </c>
      <c r="Z699" s="18" t="s">
        <v>57</v>
      </c>
      <c r="AA699" s="18" t="s">
        <v>57</v>
      </c>
      <c r="AB699" s="18" t="s">
        <v>57</v>
      </c>
      <c r="AC699" s="18" t="s">
        <v>57</v>
      </c>
      <c r="AD699" s="18" t="s">
        <v>57</v>
      </c>
      <c r="AE699" s="15" t="s">
        <v>57</v>
      </c>
      <c r="AF699" s="11" t="s">
        <v>173</v>
      </c>
      <c r="AM699" s="3"/>
      <c r="AN699" s="3"/>
      <c r="AO699" s="3"/>
      <c r="AP699" s="124"/>
      <c r="BB699" s="141">
        <f t="shared" si="95"/>
        <v>0</v>
      </c>
      <c r="BE699" s="141">
        <f t="shared" si="96"/>
        <v>0</v>
      </c>
      <c r="BH699" s="141">
        <f t="shared" si="97"/>
        <v>0</v>
      </c>
      <c r="BI699" s="141">
        <f t="shared" si="98"/>
        <v>0</v>
      </c>
    </row>
    <row r="700" spans="1:61" hidden="1">
      <c r="A700" s="1">
        <v>15</v>
      </c>
      <c r="B700" s="15" t="s">
        <v>320</v>
      </c>
      <c r="C700" s="16">
        <v>43392</v>
      </c>
      <c r="D700" s="15" t="s">
        <v>321</v>
      </c>
      <c r="E700" s="15" t="s">
        <v>334</v>
      </c>
      <c r="F700" s="15" t="s">
        <v>72</v>
      </c>
      <c r="G700" s="17" t="s">
        <v>57</v>
      </c>
      <c r="H700" s="17">
        <v>1</v>
      </c>
      <c r="I700" s="16" t="s">
        <v>56</v>
      </c>
      <c r="J700" s="126" t="s">
        <v>57</v>
      </c>
      <c r="K700" s="126" t="s">
        <v>57</v>
      </c>
      <c r="L700" s="15" t="s">
        <v>57</v>
      </c>
      <c r="M700" s="15" t="s">
        <v>57</v>
      </c>
      <c r="N700" s="44" t="s">
        <v>57</v>
      </c>
      <c r="O700" s="44" t="s">
        <v>57</v>
      </c>
      <c r="P700" s="44" t="s">
        <v>57</v>
      </c>
      <c r="Q700" s="15" t="s">
        <v>57</v>
      </c>
      <c r="R700" s="15">
        <v>2.66</v>
      </c>
      <c r="S700" s="15">
        <v>16.7</v>
      </c>
      <c r="T700" s="15">
        <v>9.07</v>
      </c>
      <c r="U700" s="15">
        <v>93.3</v>
      </c>
      <c r="V700" s="15">
        <v>243</v>
      </c>
      <c r="W700" s="15">
        <v>7.65</v>
      </c>
      <c r="X700" s="15">
        <v>118.5</v>
      </c>
      <c r="Y700" s="15">
        <v>17.100000000000001</v>
      </c>
      <c r="Z700" s="18" t="s">
        <v>57</v>
      </c>
      <c r="AA700" s="18" t="s">
        <v>57</v>
      </c>
      <c r="AB700" s="18" t="s">
        <v>57</v>
      </c>
      <c r="AC700" s="18" t="s">
        <v>57</v>
      </c>
      <c r="AD700" s="18" t="s">
        <v>57</v>
      </c>
      <c r="AE700" s="15" t="s">
        <v>57</v>
      </c>
      <c r="AF700" s="11" t="s">
        <v>334</v>
      </c>
      <c r="AM700" s="3"/>
      <c r="AN700" s="3"/>
      <c r="AO700" s="3"/>
      <c r="AP700" s="124">
        <f>AO700+AN700+AM700</f>
        <v>0</v>
      </c>
      <c r="BB700" s="141">
        <f t="shared" si="95"/>
        <v>0</v>
      </c>
      <c r="BE700" s="141">
        <f t="shared" si="96"/>
        <v>0</v>
      </c>
      <c r="BH700" s="141">
        <f t="shared" si="97"/>
        <v>0</v>
      </c>
      <c r="BI700" s="141">
        <f t="shared" si="98"/>
        <v>0</v>
      </c>
    </row>
    <row r="701" spans="1:61" hidden="1">
      <c r="A701" s="1">
        <v>15</v>
      </c>
      <c r="B701" s="15" t="s">
        <v>320</v>
      </c>
      <c r="C701" s="16">
        <v>43392</v>
      </c>
      <c r="D701" s="15" t="s">
        <v>321</v>
      </c>
      <c r="E701" s="15" t="s">
        <v>335</v>
      </c>
      <c r="F701" s="15" t="s">
        <v>72</v>
      </c>
      <c r="G701" s="17" t="s">
        <v>57</v>
      </c>
      <c r="H701" s="17">
        <v>2</v>
      </c>
      <c r="I701" s="16" t="s">
        <v>56</v>
      </c>
      <c r="J701" s="126" t="s">
        <v>57</v>
      </c>
      <c r="K701" s="126" t="s">
        <v>57</v>
      </c>
      <c r="L701" s="15" t="s">
        <v>57</v>
      </c>
      <c r="M701" s="15" t="s">
        <v>57</v>
      </c>
      <c r="N701" s="44" t="s">
        <v>57</v>
      </c>
      <c r="O701" s="44" t="s">
        <v>57</v>
      </c>
      <c r="P701" s="44" t="s">
        <v>57</v>
      </c>
      <c r="Q701" s="15" t="s">
        <v>57</v>
      </c>
      <c r="R701" s="15">
        <v>2.66</v>
      </c>
      <c r="S701" s="15">
        <v>16.7</v>
      </c>
      <c r="T701" s="15">
        <v>9.07</v>
      </c>
      <c r="U701" s="15">
        <v>93.3</v>
      </c>
      <c r="V701" s="15">
        <v>243</v>
      </c>
      <c r="W701" s="15">
        <v>7.65</v>
      </c>
      <c r="X701" s="15">
        <v>118.5</v>
      </c>
      <c r="Y701" s="15">
        <v>17.100000000000001</v>
      </c>
      <c r="Z701" s="18" t="s">
        <v>57</v>
      </c>
      <c r="AA701" s="18" t="s">
        <v>57</v>
      </c>
      <c r="AB701" s="18" t="s">
        <v>57</v>
      </c>
      <c r="AC701" s="18" t="s">
        <v>57</v>
      </c>
      <c r="AD701" s="18" t="s">
        <v>57</v>
      </c>
      <c r="AE701" s="15" t="s">
        <v>57</v>
      </c>
      <c r="AF701" s="11" t="s">
        <v>335</v>
      </c>
      <c r="AM701" s="3"/>
      <c r="AN701" s="3"/>
      <c r="AO701" s="3"/>
      <c r="AP701" s="124">
        <f>AO701+AN701+AM701</f>
        <v>0</v>
      </c>
      <c r="BB701" s="141">
        <f t="shared" si="95"/>
        <v>0</v>
      </c>
      <c r="BE701" s="141">
        <f t="shared" si="96"/>
        <v>0</v>
      </c>
      <c r="BH701" s="141">
        <f t="shared" si="97"/>
        <v>0</v>
      </c>
      <c r="BI701" s="141">
        <f t="shared" si="98"/>
        <v>0</v>
      </c>
    </row>
    <row r="702" spans="1:61" hidden="1">
      <c r="A702" s="1">
        <v>15</v>
      </c>
      <c r="B702" s="15" t="s">
        <v>320</v>
      </c>
      <c r="C702" s="16">
        <v>43392</v>
      </c>
      <c r="D702" s="15" t="s">
        <v>321</v>
      </c>
      <c r="E702" s="15" t="s">
        <v>336</v>
      </c>
      <c r="F702" s="15" t="s">
        <v>72</v>
      </c>
      <c r="G702" s="17" t="s">
        <v>57</v>
      </c>
      <c r="H702" s="17">
        <v>3</v>
      </c>
      <c r="I702" s="16" t="s">
        <v>56</v>
      </c>
      <c r="J702" s="126" t="s">
        <v>57</v>
      </c>
      <c r="K702" s="126" t="s">
        <v>57</v>
      </c>
      <c r="L702" s="15" t="s">
        <v>57</v>
      </c>
      <c r="M702" s="15" t="s">
        <v>57</v>
      </c>
      <c r="N702" s="44" t="s">
        <v>57</v>
      </c>
      <c r="O702" s="44" t="s">
        <v>57</v>
      </c>
      <c r="P702" s="44" t="s">
        <v>57</v>
      </c>
      <c r="Q702" s="15" t="s">
        <v>57</v>
      </c>
      <c r="R702" s="15">
        <v>2.66</v>
      </c>
      <c r="S702" s="15">
        <v>16.7</v>
      </c>
      <c r="T702" s="15">
        <v>9.07</v>
      </c>
      <c r="U702" s="15">
        <v>93.3</v>
      </c>
      <c r="V702" s="15">
        <v>243</v>
      </c>
      <c r="W702" s="15">
        <v>7.65</v>
      </c>
      <c r="X702" s="15">
        <v>118.5</v>
      </c>
      <c r="Y702" s="15">
        <v>17.100000000000001</v>
      </c>
      <c r="Z702" s="18" t="s">
        <v>57</v>
      </c>
      <c r="AA702" s="18" t="s">
        <v>57</v>
      </c>
      <c r="AB702" s="18" t="s">
        <v>57</v>
      </c>
      <c r="AC702" s="18" t="s">
        <v>57</v>
      </c>
      <c r="AD702" s="18" t="s">
        <v>57</v>
      </c>
      <c r="AE702" s="15" t="s">
        <v>57</v>
      </c>
      <c r="AF702" s="11" t="s">
        <v>336</v>
      </c>
      <c r="AM702" s="3"/>
      <c r="AN702" s="3"/>
      <c r="AO702" s="3"/>
      <c r="AP702" s="124">
        <f>AO702+AN702+AM702</f>
        <v>0</v>
      </c>
      <c r="BB702" s="141">
        <f t="shared" si="95"/>
        <v>0</v>
      </c>
      <c r="BE702" s="141">
        <f t="shared" si="96"/>
        <v>0</v>
      </c>
      <c r="BH702" s="141">
        <f t="shared" si="97"/>
        <v>0</v>
      </c>
      <c r="BI702" s="141">
        <f t="shared" si="98"/>
        <v>0</v>
      </c>
    </row>
    <row r="703" spans="1:61" hidden="1">
      <c r="A703" s="1">
        <v>5</v>
      </c>
      <c r="B703" s="15" t="s">
        <v>126</v>
      </c>
      <c r="C703" s="16">
        <v>43389</v>
      </c>
      <c r="D703" s="15" t="s">
        <v>127</v>
      </c>
      <c r="E703" s="15" t="s">
        <v>140</v>
      </c>
      <c r="F703" s="15" t="s">
        <v>72</v>
      </c>
      <c r="G703" s="17" t="s">
        <v>57</v>
      </c>
      <c r="H703" s="17">
        <v>1</v>
      </c>
      <c r="I703" s="16" t="s">
        <v>56</v>
      </c>
      <c r="J703" s="126" t="s">
        <v>57</v>
      </c>
      <c r="K703" s="126" t="s">
        <v>57</v>
      </c>
      <c r="L703" s="15" t="s">
        <v>57</v>
      </c>
      <c r="M703" s="15" t="s">
        <v>57</v>
      </c>
      <c r="N703" s="44" t="s">
        <v>57</v>
      </c>
      <c r="O703" s="44" t="s">
        <v>57</v>
      </c>
      <c r="P703" s="44" t="s">
        <v>57</v>
      </c>
      <c r="Q703" s="15" t="s">
        <v>57</v>
      </c>
      <c r="R703" s="18">
        <v>3.24</v>
      </c>
      <c r="S703" s="15">
        <v>15.8</v>
      </c>
      <c r="T703" s="15">
        <v>9.34</v>
      </c>
      <c r="U703" s="15">
        <v>94.3</v>
      </c>
      <c r="V703" s="15">
        <v>287</v>
      </c>
      <c r="W703" s="15">
        <v>7.82</v>
      </c>
      <c r="X703" s="15">
        <v>272.7</v>
      </c>
      <c r="Y703" s="15">
        <v>14.1</v>
      </c>
      <c r="Z703" s="18" t="s">
        <v>57</v>
      </c>
      <c r="AA703" s="18" t="s">
        <v>57</v>
      </c>
      <c r="AB703" s="18" t="s">
        <v>57</v>
      </c>
      <c r="AC703" s="18" t="s">
        <v>57</v>
      </c>
      <c r="AD703" s="18" t="s">
        <v>57</v>
      </c>
      <c r="AE703" s="15" t="s">
        <v>57</v>
      </c>
      <c r="AF703" s="11" t="s">
        <v>140</v>
      </c>
      <c r="AM703" s="3"/>
      <c r="AN703" s="3"/>
      <c r="AO703" s="3"/>
      <c r="AP703" s="124"/>
      <c r="BB703" s="141">
        <f t="shared" si="95"/>
        <v>0</v>
      </c>
      <c r="BE703" s="141">
        <f t="shared" si="96"/>
        <v>0</v>
      </c>
      <c r="BH703" s="141">
        <f t="shared" si="97"/>
        <v>0</v>
      </c>
      <c r="BI703" s="141">
        <f t="shared" si="98"/>
        <v>0</v>
      </c>
    </row>
    <row r="704" spans="1:61" hidden="1">
      <c r="A704" s="1">
        <v>5</v>
      </c>
      <c r="B704" s="15" t="s">
        <v>126</v>
      </c>
      <c r="C704" s="16">
        <v>43389</v>
      </c>
      <c r="D704" s="15" t="s">
        <v>127</v>
      </c>
      <c r="E704" s="15" t="s">
        <v>141</v>
      </c>
      <c r="F704" s="15" t="s">
        <v>72</v>
      </c>
      <c r="G704" s="17" t="s">
        <v>57</v>
      </c>
      <c r="H704" s="17">
        <v>2</v>
      </c>
      <c r="I704" s="16" t="s">
        <v>56</v>
      </c>
      <c r="J704" s="126" t="s">
        <v>57</v>
      </c>
      <c r="K704" s="126" t="s">
        <v>57</v>
      </c>
      <c r="L704" s="15" t="s">
        <v>57</v>
      </c>
      <c r="M704" s="15" t="s">
        <v>57</v>
      </c>
      <c r="N704" s="44" t="s">
        <v>57</v>
      </c>
      <c r="O704" s="44" t="s">
        <v>57</v>
      </c>
      <c r="P704" s="44" t="s">
        <v>57</v>
      </c>
      <c r="Q704" s="15" t="s">
        <v>57</v>
      </c>
      <c r="R704" s="18">
        <v>3.24</v>
      </c>
      <c r="S704" s="15">
        <v>15.8</v>
      </c>
      <c r="T704" s="15">
        <v>9.34</v>
      </c>
      <c r="U704" s="15">
        <v>94.3</v>
      </c>
      <c r="V704" s="15">
        <v>287</v>
      </c>
      <c r="W704" s="15">
        <v>7.82</v>
      </c>
      <c r="X704" s="15">
        <v>272.7</v>
      </c>
      <c r="Y704" s="15">
        <v>14.1</v>
      </c>
      <c r="Z704" s="18" t="s">
        <v>57</v>
      </c>
      <c r="AA704" s="18" t="s">
        <v>57</v>
      </c>
      <c r="AB704" s="18" t="s">
        <v>57</v>
      </c>
      <c r="AC704" s="18" t="s">
        <v>57</v>
      </c>
      <c r="AD704" s="18" t="s">
        <v>57</v>
      </c>
      <c r="AE704" s="15" t="s">
        <v>57</v>
      </c>
      <c r="AF704" s="11" t="s">
        <v>141</v>
      </c>
      <c r="AM704" s="3"/>
      <c r="AN704" s="3"/>
      <c r="AO704" s="3"/>
      <c r="AP704" s="124"/>
      <c r="BB704" s="141">
        <f t="shared" si="95"/>
        <v>0</v>
      </c>
      <c r="BE704" s="141">
        <f t="shared" si="96"/>
        <v>0</v>
      </c>
      <c r="BH704" s="141">
        <f t="shared" si="97"/>
        <v>0</v>
      </c>
      <c r="BI704" s="141">
        <f t="shared" si="98"/>
        <v>0</v>
      </c>
    </row>
    <row r="705" spans="1:61" hidden="1">
      <c r="A705" s="1">
        <v>5</v>
      </c>
      <c r="B705" s="15" t="s">
        <v>126</v>
      </c>
      <c r="C705" s="16">
        <v>43389</v>
      </c>
      <c r="D705" s="15" t="s">
        <v>127</v>
      </c>
      <c r="E705" s="15" t="s">
        <v>142</v>
      </c>
      <c r="F705" s="15" t="s">
        <v>72</v>
      </c>
      <c r="G705" s="17" t="s">
        <v>57</v>
      </c>
      <c r="H705" s="17">
        <v>3</v>
      </c>
      <c r="I705" s="16" t="s">
        <v>56</v>
      </c>
      <c r="J705" s="126" t="s">
        <v>57</v>
      </c>
      <c r="K705" s="126" t="s">
        <v>57</v>
      </c>
      <c r="L705" s="15" t="s">
        <v>57</v>
      </c>
      <c r="M705" s="15" t="s">
        <v>57</v>
      </c>
      <c r="N705" s="44" t="s">
        <v>57</v>
      </c>
      <c r="O705" s="44" t="s">
        <v>57</v>
      </c>
      <c r="P705" s="44" t="s">
        <v>57</v>
      </c>
      <c r="Q705" s="15" t="s">
        <v>57</v>
      </c>
      <c r="R705" s="18">
        <v>3.24</v>
      </c>
      <c r="S705" s="15">
        <v>15.8</v>
      </c>
      <c r="T705" s="15">
        <v>9.34</v>
      </c>
      <c r="U705" s="15">
        <v>94.3</v>
      </c>
      <c r="V705" s="15">
        <v>287</v>
      </c>
      <c r="W705" s="15">
        <v>7.82</v>
      </c>
      <c r="X705" s="15">
        <v>272.7</v>
      </c>
      <c r="Y705" s="15">
        <v>14.1</v>
      </c>
      <c r="Z705" s="18" t="s">
        <v>57</v>
      </c>
      <c r="AA705" s="18" t="s">
        <v>57</v>
      </c>
      <c r="AB705" s="18" t="s">
        <v>57</v>
      </c>
      <c r="AC705" s="18" t="s">
        <v>57</v>
      </c>
      <c r="AD705" s="18" t="s">
        <v>57</v>
      </c>
      <c r="AE705" s="15" t="s">
        <v>57</v>
      </c>
      <c r="AF705" s="11" t="s">
        <v>142</v>
      </c>
      <c r="AM705" s="3"/>
      <c r="AN705" s="3"/>
      <c r="AO705" s="3"/>
      <c r="AP705" s="124"/>
      <c r="BB705" s="141">
        <f t="shared" si="95"/>
        <v>0</v>
      </c>
      <c r="BE705" s="141">
        <f t="shared" si="96"/>
        <v>0</v>
      </c>
      <c r="BH705" s="141">
        <f t="shared" si="97"/>
        <v>0</v>
      </c>
      <c r="BI705" s="141">
        <f t="shared" si="98"/>
        <v>0</v>
      </c>
    </row>
    <row r="706" spans="1:61" hidden="1">
      <c r="A706" s="1">
        <v>2</v>
      </c>
      <c r="B706" s="15" t="s">
        <v>75</v>
      </c>
      <c r="C706" s="16">
        <v>43390</v>
      </c>
      <c r="D706" s="15" t="s">
        <v>76</v>
      </c>
      <c r="E706" s="15" t="s">
        <v>90</v>
      </c>
      <c r="F706" s="15" t="s">
        <v>72</v>
      </c>
      <c r="G706" s="17" t="s">
        <v>57</v>
      </c>
      <c r="H706" s="17">
        <v>1</v>
      </c>
      <c r="I706" s="16" t="s">
        <v>56</v>
      </c>
      <c r="J706" s="126" t="s">
        <v>57</v>
      </c>
      <c r="K706" s="126" t="s">
        <v>57</v>
      </c>
      <c r="L706" s="15" t="s">
        <v>57</v>
      </c>
      <c r="M706" s="15" t="s">
        <v>57</v>
      </c>
      <c r="N706" s="44" t="s">
        <v>57</v>
      </c>
      <c r="O706" s="44" t="s">
        <v>57</v>
      </c>
      <c r="P706" s="44" t="s">
        <v>57</v>
      </c>
      <c r="Q706" s="15" t="s">
        <v>57</v>
      </c>
      <c r="R706" s="19" t="s">
        <v>57</v>
      </c>
      <c r="S706" s="15">
        <v>11.5</v>
      </c>
      <c r="T706" s="15">
        <v>10.44</v>
      </c>
      <c r="U706" s="15">
        <v>95.9</v>
      </c>
      <c r="V706" s="15">
        <v>121.4</v>
      </c>
      <c r="W706" s="15">
        <v>7.86</v>
      </c>
      <c r="X706" s="15">
        <v>186.7</v>
      </c>
      <c r="Y706" s="15">
        <v>7.3</v>
      </c>
      <c r="Z706" s="18" t="s">
        <v>57</v>
      </c>
      <c r="AA706" s="18" t="s">
        <v>57</v>
      </c>
      <c r="AB706" s="18" t="s">
        <v>57</v>
      </c>
      <c r="AC706" s="18" t="s">
        <v>57</v>
      </c>
      <c r="AD706" s="18" t="s">
        <v>57</v>
      </c>
      <c r="AE706" s="15" t="s">
        <v>57</v>
      </c>
      <c r="AF706" s="11" t="s">
        <v>90</v>
      </c>
      <c r="AM706" s="3"/>
      <c r="AN706" s="3"/>
      <c r="AO706" s="3"/>
      <c r="AP706" s="124"/>
      <c r="BB706" s="141">
        <f t="shared" si="95"/>
        <v>0</v>
      </c>
      <c r="BE706" s="141">
        <f t="shared" si="96"/>
        <v>0</v>
      </c>
      <c r="BH706" s="141">
        <f t="shared" si="97"/>
        <v>0</v>
      </c>
      <c r="BI706" s="141">
        <f t="shared" si="98"/>
        <v>0</v>
      </c>
    </row>
    <row r="707" spans="1:61" hidden="1">
      <c r="A707" s="1">
        <v>2</v>
      </c>
      <c r="B707" s="15" t="s">
        <v>75</v>
      </c>
      <c r="C707" s="16">
        <v>43390</v>
      </c>
      <c r="D707" s="15" t="s">
        <v>76</v>
      </c>
      <c r="E707" s="15" t="s">
        <v>91</v>
      </c>
      <c r="F707" s="15" t="s">
        <v>72</v>
      </c>
      <c r="G707" s="17" t="s">
        <v>57</v>
      </c>
      <c r="H707" s="17">
        <v>2</v>
      </c>
      <c r="I707" s="16" t="s">
        <v>56</v>
      </c>
      <c r="J707" s="126" t="s">
        <v>57</v>
      </c>
      <c r="K707" s="126" t="s">
        <v>57</v>
      </c>
      <c r="L707" s="15" t="s">
        <v>57</v>
      </c>
      <c r="M707" s="15" t="s">
        <v>57</v>
      </c>
      <c r="N707" s="44" t="s">
        <v>57</v>
      </c>
      <c r="O707" s="44" t="s">
        <v>57</v>
      </c>
      <c r="P707" s="44" t="s">
        <v>57</v>
      </c>
      <c r="Q707" s="15" t="s">
        <v>57</v>
      </c>
      <c r="R707" s="19" t="s">
        <v>57</v>
      </c>
      <c r="S707" s="15">
        <v>11.5</v>
      </c>
      <c r="T707" s="15">
        <v>10.44</v>
      </c>
      <c r="U707" s="15">
        <v>95.9</v>
      </c>
      <c r="V707" s="15">
        <v>121.4</v>
      </c>
      <c r="W707" s="15">
        <v>7.86</v>
      </c>
      <c r="X707" s="15">
        <v>186.7</v>
      </c>
      <c r="Y707" s="15">
        <v>7.3</v>
      </c>
      <c r="Z707" s="18" t="s">
        <v>57</v>
      </c>
      <c r="AA707" s="18" t="s">
        <v>57</v>
      </c>
      <c r="AB707" s="18" t="s">
        <v>57</v>
      </c>
      <c r="AC707" s="18" t="s">
        <v>57</v>
      </c>
      <c r="AD707" s="18" t="s">
        <v>57</v>
      </c>
      <c r="AE707" s="15" t="s">
        <v>57</v>
      </c>
      <c r="AF707" s="11" t="s">
        <v>91</v>
      </c>
      <c r="AM707" s="3"/>
      <c r="AN707" s="3"/>
      <c r="AO707" s="3"/>
      <c r="AP707" s="124"/>
      <c r="BB707" s="141">
        <f t="shared" si="95"/>
        <v>0</v>
      </c>
      <c r="BE707" s="141">
        <f t="shared" si="96"/>
        <v>0</v>
      </c>
      <c r="BH707" s="141">
        <f t="shared" si="97"/>
        <v>0</v>
      </c>
      <c r="BI707" s="141">
        <f t="shared" si="98"/>
        <v>0</v>
      </c>
    </row>
    <row r="708" spans="1:61" hidden="1">
      <c r="A708" s="1">
        <v>2</v>
      </c>
      <c r="B708" s="15" t="s">
        <v>75</v>
      </c>
      <c r="C708" s="16">
        <v>43390</v>
      </c>
      <c r="D708" s="15" t="s">
        <v>76</v>
      </c>
      <c r="E708" s="15" t="s">
        <v>92</v>
      </c>
      <c r="F708" s="15" t="s">
        <v>72</v>
      </c>
      <c r="G708" s="17" t="s">
        <v>57</v>
      </c>
      <c r="H708" s="17">
        <v>3</v>
      </c>
      <c r="I708" s="16" t="s">
        <v>56</v>
      </c>
      <c r="J708" s="126" t="s">
        <v>57</v>
      </c>
      <c r="K708" s="126" t="s">
        <v>57</v>
      </c>
      <c r="L708" s="15" t="s">
        <v>57</v>
      </c>
      <c r="M708" s="15" t="s">
        <v>57</v>
      </c>
      <c r="N708" s="44" t="s">
        <v>57</v>
      </c>
      <c r="O708" s="44" t="s">
        <v>57</v>
      </c>
      <c r="P708" s="44" t="s">
        <v>57</v>
      </c>
      <c r="Q708" s="15" t="s">
        <v>57</v>
      </c>
      <c r="R708" s="19" t="s">
        <v>57</v>
      </c>
      <c r="S708" s="15">
        <v>11.5</v>
      </c>
      <c r="T708" s="15">
        <v>10.44</v>
      </c>
      <c r="U708" s="15">
        <v>95.9</v>
      </c>
      <c r="V708" s="15">
        <v>121.4</v>
      </c>
      <c r="W708" s="15">
        <v>7.86</v>
      </c>
      <c r="X708" s="15">
        <v>186.7</v>
      </c>
      <c r="Y708" s="15">
        <v>7.3</v>
      </c>
      <c r="Z708" s="18" t="s">
        <v>57</v>
      </c>
      <c r="AA708" s="18" t="s">
        <v>57</v>
      </c>
      <c r="AB708" s="18" t="s">
        <v>57</v>
      </c>
      <c r="AC708" s="18" t="s">
        <v>57</v>
      </c>
      <c r="AD708" s="18" t="s">
        <v>57</v>
      </c>
      <c r="AE708" s="15" t="s">
        <v>57</v>
      </c>
      <c r="AF708" s="11" t="s">
        <v>92</v>
      </c>
      <c r="AM708" s="3"/>
      <c r="AN708" s="3"/>
      <c r="AO708" s="3"/>
      <c r="AP708" s="124"/>
      <c r="BB708" s="141">
        <f t="shared" si="95"/>
        <v>0</v>
      </c>
      <c r="BE708" s="141">
        <f t="shared" si="96"/>
        <v>0</v>
      </c>
      <c r="BH708" s="141">
        <f t="shared" si="97"/>
        <v>0</v>
      </c>
      <c r="BI708" s="141">
        <f t="shared" si="98"/>
        <v>0</v>
      </c>
    </row>
    <row r="709" spans="1:61" hidden="1">
      <c r="A709" s="1">
        <v>4</v>
      </c>
      <c r="B709" s="15" t="s">
        <v>378</v>
      </c>
      <c r="C709" s="16">
        <v>43390</v>
      </c>
      <c r="D709" s="15" t="s">
        <v>110</v>
      </c>
      <c r="E709" s="15" t="s">
        <v>123</v>
      </c>
      <c r="F709" s="15" t="s">
        <v>72</v>
      </c>
      <c r="G709" s="17" t="s">
        <v>57</v>
      </c>
      <c r="H709" s="17">
        <v>1</v>
      </c>
      <c r="I709" s="16" t="s">
        <v>56</v>
      </c>
      <c r="J709" s="126" t="s">
        <v>57</v>
      </c>
      <c r="K709" s="126" t="s">
        <v>57</v>
      </c>
      <c r="L709" s="15" t="s">
        <v>57</v>
      </c>
      <c r="M709" s="15" t="s">
        <v>57</v>
      </c>
      <c r="N709" s="44" t="s">
        <v>57</v>
      </c>
      <c r="O709" s="44" t="s">
        <v>57</v>
      </c>
      <c r="P709" s="44" t="s">
        <v>57</v>
      </c>
      <c r="Q709" s="15" t="s">
        <v>57</v>
      </c>
      <c r="R709" s="15">
        <v>27</v>
      </c>
      <c r="S709" s="15">
        <v>13.7</v>
      </c>
      <c r="T709" s="15">
        <v>10.28</v>
      </c>
      <c r="U709" s="15">
        <v>99</v>
      </c>
      <c r="V709" s="15">
        <v>157.9</v>
      </c>
      <c r="W709" s="15">
        <v>7.95</v>
      </c>
      <c r="X709" s="15">
        <v>186.8</v>
      </c>
      <c r="Y709" s="15">
        <v>6.9</v>
      </c>
      <c r="Z709" s="18" t="s">
        <v>57</v>
      </c>
      <c r="AA709" s="18" t="s">
        <v>57</v>
      </c>
      <c r="AB709" s="18" t="s">
        <v>57</v>
      </c>
      <c r="AC709" s="18" t="s">
        <v>57</v>
      </c>
      <c r="AD709" s="18" t="s">
        <v>57</v>
      </c>
      <c r="AE709" s="15" t="s">
        <v>57</v>
      </c>
      <c r="AF709" s="11" t="s">
        <v>123</v>
      </c>
      <c r="AM709" s="3"/>
      <c r="AN709" s="3"/>
      <c r="AO709" s="3"/>
      <c r="AP709" s="124"/>
      <c r="BB709" s="141">
        <f t="shared" si="95"/>
        <v>0</v>
      </c>
      <c r="BE709" s="141">
        <f t="shared" si="96"/>
        <v>0</v>
      </c>
      <c r="BH709" s="141">
        <f t="shared" si="97"/>
        <v>0</v>
      </c>
      <c r="BI709" s="141">
        <f t="shared" si="98"/>
        <v>0</v>
      </c>
    </row>
    <row r="710" spans="1:61" hidden="1">
      <c r="A710" s="1">
        <v>4</v>
      </c>
      <c r="B710" s="15" t="s">
        <v>378</v>
      </c>
      <c r="C710" s="16">
        <v>43390</v>
      </c>
      <c r="D710" s="15" t="s">
        <v>110</v>
      </c>
      <c r="E710" s="15" t="s">
        <v>124</v>
      </c>
      <c r="F710" s="15" t="s">
        <v>72</v>
      </c>
      <c r="G710" s="17" t="s">
        <v>57</v>
      </c>
      <c r="H710" s="17">
        <v>2</v>
      </c>
      <c r="I710" s="16" t="s">
        <v>56</v>
      </c>
      <c r="J710" s="126" t="s">
        <v>57</v>
      </c>
      <c r="K710" s="126" t="s">
        <v>57</v>
      </c>
      <c r="L710" s="15" t="s">
        <v>57</v>
      </c>
      <c r="M710" s="15" t="s">
        <v>57</v>
      </c>
      <c r="N710" s="44" t="s">
        <v>57</v>
      </c>
      <c r="O710" s="44" t="s">
        <v>57</v>
      </c>
      <c r="P710" s="44" t="s">
        <v>57</v>
      </c>
      <c r="Q710" s="15" t="s">
        <v>57</v>
      </c>
      <c r="R710" s="15">
        <v>27</v>
      </c>
      <c r="S710" s="15">
        <v>13.7</v>
      </c>
      <c r="T710" s="15">
        <v>10.28</v>
      </c>
      <c r="U710" s="15">
        <v>99</v>
      </c>
      <c r="V710" s="15">
        <v>157.9</v>
      </c>
      <c r="W710" s="15">
        <v>7.95</v>
      </c>
      <c r="X710" s="15">
        <v>186.8</v>
      </c>
      <c r="Y710" s="15">
        <v>6.9</v>
      </c>
      <c r="Z710" s="18" t="s">
        <v>57</v>
      </c>
      <c r="AA710" s="18" t="s">
        <v>57</v>
      </c>
      <c r="AB710" s="18" t="s">
        <v>57</v>
      </c>
      <c r="AC710" s="18" t="s">
        <v>57</v>
      </c>
      <c r="AD710" s="18" t="s">
        <v>57</v>
      </c>
      <c r="AE710" s="15" t="s">
        <v>57</v>
      </c>
      <c r="AF710" s="11" t="s">
        <v>124</v>
      </c>
      <c r="AM710" s="3"/>
      <c r="AN710" s="3"/>
      <c r="AO710" s="3"/>
      <c r="AP710" s="124"/>
      <c r="BB710" s="141">
        <f t="shared" si="95"/>
        <v>0</v>
      </c>
      <c r="BE710" s="141">
        <f t="shared" si="96"/>
        <v>0</v>
      </c>
      <c r="BH710" s="141">
        <f t="shared" si="97"/>
        <v>0</v>
      </c>
      <c r="BI710" s="141">
        <f t="shared" si="98"/>
        <v>0</v>
      </c>
    </row>
    <row r="711" spans="1:61" hidden="1">
      <c r="A711" s="1">
        <v>4</v>
      </c>
      <c r="B711" s="15" t="s">
        <v>378</v>
      </c>
      <c r="C711" s="16">
        <v>43390</v>
      </c>
      <c r="D711" s="15" t="s">
        <v>110</v>
      </c>
      <c r="E711" s="15" t="s">
        <v>125</v>
      </c>
      <c r="F711" s="15" t="s">
        <v>72</v>
      </c>
      <c r="G711" s="17" t="s">
        <v>57</v>
      </c>
      <c r="H711" s="17">
        <v>3</v>
      </c>
      <c r="I711" s="16" t="s">
        <v>56</v>
      </c>
      <c r="J711" s="126" t="s">
        <v>57</v>
      </c>
      <c r="K711" s="126" t="s">
        <v>57</v>
      </c>
      <c r="L711" s="15" t="s">
        <v>57</v>
      </c>
      <c r="M711" s="15" t="s">
        <v>57</v>
      </c>
      <c r="N711" s="44" t="s">
        <v>57</v>
      </c>
      <c r="O711" s="44" t="s">
        <v>57</v>
      </c>
      <c r="P711" s="44" t="s">
        <v>57</v>
      </c>
      <c r="Q711" s="15" t="s">
        <v>57</v>
      </c>
      <c r="R711" s="15">
        <v>27</v>
      </c>
      <c r="S711" s="15">
        <v>13.7</v>
      </c>
      <c r="T711" s="15">
        <v>10.28</v>
      </c>
      <c r="U711" s="15">
        <v>99</v>
      </c>
      <c r="V711" s="15">
        <v>157.9</v>
      </c>
      <c r="W711" s="15">
        <v>7.95</v>
      </c>
      <c r="X711" s="15">
        <v>186.8</v>
      </c>
      <c r="Y711" s="15">
        <v>6.9</v>
      </c>
      <c r="Z711" s="18" t="s">
        <v>57</v>
      </c>
      <c r="AA711" s="18" t="s">
        <v>57</v>
      </c>
      <c r="AB711" s="18" t="s">
        <v>57</v>
      </c>
      <c r="AC711" s="18" t="s">
        <v>57</v>
      </c>
      <c r="AD711" s="18" t="s">
        <v>57</v>
      </c>
      <c r="AE711" s="15" t="s">
        <v>57</v>
      </c>
      <c r="AF711" s="11" t="s">
        <v>125</v>
      </c>
      <c r="AM711" s="3"/>
      <c r="AN711" s="3"/>
      <c r="AO711" s="3"/>
      <c r="AP711" s="124"/>
      <c r="BB711" s="141">
        <f t="shared" si="95"/>
        <v>0</v>
      </c>
      <c r="BE711" s="141">
        <f t="shared" si="96"/>
        <v>0</v>
      </c>
      <c r="BH711" s="141">
        <f t="shared" si="97"/>
        <v>0</v>
      </c>
      <c r="BI711" s="141">
        <f t="shared" si="98"/>
        <v>0</v>
      </c>
    </row>
    <row r="712" spans="1:61" hidden="1">
      <c r="A712" s="1">
        <v>13</v>
      </c>
      <c r="B712" s="15" t="s">
        <v>303</v>
      </c>
      <c r="C712" s="16">
        <v>43389</v>
      </c>
      <c r="D712" s="15" t="s">
        <v>144</v>
      </c>
      <c r="E712" s="15" t="s">
        <v>317</v>
      </c>
      <c r="F712" s="15" t="s">
        <v>72</v>
      </c>
      <c r="G712" s="17" t="s">
        <v>57</v>
      </c>
      <c r="H712" s="17">
        <v>1</v>
      </c>
      <c r="I712" s="16" t="s">
        <v>56</v>
      </c>
      <c r="J712" s="126" t="s">
        <v>57</v>
      </c>
      <c r="K712" s="126" t="s">
        <v>57</v>
      </c>
      <c r="L712" s="15" t="s">
        <v>57</v>
      </c>
      <c r="M712" s="15" t="s">
        <v>57</v>
      </c>
      <c r="N712" s="44" t="s">
        <v>57</v>
      </c>
      <c r="O712" s="44" t="s">
        <v>57</v>
      </c>
      <c r="P712" s="44" t="s">
        <v>57</v>
      </c>
      <c r="Q712" s="15" t="s">
        <v>57</v>
      </c>
      <c r="R712" s="22">
        <v>2.5499999999999998</v>
      </c>
      <c r="S712" s="15">
        <v>17.100000000000001</v>
      </c>
      <c r="T712" s="15">
        <v>8.42</v>
      </c>
      <c r="U712" s="15">
        <v>87.4</v>
      </c>
      <c r="V712" s="15">
        <v>312</v>
      </c>
      <c r="W712" s="15">
        <v>7.68</v>
      </c>
      <c r="X712" s="15">
        <v>253.2</v>
      </c>
      <c r="Y712" s="15">
        <v>18.2</v>
      </c>
      <c r="Z712" s="18" t="s">
        <v>57</v>
      </c>
      <c r="AA712" s="18" t="s">
        <v>57</v>
      </c>
      <c r="AB712" s="18" t="s">
        <v>57</v>
      </c>
      <c r="AC712" s="18" t="s">
        <v>57</v>
      </c>
      <c r="AD712" s="18" t="s">
        <v>57</v>
      </c>
      <c r="AE712" s="15" t="s">
        <v>57</v>
      </c>
      <c r="AF712" s="11" t="s">
        <v>317</v>
      </c>
      <c r="AM712" s="3"/>
      <c r="AN712" s="3"/>
      <c r="AO712" s="3"/>
      <c r="AP712" s="124">
        <f t="shared" ref="AP712:AP717" si="99">AO712+AN712+AM712</f>
        <v>0</v>
      </c>
      <c r="BB712" s="141">
        <f t="shared" si="95"/>
        <v>0</v>
      </c>
      <c r="BE712" s="141">
        <f t="shared" si="96"/>
        <v>0</v>
      </c>
      <c r="BH712" s="141">
        <f t="shared" si="97"/>
        <v>0</v>
      </c>
      <c r="BI712" s="141">
        <f t="shared" si="98"/>
        <v>0</v>
      </c>
    </row>
    <row r="713" spans="1:61" hidden="1">
      <c r="A713" s="1">
        <v>13</v>
      </c>
      <c r="B713" s="15" t="s">
        <v>303</v>
      </c>
      <c r="C713" s="16">
        <v>43389</v>
      </c>
      <c r="D713" s="15" t="s">
        <v>144</v>
      </c>
      <c r="E713" s="15" t="s">
        <v>318</v>
      </c>
      <c r="F713" s="15" t="s">
        <v>72</v>
      </c>
      <c r="G713" s="17" t="s">
        <v>57</v>
      </c>
      <c r="H713" s="17">
        <v>2</v>
      </c>
      <c r="I713" s="16" t="s">
        <v>56</v>
      </c>
      <c r="J713" s="126" t="s">
        <v>57</v>
      </c>
      <c r="K713" s="126" t="s">
        <v>57</v>
      </c>
      <c r="L713" s="15" t="s">
        <v>57</v>
      </c>
      <c r="M713" s="15" t="s">
        <v>57</v>
      </c>
      <c r="N713" s="44" t="s">
        <v>57</v>
      </c>
      <c r="O713" s="44" t="s">
        <v>57</v>
      </c>
      <c r="P713" s="44" t="s">
        <v>57</v>
      </c>
      <c r="Q713" s="15" t="s">
        <v>57</v>
      </c>
      <c r="R713" s="22">
        <v>2.5499999999999998</v>
      </c>
      <c r="S713" s="15">
        <v>17.100000000000001</v>
      </c>
      <c r="T713" s="15">
        <v>8.42</v>
      </c>
      <c r="U713" s="15">
        <v>87.4</v>
      </c>
      <c r="V713" s="15">
        <v>312</v>
      </c>
      <c r="W713" s="15">
        <v>7.68</v>
      </c>
      <c r="X713" s="15">
        <v>253.2</v>
      </c>
      <c r="Y713" s="15">
        <v>18.2</v>
      </c>
      <c r="Z713" s="18" t="s">
        <v>57</v>
      </c>
      <c r="AA713" s="18" t="s">
        <v>57</v>
      </c>
      <c r="AB713" s="18" t="s">
        <v>57</v>
      </c>
      <c r="AC713" s="18" t="s">
        <v>57</v>
      </c>
      <c r="AD713" s="18" t="s">
        <v>57</v>
      </c>
      <c r="AE713" s="15" t="s">
        <v>57</v>
      </c>
      <c r="AF713" s="11" t="s">
        <v>318</v>
      </c>
      <c r="AM713" s="3"/>
      <c r="AN713" s="3"/>
      <c r="AO713" s="3"/>
      <c r="AP713" s="124">
        <f t="shared" si="99"/>
        <v>0</v>
      </c>
      <c r="BB713" s="141">
        <f t="shared" si="95"/>
        <v>0</v>
      </c>
      <c r="BE713" s="141">
        <f t="shared" si="96"/>
        <v>0</v>
      </c>
      <c r="BH713" s="141">
        <f t="shared" si="97"/>
        <v>0</v>
      </c>
      <c r="BI713" s="141">
        <f t="shared" si="98"/>
        <v>0</v>
      </c>
    </row>
    <row r="714" spans="1:61" hidden="1">
      <c r="A714" s="1">
        <v>13</v>
      </c>
      <c r="B714" s="15" t="s">
        <v>303</v>
      </c>
      <c r="C714" s="16">
        <v>43389</v>
      </c>
      <c r="D714" s="15" t="s">
        <v>144</v>
      </c>
      <c r="E714" s="15" t="s">
        <v>319</v>
      </c>
      <c r="F714" s="15" t="s">
        <v>72</v>
      </c>
      <c r="G714" s="17" t="s">
        <v>57</v>
      </c>
      <c r="H714" s="17">
        <v>3</v>
      </c>
      <c r="I714" s="16" t="s">
        <v>56</v>
      </c>
      <c r="J714" s="126" t="s">
        <v>57</v>
      </c>
      <c r="K714" s="126" t="s">
        <v>57</v>
      </c>
      <c r="L714" s="15" t="s">
        <v>57</v>
      </c>
      <c r="M714" s="15" t="s">
        <v>57</v>
      </c>
      <c r="N714" s="44" t="s">
        <v>57</v>
      </c>
      <c r="O714" s="44" t="s">
        <v>57</v>
      </c>
      <c r="P714" s="44" t="s">
        <v>57</v>
      </c>
      <c r="Q714" s="15" t="s">
        <v>57</v>
      </c>
      <c r="R714" s="22">
        <v>2.5499999999999998</v>
      </c>
      <c r="S714" s="15">
        <v>17.100000000000001</v>
      </c>
      <c r="T714" s="15">
        <v>8.42</v>
      </c>
      <c r="U714" s="15">
        <v>87.4</v>
      </c>
      <c r="V714" s="15">
        <v>312</v>
      </c>
      <c r="W714" s="15">
        <v>7.68</v>
      </c>
      <c r="X714" s="15">
        <v>253.2</v>
      </c>
      <c r="Y714" s="15">
        <v>18.2</v>
      </c>
      <c r="Z714" s="18" t="s">
        <v>57</v>
      </c>
      <c r="AA714" s="18" t="s">
        <v>57</v>
      </c>
      <c r="AB714" s="18" t="s">
        <v>57</v>
      </c>
      <c r="AC714" s="18" t="s">
        <v>57</v>
      </c>
      <c r="AD714" s="18" t="s">
        <v>57</v>
      </c>
      <c r="AE714" s="15" t="s">
        <v>57</v>
      </c>
      <c r="AF714" s="11" t="s">
        <v>319</v>
      </c>
      <c r="AM714" s="3"/>
      <c r="AN714" s="3"/>
      <c r="AO714" s="3"/>
      <c r="AP714" s="124">
        <f t="shared" si="99"/>
        <v>0</v>
      </c>
      <c r="BB714" s="141">
        <f t="shared" si="95"/>
        <v>0</v>
      </c>
      <c r="BE714" s="141">
        <f t="shared" si="96"/>
        <v>0</v>
      </c>
      <c r="BH714" s="141">
        <f t="shared" si="97"/>
        <v>0</v>
      </c>
      <c r="BI714" s="141">
        <f t="shared" si="98"/>
        <v>0</v>
      </c>
    </row>
    <row r="715" spans="1:61" hidden="1">
      <c r="A715" s="1">
        <v>10</v>
      </c>
      <c r="B715" s="15" t="s">
        <v>218</v>
      </c>
      <c r="C715" s="16">
        <v>43395</v>
      </c>
      <c r="D715" s="15" t="s">
        <v>219</v>
      </c>
      <c r="E715" s="15" t="s">
        <v>232</v>
      </c>
      <c r="F715" s="15" t="s">
        <v>72</v>
      </c>
      <c r="G715" s="17" t="s">
        <v>57</v>
      </c>
      <c r="H715" s="17">
        <v>1</v>
      </c>
      <c r="I715" s="16" t="s">
        <v>56</v>
      </c>
      <c r="J715" s="126" t="s">
        <v>57</v>
      </c>
      <c r="K715" s="126" t="s">
        <v>57</v>
      </c>
      <c r="L715" s="15" t="s">
        <v>57</v>
      </c>
      <c r="M715" s="15" t="s">
        <v>57</v>
      </c>
      <c r="N715" s="44" t="s">
        <v>57</v>
      </c>
      <c r="O715" s="44" t="s">
        <v>57</v>
      </c>
      <c r="P715" s="44" t="s">
        <v>57</v>
      </c>
      <c r="Q715" s="15" t="s">
        <v>57</v>
      </c>
      <c r="R715" s="18">
        <v>1.03</v>
      </c>
      <c r="S715" s="15">
        <v>16.5</v>
      </c>
      <c r="T715" s="15">
        <v>9.6199999999999992</v>
      </c>
      <c r="U715" s="15">
        <v>98.6</v>
      </c>
      <c r="V715" s="15">
        <v>347.2</v>
      </c>
      <c r="W715" s="15">
        <v>7.87</v>
      </c>
      <c r="X715" s="15">
        <v>124</v>
      </c>
      <c r="Y715" s="15">
        <v>9.3000000000000007</v>
      </c>
      <c r="Z715" s="18" t="s">
        <v>57</v>
      </c>
      <c r="AA715" s="18" t="s">
        <v>57</v>
      </c>
      <c r="AB715" s="18" t="s">
        <v>57</v>
      </c>
      <c r="AC715" s="18" t="s">
        <v>57</v>
      </c>
      <c r="AD715" s="18" t="s">
        <v>57</v>
      </c>
      <c r="AE715" s="15" t="s">
        <v>57</v>
      </c>
      <c r="AF715" s="11" t="s">
        <v>232</v>
      </c>
      <c r="AM715" s="3"/>
      <c r="AN715" s="3"/>
      <c r="AO715" s="3"/>
      <c r="AP715" s="124">
        <f t="shared" si="99"/>
        <v>0</v>
      </c>
      <c r="BB715" s="141">
        <f t="shared" si="95"/>
        <v>0</v>
      </c>
      <c r="BE715" s="141">
        <f t="shared" si="96"/>
        <v>0</v>
      </c>
      <c r="BH715" s="141">
        <f t="shared" si="97"/>
        <v>0</v>
      </c>
      <c r="BI715" s="141">
        <f t="shared" si="98"/>
        <v>0</v>
      </c>
    </row>
    <row r="716" spans="1:61" hidden="1">
      <c r="A716" s="1">
        <v>10</v>
      </c>
      <c r="B716" s="15" t="s">
        <v>218</v>
      </c>
      <c r="C716" s="16">
        <v>43395</v>
      </c>
      <c r="D716" s="15" t="s">
        <v>219</v>
      </c>
      <c r="E716" s="15" t="s">
        <v>233</v>
      </c>
      <c r="F716" s="15" t="s">
        <v>72</v>
      </c>
      <c r="G716" s="17" t="s">
        <v>57</v>
      </c>
      <c r="H716" s="17">
        <v>2</v>
      </c>
      <c r="I716" s="16" t="s">
        <v>56</v>
      </c>
      <c r="J716" s="126" t="s">
        <v>57</v>
      </c>
      <c r="K716" s="126" t="s">
        <v>57</v>
      </c>
      <c r="L716" s="15" t="s">
        <v>57</v>
      </c>
      <c r="M716" s="15" t="s">
        <v>57</v>
      </c>
      <c r="N716" s="44" t="s">
        <v>57</v>
      </c>
      <c r="O716" s="44" t="s">
        <v>57</v>
      </c>
      <c r="P716" s="44" t="s">
        <v>57</v>
      </c>
      <c r="Q716" s="15" t="s">
        <v>57</v>
      </c>
      <c r="R716" s="18">
        <v>1.03</v>
      </c>
      <c r="S716" s="15">
        <v>16.5</v>
      </c>
      <c r="T716" s="15">
        <v>9.6199999999999992</v>
      </c>
      <c r="U716" s="15">
        <v>98.6</v>
      </c>
      <c r="V716" s="15">
        <v>347.2</v>
      </c>
      <c r="W716" s="15">
        <v>7.87</v>
      </c>
      <c r="X716" s="15">
        <v>124</v>
      </c>
      <c r="Y716" s="15">
        <v>9.3000000000000007</v>
      </c>
      <c r="Z716" s="18" t="s">
        <v>57</v>
      </c>
      <c r="AA716" s="18" t="s">
        <v>57</v>
      </c>
      <c r="AB716" s="18" t="s">
        <v>57</v>
      </c>
      <c r="AC716" s="18" t="s">
        <v>57</v>
      </c>
      <c r="AD716" s="18" t="s">
        <v>57</v>
      </c>
      <c r="AE716" s="15" t="s">
        <v>57</v>
      </c>
      <c r="AF716" s="11" t="s">
        <v>233</v>
      </c>
      <c r="AM716" s="3"/>
      <c r="AN716" s="3"/>
      <c r="AO716" s="3"/>
      <c r="AP716" s="124">
        <f t="shared" si="99"/>
        <v>0</v>
      </c>
      <c r="BB716" s="141">
        <f t="shared" si="95"/>
        <v>0</v>
      </c>
      <c r="BE716" s="141">
        <f t="shared" si="96"/>
        <v>0</v>
      </c>
      <c r="BH716" s="141">
        <f t="shared" si="97"/>
        <v>0</v>
      </c>
      <c r="BI716" s="141">
        <f t="shared" si="98"/>
        <v>0</v>
      </c>
    </row>
    <row r="717" spans="1:61" hidden="1">
      <c r="A717" s="1">
        <v>10</v>
      </c>
      <c r="B717" s="15" t="s">
        <v>218</v>
      </c>
      <c r="C717" s="16">
        <v>43395</v>
      </c>
      <c r="D717" s="15" t="s">
        <v>219</v>
      </c>
      <c r="E717" s="15" t="s">
        <v>234</v>
      </c>
      <c r="F717" s="15" t="s">
        <v>72</v>
      </c>
      <c r="G717" s="17" t="s">
        <v>57</v>
      </c>
      <c r="H717" s="17">
        <v>3</v>
      </c>
      <c r="I717" s="16" t="s">
        <v>56</v>
      </c>
      <c r="J717" s="126" t="s">
        <v>57</v>
      </c>
      <c r="K717" s="126" t="s">
        <v>57</v>
      </c>
      <c r="L717" s="15" t="s">
        <v>57</v>
      </c>
      <c r="M717" s="15" t="s">
        <v>57</v>
      </c>
      <c r="N717" s="44" t="s">
        <v>57</v>
      </c>
      <c r="O717" s="44" t="s">
        <v>57</v>
      </c>
      <c r="P717" s="44" t="s">
        <v>57</v>
      </c>
      <c r="Q717" s="15" t="s">
        <v>57</v>
      </c>
      <c r="R717" s="18">
        <v>1.03</v>
      </c>
      <c r="S717" s="15">
        <v>16.5</v>
      </c>
      <c r="T717" s="15">
        <v>9.6199999999999992</v>
      </c>
      <c r="U717" s="15">
        <v>98.6</v>
      </c>
      <c r="V717" s="15">
        <v>347.2</v>
      </c>
      <c r="W717" s="15">
        <v>7.87</v>
      </c>
      <c r="X717" s="15">
        <v>124</v>
      </c>
      <c r="Y717" s="15">
        <v>9.3000000000000007</v>
      </c>
      <c r="Z717" s="18" t="s">
        <v>57</v>
      </c>
      <c r="AA717" s="18" t="s">
        <v>57</v>
      </c>
      <c r="AB717" s="18" t="s">
        <v>57</v>
      </c>
      <c r="AC717" s="18" t="s">
        <v>57</v>
      </c>
      <c r="AD717" s="18" t="s">
        <v>57</v>
      </c>
      <c r="AE717" s="15" t="s">
        <v>57</v>
      </c>
      <c r="AF717" s="11" t="s">
        <v>234</v>
      </c>
      <c r="AM717" s="3"/>
      <c r="AN717" s="3"/>
      <c r="AO717" s="3"/>
      <c r="AP717" s="124">
        <f t="shared" si="99"/>
        <v>0</v>
      </c>
      <c r="BB717" s="141">
        <f t="shared" si="95"/>
        <v>0</v>
      </c>
      <c r="BE717" s="141">
        <f t="shared" si="96"/>
        <v>0</v>
      </c>
      <c r="BH717" s="141">
        <f t="shared" si="97"/>
        <v>0</v>
      </c>
      <c r="BI717" s="141">
        <f t="shared" si="98"/>
        <v>0</v>
      </c>
    </row>
    <row r="718" spans="1:61" ht="15.6" hidden="1">
      <c r="B718" s="76" t="s">
        <v>286</v>
      </c>
      <c r="C718" s="121">
        <v>43650</v>
      </c>
      <c r="D718" s="41" t="s">
        <v>686</v>
      </c>
      <c r="E718" s="41" t="s">
        <v>927</v>
      </c>
      <c r="F718" s="41" t="s">
        <v>72</v>
      </c>
      <c r="G718" s="43" t="s">
        <v>57</v>
      </c>
      <c r="H718" s="43">
        <v>1</v>
      </c>
      <c r="I718" s="42" t="s">
        <v>744</v>
      </c>
      <c r="J718" s="134" t="s">
        <v>57</v>
      </c>
      <c r="K718" s="134" t="s">
        <v>57</v>
      </c>
      <c r="L718" s="134" t="s">
        <v>57</v>
      </c>
      <c r="M718" s="134" t="s">
        <v>57</v>
      </c>
      <c r="N718" s="44" t="s">
        <v>57</v>
      </c>
      <c r="O718" s="44" t="s">
        <v>57</v>
      </c>
      <c r="P718" s="44" t="s">
        <v>57</v>
      </c>
      <c r="Q718" s="134" t="s">
        <v>57</v>
      </c>
      <c r="R718" s="112">
        <v>69.7</v>
      </c>
      <c r="S718" s="112">
        <v>26.6</v>
      </c>
      <c r="T718" s="112">
        <v>8.4</v>
      </c>
      <c r="U718" s="112">
        <v>103.5</v>
      </c>
      <c r="V718" s="112">
        <v>252</v>
      </c>
      <c r="W718" s="112">
        <v>9.11</v>
      </c>
      <c r="X718" s="112">
        <v>118.6</v>
      </c>
      <c r="Y718" s="112">
        <v>0.9</v>
      </c>
      <c r="Z718" s="113">
        <v>3.044</v>
      </c>
      <c r="AA718" s="113">
        <v>1.0720000000000001</v>
      </c>
      <c r="AB718" s="111">
        <v>54.4</v>
      </c>
      <c r="AC718" s="111">
        <v>60.9</v>
      </c>
      <c r="AD718" s="164">
        <v>60.938895000000002</v>
      </c>
      <c r="AE718" s="111" t="s">
        <v>57</v>
      </c>
    </row>
    <row r="719" spans="1:61" ht="15.6" hidden="1">
      <c r="B719" s="76" t="s">
        <v>286</v>
      </c>
      <c r="C719" s="121">
        <v>43650</v>
      </c>
      <c r="D719" s="41" t="s">
        <v>686</v>
      </c>
      <c r="E719" s="41" t="s">
        <v>926</v>
      </c>
      <c r="F719" s="41" t="s">
        <v>72</v>
      </c>
      <c r="G719" s="43" t="s">
        <v>57</v>
      </c>
      <c r="H719" s="43">
        <v>2</v>
      </c>
      <c r="I719" s="42" t="s">
        <v>744</v>
      </c>
      <c r="J719" s="134" t="s">
        <v>57</v>
      </c>
      <c r="K719" s="134" t="s">
        <v>57</v>
      </c>
      <c r="L719" s="134" t="s">
        <v>57</v>
      </c>
      <c r="M719" s="134" t="s">
        <v>57</v>
      </c>
      <c r="N719" s="44" t="s">
        <v>57</v>
      </c>
      <c r="O719" s="44" t="s">
        <v>57</v>
      </c>
      <c r="P719" s="44" t="s">
        <v>57</v>
      </c>
      <c r="Q719" s="134" t="s">
        <v>57</v>
      </c>
      <c r="R719" s="112">
        <v>69.7</v>
      </c>
      <c r="S719" s="112">
        <v>26.6</v>
      </c>
      <c r="T719" s="112">
        <v>8.4</v>
      </c>
      <c r="U719" s="112">
        <v>103.5</v>
      </c>
      <c r="V719" s="112">
        <v>252</v>
      </c>
      <c r="W719" s="112">
        <v>9.11</v>
      </c>
      <c r="X719" s="112">
        <v>118.6</v>
      </c>
      <c r="Y719" s="112">
        <v>0.9</v>
      </c>
      <c r="Z719" s="113">
        <v>3.044</v>
      </c>
      <c r="AA719" s="113">
        <v>1.0720000000000001</v>
      </c>
      <c r="AB719" s="111">
        <v>54.4</v>
      </c>
      <c r="AC719" s="111">
        <v>60.9</v>
      </c>
      <c r="AD719" s="164">
        <v>60.938895000000002</v>
      </c>
      <c r="AE719" s="111" t="s">
        <v>57</v>
      </c>
    </row>
    <row r="720" spans="1:61" ht="15.6" hidden="1">
      <c r="B720" s="76" t="s">
        <v>286</v>
      </c>
      <c r="C720" s="121">
        <v>43650</v>
      </c>
      <c r="D720" s="41" t="s">
        <v>686</v>
      </c>
      <c r="E720" s="41" t="s">
        <v>923</v>
      </c>
      <c r="F720" s="41" t="s">
        <v>72</v>
      </c>
      <c r="G720" s="43" t="s">
        <v>57</v>
      </c>
      <c r="H720" s="43">
        <v>3</v>
      </c>
      <c r="I720" s="42" t="s">
        <v>744</v>
      </c>
      <c r="J720" s="134" t="s">
        <v>57</v>
      </c>
      <c r="K720" s="134" t="s">
        <v>57</v>
      </c>
      <c r="L720" s="134" t="s">
        <v>57</v>
      </c>
      <c r="M720" s="134" t="s">
        <v>57</v>
      </c>
      <c r="N720" s="44" t="s">
        <v>57</v>
      </c>
      <c r="O720" s="44" t="s">
        <v>57</v>
      </c>
      <c r="P720" s="44" t="s">
        <v>57</v>
      </c>
      <c r="Q720" s="134" t="s">
        <v>57</v>
      </c>
      <c r="R720" s="112">
        <v>69.7</v>
      </c>
      <c r="S720" s="112">
        <v>26.6</v>
      </c>
      <c r="T720" s="112">
        <v>8.4</v>
      </c>
      <c r="U720" s="112">
        <v>103.5</v>
      </c>
      <c r="V720" s="112">
        <v>252</v>
      </c>
      <c r="W720" s="112">
        <v>9.11</v>
      </c>
      <c r="X720" s="112">
        <v>118.6</v>
      </c>
      <c r="Y720" s="112">
        <v>0.9</v>
      </c>
      <c r="Z720" s="113">
        <v>3.044</v>
      </c>
      <c r="AA720" s="113">
        <v>1.0720000000000001</v>
      </c>
      <c r="AB720" s="111">
        <v>54.4</v>
      </c>
      <c r="AC720" s="111">
        <v>60.9</v>
      </c>
      <c r="AD720" s="164">
        <v>60.938895000000002</v>
      </c>
      <c r="AE720" s="111" t="s">
        <v>57</v>
      </c>
    </row>
    <row r="721" spans="2:31" ht="15.6" hidden="1">
      <c r="B721" s="41" t="s">
        <v>235</v>
      </c>
      <c r="C721" s="42">
        <v>43649</v>
      </c>
      <c r="D721" s="42" t="s">
        <v>767</v>
      </c>
      <c r="E721" s="41" t="s">
        <v>924</v>
      </c>
      <c r="F721" s="41" t="s">
        <v>72</v>
      </c>
      <c r="G721" s="43" t="s">
        <v>57</v>
      </c>
      <c r="H721" s="43">
        <v>1</v>
      </c>
      <c r="I721" s="42" t="s">
        <v>744</v>
      </c>
      <c r="J721" s="134" t="s">
        <v>57</v>
      </c>
      <c r="K721" s="134" t="s">
        <v>57</v>
      </c>
      <c r="L721" s="134" t="s">
        <v>57</v>
      </c>
      <c r="M721" s="134" t="s">
        <v>57</v>
      </c>
      <c r="N721" s="44" t="s">
        <v>57</v>
      </c>
      <c r="O721" s="44" t="s">
        <v>57</v>
      </c>
      <c r="P721" s="44" t="s">
        <v>57</v>
      </c>
      <c r="Q721" s="134" t="s">
        <v>57</v>
      </c>
      <c r="R721" s="112">
        <v>80.099999999999994</v>
      </c>
      <c r="S721" s="112">
        <v>22.6</v>
      </c>
      <c r="T721" s="112">
        <v>8.1199999999999992</v>
      </c>
      <c r="U721" s="112">
        <v>94</v>
      </c>
      <c r="V721" s="112">
        <v>212.9</v>
      </c>
      <c r="W721" s="112">
        <v>8.4</v>
      </c>
      <c r="X721" s="112">
        <v>111.3</v>
      </c>
      <c r="Y721" s="112">
        <v>5.9</v>
      </c>
      <c r="Z721" s="113">
        <v>2.044</v>
      </c>
      <c r="AA721" s="113">
        <v>1.016</v>
      </c>
      <c r="AB721" s="111">
        <v>9.4</v>
      </c>
      <c r="AC721" s="111">
        <v>51.5</v>
      </c>
      <c r="AD721" s="164">
        <v>62.931575000000002</v>
      </c>
      <c r="AE721" s="111" t="s">
        <v>57</v>
      </c>
    </row>
    <row r="722" spans="2:31" ht="15.6" hidden="1">
      <c r="B722" s="41" t="s">
        <v>235</v>
      </c>
      <c r="C722" s="42">
        <v>43649</v>
      </c>
      <c r="D722" s="42" t="s">
        <v>767</v>
      </c>
      <c r="E722" s="41" t="s">
        <v>925</v>
      </c>
      <c r="F722" s="41" t="s">
        <v>72</v>
      </c>
      <c r="G722" s="43" t="s">
        <v>57</v>
      </c>
      <c r="H722" s="43">
        <v>2</v>
      </c>
      <c r="I722" s="42" t="s">
        <v>744</v>
      </c>
      <c r="J722" s="134" t="s">
        <v>57</v>
      </c>
      <c r="K722" s="134" t="s">
        <v>57</v>
      </c>
      <c r="L722" s="134" t="s">
        <v>57</v>
      </c>
      <c r="M722" s="134" t="s">
        <v>57</v>
      </c>
      <c r="N722" s="44" t="s">
        <v>57</v>
      </c>
      <c r="O722" s="44" t="s">
        <v>57</v>
      </c>
      <c r="P722" s="44" t="s">
        <v>57</v>
      </c>
      <c r="Q722" s="134" t="s">
        <v>57</v>
      </c>
      <c r="R722" s="112">
        <v>80.099999999999994</v>
      </c>
      <c r="S722" s="112">
        <v>22.6</v>
      </c>
      <c r="T722" s="112">
        <v>8.1199999999999992</v>
      </c>
      <c r="U722" s="112">
        <v>94</v>
      </c>
      <c r="V722" s="112">
        <v>212.9</v>
      </c>
      <c r="W722" s="112">
        <v>8.4</v>
      </c>
      <c r="X722" s="112">
        <v>111.3</v>
      </c>
      <c r="Y722" s="112">
        <v>5.9</v>
      </c>
      <c r="Z722" s="113">
        <v>2.044</v>
      </c>
      <c r="AA722" s="113">
        <v>1.016</v>
      </c>
      <c r="AB722" s="111">
        <v>9.4</v>
      </c>
      <c r="AC722" s="111">
        <v>51.5</v>
      </c>
      <c r="AD722" s="164">
        <v>62.931575000000002</v>
      </c>
      <c r="AE722" s="111" t="s">
        <v>57</v>
      </c>
    </row>
    <row r="723" spans="2:31" ht="15.6" hidden="1">
      <c r="B723" s="41" t="s">
        <v>235</v>
      </c>
      <c r="C723" s="42">
        <v>43649</v>
      </c>
      <c r="D723" s="42" t="s">
        <v>767</v>
      </c>
      <c r="E723" s="41" t="s">
        <v>922</v>
      </c>
      <c r="F723" s="41" t="s">
        <v>72</v>
      </c>
      <c r="G723" s="43" t="s">
        <v>57</v>
      </c>
      <c r="H723" s="43">
        <v>3</v>
      </c>
      <c r="I723" s="42" t="s">
        <v>744</v>
      </c>
      <c r="J723" s="134" t="s">
        <v>57</v>
      </c>
      <c r="K723" s="134" t="s">
        <v>57</v>
      </c>
      <c r="L723" s="134" t="s">
        <v>57</v>
      </c>
      <c r="M723" s="134" t="s">
        <v>57</v>
      </c>
      <c r="N723" s="44" t="s">
        <v>57</v>
      </c>
      <c r="O723" s="44" t="s">
        <v>57</v>
      </c>
      <c r="P723" s="44" t="s">
        <v>57</v>
      </c>
      <c r="Q723" s="134" t="s">
        <v>57</v>
      </c>
      <c r="R723" s="112">
        <v>80.099999999999994</v>
      </c>
      <c r="S723" s="112">
        <v>22.6</v>
      </c>
      <c r="T723" s="112">
        <v>8.1199999999999992</v>
      </c>
      <c r="U723" s="112">
        <v>94</v>
      </c>
      <c r="V723" s="112">
        <v>212.9</v>
      </c>
      <c r="W723" s="112">
        <v>8.4</v>
      </c>
      <c r="X723" s="112">
        <v>111.3</v>
      </c>
      <c r="Y723" s="112">
        <v>5.9</v>
      </c>
      <c r="Z723" s="113">
        <v>2.044</v>
      </c>
      <c r="AA723" s="113">
        <v>1.016</v>
      </c>
      <c r="AB723" s="111">
        <v>9.4</v>
      </c>
      <c r="AC723" s="111">
        <v>51.5</v>
      </c>
      <c r="AD723" s="164">
        <v>62.931575000000002</v>
      </c>
      <c r="AE723" s="111" t="s">
        <v>57</v>
      </c>
    </row>
    <row r="724" spans="2:31" ht="15.6" hidden="1">
      <c r="B724" s="41" t="s">
        <v>93</v>
      </c>
      <c r="C724" s="42">
        <v>43647</v>
      </c>
      <c r="D724" s="41" t="s">
        <v>94</v>
      </c>
      <c r="E724" s="41" t="s">
        <v>928</v>
      </c>
      <c r="F724" s="41" t="s">
        <v>72</v>
      </c>
      <c r="G724" s="43" t="s">
        <v>57</v>
      </c>
      <c r="H724" s="43">
        <v>1</v>
      </c>
      <c r="I724" s="42" t="s">
        <v>744</v>
      </c>
      <c r="J724" s="133" t="s">
        <v>57</v>
      </c>
      <c r="K724" s="133" t="s">
        <v>57</v>
      </c>
      <c r="L724" s="133" t="s">
        <v>57</v>
      </c>
      <c r="M724" s="133" t="s">
        <v>57</v>
      </c>
      <c r="N724" s="44" t="s">
        <v>57</v>
      </c>
      <c r="O724" s="44" t="s">
        <v>57</v>
      </c>
      <c r="P724" s="44" t="s">
        <v>57</v>
      </c>
      <c r="Q724" s="133" t="s">
        <v>57</v>
      </c>
      <c r="R724" s="112">
        <v>37.200000000000003</v>
      </c>
      <c r="S724" s="69">
        <v>18.100000000000001</v>
      </c>
      <c r="T724" s="69">
        <v>9.33</v>
      </c>
      <c r="U724" s="69">
        <v>99.2</v>
      </c>
      <c r="V724" s="69">
        <v>203.5</v>
      </c>
      <c r="W724" s="69">
        <v>9.1</v>
      </c>
      <c r="X724" s="69">
        <v>122.7</v>
      </c>
      <c r="Y724" s="69">
        <v>2.9</v>
      </c>
      <c r="Z724" s="113">
        <v>2.181</v>
      </c>
      <c r="AA724" s="113">
        <v>0.50480000000000003</v>
      </c>
      <c r="AB724" s="111" t="s">
        <v>914</v>
      </c>
      <c r="AC724" s="111">
        <v>54.9</v>
      </c>
      <c r="AD724" s="164">
        <v>47.48830499999999</v>
      </c>
      <c r="AE724" s="112" t="s">
        <v>57</v>
      </c>
    </row>
    <row r="725" spans="2:31" ht="15.6" hidden="1">
      <c r="B725" s="41" t="s">
        <v>93</v>
      </c>
      <c r="C725" s="42">
        <v>43647</v>
      </c>
      <c r="D725" s="41" t="s">
        <v>94</v>
      </c>
      <c r="E725" s="41" t="s">
        <v>929</v>
      </c>
      <c r="F725" s="41" t="s">
        <v>72</v>
      </c>
      <c r="G725" s="43" t="s">
        <v>57</v>
      </c>
      <c r="H725" s="43">
        <v>2</v>
      </c>
      <c r="I725" s="42" t="s">
        <v>744</v>
      </c>
      <c r="J725" s="133" t="s">
        <v>57</v>
      </c>
      <c r="K725" s="133" t="s">
        <v>57</v>
      </c>
      <c r="L725" s="133" t="s">
        <v>57</v>
      </c>
      <c r="M725" s="133" t="s">
        <v>57</v>
      </c>
      <c r="N725" s="44" t="s">
        <v>57</v>
      </c>
      <c r="O725" s="44" t="s">
        <v>57</v>
      </c>
      <c r="P725" s="44" t="s">
        <v>57</v>
      </c>
      <c r="Q725" s="133" t="s">
        <v>57</v>
      </c>
      <c r="R725" s="112">
        <v>37.200000000000003</v>
      </c>
      <c r="S725" s="69">
        <v>18.100000000000001</v>
      </c>
      <c r="T725" s="69">
        <v>9.33</v>
      </c>
      <c r="U725" s="69">
        <v>99.2</v>
      </c>
      <c r="V725" s="69">
        <v>203.5</v>
      </c>
      <c r="W725" s="69">
        <v>9.1</v>
      </c>
      <c r="X725" s="69">
        <v>122.7</v>
      </c>
      <c r="Y725" s="69">
        <v>2.9</v>
      </c>
      <c r="Z725" s="113">
        <v>2.181</v>
      </c>
      <c r="AA725" s="113">
        <v>0.50480000000000003</v>
      </c>
      <c r="AB725" s="111" t="s">
        <v>914</v>
      </c>
      <c r="AC725" s="111">
        <v>54.9</v>
      </c>
      <c r="AD725" s="164">
        <v>47.48830499999999</v>
      </c>
      <c r="AE725" s="112" t="s">
        <v>57</v>
      </c>
    </row>
    <row r="726" spans="2:31" ht="15.6" hidden="1">
      <c r="B726" s="41" t="s">
        <v>93</v>
      </c>
      <c r="C726" s="42">
        <v>43647</v>
      </c>
      <c r="D726" s="41" t="s">
        <v>94</v>
      </c>
      <c r="E726" s="41" t="s">
        <v>930</v>
      </c>
      <c r="F726" s="41" t="s">
        <v>72</v>
      </c>
      <c r="G726" s="43" t="s">
        <v>57</v>
      </c>
      <c r="H726" s="43">
        <v>3</v>
      </c>
      <c r="I726" s="42" t="s">
        <v>744</v>
      </c>
      <c r="J726" s="133" t="s">
        <v>57</v>
      </c>
      <c r="K726" s="133" t="s">
        <v>57</v>
      </c>
      <c r="L726" s="133" t="s">
        <v>57</v>
      </c>
      <c r="M726" s="133" t="s">
        <v>57</v>
      </c>
      <c r="N726" s="44" t="s">
        <v>57</v>
      </c>
      <c r="O726" s="44" t="s">
        <v>57</v>
      </c>
      <c r="P726" s="44" t="s">
        <v>57</v>
      </c>
      <c r="Q726" s="133" t="s">
        <v>57</v>
      </c>
      <c r="R726" s="112">
        <v>37.200000000000003</v>
      </c>
      <c r="S726" s="69">
        <v>18.100000000000001</v>
      </c>
      <c r="T726" s="69">
        <v>9.33</v>
      </c>
      <c r="U726" s="69">
        <v>99.2</v>
      </c>
      <c r="V726" s="69">
        <v>203.5</v>
      </c>
      <c r="W726" s="69">
        <v>9.1</v>
      </c>
      <c r="X726" s="69">
        <v>122.7</v>
      </c>
      <c r="Y726" s="69">
        <v>2.9</v>
      </c>
      <c r="Z726" s="113">
        <v>2.181</v>
      </c>
      <c r="AA726" s="113">
        <v>0.50480000000000003</v>
      </c>
      <c r="AB726" s="111" t="s">
        <v>914</v>
      </c>
      <c r="AC726" s="111">
        <v>54.9</v>
      </c>
      <c r="AD726" s="164">
        <v>47.48830499999999</v>
      </c>
      <c r="AE726" s="112" t="s">
        <v>57</v>
      </c>
    </row>
    <row r="727" spans="2:31" ht="15.6" hidden="1">
      <c r="B727" s="41" t="s">
        <v>143</v>
      </c>
      <c r="C727" s="42">
        <v>43648</v>
      </c>
      <c r="D727" s="42" t="s">
        <v>252</v>
      </c>
      <c r="E727" s="41" t="s">
        <v>915</v>
      </c>
      <c r="F727" s="41" t="s">
        <v>72</v>
      </c>
      <c r="G727" s="43" t="s">
        <v>57</v>
      </c>
      <c r="H727" s="43">
        <v>1</v>
      </c>
      <c r="I727" s="42" t="s">
        <v>744</v>
      </c>
      <c r="J727" s="133" t="s">
        <v>57</v>
      </c>
      <c r="K727" s="133" t="s">
        <v>57</v>
      </c>
      <c r="L727" s="133" t="s">
        <v>57</v>
      </c>
      <c r="M727" s="133" t="s">
        <v>57</v>
      </c>
      <c r="N727" s="44" t="s">
        <v>57</v>
      </c>
      <c r="O727" s="44" t="s">
        <v>57</v>
      </c>
      <c r="P727" s="44" t="s">
        <v>57</v>
      </c>
      <c r="Q727" s="133" t="s">
        <v>57</v>
      </c>
      <c r="R727" s="112">
        <v>82.4</v>
      </c>
      <c r="S727" s="69">
        <v>22.5</v>
      </c>
      <c r="T727" s="69">
        <v>9.19</v>
      </c>
      <c r="U727" s="69">
        <v>106.3</v>
      </c>
      <c r="V727" s="69">
        <v>209.8</v>
      </c>
      <c r="W727" s="69">
        <v>8.91</v>
      </c>
      <c r="X727" s="69">
        <v>106.2</v>
      </c>
      <c r="Y727" s="69">
        <v>3</v>
      </c>
      <c r="Z727" s="113">
        <v>1.7549999999999999</v>
      </c>
      <c r="AA727" s="113">
        <v>0.55959999999999999</v>
      </c>
      <c r="AB727" s="111" t="s">
        <v>914</v>
      </c>
      <c r="AC727" s="111">
        <v>140.6</v>
      </c>
      <c r="AD727" s="164">
        <v>26.565164999999997</v>
      </c>
      <c r="AE727" s="111" t="s">
        <v>57</v>
      </c>
    </row>
    <row r="728" spans="2:31" ht="15.6" hidden="1">
      <c r="B728" s="41" t="s">
        <v>143</v>
      </c>
      <c r="C728" s="42">
        <v>43648</v>
      </c>
      <c r="D728" s="42" t="s">
        <v>252</v>
      </c>
      <c r="E728" s="41" t="s">
        <v>916</v>
      </c>
      <c r="F728" s="41" t="s">
        <v>72</v>
      </c>
      <c r="G728" s="43" t="s">
        <v>57</v>
      </c>
      <c r="H728" s="43">
        <v>2</v>
      </c>
      <c r="I728" s="42" t="s">
        <v>744</v>
      </c>
      <c r="J728" s="133" t="s">
        <v>57</v>
      </c>
      <c r="K728" s="133" t="s">
        <v>57</v>
      </c>
      <c r="L728" s="133" t="s">
        <v>57</v>
      </c>
      <c r="M728" s="133" t="s">
        <v>57</v>
      </c>
      <c r="N728" s="44" t="s">
        <v>57</v>
      </c>
      <c r="O728" s="44" t="s">
        <v>57</v>
      </c>
      <c r="P728" s="44" t="s">
        <v>57</v>
      </c>
      <c r="Q728" s="133" t="s">
        <v>57</v>
      </c>
      <c r="R728" s="112">
        <v>82.4</v>
      </c>
      <c r="S728" s="69">
        <v>22.5</v>
      </c>
      <c r="T728" s="69">
        <v>9.19</v>
      </c>
      <c r="U728" s="69">
        <v>106.3</v>
      </c>
      <c r="V728" s="69">
        <v>209.8</v>
      </c>
      <c r="W728" s="69">
        <v>8.91</v>
      </c>
      <c r="X728" s="69">
        <v>106.2</v>
      </c>
      <c r="Y728" s="69">
        <v>3</v>
      </c>
      <c r="Z728" s="113">
        <v>1.7549999999999999</v>
      </c>
      <c r="AA728" s="113">
        <v>0.55959999999999999</v>
      </c>
      <c r="AB728" s="111" t="s">
        <v>914</v>
      </c>
      <c r="AC728" s="111">
        <v>140.6</v>
      </c>
      <c r="AD728" s="164">
        <v>26.565164999999997</v>
      </c>
      <c r="AE728" s="111" t="s">
        <v>57</v>
      </c>
    </row>
    <row r="729" spans="2:31" ht="15.6" hidden="1">
      <c r="B729" s="41" t="s">
        <v>143</v>
      </c>
      <c r="C729" s="42">
        <v>43648</v>
      </c>
      <c r="D729" s="42" t="s">
        <v>252</v>
      </c>
      <c r="E729" s="41" t="s">
        <v>917</v>
      </c>
      <c r="F729" s="41" t="s">
        <v>72</v>
      </c>
      <c r="G729" s="43" t="s">
        <v>57</v>
      </c>
      <c r="H729" s="43">
        <v>3</v>
      </c>
      <c r="I729" s="42" t="s">
        <v>744</v>
      </c>
      <c r="J729" s="133" t="s">
        <v>57</v>
      </c>
      <c r="K729" s="133" t="s">
        <v>57</v>
      </c>
      <c r="L729" s="133" t="s">
        <v>57</v>
      </c>
      <c r="M729" s="133" t="s">
        <v>57</v>
      </c>
      <c r="N729" s="44" t="s">
        <v>57</v>
      </c>
      <c r="O729" s="44" t="s">
        <v>57</v>
      </c>
      <c r="P729" s="44" t="s">
        <v>57</v>
      </c>
      <c r="Q729" s="133" t="s">
        <v>57</v>
      </c>
      <c r="R729" s="112">
        <v>82.4</v>
      </c>
      <c r="S729" s="69">
        <v>22.5</v>
      </c>
      <c r="T729" s="69">
        <v>9.19</v>
      </c>
      <c r="U729" s="69">
        <v>106.3</v>
      </c>
      <c r="V729" s="69">
        <v>209.8</v>
      </c>
      <c r="W729" s="69">
        <v>8.91</v>
      </c>
      <c r="X729" s="69">
        <v>106.2</v>
      </c>
      <c r="Y729" s="69">
        <v>3</v>
      </c>
      <c r="Z729" s="113">
        <v>1.7549999999999999</v>
      </c>
      <c r="AA729" s="113">
        <v>0.55959999999999999</v>
      </c>
      <c r="AB729" s="111" t="s">
        <v>914</v>
      </c>
      <c r="AC729" s="111">
        <v>140.6</v>
      </c>
      <c r="AD729" s="164">
        <v>26.565164999999997</v>
      </c>
      <c r="AE729" s="111" t="s">
        <v>57</v>
      </c>
    </row>
    <row r="730" spans="2:31" ht="15.6" hidden="1">
      <c r="B730" s="41" t="s">
        <v>210</v>
      </c>
      <c r="C730" s="42">
        <v>43649</v>
      </c>
      <c r="D730" s="42" t="s">
        <v>731</v>
      </c>
      <c r="E730" s="41" t="s">
        <v>920</v>
      </c>
      <c r="F730" s="41" t="s">
        <v>72</v>
      </c>
      <c r="G730" s="43" t="s">
        <v>57</v>
      </c>
      <c r="H730" s="43">
        <v>1</v>
      </c>
      <c r="I730" s="42" t="s">
        <v>744</v>
      </c>
      <c r="J730" s="133" t="s">
        <v>57</v>
      </c>
      <c r="K730" s="133" t="s">
        <v>57</v>
      </c>
      <c r="L730" s="133" t="s">
        <v>57</v>
      </c>
      <c r="M730" s="133" t="s">
        <v>57</v>
      </c>
      <c r="N730" s="44" t="s">
        <v>57</v>
      </c>
      <c r="O730" s="44" t="s">
        <v>57</v>
      </c>
      <c r="P730" s="44" t="s">
        <v>57</v>
      </c>
      <c r="Q730" s="133" t="s">
        <v>57</v>
      </c>
      <c r="R730" s="111">
        <v>0.95299999999999996</v>
      </c>
      <c r="S730" s="112">
        <v>24.2</v>
      </c>
      <c r="T730" s="112">
        <v>6.61</v>
      </c>
      <c r="U730" s="112">
        <v>78.900000000000006</v>
      </c>
      <c r="V730" s="112">
        <v>558</v>
      </c>
      <c r="W730" s="112">
        <v>8.81</v>
      </c>
      <c r="X730" s="112">
        <v>110.5</v>
      </c>
      <c r="Y730" s="112">
        <v>28.4</v>
      </c>
      <c r="Z730" s="113">
        <v>5.2560000000000002</v>
      </c>
      <c r="AA730" s="113">
        <v>5.2910000000000004</v>
      </c>
      <c r="AB730" s="111">
        <v>527.20000000000005</v>
      </c>
      <c r="AC730" s="111">
        <v>570.20000000000005</v>
      </c>
      <c r="AD730" s="164">
        <v>278.14101499999998</v>
      </c>
      <c r="AE730" s="111" t="s">
        <v>57</v>
      </c>
    </row>
    <row r="731" spans="2:31" ht="15.6" hidden="1">
      <c r="B731" s="41" t="s">
        <v>210</v>
      </c>
      <c r="C731" s="42">
        <v>43649</v>
      </c>
      <c r="D731" s="42" t="s">
        <v>731</v>
      </c>
      <c r="E731" s="41" t="s">
        <v>919</v>
      </c>
      <c r="F731" s="41" t="s">
        <v>72</v>
      </c>
      <c r="G731" s="43" t="s">
        <v>57</v>
      </c>
      <c r="H731" s="43">
        <v>2</v>
      </c>
      <c r="I731" s="42" t="s">
        <v>744</v>
      </c>
      <c r="J731" s="133" t="s">
        <v>57</v>
      </c>
      <c r="K731" s="133" t="s">
        <v>57</v>
      </c>
      <c r="L731" s="133" t="s">
        <v>57</v>
      </c>
      <c r="M731" s="133" t="s">
        <v>57</v>
      </c>
      <c r="N731" s="44" t="s">
        <v>57</v>
      </c>
      <c r="O731" s="44" t="s">
        <v>57</v>
      </c>
      <c r="P731" s="44" t="s">
        <v>57</v>
      </c>
      <c r="Q731" s="133" t="s">
        <v>57</v>
      </c>
      <c r="R731" s="111">
        <v>0.95299999999999996</v>
      </c>
      <c r="S731" s="112">
        <v>24.2</v>
      </c>
      <c r="T731" s="112">
        <v>6.61</v>
      </c>
      <c r="U731" s="112">
        <v>78.900000000000006</v>
      </c>
      <c r="V731" s="112">
        <v>558</v>
      </c>
      <c r="W731" s="112">
        <v>8.81</v>
      </c>
      <c r="X731" s="112">
        <v>110.5</v>
      </c>
      <c r="Y731" s="112">
        <v>28.4</v>
      </c>
      <c r="Z731" s="113">
        <v>5.2560000000000002</v>
      </c>
      <c r="AA731" s="113">
        <v>5.2910000000000004</v>
      </c>
      <c r="AB731" s="111">
        <v>527.20000000000005</v>
      </c>
      <c r="AC731" s="111">
        <v>570.20000000000005</v>
      </c>
      <c r="AD731" s="164">
        <v>278.14101499999998</v>
      </c>
      <c r="AE731" s="111" t="s">
        <v>57</v>
      </c>
    </row>
    <row r="732" spans="2:31" ht="15.6" hidden="1">
      <c r="B732" s="41" t="s">
        <v>210</v>
      </c>
      <c r="C732" s="42">
        <v>43649</v>
      </c>
      <c r="D732" s="42" t="s">
        <v>731</v>
      </c>
      <c r="E732" s="41" t="s">
        <v>918</v>
      </c>
      <c r="F732" s="41" t="s">
        <v>72</v>
      </c>
      <c r="G732" s="43" t="s">
        <v>57</v>
      </c>
      <c r="H732" s="43">
        <v>3</v>
      </c>
      <c r="I732" s="42" t="s">
        <v>744</v>
      </c>
      <c r="J732" s="133" t="s">
        <v>57</v>
      </c>
      <c r="K732" s="133" t="s">
        <v>57</v>
      </c>
      <c r="L732" s="133" t="s">
        <v>57</v>
      </c>
      <c r="M732" s="133" t="s">
        <v>57</v>
      </c>
      <c r="N732" s="44" t="s">
        <v>57</v>
      </c>
      <c r="O732" s="44" t="s">
        <v>57</v>
      </c>
      <c r="P732" s="44" t="s">
        <v>57</v>
      </c>
      <c r="Q732" s="133" t="s">
        <v>57</v>
      </c>
      <c r="R732" s="111">
        <v>0.95299999999999996</v>
      </c>
      <c r="S732" s="112">
        <v>24.2</v>
      </c>
      <c r="T732" s="112">
        <v>6.61</v>
      </c>
      <c r="U732" s="112">
        <v>78.900000000000006</v>
      </c>
      <c r="V732" s="112">
        <v>558</v>
      </c>
      <c r="W732" s="112">
        <v>8.81</v>
      </c>
      <c r="X732" s="112">
        <v>110.5</v>
      </c>
      <c r="Y732" s="112">
        <v>28.4</v>
      </c>
      <c r="Z732" s="113">
        <v>5.2560000000000002</v>
      </c>
      <c r="AA732" s="113">
        <v>5.2910000000000004</v>
      </c>
      <c r="AB732" s="111">
        <v>527.20000000000005</v>
      </c>
      <c r="AC732" s="111">
        <v>570.20000000000005</v>
      </c>
      <c r="AD732" s="164">
        <v>278.14101499999998</v>
      </c>
      <c r="AE732" s="111" t="s">
        <v>57</v>
      </c>
    </row>
    <row r="733" spans="2:31" ht="15.6" hidden="1">
      <c r="B733" s="41" t="s">
        <v>218</v>
      </c>
      <c r="C733" s="42">
        <v>43649</v>
      </c>
      <c r="D733" s="42" t="s">
        <v>699</v>
      </c>
      <c r="E733" s="41" t="s">
        <v>921</v>
      </c>
      <c r="F733" s="41" t="s">
        <v>72</v>
      </c>
      <c r="G733" s="43" t="s">
        <v>57</v>
      </c>
      <c r="H733" s="43">
        <v>1</v>
      </c>
      <c r="I733" s="42" t="s">
        <v>744</v>
      </c>
      <c r="J733" s="134" t="s">
        <v>57</v>
      </c>
      <c r="K733" s="134" t="s">
        <v>57</v>
      </c>
      <c r="L733" s="134" t="s">
        <v>57</v>
      </c>
      <c r="M733" s="134" t="s">
        <v>57</v>
      </c>
      <c r="N733" s="44" t="s">
        <v>57</v>
      </c>
      <c r="O733" s="44" t="s">
        <v>57</v>
      </c>
      <c r="P733" s="44" t="s">
        <v>57</v>
      </c>
      <c r="Q733" s="134" t="s">
        <v>57</v>
      </c>
      <c r="R733" s="112">
        <v>0.61299999999999999</v>
      </c>
      <c r="S733" s="112">
        <v>24.2</v>
      </c>
      <c r="T733" s="112">
        <v>7.63</v>
      </c>
      <c r="U733" s="112">
        <v>91</v>
      </c>
      <c r="V733" s="112">
        <v>363.6</v>
      </c>
      <c r="W733" s="112">
        <v>9.02</v>
      </c>
      <c r="X733" s="112">
        <v>112.8</v>
      </c>
      <c r="Y733" s="112">
        <v>5.8</v>
      </c>
      <c r="Z733" s="113">
        <v>5.024</v>
      </c>
      <c r="AA733" s="113">
        <v>2.331</v>
      </c>
      <c r="AB733" s="111">
        <v>499.5</v>
      </c>
      <c r="AC733" s="111">
        <v>54.2</v>
      </c>
      <c r="AD733" s="164">
        <v>229.81852500000002</v>
      </c>
      <c r="AE733" s="111" t="s">
        <v>57</v>
      </c>
    </row>
    <row r="734" spans="2:31" ht="15.6" hidden="1">
      <c r="B734" s="41" t="s">
        <v>218</v>
      </c>
      <c r="C734" s="42">
        <v>43649</v>
      </c>
      <c r="D734" s="42" t="s">
        <v>699</v>
      </c>
      <c r="E734" s="41" t="s">
        <v>921</v>
      </c>
      <c r="F734" s="41" t="s">
        <v>72</v>
      </c>
      <c r="G734" s="43" t="s">
        <v>57</v>
      </c>
      <c r="H734" s="43">
        <v>2</v>
      </c>
      <c r="I734" s="42" t="s">
        <v>744</v>
      </c>
      <c r="J734" s="134" t="s">
        <v>57</v>
      </c>
      <c r="K734" s="134" t="s">
        <v>57</v>
      </c>
      <c r="L734" s="134" t="s">
        <v>57</v>
      </c>
      <c r="M734" s="134" t="s">
        <v>57</v>
      </c>
      <c r="N734" s="44" t="s">
        <v>57</v>
      </c>
      <c r="O734" s="44" t="s">
        <v>57</v>
      </c>
      <c r="P734" s="44" t="s">
        <v>57</v>
      </c>
      <c r="Q734" s="134" t="s">
        <v>57</v>
      </c>
      <c r="R734" s="112">
        <v>0.61299999999999999</v>
      </c>
      <c r="S734" s="112">
        <v>24.2</v>
      </c>
      <c r="T734" s="112">
        <v>7.63</v>
      </c>
      <c r="U734" s="112">
        <v>91</v>
      </c>
      <c r="V734" s="112">
        <v>363.6</v>
      </c>
      <c r="W734" s="112">
        <v>9.02</v>
      </c>
      <c r="X734" s="112">
        <v>112.8</v>
      </c>
      <c r="Y734" s="112">
        <v>5.8</v>
      </c>
      <c r="Z734" s="113">
        <v>5.024</v>
      </c>
      <c r="AA734" s="113">
        <v>2.331</v>
      </c>
      <c r="AB734" s="111">
        <v>499.5</v>
      </c>
      <c r="AC734" s="111">
        <v>54.2</v>
      </c>
      <c r="AD734" s="164">
        <v>229.81852500000002</v>
      </c>
      <c r="AE734" s="111" t="s">
        <v>57</v>
      </c>
    </row>
    <row r="735" spans="2:31" ht="16.2" hidden="1" thickBot="1">
      <c r="B735" s="73" t="s">
        <v>218</v>
      </c>
      <c r="C735" s="42">
        <v>43649</v>
      </c>
      <c r="D735" s="42" t="s">
        <v>699</v>
      </c>
      <c r="E735" s="41" t="s">
        <v>921</v>
      </c>
      <c r="F735" s="41" t="s">
        <v>72</v>
      </c>
      <c r="G735" s="43" t="s">
        <v>57</v>
      </c>
      <c r="H735" s="43">
        <v>3</v>
      </c>
      <c r="I735" s="42" t="s">
        <v>744</v>
      </c>
      <c r="J735" s="134" t="s">
        <v>57</v>
      </c>
      <c r="K735" s="134" t="s">
        <v>57</v>
      </c>
      <c r="L735" s="134" t="s">
        <v>57</v>
      </c>
      <c r="M735" s="134" t="s">
        <v>57</v>
      </c>
      <c r="N735" s="44" t="s">
        <v>57</v>
      </c>
      <c r="O735" s="44" t="s">
        <v>57</v>
      </c>
      <c r="P735" s="44" t="s">
        <v>57</v>
      </c>
      <c r="Q735" s="134" t="s">
        <v>57</v>
      </c>
      <c r="R735" s="112">
        <v>0.61299999999999999</v>
      </c>
      <c r="S735" s="112">
        <v>24.2</v>
      </c>
      <c r="T735" s="112">
        <v>7.63</v>
      </c>
      <c r="U735" s="112">
        <v>91</v>
      </c>
      <c r="V735" s="112">
        <v>363.6</v>
      </c>
      <c r="W735" s="112">
        <v>9.02</v>
      </c>
      <c r="X735" s="112">
        <v>112.8</v>
      </c>
      <c r="Y735" s="112">
        <v>5.8</v>
      </c>
      <c r="Z735" s="113">
        <v>5.024</v>
      </c>
      <c r="AA735" s="113">
        <v>2.331</v>
      </c>
      <c r="AB735" s="111">
        <v>499.5</v>
      </c>
      <c r="AC735" s="111">
        <v>54.2</v>
      </c>
      <c r="AD735" s="164">
        <v>229.81852500000002</v>
      </c>
      <c r="AE735" s="111" t="s">
        <v>57</v>
      </c>
    </row>
    <row r="736" spans="2:31" ht="15.6">
      <c r="Z736" s="168"/>
      <c r="AD736" s="169"/>
      <c r="AE736" s="169"/>
    </row>
    <row r="737" spans="30:31">
      <c r="AD737" s="168"/>
      <c r="AE737" s="168"/>
    </row>
  </sheetData>
  <autoFilter ref="A1:BI735">
    <filterColumn colId="0">
      <filters>
        <filter val="11"/>
        <filter val="6"/>
        <filter val="8"/>
      </filters>
    </filterColumn>
    <filterColumn colId="5">
      <filters>
        <filter val="FILET"/>
      </filters>
    </filterColumn>
    <filterColumn colId="6">
      <filters>
        <filter val="500"/>
      </filters>
    </filterColumn>
    <filterColumn colId="8">
      <filters>
        <filter val="A"/>
      </filters>
    </filterColumn>
  </autoFilter>
  <sortState ref="A2:BH740">
    <sortCondition ref="F2:F740"/>
    <sortCondition ref="G2:G740"/>
    <sortCondition ref="I2:I740"/>
    <sortCondition ref="B2:B740"/>
    <sortCondition ref="H2:H740"/>
  </sortState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37"/>
  <sheetViews>
    <sheetView workbookViewId="0">
      <selection activeCell="K37" sqref="K37"/>
    </sheetView>
  </sheetViews>
  <sheetFormatPr baseColWidth="10" defaultRowHeight="14.4"/>
  <cols>
    <col min="1" max="1" width="25.44140625" customWidth="1"/>
    <col min="2" max="2" width="22.33203125" bestFit="1" customWidth="1"/>
    <col min="3" max="3" width="12" customWidth="1"/>
    <col min="4" max="4" width="8" customWidth="1"/>
    <col min="5" max="6" width="12" customWidth="1"/>
    <col min="7" max="7" width="16.33203125" customWidth="1"/>
    <col min="8" max="10" width="4" customWidth="1"/>
    <col min="11" max="11" width="19.109375" customWidth="1"/>
    <col min="12" max="12" width="18.44140625" customWidth="1"/>
    <col min="13" max="14" width="4" customWidth="1"/>
    <col min="15" max="15" width="5" customWidth="1"/>
    <col min="16" max="16" width="21.33203125" customWidth="1"/>
    <col min="17" max="17" width="18.33203125" customWidth="1"/>
    <col min="18" max="18" width="12" customWidth="1"/>
    <col min="19" max="19" width="4" customWidth="1"/>
    <col min="20" max="20" width="5" customWidth="1"/>
    <col min="21" max="21" width="21" customWidth="1"/>
    <col min="22" max="22" width="24.44140625" customWidth="1"/>
    <col min="23" max="25" width="5" customWidth="1"/>
    <col min="26" max="26" width="27.33203125" customWidth="1"/>
    <col min="27" max="27" width="17.44140625" customWidth="1"/>
    <col min="28" max="30" width="5" customWidth="1"/>
    <col min="31" max="31" width="20.33203125" customWidth="1"/>
    <col min="32" max="32" width="17.33203125" customWidth="1"/>
    <col min="33" max="33" width="12" customWidth="1"/>
    <col min="34" max="34" width="4" customWidth="1"/>
    <col min="35" max="35" width="5" customWidth="1"/>
    <col min="36" max="36" width="20" customWidth="1"/>
    <col min="37" max="37" width="17.33203125" customWidth="1"/>
    <col min="38" max="38" width="5" customWidth="1"/>
    <col min="39" max="39" width="4" customWidth="1"/>
    <col min="40" max="40" width="6" customWidth="1"/>
    <col min="41" max="41" width="20.109375" customWidth="1"/>
    <col min="42" max="42" width="15.109375" customWidth="1"/>
    <col min="43" max="43" width="12" customWidth="1"/>
    <col min="44" max="45" width="5" customWidth="1"/>
    <col min="46" max="46" width="17.88671875" customWidth="1"/>
    <col min="47" max="47" width="28.44140625" customWidth="1"/>
    <col min="48" max="50" width="5" customWidth="1"/>
    <col min="51" max="51" width="31.109375" customWidth="1"/>
    <col min="52" max="52" width="15.88671875" customWidth="1"/>
    <col min="53" max="53" width="12" bestFit="1" customWidth="1"/>
    <col min="54" max="55" width="5" customWidth="1"/>
    <col min="56" max="56" width="18.6640625" bestFit="1" customWidth="1"/>
    <col min="57" max="57" width="21.33203125" bestFit="1" customWidth="1"/>
    <col min="58" max="58" width="4" customWidth="1"/>
    <col min="59" max="59" width="5" customWidth="1"/>
    <col min="60" max="60" width="6" customWidth="1"/>
    <col min="61" max="61" width="24" bestFit="1" customWidth="1"/>
    <col min="62" max="62" width="12" bestFit="1" customWidth="1"/>
  </cols>
  <sheetData>
    <row r="3" spans="1:6">
      <c r="A3" s="98" t="s">
        <v>822</v>
      </c>
      <c r="B3" s="98" t="s">
        <v>821</v>
      </c>
    </row>
    <row r="4" spans="1:6">
      <c r="A4" s="98" t="s">
        <v>819</v>
      </c>
      <c r="B4" t="s">
        <v>56</v>
      </c>
      <c r="C4" t="s">
        <v>353</v>
      </c>
      <c r="D4" t="s">
        <v>484</v>
      </c>
      <c r="E4" t="s">
        <v>744</v>
      </c>
      <c r="F4" t="s">
        <v>820</v>
      </c>
    </row>
    <row r="5" spans="1:6">
      <c r="A5" s="99" t="s">
        <v>201</v>
      </c>
      <c r="B5" s="9">
        <v>22.5</v>
      </c>
      <c r="C5" s="9">
        <v>60.699999999999996</v>
      </c>
      <c r="D5" s="9">
        <v>63.5</v>
      </c>
      <c r="E5" s="9">
        <v>21.5</v>
      </c>
      <c r="F5" s="9">
        <v>42.05</v>
      </c>
    </row>
    <row r="6" spans="1:6">
      <c r="A6" s="99" t="s">
        <v>337</v>
      </c>
      <c r="B6" s="9">
        <v>302</v>
      </c>
      <c r="C6" s="9">
        <v>480</v>
      </c>
      <c r="D6" s="9">
        <v>263</v>
      </c>
      <c r="E6" s="9">
        <v>110</v>
      </c>
      <c r="F6" s="9">
        <v>290.22222222222223</v>
      </c>
    </row>
    <row r="7" spans="1:6">
      <c r="A7" s="99" t="s">
        <v>286</v>
      </c>
      <c r="B7" s="9">
        <v>87.299999999999969</v>
      </c>
      <c r="C7" s="9">
        <v>224</v>
      </c>
      <c r="D7" s="9">
        <v>162</v>
      </c>
      <c r="E7" s="9">
        <v>69.700000000000017</v>
      </c>
      <c r="F7" s="9">
        <v>114.40769230769226</v>
      </c>
    </row>
    <row r="8" spans="1:6">
      <c r="A8" s="99" t="s">
        <v>235</v>
      </c>
      <c r="B8" s="9">
        <v>105.08139534883725</v>
      </c>
      <c r="C8" s="9">
        <v>195.61538461538461</v>
      </c>
      <c r="D8" s="9">
        <v>174</v>
      </c>
      <c r="E8" s="9">
        <v>80.099999999999994</v>
      </c>
      <c r="F8" s="9">
        <v>120.347435897436</v>
      </c>
    </row>
    <row r="9" spans="1:6">
      <c r="A9" s="99" t="s">
        <v>93</v>
      </c>
      <c r="B9" s="9">
        <v>38.5</v>
      </c>
      <c r="C9" s="9">
        <v>48.6</v>
      </c>
      <c r="D9" s="9">
        <v>50.300000000000004</v>
      </c>
      <c r="E9" s="9">
        <v>38.699999999999996</v>
      </c>
      <c r="F9" s="9">
        <v>41.930769230769243</v>
      </c>
    </row>
    <row r="10" spans="1:6">
      <c r="A10" s="99" t="s">
        <v>52</v>
      </c>
      <c r="B10" s="9">
        <v>23.399999999999995</v>
      </c>
      <c r="C10" s="9">
        <v>25.3</v>
      </c>
      <c r="D10" s="9">
        <v>34.1</v>
      </c>
      <c r="E10" s="9">
        <v>28.7</v>
      </c>
      <c r="F10" s="9">
        <v>26.654545454545467</v>
      </c>
    </row>
    <row r="11" spans="1:6">
      <c r="A11" s="99" t="s">
        <v>143</v>
      </c>
      <c r="B11" s="9">
        <v>108.56923076923081</v>
      </c>
      <c r="C11" s="9">
        <v>168.66666666666666</v>
      </c>
      <c r="D11" s="9">
        <v>198</v>
      </c>
      <c r="E11" s="9">
        <v>80.099999999999994</v>
      </c>
      <c r="F11" s="9">
        <v>117.4542857142858</v>
      </c>
    </row>
    <row r="12" spans="1:6">
      <c r="A12" s="99" t="s">
        <v>210</v>
      </c>
      <c r="B12" s="9">
        <v>3.23</v>
      </c>
      <c r="C12" s="9">
        <v>4.54</v>
      </c>
      <c r="D12" s="9">
        <v>1.9000000000000001</v>
      </c>
      <c r="E12" s="9">
        <v>0.95299999999999974</v>
      </c>
      <c r="F12" s="9">
        <v>2.1549411764705892</v>
      </c>
    </row>
    <row r="13" spans="1:6">
      <c r="A13" s="99" t="s">
        <v>126</v>
      </c>
      <c r="B13" s="9">
        <v>4.63</v>
      </c>
      <c r="C13" s="9">
        <v>6.4303333333333335</v>
      </c>
      <c r="D13" s="9">
        <v>3.2899999999999996</v>
      </c>
      <c r="E13" s="9">
        <v>2.02</v>
      </c>
      <c r="F13" s="9">
        <v>4.3346923076923067</v>
      </c>
    </row>
    <row r="14" spans="1:6">
      <c r="A14" s="99" t="s">
        <v>378</v>
      </c>
      <c r="B14" s="9">
        <v>29.100000000000009</v>
      </c>
      <c r="C14" s="9">
        <v>47.5</v>
      </c>
      <c r="D14" s="9">
        <v>38.300000000000004</v>
      </c>
      <c r="E14" s="9">
        <v>25.400000000000002</v>
      </c>
      <c r="F14" s="9">
        <v>33.445454545454545</v>
      </c>
    </row>
    <row r="15" spans="1:6">
      <c r="A15" s="99" t="s">
        <v>303</v>
      </c>
      <c r="B15" s="9">
        <v>2.5499999999999998</v>
      </c>
      <c r="C15" s="9">
        <v>4.5366666666666662</v>
      </c>
      <c r="D15" s="9">
        <v>2.56</v>
      </c>
      <c r="E15" s="9">
        <v>1.46</v>
      </c>
      <c r="F15" s="9">
        <v>2.8666666666666658</v>
      </c>
    </row>
    <row r="16" spans="1:6">
      <c r="A16" s="99" t="s">
        <v>218</v>
      </c>
      <c r="B16" s="9">
        <v>1.0299999999999998</v>
      </c>
      <c r="C16" s="9">
        <v>2.1</v>
      </c>
      <c r="D16" s="9">
        <v>1.21</v>
      </c>
      <c r="E16" s="9">
        <v>0.61299999999999988</v>
      </c>
      <c r="F16" s="9">
        <v>1.1658571428571427</v>
      </c>
    </row>
    <row r="17" spans="1:20">
      <c r="A17" s="99" t="s">
        <v>820</v>
      </c>
      <c r="B17" s="9">
        <v>69.340048076923011</v>
      </c>
      <c r="C17" s="9">
        <v>104.64223076923076</v>
      </c>
      <c r="D17" s="9">
        <v>79.504400000000061</v>
      </c>
      <c r="E17" s="9">
        <v>41.842366666666749</v>
      </c>
      <c r="F17" s="9">
        <v>70.706653846153841</v>
      </c>
    </row>
    <row r="25" spans="1:20">
      <c r="A25" t="s">
        <v>819</v>
      </c>
      <c r="B25" t="s">
        <v>56</v>
      </c>
      <c r="C25" t="s">
        <v>353</v>
      </c>
      <c r="D25" t="s">
        <v>484</v>
      </c>
      <c r="E25" t="s">
        <v>744</v>
      </c>
      <c r="H25" t="s">
        <v>819</v>
      </c>
      <c r="I25" t="s">
        <v>201</v>
      </c>
      <c r="J25" t="s">
        <v>337</v>
      </c>
      <c r="K25" t="s">
        <v>286</v>
      </c>
      <c r="L25" t="s">
        <v>235</v>
      </c>
      <c r="M25" t="s">
        <v>93</v>
      </c>
      <c r="N25" t="s">
        <v>52</v>
      </c>
      <c r="O25" t="s">
        <v>143</v>
      </c>
      <c r="P25" t="s">
        <v>210</v>
      </c>
      <c r="Q25" t="s">
        <v>126</v>
      </c>
      <c r="R25" t="s">
        <v>378</v>
      </c>
      <c r="S25" t="s">
        <v>303</v>
      </c>
      <c r="T25" t="s">
        <v>218</v>
      </c>
    </row>
    <row r="26" spans="1:20">
      <c r="A26" t="s">
        <v>201</v>
      </c>
      <c r="B26">
        <v>22.5</v>
      </c>
      <c r="C26">
        <v>60.699999999999996</v>
      </c>
      <c r="D26">
        <v>63.5</v>
      </c>
      <c r="E26">
        <v>21.5</v>
      </c>
      <c r="H26" t="s">
        <v>56</v>
      </c>
      <c r="I26">
        <v>22.5</v>
      </c>
      <c r="J26">
        <v>302</v>
      </c>
      <c r="K26">
        <v>87.299999999999969</v>
      </c>
      <c r="L26">
        <v>105.08139534883725</v>
      </c>
      <c r="M26">
        <v>38.5</v>
      </c>
      <c r="N26">
        <v>23.399999999999995</v>
      </c>
      <c r="O26">
        <v>108.56923076923081</v>
      </c>
      <c r="P26">
        <v>3.23</v>
      </c>
      <c r="Q26">
        <v>4.63</v>
      </c>
      <c r="R26">
        <v>29.100000000000009</v>
      </c>
      <c r="S26">
        <v>2.5499999999999998</v>
      </c>
      <c r="T26">
        <v>1.0299999999999998</v>
      </c>
    </row>
    <row r="27" spans="1:20">
      <c r="A27" t="s">
        <v>337</v>
      </c>
      <c r="B27">
        <v>302</v>
      </c>
      <c r="C27">
        <v>480</v>
      </c>
      <c r="D27">
        <v>263</v>
      </c>
      <c r="E27">
        <v>110</v>
      </c>
      <c r="H27" t="s">
        <v>353</v>
      </c>
      <c r="I27">
        <v>60.699999999999996</v>
      </c>
      <c r="J27">
        <v>480</v>
      </c>
      <c r="K27">
        <v>224</v>
      </c>
      <c r="L27">
        <v>195.61538461538461</v>
      </c>
      <c r="M27">
        <v>48.6</v>
      </c>
      <c r="N27">
        <v>25.3</v>
      </c>
      <c r="O27">
        <v>168.66666666666666</v>
      </c>
      <c r="P27">
        <v>4.54</v>
      </c>
      <c r="Q27">
        <v>6.4303333333333335</v>
      </c>
      <c r="R27">
        <v>47.5</v>
      </c>
      <c r="S27">
        <v>4.5366666666666662</v>
      </c>
      <c r="T27">
        <v>2.1</v>
      </c>
    </row>
    <row r="28" spans="1:20">
      <c r="A28" t="s">
        <v>286</v>
      </c>
      <c r="B28">
        <v>87.299999999999969</v>
      </c>
      <c r="C28">
        <v>224</v>
      </c>
      <c r="D28">
        <v>162</v>
      </c>
      <c r="E28">
        <v>69.700000000000017</v>
      </c>
      <c r="H28" t="s">
        <v>484</v>
      </c>
      <c r="I28">
        <v>63.5</v>
      </c>
      <c r="J28">
        <v>263</v>
      </c>
      <c r="K28">
        <v>162</v>
      </c>
      <c r="L28">
        <v>174</v>
      </c>
      <c r="M28">
        <v>50.300000000000004</v>
      </c>
      <c r="N28">
        <v>34.1</v>
      </c>
      <c r="O28">
        <v>198</v>
      </c>
      <c r="P28">
        <v>1.9000000000000001</v>
      </c>
      <c r="Q28">
        <v>3.2899999999999996</v>
      </c>
      <c r="R28">
        <v>38.300000000000004</v>
      </c>
      <c r="S28">
        <v>2.56</v>
      </c>
      <c r="T28">
        <v>1.21</v>
      </c>
    </row>
    <row r="29" spans="1:20">
      <c r="A29" t="s">
        <v>235</v>
      </c>
      <c r="B29">
        <v>105.08139534883725</v>
      </c>
      <c r="C29">
        <v>195.61538461538461</v>
      </c>
      <c r="D29">
        <v>174</v>
      </c>
      <c r="E29">
        <v>80.099999999999994</v>
      </c>
      <c r="H29" t="s">
        <v>744</v>
      </c>
      <c r="I29">
        <v>21.5</v>
      </c>
      <c r="J29">
        <v>110</v>
      </c>
      <c r="K29">
        <v>69.700000000000017</v>
      </c>
      <c r="L29">
        <v>80.099999999999994</v>
      </c>
      <c r="M29">
        <v>38.699999999999996</v>
      </c>
      <c r="N29">
        <v>28.7</v>
      </c>
      <c r="O29">
        <v>80.099999999999994</v>
      </c>
      <c r="P29">
        <v>0.95299999999999974</v>
      </c>
      <c r="Q29">
        <v>2.02</v>
      </c>
      <c r="R29">
        <v>25.400000000000002</v>
      </c>
      <c r="S29">
        <v>1.46</v>
      </c>
      <c r="T29">
        <v>0.61299999999999988</v>
      </c>
    </row>
    <row r="30" spans="1:20">
      <c r="A30" t="s">
        <v>93</v>
      </c>
      <c r="B30">
        <v>38.5</v>
      </c>
      <c r="C30">
        <v>48.6</v>
      </c>
      <c r="D30">
        <v>50.300000000000004</v>
      </c>
      <c r="E30">
        <v>38.699999999999996</v>
      </c>
    </row>
    <row r="31" spans="1:20">
      <c r="A31" t="s">
        <v>52</v>
      </c>
      <c r="B31">
        <v>23.399999999999995</v>
      </c>
      <c r="C31">
        <v>25.3</v>
      </c>
      <c r="D31">
        <v>34.1</v>
      </c>
      <c r="E31">
        <v>28.7</v>
      </c>
    </row>
    <row r="32" spans="1:20">
      <c r="A32" t="s">
        <v>143</v>
      </c>
      <c r="B32">
        <v>108.56923076923081</v>
      </c>
      <c r="C32">
        <v>168.66666666666666</v>
      </c>
      <c r="D32">
        <v>198</v>
      </c>
      <c r="E32">
        <v>80.099999999999994</v>
      </c>
    </row>
    <row r="33" spans="1:5">
      <c r="A33" t="s">
        <v>210</v>
      </c>
      <c r="B33">
        <v>3.23</v>
      </c>
      <c r="C33">
        <v>4.54</v>
      </c>
      <c r="D33">
        <v>1.9000000000000001</v>
      </c>
      <c r="E33">
        <v>0.95299999999999974</v>
      </c>
    </row>
    <row r="34" spans="1:5">
      <c r="A34" t="s">
        <v>126</v>
      </c>
      <c r="B34">
        <v>4.63</v>
      </c>
      <c r="C34">
        <v>6.4303333333333335</v>
      </c>
      <c r="D34">
        <v>3.2899999999999996</v>
      </c>
      <c r="E34">
        <v>2.02</v>
      </c>
    </row>
    <row r="35" spans="1:5">
      <c r="A35" t="s">
        <v>378</v>
      </c>
      <c r="B35">
        <v>29.100000000000009</v>
      </c>
      <c r="C35">
        <v>47.5</v>
      </c>
      <c r="D35">
        <v>38.300000000000004</v>
      </c>
      <c r="E35">
        <v>25.400000000000002</v>
      </c>
    </row>
    <row r="36" spans="1:5">
      <c r="A36" t="s">
        <v>303</v>
      </c>
      <c r="B36">
        <v>2.5499999999999998</v>
      </c>
      <c r="C36">
        <v>4.5366666666666662</v>
      </c>
      <c r="D36">
        <v>2.56</v>
      </c>
      <c r="E36">
        <v>1.46</v>
      </c>
    </row>
    <row r="37" spans="1:5">
      <c r="A37" t="s">
        <v>218</v>
      </c>
      <c r="B37">
        <v>1.0299999999999998</v>
      </c>
      <c r="C37">
        <v>2.1</v>
      </c>
      <c r="D37">
        <v>1.21</v>
      </c>
      <c r="E37">
        <v>0.61299999999999988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2020-11-24T16:32:41Z</dcterms:modified>
  <cp:category/>
  <cp:contentStatus/>
</cp:coreProperties>
</file>