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rickdelage/Dropbox/MyDocuments/My Matlab/Amir/TwoStage/"/>
    </mc:Choice>
  </mc:AlternateContent>
  <xr:revisionPtr revIDLastSave="0" documentId="13_ncr:1_{7BC0D551-CF22-6543-BCD3-C35206DD53C3}" xr6:coauthVersionLast="36" xr6:coauthVersionMax="36" xr10:uidLastSave="{00000000-0000-0000-0000-000000000000}"/>
  <bookViews>
    <workbookView xWindow="120" yWindow="780" windowWidth="25040" windowHeight="14460" activeTab="1" xr2:uid="{BF79F6F7-AAA6-914E-B846-4DC7C6466609}"/>
  </bookViews>
  <sheets>
    <sheet name="Raw" sheetId="5" r:id="rId1"/>
    <sheet name="Table" sheetId="1" r:id="rId2"/>
  </sheets>
  <definedNames>
    <definedName name="facilityLocY" localSheetId="0">Raw!$A$1:$F$14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C4" i="1"/>
  <c r="D4" i="1"/>
  <c r="B5" i="1"/>
  <c r="C5" i="1"/>
  <c r="D5" i="1"/>
  <c r="B6" i="1"/>
  <c r="C6" i="1"/>
  <c r="D6" i="1"/>
  <c r="B7" i="1"/>
  <c r="C7" i="1"/>
  <c r="D7" i="1"/>
  <c r="B8" i="1"/>
  <c r="C8" i="1"/>
  <c r="D8" i="1"/>
  <c r="B9" i="1"/>
  <c r="C9" i="1"/>
  <c r="D9" i="1"/>
  <c r="B10" i="1"/>
  <c r="C10" i="1"/>
  <c r="D10" i="1"/>
  <c r="B11" i="1"/>
  <c r="C11" i="1"/>
  <c r="D11" i="1"/>
  <c r="B12" i="1"/>
  <c r="C12" i="1"/>
  <c r="D12" i="1"/>
  <c r="B13" i="1"/>
  <c r="C13" i="1"/>
  <c r="D13" i="1"/>
  <c r="B14" i="1"/>
  <c r="C14" i="1"/>
  <c r="D14" i="1"/>
  <c r="B15" i="1"/>
  <c r="C15" i="1"/>
  <c r="D15" i="1"/>
  <c r="B16" i="1"/>
  <c r="C16" i="1"/>
  <c r="D16" i="1"/>
  <c r="C3" i="1"/>
  <c r="D3" i="1"/>
  <c r="B3" i="1"/>
  <c r="F4" i="1"/>
  <c r="G4" i="1"/>
  <c r="H4" i="1"/>
  <c r="F5" i="1"/>
  <c r="G5" i="1"/>
  <c r="H5" i="1"/>
  <c r="F6" i="1"/>
  <c r="G6" i="1"/>
  <c r="H6" i="1"/>
  <c r="F7" i="1"/>
  <c r="G7" i="1"/>
  <c r="H7" i="1"/>
  <c r="F8" i="1"/>
  <c r="G8" i="1"/>
  <c r="H8" i="1"/>
  <c r="F9" i="1"/>
  <c r="G9" i="1"/>
  <c r="H9" i="1"/>
  <c r="F10" i="1"/>
  <c r="G10" i="1"/>
  <c r="H10" i="1"/>
  <c r="F11" i="1"/>
  <c r="G11" i="1"/>
  <c r="H11" i="1"/>
  <c r="F12" i="1"/>
  <c r="G12" i="1"/>
  <c r="H12" i="1"/>
  <c r="F13" i="1"/>
  <c r="G13" i="1"/>
  <c r="H13" i="1"/>
  <c r="F14" i="1"/>
  <c r="G14" i="1"/>
  <c r="H14" i="1"/>
  <c r="F15" i="1"/>
  <c r="G15" i="1"/>
  <c r="H15" i="1"/>
  <c r="F16" i="1"/>
  <c r="G16" i="1"/>
  <c r="H16" i="1"/>
  <c r="G3" i="1"/>
  <c r="H3" i="1"/>
  <c r="F3" i="1"/>
  <c r="F32" i="1" l="1"/>
  <c r="B19" i="1"/>
  <c r="C19" i="1"/>
  <c r="D19" i="1"/>
  <c r="B20" i="1"/>
  <c r="D20" i="1"/>
  <c r="B21" i="1"/>
  <c r="C21" i="1"/>
  <c r="B22" i="1"/>
  <c r="C22" i="1"/>
  <c r="D22" i="1"/>
  <c r="C23" i="1"/>
  <c r="D23" i="1"/>
  <c r="B24" i="1"/>
  <c r="D24" i="1"/>
  <c r="B26" i="1"/>
  <c r="C26" i="1"/>
  <c r="B27" i="1"/>
  <c r="D27" i="1"/>
  <c r="C28" i="1"/>
  <c r="D28" i="1"/>
  <c r="B29" i="1"/>
  <c r="C29" i="1"/>
  <c r="D29" i="1"/>
  <c r="B30" i="1"/>
  <c r="C30" i="1"/>
  <c r="D30" i="1"/>
  <c r="B31" i="1"/>
  <c r="C31" i="1"/>
  <c r="B32" i="1"/>
  <c r="C32" i="1"/>
  <c r="D32" i="1"/>
  <c r="C18" i="1"/>
  <c r="D18" i="1"/>
  <c r="C27" i="1"/>
  <c r="F19" i="1"/>
  <c r="G19" i="1"/>
  <c r="H19" i="1"/>
  <c r="C20" i="1"/>
  <c r="F20" i="1"/>
  <c r="G20" i="1"/>
  <c r="H20" i="1"/>
  <c r="D21" i="1"/>
  <c r="F21" i="1"/>
  <c r="G21" i="1"/>
  <c r="H21" i="1"/>
  <c r="F22" i="1"/>
  <c r="G22" i="1"/>
  <c r="H22" i="1"/>
  <c r="B23" i="1"/>
  <c r="F23" i="1"/>
  <c r="G23" i="1"/>
  <c r="H23" i="1"/>
  <c r="C24" i="1"/>
  <c r="G24" i="1"/>
  <c r="H24" i="1"/>
  <c r="D26" i="1"/>
  <c r="F26" i="1"/>
  <c r="H26" i="1"/>
  <c r="F27" i="1"/>
  <c r="G27" i="1"/>
  <c r="H27" i="1"/>
  <c r="B28" i="1"/>
  <c r="F28" i="1"/>
  <c r="H28" i="1"/>
  <c r="G29" i="1"/>
  <c r="H29" i="1"/>
  <c r="F30" i="1"/>
  <c r="G30" i="1"/>
  <c r="D31" i="1"/>
  <c r="F31" i="1"/>
  <c r="G31" i="1"/>
  <c r="H31" i="1"/>
  <c r="G32" i="1"/>
  <c r="J16" i="1"/>
  <c r="J32" i="1" s="1"/>
  <c r="F18" i="1"/>
  <c r="G18" i="1"/>
  <c r="H18" i="1"/>
  <c r="B18" i="1"/>
  <c r="J14" i="1" l="1"/>
  <c r="J30" i="1" s="1"/>
  <c r="J13" i="1"/>
  <c r="J29" i="1" s="1"/>
  <c r="J9" i="1"/>
  <c r="J24" i="1" s="1"/>
  <c r="H32" i="1"/>
  <c r="H30" i="1"/>
  <c r="J12" i="1"/>
  <c r="J28" i="1" s="1"/>
  <c r="J10" i="1"/>
  <c r="J26" i="1" s="1"/>
  <c r="G28" i="1"/>
  <c r="G26" i="1"/>
  <c r="J15" i="1"/>
  <c r="J31" i="1" s="1"/>
  <c r="J11" i="1"/>
  <c r="J27" i="1" s="1"/>
  <c r="F29" i="1"/>
  <c r="J7" i="1"/>
  <c r="J5" i="1"/>
  <c r="J20" i="1" s="1"/>
  <c r="F24" i="1"/>
  <c r="J8" i="1"/>
  <c r="J6" i="1"/>
  <c r="J4" i="1"/>
  <c r="L16" i="1"/>
  <c r="L12" i="1"/>
  <c r="L8" i="1"/>
  <c r="L4" i="1"/>
  <c r="L15" i="1"/>
  <c r="L13" i="1"/>
  <c r="N11" i="1"/>
  <c r="L9" i="1"/>
  <c r="L7" i="1"/>
  <c r="L5" i="1"/>
  <c r="L3" i="1"/>
  <c r="N14" i="1"/>
  <c r="L10" i="1"/>
  <c r="N6" i="1"/>
  <c r="N15" i="1"/>
  <c r="N7" i="1"/>
  <c r="L11" i="1"/>
  <c r="N10" i="1"/>
  <c r="L14" i="1"/>
  <c r="L6" i="1"/>
  <c r="J3" i="1"/>
  <c r="J18" i="1" s="1"/>
  <c r="N13" i="1"/>
  <c r="N9" i="1"/>
  <c r="N5" i="1"/>
  <c r="N16" i="1"/>
  <c r="N12" i="1"/>
  <c r="N8" i="1"/>
  <c r="N4" i="1"/>
  <c r="M3" i="1" l="1"/>
  <c r="J21" i="1"/>
  <c r="J22" i="1"/>
  <c r="J19" i="1"/>
  <c r="J23" i="1"/>
  <c r="E3" i="1"/>
  <c r="E10" i="1"/>
  <c r="E26" i="1" s="1"/>
  <c r="M10" i="1"/>
  <c r="O10" i="1"/>
  <c r="O3" i="1"/>
  <c r="P3" i="1" l="1"/>
  <c r="E11" i="1"/>
  <c r="E27" i="1" s="1"/>
  <c r="I10" i="1"/>
  <c r="E4" i="1"/>
  <c r="I3" i="1"/>
  <c r="E18" i="1"/>
  <c r="P10" i="1"/>
  <c r="K10" i="1" l="1"/>
  <c r="K26" i="1" s="1"/>
  <c r="I26" i="1"/>
  <c r="E12" i="1"/>
  <c r="E28" i="1" s="1"/>
  <c r="I11" i="1"/>
  <c r="K3" i="1"/>
  <c r="K18" i="1" s="1"/>
  <c r="I18" i="1"/>
  <c r="E5" i="1"/>
  <c r="E19" i="1"/>
  <c r="I4" i="1"/>
  <c r="M18" i="1" l="1"/>
  <c r="M26" i="1"/>
  <c r="K11" i="1"/>
  <c r="K27" i="1" s="1"/>
  <c r="I27" i="1"/>
  <c r="I19" i="1"/>
  <c r="K4" i="1"/>
  <c r="K19" i="1" s="1"/>
  <c r="E6" i="1"/>
  <c r="E20" i="1"/>
  <c r="I5" i="1"/>
  <c r="E13" i="1"/>
  <c r="E29" i="1" s="1"/>
  <c r="I12" i="1"/>
  <c r="M19" i="1" l="1"/>
  <c r="M27" i="1"/>
  <c r="K12" i="1"/>
  <c r="K28" i="1" s="1"/>
  <c r="I28" i="1"/>
  <c r="K5" i="1"/>
  <c r="K20" i="1" s="1"/>
  <c r="I20" i="1"/>
  <c r="E7" i="1"/>
  <c r="E21" i="1"/>
  <c r="I6" i="1"/>
  <c r="E14" i="1"/>
  <c r="E30" i="1" s="1"/>
  <c r="I13" i="1"/>
  <c r="M20" i="1" l="1"/>
  <c r="M28" i="1"/>
  <c r="K13" i="1"/>
  <c r="K29" i="1" s="1"/>
  <c r="I29" i="1"/>
  <c r="E8" i="1"/>
  <c r="E22" i="1"/>
  <c r="I7" i="1"/>
  <c r="E15" i="1"/>
  <c r="E31" i="1" s="1"/>
  <c r="I14" i="1"/>
  <c r="I21" i="1"/>
  <c r="K6" i="1"/>
  <c r="K21" i="1" s="1"/>
  <c r="M21" i="1" l="1"/>
  <c r="M29" i="1"/>
  <c r="K14" i="1"/>
  <c r="K30" i="1" s="1"/>
  <c r="I30" i="1"/>
  <c r="I22" i="1"/>
  <c r="K7" i="1"/>
  <c r="K22" i="1" s="1"/>
  <c r="E16" i="1"/>
  <c r="I15" i="1"/>
  <c r="E9" i="1"/>
  <c r="E23" i="1"/>
  <c r="I8" i="1"/>
  <c r="M22" i="1" l="1"/>
  <c r="M30" i="1"/>
  <c r="K15" i="1"/>
  <c r="K31" i="1" s="1"/>
  <c r="I31" i="1"/>
  <c r="M31" i="1" s="1"/>
  <c r="I16" i="1"/>
  <c r="E32" i="1"/>
  <c r="I23" i="1"/>
  <c r="K8" i="1"/>
  <c r="K23" i="1" s="1"/>
  <c r="E24" i="1"/>
  <c r="I9" i="1"/>
  <c r="M23" i="1" l="1"/>
  <c r="K16" i="1"/>
  <c r="K32" i="1" s="1"/>
  <c r="I32" i="1"/>
  <c r="K9" i="1"/>
  <c r="K24" i="1" s="1"/>
  <c r="I24" i="1"/>
  <c r="M24" i="1" l="1"/>
  <c r="M3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8BC2971-66E0-D74B-9CC5-59C31EE63B73}" name="facilityLocY1" type="6" refreshedVersion="6" background="1" saveData="1">
    <textPr codePage="10000" sourceFile="/Users/erickdelage/Dropbox/MyDocuments/My Matlab/Amir/TwoStage/facilityLocY.csv" thousands=" 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<sst xmlns="http://schemas.openxmlformats.org/spreadsheetml/2006/main" count="19" uniqueCount="18">
  <si>
    <t>AARC</t>
  </si>
  <si>
    <t>\hline</t>
  </si>
  <si>
    <t>Exact</t>
  </si>
  <si>
    <t>Customer #1</t>
  </si>
  <si>
    <t>Customer #2</t>
  </si>
  <si>
    <t>Customer #3</t>
  </si>
  <si>
    <t>Cout</t>
  </si>
  <si>
    <t>Capacité</t>
  </si>
  <si>
    <t>Max</t>
  </si>
  <si>
    <t>Total</t>
  </si>
  <si>
    <t>Prod. Capacity</t>
  </si>
  <si>
    <t>First stage</t>
  </si>
  <si>
    <t>Second stage</t>
  </si>
  <si>
    <t>Total cost</t>
  </si>
  <si>
    <r>
      <t>\multirow</t>
    </r>
    <r>
      <rPr>
        <sz val="10"/>
        <color rgb="FF000000"/>
        <rFont val="Arial Unicode MS"/>
        <family val="2"/>
      </rPr>
      <t>{7}{*}{AARC (open 1)}</t>
    </r>
  </si>
  <si>
    <t>\zeta_1</t>
  </si>
  <si>
    <t>\zeta_2</t>
  </si>
  <si>
    <t>\zeta_3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</si>
</sst>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color rgb="FF800000"/>
      <name val="Arial Unicode MS"/>
      <family val="2"/>
    </font>
    <font>
      <sz val="10"/>
      <color rgb="FF000000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acilityLocY" connectionId="1" xr16:uid="{738977AF-4D7A-5B40-B5DF-C853B5872E2C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D46458-8E3E-A94D-806D-416CCB0CEE8C}">
  <dimension ref="A1:F14"/>
  <sheetViews>
    <sheetView workbookViewId="0"/>
  </sheetViews>
  <sheetFormatPr baseColWidth="10" defaultRowHeight="16" x14ac:dyDescent="0.2"/>
  <cols>
    <col min="1" max="3" width="2.1640625" bestFit="1" customWidth="1"/>
    <col min="4" max="4" width="13.33203125" customWidth="1"/>
    <col min="5" max="6" width="6.1640625" bestFit="1" customWidth="1"/>
  </cols>
  <sheetData>
    <row r="1" spans="1:6" x14ac:dyDescent="0.2">
      <c r="A1">
        <v>0</v>
      </c>
      <c r="B1">
        <v>0</v>
      </c>
      <c r="C1">
        <v>0</v>
      </c>
      <c r="D1">
        <v>20000</v>
      </c>
      <c r="E1">
        <v>4000</v>
      </c>
      <c r="F1">
        <v>0</v>
      </c>
    </row>
    <row r="2" spans="1:6" x14ac:dyDescent="0.2">
      <c r="A2">
        <v>0</v>
      </c>
      <c r="B2">
        <v>0</v>
      </c>
      <c r="C2">
        <v>1</v>
      </c>
      <c r="D2">
        <v>20000</v>
      </c>
      <c r="E2">
        <v>4000</v>
      </c>
      <c r="F2">
        <v>0</v>
      </c>
    </row>
    <row r="3" spans="1:6" x14ac:dyDescent="0.2">
      <c r="A3">
        <v>1</v>
      </c>
      <c r="B3">
        <v>0</v>
      </c>
      <c r="C3">
        <v>0</v>
      </c>
      <c r="D3">
        <v>2000</v>
      </c>
      <c r="E3">
        <v>20000</v>
      </c>
      <c r="F3">
        <v>2000</v>
      </c>
    </row>
    <row r="4" spans="1:6" x14ac:dyDescent="0.2">
      <c r="A4">
        <v>0</v>
      </c>
      <c r="B4">
        <v>1</v>
      </c>
      <c r="C4">
        <v>0</v>
      </c>
      <c r="D4">
        <v>20000</v>
      </c>
      <c r="E4">
        <v>2000</v>
      </c>
      <c r="F4">
        <v>2000</v>
      </c>
    </row>
    <row r="5" spans="1:6" x14ac:dyDescent="0.2">
      <c r="A5">
        <v>1</v>
      </c>
      <c r="B5">
        <v>1</v>
      </c>
      <c r="C5">
        <v>0</v>
      </c>
      <c r="D5">
        <v>2000</v>
      </c>
      <c r="E5">
        <v>2000</v>
      </c>
      <c r="F5">
        <v>20000</v>
      </c>
    </row>
    <row r="6" spans="1:6" x14ac:dyDescent="0.2">
      <c r="A6">
        <v>1</v>
      </c>
      <c r="B6">
        <v>0</v>
      </c>
      <c r="C6">
        <v>1</v>
      </c>
      <c r="D6">
        <v>2000</v>
      </c>
      <c r="E6">
        <v>20000</v>
      </c>
      <c r="F6">
        <v>2000</v>
      </c>
    </row>
    <row r="7" spans="1:6" x14ac:dyDescent="0.2">
      <c r="A7">
        <v>0</v>
      </c>
      <c r="B7">
        <v>1</v>
      </c>
      <c r="C7">
        <v>1</v>
      </c>
      <c r="D7">
        <v>20000</v>
      </c>
      <c r="E7">
        <v>2000</v>
      </c>
      <c r="F7">
        <v>2000</v>
      </c>
    </row>
    <row r="8" spans="1:6" x14ac:dyDescent="0.2">
      <c r="A8">
        <v>0</v>
      </c>
      <c r="B8">
        <v>0</v>
      </c>
      <c r="C8">
        <v>0</v>
      </c>
      <c r="D8">
        <v>12949.153</v>
      </c>
      <c r="E8">
        <v>13750</v>
      </c>
      <c r="F8">
        <v>16000</v>
      </c>
    </row>
    <row r="9" spans="1:6" x14ac:dyDescent="0.2">
      <c r="A9">
        <v>0</v>
      </c>
      <c r="B9">
        <v>0</v>
      </c>
      <c r="C9">
        <v>1</v>
      </c>
      <c r="D9">
        <v>14949.153</v>
      </c>
      <c r="E9">
        <v>15750</v>
      </c>
      <c r="F9">
        <v>0</v>
      </c>
    </row>
    <row r="10" spans="1:6" x14ac:dyDescent="0.2">
      <c r="A10">
        <v>1</v>
      </c>
      <c r="B10">
        <v>0</v>
      </c>
      <c r="C10">
        <v>0</v>
      </c>
      <c r="D10">
        <v>0</v>
      </c>
      <c r="E10">
        <v>15750</v>
      </c>
      <c r="F10">
        <v>18000</v>
      </c>
    </row>
    <row r="11" spans="1:6" x14ac:dyDescent="0.2">
      <c r="A11">
        <v>0</v>
      </c>
      <c r="B11">
        <v>1</v>
      </c>
      <c r="C11">
        <v>0</v>
      </c>
      <c r="D11">
        <v>14949.153</v>
      </c>
      <c r="E11">
        <v>0</v>
      </c>
      <c r="F11">
        <v>18000</v>
      </c>
    </row>
    <row r="12" spans="1:6" x14ac:dyDescent="0.2">
      <c r="A12">
        <v>1</v>
      </c>
      <c r="B12">
        <v>1</v>
      </c>
      <c r="C12">
        <v>0</v>
      </c>
      <c r="D12">
        <v>2000</v>
      </c>
      <c r="E12">
        <v>2000</v>
      </c>
      <c r="F12">
        <v>20000</v>
      </c>
    </row>
    <row r="13" spans="1:6" x14ac:dyDescent="0.2">
      <c r="A13">
        <v>1</v>
      </c>
      <c r="B13">
        <v>0</v>
      </c>
      <c r="C13">
        <v>1</v>
      </c>
      <c r="D13">
        <v>2000</v>
      </c>
      <c r="E13">
        <v>17750</v>
      </c>
      <c r="F13">
        <v>2000</v>
      </c>
    </row>
    <row r="14" spans="1:6" x14ac:dyDescent="0.2">
      <c r="A14">
        <v>0</v>
      </c>
      <c r="B14">
        <v>1</v>
      </c>
      <c r="C14">
        <v>1</v>
      </c>
      <c r="D14">
        <v>16949.152999999998</v>
      </c>
      <c r="E14">
        <v>2000</v>
      </c>
      <c r="F14">
        <v>2000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431945-E23D-DC45-8649-4C3DBF523833}">
  <dimension ref="A1:P39"/>
  <sheetViews>
    <sheetView tabSelected="1" topLeftCell="A11" workbookViewId="0">
      <selection activeCell="C36" sqref="C36"/>
    </sheetView>
  </sheetViews>
  <sheetFormatPr baseColWidth="10" defaultRowHeight="16" x14ac:dyDescent="0.2"/>
  <cols>
    <col min="8" max="8" width="13.83203125" customWidth="1"/>
  </cols>
  <sheetData>
    <row r="1" spans="1:16" x14ac:dyDescent="0.2">
      <c r="F1">
        <v>5.9</v>
      </c>
      <c r="G1">
        <v>5.6</v>
      </c>
      <c r="H1">
        <v>4.9000000000000004</v>
      </c>
    </row>
    <row r="2" spans="1:16" x14ac:dyDescent="0.2">
      <c r="B2" t="s">
        <v>15</v>
      </c>
      <c r="C2" t="s">
        <v>16</v>
      </c>
      <c r="D2" t="s">
        <v>17</v>
      </c>
      <c r="E2" t="s">
        <v>10</v>
      </c>
      <c r="F2" t="s">
        <v>3</v>
      </c>
      <c r="G2" t="s">
        <v>4</v>
      </c>
      <c r="H2" t="s">
        <v>5</v>
      </c>
      <c r="I2" t="s">
        <v>11</v>
      </c>
      <c r="J2" t="s">
        <v>12</v>
      </c>
      <c r="K2" t="s">
        <v>13</v>
      </c>
      <c r="L2" t="s">
        <v>7</v>
      </c>
      <c r="M2" t="s">
        <v>8</v>
      </c>
      <c r="N2" t="s">
        <v>6</v>
      </c>
      <c r="O2" t="s">
        <v>8</v>
      </c>
      <c r="P2" t="s">
        <v>9</v>
      </c>
    </row>
    <row r="3" spans="1:16" x14ac:dyDescent="0.2">
      <c r="A3" s="3" t="s">
        <v>2</v>
      </c>
      <c r="B3">
        <f>20000-18000*Raw!A1</f>
        <v>20000</v>
      </c>
      <c r="C3">
        <f>20000-18000*Raw!B1</f>
        <v>20000</v>
      </c>
      <c r="D3">
        <f>20000-18000*Raw!C1</f>
        <v>20000</v>
      </c>
      <c r="E3">
        <f>MAX(L3:L9)</f>
        <v>24000</v>
      </c>
      <c r="F3">
        <f>Raw!D1</f>
        <v>20000</v>
      </c>
      <c r="G3">
        <f>Raw!E1</f>
        <v>4000</v>
      </c>
      <c r="H3">
        <f>Raw!F1</f>
        <v>0</v>
      </c>
      <c r="I3">
        <f>E3*0.6+100000</f>
        <v>114400</v>
      </c>
      <c r="J3">
        <f>SUMPRODUCT(F3:H3,$F$1:$H$1)</f>
        <v>140400</v>
      </c>
      <c r="K3">
        <f>J3-I3</f>
        <v>26000</v>
      </c>
      <c r="L3">
        <f t="shared" ref="L3:L16" si="0">SUM(F3:H3)</f>
        <v>24000</v>
      </c>
      <c r="M3">
        <f>MAX(L3:L9)</f>
        <v>24000</v>
      </c>
      <c r="O3">
        <f>MIN(N3:N9)</f>
        <v>121000</v>
      </c>
      <c r="P3">
        <f>O3-M3*0.6-100000</f>
        <v>6600</v>
      </c>
    </row>
    <row r="4" spans="1:16" x14ac:dyDescent="0.2">
      <c r="A4" s="3"/>
      <c r="B4">
        <f>20000-18000*Raw!A2</f>
        <v>20000</v>
      </c>
      <c r="C4">
        <f>20000-18000*Raw!B2</f>
        <v>20000</v>
      </c>
      <c r="D4">
        <f>20000-18000*Raw!C2</f>
        <v>2000</v>
      </c>
      <c r="E4">
        <f>E3</f>
        <v>24000</v>
      </c>
      <c r="F4">
        <f>Raw!D2</f>
        <v>20000</v>
      </c>
      <c r="G4">
        <f>Raw!E2</f>
        <v>4000</v>
      </c>
      <c r="H4">
        <f>Raw!F2</f>
        <v>0</v>
      </c>
      <c r="I4">
        <f t="shared" ref="I4:I9" si="1">E4*0.6+100000</f>
        <v>114400</v>
      </c>
      <c r="J4">
        <f t="shared" ref="J4:J9" si="2">SUMPRODUCT(F4:H4,$F$1:$H$1)</f>
        <v>140400</v>
      </c>
      <c r="K4">
        <f t="shared" ref="K4:K9" si="3">J4-I4</f>
        <v>26000</v>
      </c>
      <c r="L4">
        <f t="shared" si="0"/>
        <v>24000</v>
      </c>
      <c r="N4">
        <f t="shared" ref="N4:N16" si="4">SUMPRODUCT(F4:H4,$F$1:$H$1)</f>
        <v>140400</v>
      </c>
    </row>
    <row r="5" spans="1:16" x14ac:dyDescent="0.2">
      <c r="A5" s="3"/>
      <c r="B5">
        <f>20000-18000*Raw!A3</f>
        <v>2000</v>
      </c>
      <c r="C5">
        <f>20000-18000*Raw!B3</f>
        <v>20000</v>
      </c>
      <c r="D5">
        <f>20000-18000*Raw!C3</f>
        <v>20000</v>
      </c>
      <c r="E5">
        <f t="shared" ref="E5:E9" si="5">E4</f>
        <v>24000</v>
      </c>
      <c r="F5">
        <f>Raw!D3</f>
        <v>2000</v>
      </c>
      <c r="G5">
        <f>Raw!E3</f>
        <v>20000</v>
      </c>
      <c r="H5">
        <f>Raw!F3</f>
        <v>2000</v>
      </c>
      <c r="I5">
        <f t="shared" si="1"/>
        <v>114400</v>
      </c>
      <c r="J5">
        <f t="shared" si="2"/>
        <v>133600</v>
      </c>
      <c r="K5">
        <f t="shared" si="3"/>
        <v>19200</v>
      </c>
      <c r="L5">
        <f t="shared" si="0"/>
        <v>24000</v>
      </c>
      <c r="N5">
        <f t="shared" si="4"/>
        <v>133600</v>
      </c>
    </row>
    <row r="6" spans="1:16" x14ac:dyDescent="0.2">
      <c r="A6" s="3"/>
      <c r="B6">
        <f>20000-18000*Raw!A4</f>
        <v>20000</v>
      </c>
      <c r="C6">
        <f>20000-18000*Raw!B4</f>
        <v>2000</v>
      </c>
      <c r="D6">
        <f>20000-18000*Raw!C4</f>
        <v>20000</v>
      </c>
      <c r="E6">
        <f t="shared" si="5"/>
        <v>24000</v>
      </c>
      <c r="F6">
        <f>Raw!D4</f>
        <v>20000</v>
      </c>
      <c r="G6">
        <f>Raw!E4</f>
        <v>2000</v>
      </c>
      <c r="H6">
        <f>Raw!F4</f>
        <v>2000</v>
      </c>
      <c r="I6">
        <f t="shared" si="1"/>
        <v>114400</v>
      </c>
      <c r="J6">
        <f t="shared" si="2"/>
        <v>139000</v>
      </c>
      <c r="K6">
        <f t="shared" si="3"/>
        <v>24600</v>
      </c>
      <c r="L6">
        <f t="shared" si="0"/>
        <v>24000</v>
      </c>
      <c r="N6">
        <f t="shared" si="4"/>
        <v>139000</v>
      </c>
    </row>
    <row r="7" spans="1:16" x14ac:dyDescent="0.2">
      <c r="A7" s="3"/>
      <c r="B7">
        <f>20000-18000*Raw!A5</f>
        <v>2000</v>
      </c>
      <c r="C7">
        <f>20000-18000*Raw!B5</f>
        <v>2000</v>
      </c>
      <c r="D7">
        <f>20000-18000*Raw!C5</f>
        <v>20000</v>
      </c>
      <c r="E7">
        <f t="shared" si="5"/>
        <v>24000</v>
      </c>
      <c r="F7">
        <f>Raw!D5</f>
        <v>2000</v>
      </c>
      <c r="G7">
        <f>Raw!E5</f>
        <v>2000</v>
      </c>
      <c r="H7">
        <f>Raw!F5</f>
        <v>20000</v>
      </c>
      <c r="I7">
        <f t="shared" si="1"/>
        <v>114400</v>
      </c>
      <c r="J7">
        <f t="shared" si="2"/>
        <v>121000</v>
      </c>
      <c r="K7">
        <f t="shared" si="3"/>
        <v>6600</v>
      </c>
      <c r="L7">
        <f t="shared" si="0"/>
        <v>24000</v>
      </c>
      <c r="N7">
        <f t="shared" si="4"/>
        <v>121000</v>
      </c>
    </row>
    <row r="8" spans="1:16" x14ac:dyDescent="0.2">
      <c r="A8" s="3"/>
      <c r="B8">
        <f>20000-18000*Raw!A6</f>
        <v>2000</v>
      </c>
      <c r="C8">
        <f>20000-18000*Raw!B6</f>
        <v>20000</v>
      </c>
      <c r="D8">
        <f>20000-18000*Raw!C6</f>
        <v>2000</v>
      </c>
      <c r="E8">
        <f t="shared" si="5"/>
        <v>24000</v>
      </c>
      <c r="F8">
        <f>Raw!D6</f>
        <v>2000</v>
      </c>
      <c r="G8">
        <f>Raw!E6</f>
        <v>20000</v>
      </c>
      <c r="H8">
        <f>Raw!F6</f>
        <v>2000</v>
      </c>
      <c r="I8">
        <f t="shared" si="1"/>
        <v>114400</v>
      </c>
      <c r="J8">
        <f t="shared" si="2"/>
        <v>133600</v>
      </c>
      <c r="K8">
        <f t="shared" si="3"/>
        <v>19200</v>
      </c>
      <c r="L8">
        <f t="shared" si="0"/>
        <v>24000</v>
      </c>
      <c r="N8">
        <f t="shared" si="4"/>
        <v>133600</v>
      </c>
    </row>
    <row r="9" spans="1:16" x14ac:dyDescent="0.2">
      <c r="A9" s="3"/>
      <c r="B9">
        <f>20000-18000*Raw!A7</f>
        <v>20000</v>
      </c>
      <c r="C9">
        <f>20000-18000*Raw!B7</f>
        <v>2000</v>
      </c>
      <c r="D9">
        <f>20000-18000*Raw!C7</f>
        <v>2000</v>
      </c>
      <c r="E9">
        <f t="shared" si="5"/>
        <v>24000</v>
      </c>
      <c r="F9">
        <f>Raw!D7</f>
        <v>20000</v>
      </c>
      <c r="G9">
        <f>Raw!E7</f>
        <v>2000</v>
      </c>
      <c r="H9">
        <f>Raw!F7</f>
        <v>2000</v>
      </c>
      <c r="I9">
        <f t="shared" si="1"/>
        <v>114400</v>
      </c>
      <c r="J9">
        <f t="shared" si="2"/>
        <v>139000</v>
      </c>
      <c r="K9">
        <f t="shared" si="3"/>
        <v>24600</v>
      </c>
      <c r="L9">
        <f t="shared" si="0"/>
        <v>24000</v>
      </c>
      <c r="N9">
        <f t="shared" si="4"/>
        <v>139000</v>
      </c>
    </row>
    <row r="10" spans="1:16" x14ac:dyDescent="0.2">
      <c r="A10" s="3" t="s">
        <v>0</v>
      </c>
      <c r="B10">
        <f>20000-18000*Raw!A8</f>
        <v>20000</v>
      </c>
      <c r="C10">
        <f>20000-18000*Raw!B8</f>
        <v>20000</v>
      </c>
      <c r="D10">
        <f>20000-18000*Raw!C8</f>
        <v>20000</v>
      </c>
      <c r="E10">
        <f>MAX(L10:L16)</f>
        <v>42699.152999999998</v>
      </c>
      <c r="F10">
        <f>Raw!D8</f>
        <v>12949.153</v>
      </c>
      <c r="G10">
        <f>Raw!E8</f>
        <v>13750</v>
      </c>
      <c r="H10">
        <f>Raw!F8</f>
        <v>16000</v>
      </c>
      <c r="I10">
        <f>E10*0.6+100000</f>
        <v>125619.4918</v>
      </c>
      <c r="J10">
        <f>SUMPRODUCT(F10:H10,$F$1:$H$1)</f>
        <v>231800.00270000001</v>
      </c>
      <c r="K10">
        <f>J10-I10</f>
        <v>106180.51090000001</v>
      </c>
      <c r="L10">
        <f t="shared" si="0"/>
        <v>42699.152999999998</v>
      </c>
      <c r="M10">
        <f>MAX(L10:L16)</f>
        <v>42699.152999999998</v>
      </c>
      <c r="N10">
        <f t="shared" si="4"/>
        <v>231800.00270000001</v>
      </c>
      <c r="O10">
        <f>MIN(N10:N16)</f>
        <v>121000</v>
      </c>
      <c r="P10">
        <f>O10-M10*0.6-100000</f>
        <v>-4619.4918000000034</v>
      </c>
    </row>
    <row r="11" spans="1:16" x14ac:dyDescent="0.2">
      <c r="A11" s="3"/>
      <c r="B11">
        <f>20000-18000*Raw!A9</f>
        <v>20000</v>
      </c>
      <c r="C11">
        <f>20000-18000*Raw!B9</f>
        <v>20000</v>
      </c>
      <c r="D11">
        <f>20000-18000*Raw!C9</f>
        <v>2000</v>
      </c>
      <c r="E11">
        <f>E10</f>
        <v>42699.152999999998</v>
      </c>
      <c r="F11">
        <f>Raw!D9</f>
        <v>14949.153</v>
      </c>
      <c r="G11">
        <f>Raw!E9</f>
        <v>15750</v>
      </c>
      <c r="H11">
        <f>Raw!F9</f>
        <v>0</v>
      </c>
      <c r="I11">
        <f t="shared" ref="I11:I16" si="6">E11*0.6+100000</f>
        <v>125619.4918</v>
      </c>
      <c r="J11">
        <f t="shared" ref="J11:J16" si="7">SUMPRODUCT(F11:H11,$F$1:$H$1)</f>
        <v>176400.00270000001</v>
      </c>
      <c r="K11">
        <f t="shared" ref="K11:K16" si="8">J11-I11</f>
        <v>50780.510900000008</v>
      </c>
      <c r="L11">
        <f t="shared" si="0"/>
        <v>30699.152999999998</v>
      </c>
      <c r="N11">
        <f t="shared" si="4"/>
        <v>176400.00270000001</v>
      </c>
    </row>
    <row r="12" spans="1:16" x14ac:dyDescent="0.2">
      <c r="A12" s="3"/>
      <c r="B12">
        <f>20000-18000*Raw!A10</f>
        <v>2000</v>
      </c>
      <c r="C12">
        <f>20000-18000*Raw!B10</f>
        <v>20000</v>
      </c>
      <c r="D12">
        <f>20000-18000*Raw!C10</f>
        <v>20000</v>
      </c>
      <c r="E12">
        <f t="shared" ref="E12:E16" si="9">E11</f>
        <v>42699.152999999998</v>
      </c>
      <c r="F12">
        <f>Raw!D10</f>
        <v>0</v>
      </c>
      <c r="G12">
        <f>Raw!E10</f>
        <v>15750</v>
      </c>
      <c r="H12">
        <f>Raw!F10</f>
        <v>18000</v>
      </c>
      <c r="I12">
        <f t="shared" si="6"/>
        <v>125619.4918</v>
      </c>
      <c r="J12">
        <f t="shared" si="7"/>
        <v>176400</v>
      </c>
      <c r="K12">
        <f t="shared" si="8"/>
        <v>50780.508199999997</v>
      </c>
      <c r="L12">
        <f t="shared" si="0"/>
        <v>33750</v>
      </c>
      <c r="N12">
        <f t="shared" si="4"/>
        <v>176400</v>
      </c>
    </row>
    <row r="13" spans="1:16" x14ac:dyDescent="0.2">
      <c r="A13" s="3"/>
      <c r="B13">
        <f>20000-18000*Raw!A11</f>
        <v>20000</v>
      </c>
      <c r="C13">
        <f>20000-18000*Raw!B11</f>
        <v>2000</v>
      </c>
      <c r="D13">
        <f>20000-18000*Raw!C11</f>
        <v>20000</v>
      </c>
      <c r="E13">
        <f t="shared" si="9"/>
        <v>42699.152999999998</v>
      </c>
      <c r="F13">
        <f>Raw!D11</f>
        <v>14949.153</v>
      </c>
      <c r="G13">
        <f>Raw!E11</f>
        <v>0</v>
      </c>
      <c r="H13">
        <f>Raw!F11</f>
        <v>18000</v>
      </c>
      <c r="I13">
        <f t="shared" si="6"/>
        <v>125619.4918</v>
      </c>
      <c r="J13">
        <f t="shared" si="7"/>
        <v>176400.00270000001</v>
      </c>
      <c r="K13">
        <f t="shared" si="8"/>
        <v>50780.510900000008</v>
      </c>
      <c r="L13">
        <f t="shared" si="0"/>
        <v>32949.152999999998</v>
      </c>
      <c r="N13">
        <f t="shared" si="4"/>
        <v>176400.00270000001</v>
      </c>
    </row>
    <row r="14" spans="1:16" x14ac:dyDescent="0.2">
      <c r="A14" s="3"/>
      <c r="B14">
        <f>20000-18000*Raw!A12</f>
        <v>2000</v>
      </c>
      <c r="C14">
        <f>20000-18000*Raw!B12</f>
        <v>2000</v>
      </c>
      <c r="D14">
        <f>20000-18000*Raw!C12</f>
        <v>20000</v>
      </c>
      <c r="E14">
        <f t="shared" si="9"/>
        <v>42699.152999999998</v>
      </c>
      <c r="F14">
        <f>Raw!D12</f>
        <v>2000</v>
      </c>
      <c r="G14">
        <f>Raw!E12</f>
        <v>2000</v>
      </c>
      <c r="H14">
        <f>Raw!F12</f>
        <v>20000</v>
      </c>
      <c r="I14">
        <f t="shared" si="6"/>
        <v>125619.4918</v>
      </c>
      <c r="J14">
        <f t="shared" si="7"/>
        <v>121000</v>
      </c>
      <c r="K14">
        <f t="shared" si="8"/>
        <v>-4619.4918000000034</v>
      </c>
      <c r="L14">
        <f t="shared" si="0"/>
        <v>24000</v>
      </c>
      <c r="N14">
        <f t="shared" si="4"/>
        <v>121000</v>
      </c>
    </row>
    <row r="15" spans="1:16" x14ac:dyDescent="0.2">
      <c r="A15" s="3"/>
      <c r="B15">
        <f>20000-18000*Raw!A13</f>
        <v>2000</v>
      </c>
      <c r="C15">
        <f>20000-18000*Raw!B13</f>
        <v>20000</v>
      </c>
      <c r="D15">
        <f>20000-18000*Raw!C13</f>
        <v>2000</v>
      </c>
      <c r="E15">
        <f t="shared" si="9"/>
        <v>42699.152999999998</v>
      </c>
      <c r="F15">
        <f>Raw!D13</f>
        <v>2000</v>
      </c>
      <c r="G15">
        <f>Raw!E13</f>
        <v>17750</v>
      </c>
      <c r="H15">
        <f>Raw!F13</f>
        <v>2000</v>
      </c>
      <c r="I15">
        <f t="shared" si="6"/>
        <v>125619.4918</v>
      </c>
      <c r="J15">
        <f t="shared" si="7"/>
        <v>121000</v>
      </c>
      <c r="K15">
        <f t="shared" si="8"/>
        <v>-4619.4918000000034</v>
      </c>
      <c r="L15">
        <f t="shared" si="0"/>
        <v>21750</v>
      </c>
      <c r="N15">
        <f t="shared" si="4"/>
        <v>121000</v>
      </c>
    </row>
    <row r="16" spans="1:16" x14ac:dyDescent="0.2">
      <c r="A16" s="3"/>
      <c r="B16">
        <f>20000-18000*Raw!A14</f>
        <v>20000</v>
      </c>
      <c r="C16">
        <f>20000-18000*Raw!B14</f>
        <v>2000</v>
      </c>
      <c r="D16">
        <f>20000-18000*Raw!C14</f>
        <v>2000</v>
      </c>
      <c r="E16">
        <f t="shared" si="9"/>
        <v>42699.152999999998</v>
      </c>
      <c r="F16">
        <f>Raw!D14</f>
        <v>16949.152999999998</v>
      </c>
      <c r="G16">
        <f>Raw!E14</f>
        <v>2000</v>
      </c>
      <c r="H16">
        <f>Raw!F14</f>
        <v>2000</v>
      </c>
      <c r="I16">
        <f t="shared" si="6"/>
        <v>125619.4918</v>
      </c>
      <c r="J16">
        <f t="shared" si="7"/>
        <v>121000.0027</v>
      </c>
      <c r="K16">
        <f t="shared" si="8"/>
        <v>-4619.4891000000061</v>
      </c>
      <c r="L16">
        <f t="shared" si="0"/>
        <v>20949.152999999998</v>
      </c>
      <c r="N16">
        <f t="shared" si="4"/>
        <v>121000.0027</v>
      </c>
    </row>
    <row r="17" spans="1:13" x14ac:dyDescent="0.2">
      <c r="A17" s="2"/>
    </row>
    <row r="18" spans="1:13" ht="17" x14ac:dyDescent="0.25">
      <c r="A18" s="2"/>
      <c r="B18" t="str">
        <f>TEXT(Table!B3,"0")</f>
        <v>20000</v>
      </c>
      <c r="C18" t="str">
        <f>TEXT(Table!C3,"0")</f>
        <v>20000</v>
      </c>
      <c r="D18" t="str">
        <f>TEXT(Table!D3,"0")</f>
        <v>20000</v>
      </c>
      <c r="E18" t="str">
        <f>TEXT(Table!E3,"0")</f>
        <v>24000</v>
      </c>
      <c r="F18" t="str">
        <f>TEXT(Table!F3,"0")</f>
        <v>20000</v>
      </c>
      <c r="G18" t="str">
        <f>TEXT(Table!G3,"0")</f>
        <v>4000</v>
      </c>
      <c r="H18" t="str">
        <f>TEXT(Table!H3,"0")</f>
        <v>0</v>
      </c>
      <c r="I18" t="str">
        <f>TEXT(Table!I3,"0")</f>
        <v>114400</v>
      </c>
      <c r="J18" t="str">
        <f>TEXT(Table!J3,"0")</f>
        <v>140400</v>
      </c>
      <c r="K18" t="str">
        <f>TEXT(Table!K3,"0")</f>
        <v>26000</v>
      </c>
      <c r="L18" s="1"/>
      <c r="M18" t="str">
        <f>B18&amp;"&amp;"&amp;C18&amp;"&amp;"&amp;D18&amp;"&amp;"&amp;E18&amp;"&amp;"&amp;F18&amp;"&amp;"&amp;G18&amp;"&amp;"&amp;H18&amp;"&amp;"&amp;I18&amp;"&amp;"&amp;J18&amp;"&amp;"&amp;K18&amp;"\\"&amp;"\hline"</f>
        <v>20000&amp;20000&amp;20000&amp;24000&amp;20000&amp;4000&amp;0&amp;114400&amp;140400&amp;26000\\\hline</v>
      </c>
    </row>
    <row r="19" spans="1:13" x14ac:dyDescent="0.2">
      <c r="A19" s="2"/>
      <c r="B19" t="str">
        <f>TEXT(Table!B4,"0")</f>
        <v>20000</v>
      </c>
      <c r="C19" t="str">
        <f>TEXT(Table!C4,"0")</f>
        <v>20000</v>
      </c>
      <c r="D19" t="str">
        <f>TEXT(Table!D4,"0")</f>
        <v>2000</v>
      </c>
      <c r="E19" t="str">
        <f>TEXT(Table!E4,"0")</f>
        <v>24000</v>
      </c>
      <c r="F19" t="str">
        <f>TEXT(Table!F4,"0")</f>
        <v>20000</v>
      </c>
      <c r="G19" t="str">
        <f>TEXT(Table!G4,"0")</f>
        <v>4000</v>
      </c>
      <c r="H19" t="str">
        <f>TEXT(Table!H4,"0")</f>
        <v>0</v>
      </c>
      <c r="I19" t="str">
        <f>TEXT(Table!I4,"0")</f>
        <v>114400</v>
      </c>
      <c r="J19" t="str">
        <f>TEXT(Table!J4,"0")</f>
        <v>140400</v>
      </c>
      <c r="K19" t="str">
        <f>TEXT(Table!K4,"0")</f>
        <v>26000</v>
      </c>
      <c r="M19" t="str">
        <f t="shared" ref="M19:M24" si="10">B19&amp;"&amp;"&amp;C19&amp;"&amp;"&amp;D19&amp;"&amp;"&amp;E19&amp;"&amp;"&amp;F19&amp;"&amp;"&amp;G19&amp;"&amp;"&amp;H19&amp;"&amp;"&amp;I19&amp;"&amp;"&amp;J19&amp;"&amp;"&amp;K19&amp;"\\"&amp;"\hline"</f>
        <v>20000&amp;20000&amp;2000&amp;24000&amp;20000&amp;4000&amp;0&amp;114400&amp;140400&amp;26000\\\hline</v>
      </c>
    </row>
    <row r="20" spans="1:13" x14ac:dyDescent="0.2">
      <c r="A20" s="2"/>
      <c r="B20" t="str">
        <f>TEXT(Table!B5,"0")</f>
        <v>2000</v>
      </c>
      <c r="C20" t="str">
        <f>TEXT(Table!C5,"0")</f>
        <v>20000</v>
      </c>
      <c r="D20" t="str">
        <f>TEXT(Table!D5,"0")</f>
        <v>20000</v>
      </c>
      <c r="E20" t="str">
        <f>TEXT(Table!E5,"0")</f>
        <v>24000</v>
      </c>
      <c r="F20" t="str">
        <f>TEXT(Table!F5,"0")</f>
        <v>2000</v>
      </c>
      <c r="G20" t="str">
        <f>TEXT(Table!G5,"0")</f>
        <v>20000</v>
      </c>
      <c r="H20" t="str">
        <f>TEXT(Table!H5,"0")</f>
        <v>2000</v>
      </c>
      <c r="I20" t="str">
        <f>TEXT(Table!I5,"0")</f>
        <v>114400</v>
      </c>
      <c r="J20" t="str">
        <f>TEXT(Table!J5,"0")</f>
        <v>133600</v>
      </c>
      <c r="K20" t="str">
        <f>TEXT(Table!K5,"0")</f>
        <v>19200</v>
      </c>
      <c r="M20" t="str">
        <f t="shared" si="10"/>
        <v>2000&amp;20000&amp;20000&amp;24000&amp;2000&amp;20000&amp;2000&amp;114400&amp;133600&amp;19200\\\hline</v>
      </c>
    </row>
    <row r="21" spans="1:13" x14ac:dyDescent="0.2">
      <c r="A21" s="2"/>
      <c r="B21" t="str">
        <f>TEXT(Table!B6,"0")</f>
        <v>20000</v>
      </c>
      <c r="C21" t="str">
        <f>TEXT(Table!C6,"0")</f>
        <v>2000</v>
      </c>
      <c r="D21" t="str">
        <f>TEXT(Table!D6,"0")</f>
        <v>20000</v>
      </c>
      <c r="E21" t="str">
        <f>TEXT(Table!E6,"0")</f>
        <v>24000</v>
      </c>
      <c r="F21" t="str">
        <f>TEXT(Table!F6,"0")</f>
        <v>20000</v>
      </c>
      <c r="G21" t="str">
        <f>TEXT(Table!G6,"0")</f>
        <v>2000</v>
      </c>
      <c r="H21" t="str">
        <f>TEXT(Table!H6,"0")</f>
        <v>2000</v>
      </c>
      <c r="I21" t="str">
        <f>TEXT(Table!I6,"0")</f>
        <v>114400</v>
      </c>
      <c r="J21" t="str">
        <f>TEXT(Table!J6,"0")</f>
        <v>139000</v>
      </c>
      <c r="K21" t="str">
        <f>TEXT(Table!K6,"0")</f>
        <v>24600</v>
      </c>
      <c r="M21" t="str">
        <f t="shared" si="10"/>
        <v>20000&amp;2000&amp;20000&amp;24000&amp;20000&amp;2000&amp;2000&amp;114400&amp;139000&amp;24600\\\hline</v>
      </c>
    </row>
    <row r="22" spans="1:13" x14ac:dyDescent="0.2">
      <c r="A22" s="2"/>
      <c r="B22" t="str">
        <f>TEXT(Table!B7,"0")</f>
        <v>2000</v>
      </c>
      <c r="C22" t="str">
        <f>TEXT(Table!C7,"0")</f>
        <v>2000</v>
      </c>
      <c r="D22" t="str">
        <f>TEXT(Table!D7,"0")</f>
        <v>20000</v>
      </c>
      <c r="E22" t="str">
        <f>TEXT(Table!E7,"0")</f>
        <v>24000</v>
      </c>
      <c r="F22" t="str">
        <f>TEXT(Table!F7,"0")</f>
        <v>2000</v>
      </c>
      <c r="G22" t="str">
        <f>TEXT(Table!G7,"0")</f>
        <v>2000</v>
      </c>
      <c r="H22" t="str">
        <f>TEXT(Table!H7,"0")</f>
        <v>20000</v>
      </c>
      <c r="I22" t="str">
        <f>TEXT(Table!I7,"0")</f>
        <v>114400</v>
      </c>
      <c r="J22" t="str">
        <f>TEXT(Table!J7,"0")</f>
        <v>121000</v>
      </c>
      <c r="K22" t="str">
        <f>TEXT(Table!K7,"0")</f>
        <v>6600</v>
      </c>
      <c r="M22" t="str">
        <f t="shared" si="10"/>
        <v>2000&amp;2000&amp;20000&amp;24000&amp;2000&amp;2000&amp;20000&amp;114400&amp;121000&amp;6600\\\hline</v>
      </c>
    </row>
    <row r="23" spans="1:13" x14ac:dyDescent="0.2">
      <c r="B23" t="str">
        <f>TEXT(Table!B8,"0")</f>
        <v>2000</v>
      </c>
      <c r="C23" t="str">
        <f>TEXT(Table!C8,"0")</f>
        <v>20000</v>
      </c>
      <c r="D23" t="str">
        <f>TEXT(Table!D8,"0")</f>
        <v>2000</v>
      </c>
      <c r="E23" t="str">
        <f>TEXT(Table!E8,"0")</f>
        <v>24000</v>
      </c>
      <c r="F23" t="str">
        <f>TEXT(Table!F8,"0")</f>
        <v>2000</v>
      </c>
      <c r="G23" t="str">
        <f>TEXT(Table!G8,"0")</f>
        <v>20000</v>
      </c>
      <c r="H23" t="str">
        <f>TEXT(Table!H8,"0")</f>
        <v>2000</v>
      </c>
      <c r="I23" t="str">
        <f>TEXT(Table!I8,"0")</f>
        <v>114400</v>
      </c>
      <c r="J23" t="str">
        <f>TEXT(Table!J8,"0")</f>
        <v>133600</v>
      </c>
      <c r="K23" t="str">
        <f>TEXT(Table!K8,"0")</f>
        <v>19200</v>
      </c>
      <c r="M23" t="str">
        <f t="shared" si="10"/>
        <v>2000&amp;20000&amp;2000&amp;24000&amp;2000&amp;20000&amp;2000&amp;114400&amp;133600&amp;19200\\\hline</v>
      </c>
    </row>
    <row r="24" spans="1:13" ht="17" x14ac:dyDescent="0.25">
      <c r="B24" t="str">
        <f>TEXT(Table!B9,"0")</f>
        <v>20000</v>
      </c>
      <c r="C24" t="str">
        <f>TEXT(Table!C9,"0")</f>
        <v>2000</v>
      </c>
      <c r="D24" t="str">
        <f>TEXT(Table!D9,"0")</f>
        <v>2000</v>
      </c>
      <c r="E24" t="str">
        <f>TEXT(Table!E9,"0")</f>
        <v>24000</v>
      </c>
      <c r="F24" t="str">
        <f>TEXT(Table!F9,"0")</f>
        <v>20000</v>
      </c>
      <c r="G24" t="str">
        <f>TEXT(Table!G9,"0")</f>
        <v>2000</v>
      </c>
      <c r="H24" t="str">
        <f>TEXT(Table!H9,"0")</f>
        <v>2000</v>
      </c>
      <c r="I24" t="str">
        <f>TEXT(Table!I9,"0")</f>
        <v>114400</v>
      </c>
      <c r="J24" t="str">
        <f>TEXT(Table!J9,"0")</f>
        <v>139000</v>
      </c>
      <c r="K24" t="str">
        <f>TEXT(Table!K9,"0")</f>
        <v>24600</v>
      </c>
      <c r="L24" s="1"/>
      <c r="M24" t="str">
        <f t="shared" si="10"/>
        <v>20000&amp;2000&amp;2000&amp;24000&amp;20000&amp;2000&amp;2000&amp;114400&amp;139000&amp;24600\\\hline</v>
      </c>
    </row>
    <row r="25" spans="1:13" x14ac:dyDescent="0.2">
      <c r="L25" t="s">
        <v>1</v>
      </c>
    </row>
    <row r="26" spans="1:13" ht="17" x14ac:dyDescent="0.25">
      <c r="B26" t="str">
        <f>TEXT(Table!B10,"0")</f>
        <v>20000</v>
      </c>
      <c r="C26" t="str">
        <f>TEXT(Table!C10,"0")</f>
        <v>20000</v>
      </c>
      <c r="D26" t="str">
        <f>TEXT(Table!D10,"0")</f>
        <v>20000</v>
      </c>
      <c r="E26" t="str">
        <f>TEXT(Table!E10,"0")</f>
        <v>42699</v>
      </c>
      <c r="F26" t="str">
        <f>TEXT(Table!F10,"0")</f>
        <v>12949</v>
      </c>
      <c r="G26" t="str">
        <f>TEXT(Table!G10,"0")</f>
        <v>13750</v>
      </c>
      <c r="H26" t="str">
        <f>TEXT(Table!H10,"0")</f>
        <v>16000</v>
      </c>
      <c r="I26" t="str">
        <f>TEXT(Table!I10,"0")</f>
        <v>125619</v>
      </c>
      <c r="J26" t="str">
        <f>TEXT(Table!J10,"0")</f>
        <v>231800</v>
      </c>
      <c r="K26" t="str">
        <f>TEXT(Table!K10,"0")</f>
        <v>106181</v>
      </c>
      <c r="L26" s="1" t="s">
        <v>14</v>
      </c>
      <c r="M26" t="str">
        <f>B26&amp;"&amp;"&amp;C26&amp;"&amp;"&amp;D26&amp;"&amp;"&amp;E26&amp;"&amp;"&amp;F26&amp;"&amp;"&amp;G26&amp;"&amp;"&amp;H26&amp;"&amp;"&amp;I26&amp;"&amp;"&amp;J26&amp;"&amp;"&amp;K26&amp;"\\"&amp;"\hline"</f>
        <v>20000&amp;20000&amp;20000&amp;42699&amp;12949&amp;13750&amp;16000&amp;125619&amp;231800&amp;106181\\\hline</v>
      </c>
    </row>
    <row r="27" spans="1:13" x14ac:dyDescent="0.2">
      <c r="B27" t="str">
        <f>TEXT(Table!B11,"0")</f>
        <v>20000</v>
      </c>
      <c r="C27" t="str">
        <f>TEXT(Table!C11,"0")</f>
        <v>20000</v>
      </c>
      <c r="D27" t="str">
        <f>TEXT(Table!D11,"0")</f>
        <v>2000</v>
      </c>
      <c r="E27" t="str">
        <f>TEXT(Table!E11,"0")</f>
        <v>42699</v>
      </c>
      <c r="F27" t="str">
        <f>TEXT(Table!F11,"0")</f>
        <v>14949</v>
      </c>
      <c r="G27" t="str">
        <f>TEXT(Table!G11,"0")</f>
        <v>15750</v>
      </c>
      <c r="H27" t="str">
        <f>TEXT(Table!H11,"0")</f>
        <v>0</v>
      </c>
      <c r="I27" t="str">
        <f>TEXT(Table!I11,"0")</f>
        <v>125619</v>
      </c>
      <c r="J27" t="str">
        <f>TEXT(Table!J11,"0")</f>
        <v>176400</v>
      </c>
      <c r="K27" t="str">
        <f>TEXT(Table!K11,"0")</f>
        <v>50781</v>
      </c>
      <c r="M27" t="str">
        <f t="shared" ref="M27:M32" si="11">B27&amp;"&amp;"&amp;C27&amp;"&amp;"&amp;D27&amp;"&amp;"&amp;E27&amp;"&amp;"&amp;F27&amp;"&amp;"&amp;G27&amp;"&amp;"&amp;H27&amp;"&amp;"&amp;I27&amp;"&amp;"&amp;J27&amp;"&amp;"&amp;K27&amp;"\\"&amp;"\hline"</f>
        <v>20000&amp;20000&amp;2000&amp;42699&amp;14949&amp;15750&amp;0&amp;125619&amp;176400&amp;50781\\\hline</v>
      </c>
    </row>
    <row r="28" spans="1:13" x14ac:dyDescent="0.2">
      <c r="B28" t="str">
        <f>TEXT(Table!B12,"0")</f>
        <v>2000</v>
      </c>
      <c r="C28" t="str">
        <f>TEXT(Table!C12,"0")</f>
        <v>20000</v>
      </c>
      <c r="D28" t="str">
        <f>TEXT(Table!D12,"0")</f>
        <v>20000</v>
      </c>
      <c r="E28" t="str">
        <f>TEXT(Table!E12,"0")</f>
        <v>42699</v>
      </c>
      <c r="F28" t="str">
        <f>TEXT(Table!F12,"0")</f>
        <v>0</v>
      </c>
      <c r="G28" t="str">
        <f>TEXT(Table!G12,"0")</f>
        <v>15750</v>
      </c>
      <c r="H28" t="str">
        <f>TEXT(Table!H12,"0")</f>
        <v>18000</v>
      </c>
      <c r="I28" t="str">
        <f>TEXT(Table!I12,"0")</f>
        <v>125619</v>
      </c>
      <c r="J28" t="str">
        <f>TEXT(Table!J12,"0")</f>
        <v>176400</v>
      </c>
      <c r="K28" t="str">
        <f>TEXT(Table!K12,"0")</f>
        <v>50781</v>
      </c>
      <c r="M28" t="str">
        <f t="shared" si="11"/>
        <v>2000&amp;20000&amp;20000&amp;42699&amp;0&amp;15750&amp;18000&amp;125619&amp;176400&amp;50781\\\hline</v>
      </c>
    </row>
    <row r="29" spans="1:13" x14ac:dyDescent="0.2">
      <c r="B29" t="str">
        <f>TEXT(Table!B13,"0")</f>
        <v>20000</v>
      </c>
      <c r="C29" t="str">
        <f>TEXT(Table!C13,"0")</f>
        <v>2000</v>
      </c>
      <c r="D29" t="str">
        <f>TEXT(Table!D13,"0")</f>
        <v>20000</v>
      </c>
      <c r="E29" t="str">
        <f>TEXT(Table!E13,"0")</f>
        <v>42699</v>
      </c>
      <c r="F29" t="str">
        <f>TEXT(Table!F13,"0")</f>
        <v>14949</v>
      </c>
      <c r="G29" t="str">
        <f>TEXT(Table!G13,"0")</f>
        <v>0</v>
      </c>
      <c r="H29" t="str">
        <f>TEXT(Table!H13,"0")</f>
        <v>18000</v>
      </c>
      <c r="I29" t="str">
        <f>TEXT(Table!I13,"0")</f>
        <v>125619</v>
      </c>
      <c r="J29" t="str">
        <f>TEXT(Table!J13,"0")</f>
        <v>176400</v>
      </c>
      <c r="K29" t="str">
        <f>TEXT(Table!K13,"0")</f>
        <v>50781</v>
      </c>
      <c r="M29" t="str">
        <f t="shared" si="11"/>
        <v>20000&amp;2000&amp;20000&amp;42699&amp;14949&amp;0&amp;18000&amp;125619&amp;176400&amp;50781\\\hline</v>
      </c>
    </row>
    <row r="30" spans="1:13" x14ac:dyDescent="0.2">
      <c r="B30" t="str">
        <f>TEXT(Table!B14,"0")</f>
        <v>2000</v>
      </c>
      <c r="C30" t="str">
        <f>TEXT(Table!C14,"0")</f>
        <v>2000</v>
      </c>
      <c r="D30" t="str">
        <f>TEXT(Table!D14,"0")</f>
        <v>20000</v>
      </c>
      <c r="E30" t="str">
        <f>TEXT(Table!E14,"0")</f>
        <v>42699</v>
      </c>
      <c r="F30" t="str">
        <f>TEXT(Table!F14,"0")</f>
        <v>2000</v>
      </c>
      <c r="G30" t="str">
        <f>TEXT(Table!G14,"0")</f>
        <v>2000</v>
      </c>
      <c r="H30" t="str">
        <f>TEXT(Table!H14,"0")</f>
        <v>20000</v>
      </c>
      <c r="I30" t="str">
        <f>TEXT(Table!I14,"0")</f>
        <v>125619</v>
      </c>
      <c r="J30" t="str">
        <f>TEXT(Table!J14,"0")</f>
        <v>121000</v>
      </c>
      <c r="K30" t="str">
        <f>TEXT(Table!K14,"0")</f>
        <v>-4619</v>
      </c>
      <c r="M30" t="str">
        <f t="shared" si="11"/>
        <v>2000&amp;2000&amp;20000&amp;42699&amp;2000&amp;2000&amp;20000&amp;125619&amp;121000&amp;-4619\\\hline</v>
      </c>
    </row>
    <row r="31" spans="1:13" x14ac:dyDescent="0.2">
      <c r="B31" t="str">
        <f>TEXT(Table!B15,"0")</f>
        <v>2000</v>
      </c>
      <c r="C31" t="str">
        <f>TEXT(Table!C15,"0")</f>
        <v>20000</v>
      </c>
      <c r="D31" t="str">
        <f>TEXT(Table!D15,"0")</f>
        <v>2000</v>
      </c>
      <c r="E31" t="str">
        <f>TEXT(Table!E15,"0")</f>
        <v>42699</v>
      </c>
      <c r="F31" t="str">
        <f>TEXT(Table!F15,"0")</f>
        <v>2000</v>
      </c>
      <c r="G31" t="str">
        <f>TEXT(Table!G15,"0")</f>
        <v>17750</v>
      </c>
      <c r="H31" t="str">
        <f>TEXT(Table!H15,"0")</f>
        <v>2000</v>
      </c>
      <c r="I31" t="str">
        <f>TEXT(Table!I15,"0")</f>
        <v>125619</v>
      </c>
      <c r="J31" t="str">
        <f>TEXT(Table!J15,"0")</f>
        <v>121000</v>
      </c>
      <c r="K31" t="str">
        <f>TEXT(Table!K15,"0")</f>
        <v>-4619</v>
      </c>
      <c r="M31" t="str">
        <f t="shared" si="11"/>
        <v>2000&amp;20000&amp;2000&amp;42699&amp;2000&amp;17750&amp;2000&amp;125619&amp;121000&amp;-4619\\\hline</v>
      </c>
    </row>
    <row r="32" spans="1:13" x14ac:dyDescent="0.2">
      <c r="B32" t="str">
        <f>TEXT(Table!B16,"0")</f>
        <v>20000</v>
      </c>
      <c r="C32" t="str">
        <f>TEXT(Table!C16,"0")</f>
        <v>2000</v>
      </c>
      <c r="D32" t="str">
        <f>TEXT(Table!D16,"0")</f>
        <v>2000</v>
      </c>
      <c r="E32" t="str">
        <f>TEXT(Table!E16,"0")</f>
        <v>42699</v>
      </c>
      <c r="F32" t="str">
        <f>TEXT(Table!F16,"0")</f>
        <v>16949</v>
      </c>
      <c r="G32" t="str">
        <f>TEXT(Table!G16,"0")</f>
        <v>2000</v>
      </c>
      <c r="H32" t="str">
        <f>TEXT(Table!H16,"0")</f>
        <v>2000</v>
      </c>
      <c r="I32" t="str">
        <f>TEXT(Table!I16,"0")</f>
        <v>125619</v>
      </c>
      <c r="J32" t="str">
        <f>TEXT(Table!J16,"0")</f>
        <v>121000</v>
      </c>
      <c r="K32" t="str">
        <f>TEXT(Table!K16,"0")</f>
        <v>-4619</v>
      </c>
      <c r="M32" t="str">
        <f t="shared" si="11"/>
        <v>20000&amp;2000&amp;2000&amp;42699&amp;16949&amp;2000&amp;2000&amp;125619&amp;121000&amp;-4619\\\hline</v>
      </c>
    </row>
    <row r="37" spans="2:5" x14ac:dyDescent="0.2">
      <c r="B37">
        <v>12949</v>
      </c>
      <c r="C37">
        <v>-12949</v>
      </c>
      <c r="D37">
        <v>2000</v>
      </c>
      <c r="E37">
        <v>2000</v>
      </c>
    </row>
    <row r="38" spans="2:5" x14ac:dyDescent="0.2">
      <c r="B38">
        <v>13750</v>
      </c>
      <c r="C38">
        <v>2000</v>
      </c>
      <c r="D38">
        <v>-13750</v>
      </c>
      <c r="E38">
        <v>2000</v>
      </c>
    </row>
    <row r="39" spans="2:5" x14ac:dyDescent="0.2">
      <c r="B39">
        <v>16000</v>
      </c>
      <c r="C39">
        <v>2000</v>
      </c>
      <c r="D39">
        <v>2000</v>
      </c>
      <c r="E39">
        <v>-16000</v>
      </c>
    </row>
  </sheetData>
  <mergeCells count="2">
    <mergeCell ref="A3:A9"/>
    <mergeCell ref="A10:A16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Raw</vt:lpstr>
      <vt:lpstr>Table</vt:lpstr>
      <vt:lpstr>Raw!facilityLocY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erick delage</dc:creator>
  <cp:lastModifiedBy>erick delage</cp:lastModifiedBy>
  <dcterms:created xsi:type="dcterms:W3CDTF">2019-03-01T14:07:05Z</dcterms:created>
  <dcterms:modified xsi:type="dcterms:W3CDTF">2019-03-19T21:13:13Z</dcterms:modified>
</cp:coreProperties>
</file>