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9420" yWindow="-4480" windowWidth="25040" windowHeight="14460" activeTab="1"/>
  </bookViews>
  <sheets>
    <sheet name="Raw" sheetId="2" r:id="rId1"/>
    <sheet name="Table" sheetId="1" r:id="rId2"/>
  </sheets>
  <definedNames>
    <definedName name="NewsVendorTable" localSheetId="0">Raw!$A$1:$E$20</definedName>
    <definedName name="NewsVendorTable_1" localSheetId="0">Raw!#REF!</definedName>
    <definedName name="NewsVendorTable_2" localSheetId="0">Raw!#REF!</definedName>
    <definedName name="NewsVendorTable_3" localSheetId="0">Raw!#REF!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F3" i="1"/>
  <c r="F26" i="1"/>
  <c r="G3" i="1"/>
  <c r="G26" i="1"/>
  <c r="F4" i="1"/>
  <c r="F27" i="1"/>
  <c r="G4" i="1"/>
  <c r="G27" i="1"/>
  <c r="F5" i="1"/>
  <c r="F28" i="1"/>
  <c r="G5" i="1"/>
  <c r="G28" i="1"/>
  <c r="F6" i="1"/>
  <c r="F29" i="1"/>
  <c r="G6" i="1"/>
  <c r="G29" i="1"/>
  <c r="F7" i="1"/>
  <c r="F30" i="1"/>
  <c r="G7" i="1"/>
  <c r="G30" i="1"/>
  <c r="F8" i="1"/>
  <c r="F32" i="1"/>
  <c r="G8" i="1"/>
  <c r="G32" i="1"/>
  <c r="F9" i="1"/>
  <c r="F33" i="1"/>
  <c r="G9" i="1"/>
  <c r="G33" i="1"/>
  <c r="F10" i="1"/>
  <c r="F34" i="1"/>
  <c r="G10" i="1"/>
  <c r="G34" i="1"/>
  <c r="F11" i="1"/>
  <c r="F35" i="1"/>
  <c r="G11" i="1"/>
  <c r="G35" i="1"/>
  <c r="F12" i="1"/>
  <c r="F36" i="1"/>
  <c r="G12" i="1"/>
  <c r="G36" i="1"/>
  <c r="F13" i="1"/>
  <c r="F38" i="1"/>
  <c r="G13" i="1"/>
  <c r="G38" i="1"/>
  <c r="F14" i="1"/>
  <c r="F39" i="1"/>
  <c r="G14" i="1"/>
  <c r="G39" i="1"/>
  <c r="F15" i="1"/>
  <c r="F40" i="1"/>
  <c r="G15" i="1"/>
  <c r="G40" i="1"/>
  <c r="F16" i="1"/>
  <c r="F41" i="1"/>
  <c r="G16" i="1"/>
  <c r="G41" i="1"/>
  <c r="F17" i="1"/>
  <c r="F42" i="1"/>
  <c r="G17" i="1"/>
  <c r="G42" i="1"/>
  <c r="F18" i="1"/>
  <c r="F44" i="1"/>
  <c r="G18" i="1"/>
  <c r="G44" i="1"/>
  <c r="F19" i="1"/>
  <c r="F45" i="1"/>
  <c r="G19" i="1"/>
  <c r="G45" i="1"/>
  <c r="F20" i="1"/>
  <c r="F46" i="1"/>
  <c r="G20" i="1"/>
  <c r="G46" i="1"/>
  <c r="F21" i="1"/>
  <c r="F47" i="1"/>
  <c r="G21" i="1"/>
  <c r="G47" i="1"/>
  <c r="F22" i="1"/>
  <c r="F48" i="1"/>
  <c r="G22" i="1"/>
  <c r="G48" i="1"/>
  <c r="C4" i="1"/>
  <c r="C27" i="1"/>
  <c r="D4" i="1"/>
  <c r="E4" i="1"/>
  <c r="E27" i="1"/>
  <c r="C5" i="1"/>
  <c r="C28" i="1"/>
  <c r="D5" i="1"/>
  <c r="D28" i="1"/>
  <c r="E5" i="1"/>
  <c r="E28" i="1"/>
  <c r="C6" i="1"/>
  <c r="C29" i="1"/>
  <c r="D6" i="1"/>
  <c r="D29" i="1"/>
  <c r="E6" i="1"/>
  <c r="E29" i="1"/>
  <c r="C7" i="1"/>
  <c r="C30" i="1"/>
  <c r="D7" i="1"/>
  <c r="D30" i="1"/>
  <c r="E7" i="1"/>
  <c r="E30" i="1"/>
  <c r="C8" i="1"/>
  <c r="C32" i="1"/>
  <c r="D8" i="1"/>
  <c r="D32" i="1"/>
  <c r="E8" i="1"/>
  <c r="E32" i="1"/>
  <c r="C9" i="1"/>
  <c r="C33" i="1"/>
  <c r="D9" i="1"/>
  <c r="D33" i="1"/>
  <c r="E9" i="1"/>
  <c r="E33" i="1"/>
  <c r="C10" i="1"/>
  <c r="C34" i="1"/>
  <c r="D10" i="1"/>
  <c r="D34" i="1"/>
  <c r="E10" i="1"/>
  <c r="E34" i="1"/>
  <c r="C11" i="1"/>
  <c r="C35" i="1"/>
  <c r="D11" i="1"/>
  <c r="D35" i="1"/>
  <c r="E11" i="1"/>
  <c r="E35" i="1"/>
  <c r="C12" i="1"/>
  <c r="C36" i="1"/>
  <c r="D12" i="1"/>
  <c r="D36" i="1"/>
  <c r="E12" i="1"/>
  <c r="E36" i="1"/>
  <c r="C13" i="1"/>
  <c r="C38" i="1"/>
  <c r="D13" i="1"/>
  <c r="D38" i="1"/>
  <c r="E13" i="1"/>
  <c r="E38" i="1"/>
  <c r="C14" i="1"/>
  <c r="C39" i="1"/>
  <c r="D14" i="1"/>
  <c r="D39" i="1"/>
  <c r="E14" i="1"/>
  <c r="E39" i="1"/>
  <c r="C15" i="1"/>
  <c r="C40" i="1"/>
  <c r="D15" i="1"/>
  <c r="D40" i="1"/>
  <c r="E15" i="1"/>
  <c r="E40" i="1"/>
  <c r="C16" i="1"/>
  <c r="C41" i="1"/>
  <c r="D16" i="1"/>
  <c r="D41" i="1"/>
  <c r="E16" i="1"/>
  <c r="E41" i="1"/>
  <c r="C17" i="1"/>
  <c r="C42" i="1"/>
  <c r="D17" i="1"/>
  <c r="D42" i="1"/>
  <c r="E17" i="1"/>
  <c r="E42" i="1"/>
  <c r="C18" i="1"/>
  <c r="C44" i="1"/>
  <c r="D18" i="1"/>
  <c r="D44" i="1"/>
  <c r="E18" i="1"/>
  <c r="E44" i="1"/>
  <c r="C19" i="1"/>
  <c r="C45" i="1"/>
  <c r="D19" i="1"/>
  <c r="D45" i="1"/>
  <c r="E19" i="1"/>
  <c r="E45" i="1"/>
  <c r="C20" i="1"/>
  <c r="C46" i="1"/>
  <c r="D20" i="1"/>
  <c r="E20" i="1"/>
  <c r="E46" i="1"/>
  <c r="C21" i="1"/>
  <c r="C47" i="1"/>
  <c r="D21" i="1"/>
  <c r="D47" i="1"/>
  <c r="E21" i="1"/>
  <c r="E47" i="1"/>
  <c r="C22" i="1"/>
  <c r="C48" i="1"/>
  <c r="D22" i="1"/>
  <c r="D48" i="1"/>
  <c r="E22" i="1"/>
  <c r="E48" i="1"/>
  <c r="D3" i="1"/>
  <c r="D26" i="1"/>
  <c r="E3" i="1"/>
  <c r="E26" i="1"/>
  <c r="C3" i="1"/>
  <c r="C26" i="1"/>
  <c r="B27" i="1"/>
  <c r="B28" i="1"/>
  <c r="B29" i="1"/>
  <c r="B30" i="1"/>
  <c r="B32" i="1"/>
  <c r="B33" i="1"/>
  <c r="B34" i="1"/>
  <c r="B35" i="1"/>
  <c r="B36" i="1"/>
  <c r="B38" i="1"/>
  <c r="B39" i="1"/>
  <c r="B40" i="1"/>
  <c r="B41" i="1"/>
  <c r="B42" i="1"/>
  <c r="B44" i="1"/>
  <c r="B45" i="1"/>
  <c r="B46" i="1"/>
  <c r="B47" i="1"/>
  <c r="B48" i="1"/>
  <c r="I40" i="1"/>
  <c r="I29" i="1"/>
  <c r="I42" i="1"/>
  <c r="I38" i="1"/>
  <c r="I4" i="1"/>
  <c r="I47" i="1"/>
  <c r="I45" i="1"/>
  <c r="I35" i="1"/>
  <c r="I26" i="1"/>
  <c r="I48" i="1"/>
  <c r="I41" i="1"/>
  <c r="I39" i="1"/>
  <c r="I34" i="1"/>
  <c r="I36" i="1"/>
  <c r="I44" i="1"/>
  <c r="I32" i="1"/>
  <c r="I30" i="1"/>
  <c r="I28" i="1"/>
  <c r="I33" i="1"/>
  <c r="I16" i="1"/>
  <c r="I20" i="1"/>
  <c r="D27" i="1"/>
  <c r="I27" i="1"/>
  <c r="D46" i="1"/>
  <c r="I46" i="1"/>
  <c r="I18" i="1"/>
  <c r="I8" i="1"/>
  <c r="I22" i="1"/>
  <c r="I12" i="1"/>
  <c r="I11" i="1"/>
  <c r="I15" i="1"/>
  <c r="I21" i="1"/>
  <c r="I7" i="1"/>
  <c r="I17" i="1"/>
  <c r="I14" i="1"/>
  <c r="I6" i="1"/>
  <c r="I19" i="1"/>
  <c r="I10" i="1"/>
  <c r="I13" i="1"/>
  <c r="I9" i="1"/>
  <c r="I5" i="1"/>
  <c r="I3" i="1"/>
</calcChain>
</file>

<file path=xl/connections.xml><?xml version="1.0" encoding="utf-8"?>
<connections xmlns="http://schemas.openxmlformats.org/spreadsheetml/2006/main">
  <connection id="1" name="NewsVendorTable" type="6" refreshedVersion="6" background="1" saveData="1">
    <textPr sourceFile="/Users/erickdelage/Dropbox/MyDocuments/My Matlab/Amir/TwoStage/NewsVendorTable.csv" decimal="," thousands=" " tab="0" comma="1">
      <textFields count="5">
        <textField/>
        <textField/>
        <textField/>
        <textField/>
        <textField/>
      </textFields>
    </textPr>
  </connection>
  <connection id="2" name="NewsVendorTable1" type="6" refreshedVersion="6" background="1" saveData="1">
    <textPr sourceFile="/Users/erickdelage/Dropbox/MyDocuments/My Matlab/Amir/TwoStage/NewsVendorTable.csv" decimal="," thousands=" " comma="1">
      <textFields count="5">
        <textField/>
        <textField/>
        <textField/>
        <textField/>
        <textField/>
      </textFields>
    </textPr>
  </connection>
  <connection id="3" name="NewsVendorTable2" type="6" refreshedVersion="6" background="1" saveData="1">
    <textPr sourceFile="/Users/erickdelage/Dropbox/MyDocuments/My Matlab/Amir/TwoStage/NewsVendorTable.csv" decimal="," thousands=" " tab="0" comma="1">
      <textFields count="5">
        <textField/>
        <textField/>
        <textField/>
        <textField/>
        <textField/>
      </textFields>
    </textPr>
  </connection>
  <connection id="4" name="NewsVendorTable3" type="6" refreshedVersion="6" background="1" saveData="1">
    <textPr sourceFile="/Users/erickdelage/Dropbox/MyDocuments/My Matlab/Amir/TwoStage/NewsVendorTabl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<sst xmlns="http://schemas.openxmlformats.org/spreadsheetml/2006/main" count="18" uniqueCount="12">
  <si>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$\Gamma\%$</t>
  </si>
  <si>
    <t>AARC</t>
  </si>
  <si>
    <t>SDP-LRC2</t>
  </si>
  <si>
    <t>SDP-A\&amp;D</t>
  </si>
  <si>
    <t>"0"</t>
  </si>
  <si>
    <t>"0.0"</t>
  </si>
  <si>
    <t>0.0</t>
  </si>
  <si>
    <t>\hline</t>
  </si>
  <si>
    <r>
      <t>\multirow</t>
    </r>
    <r>
      <rPr>
        <sz val="10"/>
        <color rgb="FF000000"/>
        <rFont val="Arial Unicode MS"/>
        <family val="2"/>
      </rPr>
      <t>{5}{*}{10}</t>
    </r>
  </si>
  <si>
    <r>
      <t>\multirow</t>
    </r>
    <r>
      <rPr>
        <sz val="10"/>
        <color rgb="FF000000"/>
        <rFont val="Arial Unicode MS"/>
        <family val="2"/>
      </rPr>
      <t>{5}{*}{25}</t>
    </r>
  </si>
  <si>
    <r>
      <t>\multirow</t>
    </r>
    <r>
      <rPr>
        <sz val="10"/>
        <color rgb="FF000000"/>
        <rFont val="Arial Unicode MS"/>
        <family val="2"/>
      </rPr>
      <t>{5}{*}{50}</t>
    </r>
  </si>
  <si>
    <r>
      <t>\multirow</t>
    </r>
    <r>
      <rPr>
        <sz val="10"/>
        <color rgb="FF000000"/>
        <rFont val="Arial Unicode MS"/>
        <family val="2"/>
      </rPr>
      <t>{5}{*}{100}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</si>
</sst>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800000"/>
      <name val="Arial Unicode MS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ewsVendor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3" sqref="A23:XFD64"/>
    </sheetView>
  </sheetViews>
  <sheetFormatPr baseColWidth="10" defaultRowHeight="15" x14ac:dyDescent="0"/>
  <cols>
    <col min="1" max="3" width="7.6640625" bestFit="1" customWidth="1"/>
    <col min="4" max="4" width="8.33203125" bestFit="1" customWidth="1"/>
    <col min="5" max="5" width="10.6640625" bestFit="1" customWidth="1"/>
  </cols>
  <sheetData>
    <row r="1" spans="1:5">
      <c r="A1">
        <v>0.26325999999999999</v>
      </c>
      <c r="B1">
        <v>0.46244000000000002</v>
      </c>
      <c r="C1">
        <v>0.52829000000000004</v>
      </c>
      <c r="D1">
        <v>-2.8420000000000001</v>
      </c>
      <c r="E1">
        <v>1.3057999999999999E-4</v>
      </c>
    </row>
    <row r="2" spans="1:5">
      <c r="A2">
        <v>0.26878999999999997</v>
      </c>
      <c r="B2">
        <v>0.45746999999999999</v>
      </c>
      <c r="C2">
        <v>0.53112999999999999</v>
      </c>
      <c r="D2">
        <v>-5.4790999999999999</v>
      </c>
      <c r="E2">
        <v>2.5188000000000001E-4</v>
      </c>
    </row>
    <row r="3" spans="1:5">
      <c r="A3">
        <v>0.26604</v>
      </c>
      <c r="B3">
        <v>0.45735999999999999</v>
      </c>
      <c r="C3">
        <v>0.55051000000000005</v>
      </c>
      <c r="D3">
        <v>-7.8369</v>
      </c>
      <c r="E3">
        <v>0.1221</v>
      </c>
    </row>
    <row r="4" spans="1:5">
      <c r="A4">
        <v>0.27052999999999999</v>
      </c>
      <c r="B4">
        <v>0.48904999999999998</v>
      </c>
      <c r="C4">
        <v>0.54320999999999997</v>
      </c>
      <c r="D4">
        <v>-1.6453</v>
      </c>
      <c r="E4">
        <v>0.22353999999999999</v>
      </c>
    </row>
    <row r="5" spans="1:5">
      <c r="A5">
        <v>0.29399999999999998</v>
      </c>
      <c r="B5">
        <v>0.48570000000000002</v>
      </c>
      <c r="C5">
        <v>0.56093999999999999</v>
      </c>
      <c r="D5">
        <v>9.8393999999999995</v>
      </c>
      <c r="E5">
        <v>10.173999999999999</v>
      </c>
    </row>
    <row r="6" spans="1:5">
      <c r="A6">
        <v>6.6639999999999997</v>
      </c>
      <c r="B6">
        <v>8.2926000000000002</v>
      </c>
      <c r="C6">
        <v>9.8422999999999998</v>
      </c>
      <c r="D6">
        <v>-2.9218000000000002</v>
      </c>
      <c r="E6">
        <v>3.3211999999999998E-3</v>
      </c>
    </row>
    <row r="7" spans="1:5">
      <c r="A7">
        <v>7.0713999999999997</v>
      </c>
      <c r="B7">
        <v>7.4253999999999998</v>
      </c>
      <c r="C7">
        <v>9.6355000000000004</v>
      </c>
      <c r="D7">
        <v>-5.1135000000000002</v>
      </c>
      <c r="E7">
        <v>9.8650000000000002E-2</v>
      </c>
    </row>
    <row r="8" spans="1:5">
      <c r="A8">
        <v>8.0977999999999994</v>
      </c>
      <c r="B8">
        <v>7.3540999999999999</v>
      </c>
      <c r="C8">
        <v>10.878</v>
      </c>
      <c r="D8">
        <v>-5.2008000000000001</v>
      </c>
      <c r="E8">
        <v>0.45461000000000001</v>
      </c>
    </row>
    <row r="9" spans="1:5">
      <c r="A9">
        <v>8.3688000000000002</v>
      </c>
      <c r="B9">
        <v>7.6559999999999997</v>
      </c>
      <c r="C9">
        <v>10.423999999999999</v>
      </c>
      <c r="D9">
        <v>-0.68452999999999997</v>
      </c>
      <c r="E9">
        <v>2.0249000000000001</v>
      </c>
    </row>
    <row r="10" spans="1:5">
      <c r="A10">
        <v>10.712999999999999</v>
      </c>
      <c r="B10">
        <v>8.0642999999999994</v>
      </c>
      <c r="C10">
        <v>10.602</v>
      </c>
      <c r="D10">
        <v>1.6279999999999999</v>
      </c>
      <c r="E10">
        <v>1.8158000000000001</v>
      </c>
    </row>
    <row r="11" spans="1:5">
      <c r="A11">
        <v>104.47</v>
      </c>
      <c r="B11">
        <v>173.65</v>
      </c>
      <c r="C11">
        <v>217.6</v>
      </c>
      <c r="D11">
        <v>-2.7991000000000001</v>
      </c>
      <c r="E11">
        <v>4.1745999999999998E-2</v>
      </c>
    </row>
    <row r="12" spans="1:5">
      <c r="A12">
        <v>124.49</v>
      </c>
      <c r="B12">
        <v>168.52</v>
      </c>
      <c r="C12">
        <v>220.13</v>
      </c>
      <c r="D12">
        <v>-4.0050999999999997</v>
      </c>
      <c r="E12">
        <v>0.3206</v>
      </c>
    </row>
    <row r="13" spans="1:5">
      <c r="A13">
        <v>129.22</v>
      </c>
      <c r="B13">
        <v>180.31</v>
      </c>
      <c r="C13">
        <v>222.99</v>
      </c>
      <c r="D13">
        <v>-2.5078</v>
      </c>
      <c r="E13">
        <v>1.0649</v>
      </c>
    </row>
    <row r="14" spans="1:5">
      <c r="A14">
        <v>157.52000000000001</v>
      </c>
      <c r="B14">
        <v>186.8</v>
      </c>
      <c r="C14">
        <v>241.1</v>
      </c>
      <c r="D14">
        <v>0.54705999999999999</v>
      </c>
      <c r="E14">
        <v>2.4538000000000002</v>
      </c>
    </row>
    <row r="15" spans="1:5">
      <c r="A15">
        <v>186.58</v>
      </c>
      <c r="B15">
        <v>216.17</v>
      </c>
      <c r="C15">
        <v>263.56</v>
      </c>
      <c r="D15">
        <v>4.4901</v>
      </c>
      <c r="E15">
        <v>4.6734</v>
      </c>
    </row>
    <row r="16" spans="1:5">
      <c r="A16">
        <v>1604.6</v>
      </c>
      <c r="B16">
        <v>8092</v>
      </c>
      <c r="C16">
        <v>11135</v>
      </c>
      <c r="D16">
        <v>-2.4929999999999999</v>
      </c>
      <c r="E16">
        <v>6.2863000000000002E-2</v>
      </c>
    </row>
    <row r="17" spans="1:5">
      <c r="A17">
        <v>1849</v>
      </c>
      <c r="B17">
        <v>8250.5</v>
      </c>
      <c r="C17">
        <v>11438</v>
      </c>
      <c r="D17">
        <v>-3.3368000000000002</v>
      </c>
      <c r="E17">
        <v>0.59138000000000002</v>
      </c>
    </row>
    <row r="18" spans="1:5">
      <c r="A18">
        <v>2100.4</v>
      </c>
      <c r="B18">
        <v>9079.2999999999993</v>
      </c>
      <c r="C18">
        <v>11819</v>
      </c>
      <c r="D18">
        <v>-0.83372999999999997</v>
      </c>
      <c r="E18">
        <v>2.0992000000000002</v>
      </c>
    </row>
    <row r="19" spans="1:5">
      <c r="A19">
        <v>2765.4</v>
      </c>
      <c r="B19">
        <v>9940.7999999999993</v>
      </c>
      <c r="C19">
        <v>12410</v>
      </c>
      <c r="D19">
        <v>1.9710000000000001</v>
      </c>
      <c r="E19">
        <v>3.5392999999999999</v>
      </c>
    </row>
    <row r="20" spans="1:5">
      <c r="A20">
        <v>3141</v>
      </c>
      <c r="B20">
        <v>10119</v>
      </c>
      <c r="C20">
        <v>11534</v>
      </c>
      <c r="D20">
        <v>4.8238000000000003</v>
      </c>
      <c r="E20">
        <v>4.9748000000000001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workbookViewId="0"/>
  </sheetViews>
  <sheetFormatPr baseColWidth="10" defaultRowHeight="15" x14ac:dyDescent="0"/>
  <cols>
    <col min="8" max="8" width="26.6640625" customWidth="1"/>
  </cols>
  <sheetData>
    <row r="2" spans="1:9">
      <c r="B2" t="s">
        <v>0</v>
      </c>
      <c r="C2" t="s">
        <v>1</v>
      </c>
      <c r="D2" t="s">
        <v>3</v>
      </c>
      <c r="E2" t="s">
        <v>2</v>
      </c>
      <c r="F2" t="s">
        <v>3</v>
      </c>
      <c r="G2" t="s">
        <v>2</v>
      </c>
    </row>
    <row r="3" spans="1:9">
      <c r="A3" s="3">
        <v>10</v>
      </c>
      <c r="B3">
        <v>10</v>
      </c>
      <c r="C3">
        <f>Raw!A1</f>
        <v>0.26325999999999999</v>
      </c>
      <c r="D3">
        <f>Raw!B1</f>
        <v>0.46244000000000002</v>
      </c>
      <c r="E3">
        <f>Raw!C1</f>
        <v>0.52829000000000004</v>
      </c>
      <c r="F3">
        <f>Raw!D1</f>
        <v>-2.8420000000000001</v>
      </c>
      <c r="G3">
        <f>Raw!E1</f>
        <v>1.3057999999999999E-4</v>
      </c>
      <c r="I3" t="str">
        <f>"&amp;"&amp;B3&amp;"&amp;"&amp;C3&amp;"&amp;"&amp;D3&amp;"&amp;"&amp;E3&amp;"&amp;"&amp;F3&amp;"&amp;"&amp;G3&amp;"\\"</f>
        <v>&amp;10&amp;0,26326&amp;0,46244&amp;0,52829&amp;-2,842&amp;0,00013058\\</v>
      </c>
    </row>
    <row r="4" spans="1:9">
      <c r="A4" s="3"/>
      <c r="B4">
        <v>30</v>
      </c>
      <c r="C4">
        <f>Raw!A2</f>
        <v>0.26878999999999997</v>
      </c>
      <c r="D4">
        <f>Raw!B2</f>
        <v>0.45746999999999999</v>
      </c>
      <c r="E4">
        <f>Raw!C2</f>
        <v>0.53112999999999999</v>
      </c>
      <c r="F4">
        <f>Raw!D2</f>
        <v>-5.4790999999999999</v>
      </c>
      <c r="G4">
        <f>Raw!E2</f>
        <v>2.5188000000000001E-4</v>
      </c>
      <c r="I4" t="str">
        <f t="shared" ref="I4:I22" si="0">"&amp;"&amp;B4&amp;"&amp;"&amp;C4&amp;"&amp;"&amp;D4&amp;"&amp;"&amp;E4&amp;"&amp;"&amp;F4&amp;"&amp;"&amp;G4&amp;"\\"</f>
        <v>&amp;30&amp;0,26879&amp;0,45747&amp;0,53113&amp;-5,4791&amp;0,00025188\\</v>
      </c>
    </row>
    <row r="5" spans="1:9">
      <c r="A5" s="3"/>
      <c r="B5">
        <v>50</v>
      </c>
      <c r="C5">
        <f>Raw!A3</f>
        <v>0.26604</v>
      </c>
      <c r="D5">
        <f>Raw!B3</f>
        <v>0.45735999999999999</v>
      </c>
      <c r="E5">
        <f>Raw!C3</f>
        <v>0.55051000000000005</v>
      </c>
      <c r="F5">
        <f>Raw!D3</f>
        <v>-7.8369</v>
      </c>
      <c r="G5">
        <f>Raw!E3</f>
        <v>0.1221</v>
      </c>
      <c r="I5" t="str">
        <f t="shared" si="0"/>
        <v>&amp;50&amp;0,26604&amp;0,45736&amp;0,55051&amp;-7,8369&amp;0,1221\\</v>
      </c>
    </row>
    <row r="6" spans="1:9">
      <c r="A6" s="3"/>
      <c r="B6">
        <v>70</v>
      </c>
      <c r="C6">
        <f>Raw!A4</f>
        <v>0.27052999999999999</v>
      </c>
      <c r="D6">
        <f>Raw!B4</f>
        <v>0.48904999999999998</v>
      </c>
      <c r="E6">
        <f>Raw!C4</f>
        <v>0.54320999999999997</v>
      </c>
      <c r="F6">
        <f>Raw!D4</f>
        <v>-1.6453</v>
      </c>
      <c r="G6">
        <f>Raw!E4</f>
        <v>0.22353999999999999</v>
      </c>
      <c r="I6" t="str">
        <f t="shared" si="0"/>
        <v>&amp;70&amp;0,27053&amp;0,48905&amp;0,54321&amp;-1,6453&amp;0,22354\\</v>
      </c>
    </row>
    <row r="7" spans="1:9">
      <c r="A7" s="3"/>
      <c r="B7">
        <v>90</v>
      </c>
      <c r="C7">
        <f>Raw!A5</f>
        <v>0.29399999999999998</v>
      </c>
      <c r="D7">
        <f>Raw!B5</f>
        <v>0.48570000000000002</v>
      </c>
      <c r="E7">
        <f>Raw!C5</f>
        <v>0.56093999999999999</v>
      </c>
      <c r="F7">
        <f>Raw!D5</f>
        <v>9.8393999999999995</v>
      </c>
      <c r="G7">
        <f>Raw!E5</f>
        <v>10.173999999999999</v>
      </c>
      <c r="I7" t="str">
        <f t="shared" si="0"/>
        <v>&amp;90&amp;0,294&amp;0,4857&amp;0,56094&amp;9,8394&amp;10,174\\</v>
      </c>
    </row>
    <row r="8" spans="1:9">
      <c r="A8" s="3">
        <v>25</v>
      </c>
      <c r="B8">
        <v>10</v>
      </c>
      <c r="C8">
        <f>Raw!A6</f>
        <v>6.6639999999999997</v>
      </c>
      <c r="D8">
        <f>Raw!B6</f>
        <v>8.2926000000000002</v>
      </c>
      <c r="E8">
        <f>Raw!C6</f>
        <v>9.8422999999999998</v>
      </c>
      <c r="F8">
        <f>Raw!D6</f>
        <v>-2.9218000000000002</v>
      </c>
      <c r="G8">
        <f>Raw!E6</f>
        <v>3.3211999999999998E-3</v>
      </c>
      <c r="I8" t="str">
        <f t="shared" si="0"/>
        <v>&amp;10&amp;6,664&amp;8,2926&amp;9,8423&amp;-2,9218&amp;0,0033212\\</v>
      </c>
    </row>
    <row r="9" spans="1:9">
      <c r="A9" s="3"/>
      <c r="B9">
        <v>30</v>
      </c>
      <c r="C9">
        <f>Raw!A7</f>
        <v>7.0713999999999997</v>
      </c>
      <c r="D9">
        <f>Raw!B7</f>
        <v>7.4253999999999998</v>
      </c>
      <c r="E9">
        <f>Raw!C7</f>
        <v>9.6355000000000004</v>
      </c>
      <c r="F9">
        <f>Raw!D7</f>
        <v>-5.1135000000000002</v>
      </c>
      <c r="G9">
        <f>Raw!E7</f>
        <v>9.8650000000000002E-2</v>
      </c>
      <c r="I9" t="str">
        <f t="shared" si="0"/>
        <v>&amp;30&amp;7,0714&amp;7,4254&amp;9,6355&amp;-5,1135&amp;0,09865\\</v>
      </c>
    </row>
    <row r="10" spans="1:9">
      <c r="A10" s="3"/>
      <c r="B10">
        <v>50</v>
      </c>
      <c r="C10">
        <f>Raw!A8</f>
        <v>8.0977999999999994</v>
      </c>
      <c r="D10">
        <f>Raw!B8</f>
        <v>7.3540999999999999</v>
      </c>
      <c r="E10">
        <f>Raw!C8</f>
        <v>10.878</v>
      </c>
      <c r="F10">
        <f>Raw!D8</f>
        <v>-5.2008000000000001</v>
      </c>
      <c r="G10">
        <f>Raw!E8</f>
        <v>0.45461000000000001</v>
      </c>
      <c r="I10" t="str">
        <f t="shared" si="0"/>
        <v>&amp;50&amp;8,0978&amp;7,3541&amp;10,878&amp;-5,2008&amp;0,45461\\</v>
      </c>
    </row>
    <row r="11" spans="1:9">
      <c r="A11" s="3"/>
      <c r="B11">
        <v>70</v>
      </c>
      <c r="C11">
        <f>Raw!A9</f>
        <v>8.3688000000000002</v>
      </c>
      <c r="D11">
        <f>Raw!B9</f>
        <v>7.6559999999999997</v>
      </c>
      <c r="E11">
        <f>Raw!C9</f>
        <v>10.423999999999999</v>
      </c>
      <c r="F11">
        <f>Raw!D9</f>
        <v>-0.68452999999999997</v>
      </c>
      <c r="G11">
        <f>Raw!E9</f>
        <v>2.0249000000000001</v>
      </c>
      <c r="I11" t="str">
        <f t="shared" si="0"/>
        <v>&amp;70&amp;8,3688&amp;7,656&amp;10,424&amp;-0,68453&amp;2,0249\\</v>
      </c>
    </row>
    <row r="12" spans="1:9">
      <c r="A12" s="3"/>
      <c r="B12">
        <v>90</v>
      </c>
      <c r="C12">
        <f>Raw!A10</f>
        <v>10.712999999999999</v>
      </c>
      <c r="D12">
        <f>Raw!B10</f>
        <v>8.0642999999999994</v>
      </c>
      <c r="E12">
        <f>Raw!C10</f>
        <v>10.602</v>
      </c>
      <c r="F12">
        <f>Raw!D10</f>
        <v>1.6279999999999999</v>
      </c>
      <c r="G12">
        <f>Raw!E10</f>
        <v>1.8158000000000001</v>
      </c>
      <c r="I12" t="str">
        <f t="shared" si="0"/>
        <v>&amp;90&amp;10,713&amp;8,0643&amp;10,602&amp;1,628&amp;1,8158\\</v>
      </c>
    </row>
    <row r="13" spans="1:9">
      <c r="A13" s="3">
        <v>50</v>
      </c>
      <c r="B13">
        <v>10</v>
      </c>
      <c r="C13">
        <f>Raw!A11</f>
        <v>104.47</v>
      </c>
      <c r="D13">
        <f>Raw!B11</f>
        <v>173.65</v>
      </c>
      <c r="E13">
        <f>Raw!C11</f>
        <v>217.6</v>
      </c>
      <c r="F13">
        <f>Raw!D11</f>
        <v>-2.7991000000000001</v>
      </c>
      <c r="G13">
        <f>Raw!E11</f>
        <v>4.1745999999999998E-2</v>
      </c>
      <c r="I13" t="str">
        <f t="shared" si="0"/>
        <v>&amp;10&amp;104,47&amp;173,65&amp;217,6&amp;-2,7991&amp;0,041746\\</v>
      </c>
    </row>
    <row r="14" spans="1:9">
      <c r="A14" s="3"/>
      <c r="B14">
        <v>30</v>
      </c>
      <c r="C14">
        <f>Raw!A12</f>
        <v>124.49</v>
      </c>
      <c r="D14">
        <f>Raw!B12</f>
        <v>168.52</v>
      </c>
      <c r="E14">
        <f>Raw!C12</f>
        <v>220.13</v>
      </c>
      <c r="F14">
        <f>Raw!D12</f>
        <v>-4.0050999999999997</v>
      </c>
      <c r="G14">
        <f>Raw!E12</f>
        <v>0.3206</v>
      </c>
      <c r="I14" t="str">
        <f t="shared" si="0"/>
        <v>&amp;30&amp;124,49&amp;168,52&amp;220,13&amp;-4,0051&amp;0,3206\\</v>
      </c>
    </row>
    <row r="15" spans="1:9">
      <c r="A15" s="3"/>
      <c r="B15">
        <v>50</v>
      </c>
      <c r="C15">
        <f>Raw!A13</f>
        <v>129.22</v>
      </c>
      <c r="D15">
        <f>Raw!B13</f>
        <v>180.31</v>
      </c>
      <c r="E15">
        <f>Raw!C13</f>
        <v>222.99</v>
      </c>
      <c r="F15">
        <f>Raw!D13</f>
        <v>-2.5078</v>
      </c>
      <c r="G15">
        <f>Raw!E13</f>
        <v>1.0649</v>
      </c>
      <c r="I15" t="str">
        <f t="shared" si="0"/>
        <v>&amp;50&amp;129,22&amp;180,31&amp;222,99&amp;-2,5078&amp;1,0649\\</v>
      </c>
    </row>
    <row r="16" spans="1:9">
      <c r="A16" s="3"/>
      <c r="B16">
        <v>70</v>
      </c>
      <c r="C16">
        <f>Raw!A14</f>
        <v>157.52000000000001</v>
      </c>
      <c r="D16">
        <f>Raw!B14</f>
        <v>186.8</v>
      </c>
      <c r="E16">
        <f>Raw!C14</f>
        <v>241.1</v>
      </c>
      <c r="F16">
        <f>Raw!D14</f>
        <v>0.54705999999999999</v>
      </c>
      <c r="G16">
        <f>Raw!E14</f>
        <v>2.4538000000000002</v>
      </c>
      <c r="I16" t="str">
        <f t="shared" si="0"/>
        <v>&amp;70&amp;157,52&amp;186,8&amp;241,1&amp;0,54706&amp;2,4538\\</v>
      </c>
    </row>
    <row r="17" spans="1:9">
      <c r="A17" s="3"/>
      <c r="B17">
        <v>90</v>
      </c>
      <c r="C17">
        <f>Raw!A15</f>
        <v>186.58</v>
      </c>
      <c r="D17">
        <f>Raw!B15</f>
        <v>216.17</v>
      </c>
      <c r="E17">
        <f>Raw!C15</f>
        <v>263.56</v>
      </c>
      <c r="F17">
        <f>Raw!D15</f>
        <v>4.4901</v>
      </c>
      <c r="G17">
        <f>Raw!E15</f>
        <v>4.6734</v>
      </c>
      <c r="I17" t="str">
        <f t="shared" si="0"/>
        <v>&amp;90&amp;186,58&amp;216,17&amp;263,56&amp;4,4901&amp;4,6734\\</v>
      </c>
    </row>
    <row r="18" spans="1:9">
      <c r="A18" s="3">
        <v>100</v>
      </c>
      <c r="B18">
        <v>10</v>
      </c>
      <c r="C18">
        <f>Raw!A16</f>
        <v>1604.6</v>
      </c>
      <c r="D18">
        <f>Raw!B16</f>
        <v>8092</v>
      </c>
      <c r="E18">
        <f>Raw!C16</f>
        <v>11135</v>
      </c>
      <c r="F18">
        <f>Raw!D16</f>
        <v>-2.4929999999999999</v>
      </c>
      <c r="G18">
        <f>Raw!E16</f>
        <v>6.2863000000000002E-2</v>
      </c>
      <c r="I18" t="str">
        <f t="shared" si="0"/>
        <v>&amp;10&amp;1604,6&amp;8092&amp;11135&amp;-2,493&amp;0,062863\\</v>
      </c>
    </row>
    <row r="19" spans="1:9">
      <c r="A19" s="3"/>
      <c r="B19">
        <v>30</v>
      </c>
      <c r="C19">
        <f>Raw!A17</f>
        <v>1849</v>
      </c>
      <c r="D19">
        <f>Raw!B17</f>
        <v>8250.5</v>
      </c>
      <c r="E19">
        <f>Raw!C17</f>
        <v>11438</v>
      </c>
      <c r="F19">
        <f>Raw!D17</f>
        <v>-3.3368000000000002</v>
      </c>
      <c r="G19">
        <f>Raw!E17</f>
        <v>0.59138000000000002</v>
      </c>
      <c r="I19" t="str">
        <f t="shared" si="0"/>
        <v>&amp;30&amp;1849&amp;8250,5&amp;11438&amp;-3,3368&amp;0,59138\\</v>
      </c>
    </row>
    <row r="20" spans="1:9">
      <c r="A20" s="3"/>
      <c r="B20">
        <v>50</v>
      </c>
      <c r="C20">
        <f>Raw!A18</f>
        <v>2100.4</v>
      </c>
      <c r="D20">
        <f>Raw!B18</f>
        <v>9079.2999999999993</v>
      </c>
      <c r="E20">
        <f>Raw!C18</f>
        <v>11819</v>
      </c>
      <c r="F20">
        <f>Raw!D18</f>
        <v>-0.83372999999999997</v>
      </c>
      <c r="G20">
        <f>Raw!E18</f>
        <v>2.0992000000000002</v>
      </c>
      <c r="I20" t="str">
        <f t="shared" si="0"/>
        <v>&amp;50&amp;2100,4&amp;9079,3&amp;11819&amp;-0,83373&amp;2,0992\\</v>
      </c>
    </row>
    <row r="21" spans="1:9">
      <c r="A21" s="3"/>
      <c r="B21">
        <v>70</v>
      </c>
      <c r="C21">
        <f>Raw!A19</f>
        <v>2765.4</v>
      </c>
      <c r="D21">
        <f>Raw!B19</f>
        <v>9940.7999999999993</v>
      </c>
      <c r="E21">
        <f>Raw!C19</f>
        <v>12410</v>
      </c>
      <c r="F21">
        <f>Raw!D19</f>
        <v>1.9710000000000001</v>
      </c>
      <c r="G21">
        <f>Raw!E19</f>
        <v>3.5392999999999999</v>
      </c>
      <c r="I21" t="str">
        <f t="shared" si="0"/>
        <v>&amp;70&amp;2765,4&amp;9940,8&amp;12410&amp;1,971&amp;3,5393\\</v>
      </c>
    </row>
    <row r="22" spans="1:9">
      <c r="A22" s="3"/>
      <c r="B22">
        <v>90</v>
      </c>
      <c r="C22">
        <f>Raw!A20</f>
        <v>3141</v>
      </c>
      <c r="D22">
        <f>Raw!B20</f>
        <v>10119</v>
      </c>
      <c r="E22">
        <f>Raw!C20</f>
        <v>11534</v>
      </c>
      <c r="F22">
        <f>Raw!D20</f>
        <v>4.8238000000000003</v>
      </c>
      <c r="G22">
        <f>Raw!E20</f>
        <v>4.9748000000000001</v>
      </c>
      <c r="I22" t="str">
        <f t="shared" si="0"/>
        <v>&amp;90&amp;3141&amp;10119&amp;11534&amp;4,8238&amp;4,9748\\</v>
      </c>
    </row>
    <row r="25" spans="1:9">
      <c r="B25" s="1">
        <v>0</v>
      </c>
      <c r="C25" s="1" t="s">
        <v>6</v>
      </c>
      <c r="D25" s="1" t="s">
        <v>4</v>
      </c>
      <c r="E25" s="1" t="s">
        <v>4</v>
      </c>
      <c r="F25" s="1" t="s">
        <v>5</v>
      </c>
      <c r="G25" s="1" t="s">
        <v>5</v>
      </c>
    </row>
    <row r="26" spans="1:9" ht="17">
      <c r="B26" t="str">
        <f>TEXT(Table!B3,B$25)</f>
        <v>10</v>
      </c>
      <c r="C26" t="str">
        <f>IF(C3&lt;1,"$&lt;$1",TEXT(Table!C3,"0"))</f>
        <v>$&lt;$1</v>
      </c>
      <c r="D26" t="str">
        <f>IF(D3&lt;1,"$&lt;$1",TEXT(Table!D3,"0"))</f>
        <v>$&lt;$1</v>
      </c>
      <c r="E26" t="str">
        <f>IF(E3&lt;1,"$&lt;$1",TEXT(Table!E3,"0"))</f>
        <v>$&lt;$1</v>
      </c>
      <c r="F26" t="str">
        <f>TEXT(10*Table!F3,"0.0")</f>
        <v>-2.8</v>
      </c>
      <c r="G26" t="str">
        <f>TEXT(10*Table!G3,"0.0")</f>
        <v>0.0</v>
      </c>
      <c r="H26" s="2" t="s">
        <v>8</v>
      </c>
      <c r="I26" t="str">
        <f>"&amp;"&amp;B26&amp;"&amp;"&amp;C26&amp;"&amp;"&amp;D26&amp;"&amp;"&amp;E26&amp;"&amp;"&amp;F26&amp;"&amp;"&amp;G26&amp;"\\"&amp;"\cline{2-7}"</f>
        <v>&amp;10&amp;$&lt;$1&amp;$&lt;$1&amp;$&lt;$1&amp;-2.8&amp;0.0\\\cline{2-7}</v>
      </c>
    </row>
    <row r="27" spans="1:9">
      <c r="B27" t="str">
        <f>TEXT(Table!B4,B$25)</f>
        <v>30</v>
      </c>
      <c r="C27" t="str">
        <f>IF(C4&lt;1,"$&lt;$1",TEXT(Table!C4,"0"))</f>
        <v>$&lt;$1</v>
      </c>
      <c r="D27" t="str">
        <f>IF(D4&lt;1,"$&lt;$1",TEXT(Table!D4,"0"))</f>
        <v>$&lt;$1</v>
      </c>
      <c r="E27" t="str">
        <f>IF(E4&lt;1,"$&lt;$1",TEXT(Table!E4,"0"))</f>
        <v>$&lt;$1</v>
      </c>
      <c r="F27" t="str">
        <f>TEXT(10*Table!F4,"0.0")</f>
        <v>-5.5</v>
      </c>
      <c r="G27" t="str">
        <f>TEXT(10*Table!G4,"0.0")</f>
        <v>0.0</v>
      </c>
      <c r="I27" t="str">
        <f t="shared" ref="I27:I30" si="1">"&amp;"&amp;B27&amp;"&amp;"&amp;C27&amp;"&amp;"&amp;D27&amp;"&amp;"&amp;E27&amp;"&amp;"&amp;F27&amp;"&amp;"&amp;G27&amp;"\\"&amp;"\cline{2-7}"</f>
        <v>&amp;30&amp;$&lt;$1&amp;$&lt;$1&amp;$&lt;$1&amp;-5.5&amp;0.0\\\cline{2-7}</v>
      </c>
    </row>
    <row r="28" spans="1:9">
      <c r="B28" t="str">
        <f>TEXT(Table!B5,B$25)</f>
        <v>50</v>
      </c>
      <c r="C28" t="str">
        <f>IF(C5&lt;1,"$&lt;$1",TEXT(Table!C5,"0"))</f>
        <v>$&lt;$1</v>
      </c>
      <c r="D28" t="str">
        <f>IF(D5&lt;1,"$&lt;$1",TEXT(Table!D5,"0"))</f>
        <v>$&lt;$1</v>
      </c>
      <c r="E28" t="str">
        <f>IF(E5&lt;1,"$&lt;$1",TEXT(Table!E5,"0"))</f>
        <v>$&lt;$1</v>
      </c>
      <c r="F28" t="str">
        <f>TEXT(10*Table!F5,"0.0")</f>
        <v>-7.8</v>
      </c>
      <c r="G28" t="str">
        <f>TEXT(10*Table!G5,"0.0")</f>
        <v>0.1</v>
      </c>
      <c r="I28" t="str">
        <f t="shared" si="1"/>
        <v>&amp;50&amp;$&lt;$1&amp;$&lt;$1&amp;$&lt;$1&amp;-7.8&amp;0.1\\\cline{2-7}</v>
      </c>
    </row>
    <row r="29" spans="1:9">
      <c r="B29" t="str">
        <f>TEXT(Table!B6,B$25)</f>
        <v>70</v>
      </c>
      <c r="C29" t="str">
        <f>IF(C6&lt;1,"$&lt;$1",TEXT(Table!C6,"0"))</f>
        <v>$&lt;$1</v>
      </c>
      <c r="D29" t="str">
        <f>IF(D6&lt;1,"$&lt;$1",TEXT(Table!D6,"0"))</f>
        <v>$&lt;$1</v>
      </c>
      <c r="E29" t="str">
        <f>IF(E6&lt;1,"$&lt;$1",TEXT(Table!E6,"0"))</f>
        <v>$&lt;$1</v>
      </c>
      <c r="F29" t="str">
        <f>TEXT(10*Table!F6,"0.0")</f>
        <v>-1.6</v>
      </c>
      <c r="G29" t="str">
        <f>TEXT(10*Table!G6,"0.0")</f>
        <v>0.2</v>
      </c>
      <c r="I29" t="str">
        <f t="shared" si="1"/>
        <v>&amp;70&amp;$&lt;$1&amp;$&lt;$1&amp;$&lt;$1&amp;-1.6&amp;0.2\\\cline{2-7}</v>
      </c>
    </row>
    <row r="30" spans="1:9">
      <c r="B30" t="str">
        <f>TEXT(Table!B7,B$25)</f>
        <v>90</v>
      </c>
      <c r="C30" t="str">
        <f>IF(C7&lt;1,"$&lt;$1",TEXT(Table!C7,"0"))</f>
        <v>$&lt;$1</v>
      </c>
      <c r="D30" t="str">
        <f>IF(D7&lt;1,"$&lt;$1",TEXT(Table!D7,"0"))</f>
        <v>$&lt;$1</v>
      </c>
      <c r="E30" t="str">
        <f>IF(E7&lt;1,"$&lt;$1",TEXT(Table!E7,"0"))</f>
        <v>$&lt;$1</v>
      </c>
      <c r="F30" t="str">
        <f>TEXT(10*Table!F7,"0.0")</f>
        <v>9.8</v>
      </c>
      <c r="G30" t="str">
        <f>TEXT(10*Table!G7,"0.0")</f>
        <v>10.2</v>
      </c>
      <c r="I30" t="str">
        <f t="shared" si="1"/>
        <v>&amp;90&amp;$&lt;$1&amp;$&lt;$1&amp;$&lt;$1&amp;9.8&amp;10.2\\\cline{2-7}</v>
      </c>
    </row>
    <row r="31" spans="1:9">
      <c r="H31" t="s">
        <v>7</v>
      </c>
    </row>
    <row r="32" spans="1:9" ht="17">
      <c r="B32" t="str">
        <f>TEXT(Table!B8,B$25)</f>
        <v>10</v>
      </c>
      <c r="C32" t="str">
        <f>IF(C8&lt;1,"$&lt;$1",TEXT(Table!C8,"0"))</f>
        <v>7</v>
      </c>
      <c r="D32" t="str">
        <f>IF(D8&lt;1,"$&lt;$1",TEXT(Table!D8,"0"))</f>
        <v>8</v>
      </c>
      <c r="E32" t="str">
        <f>IF(E8&lt;1,"$&lt;$1",TEXT(Table!E8,"0"))</f>
        <v>10</v>
      </c>
      <c r="F32" t="str">
        <f>TEXT(10*Table!F8,"0.0")</f>
        <v>-2.9</v>
      </c>
      <c r="G32" t="str">
        <f>TEXT(10*Table!G8,"0.0")</f>
        <v>0.0</v>
      </c>
      <c r="H32" s="2" t="s">
        <v>9</v>
      </c>
      <c r="I32" t="str">
        <f>"&amp;"&amp;B32&amp;"&amp;"&amp;C32&amp;"&amp;"&amp;D32&amp;"&amp;"&amp;E32&amp;"&amp;"&amp;F32&amp;"&amp;"&amp;G32&amp;"\\"&amp;"\cline{2-7}"</f>
        <v>&amp;10&amp;7&amp;8&amp;10&amp;-2.9&amp;0.0\\\cline{2-7}</v>
      </c>
    </row>
    <row r="33" spans="2:9">
      <c r="B33" t="str">
        <f>TEXT(Table!B9,B$25)</f>
        <v>30</v>
      </c>
      <c r="C33" t="str">
        <f>IF(C9&lt;1,"$&lt;$1",TEXT(Table!C9,"0"))</f>
        <v>7</v>
      </c>
      <c r="D33" t="str">
        <f>IF(D9&lt;1,"$&lt;$1",TEXT(Table!D9,"0"))</f>
        <v>7</v>
      </c>
      <c r="E33" t="str">
        <f>IF(E9&lt;1,"$&lt;$1",TEXT(Table!E9,"0"))</f>
        <v>10</v>
      </c>
      <c r="F33" t="str">
        <f>TEXT(10*Table!F9,"0.0")</f>
        <v>-5.1</v>
      </c>
      <c r="G33" t="str">
        <f>TEXT(10*Table!G9,"0.0")</f>
        <v>0.1</v>
      </c>
      <c r="I33" t="str">
        <f t="shared" ref="I33:I36" si="2">"&amp;"&amp;B33&amp;"&amp;"&amp;C33&amp;"&amp;"&amp;D33&amp;"&amp;"&amp;E33&amp;"&amp;"&amp;F33&amp;"&amp;"&amp;G33&amp;"\\"&amp;"\cline{2-7}"</f>
        <v>&amp;30&amp;7&amp;7&amp;10&amp;-5.1&amp;0.1\\\cline{2-7}</v>
      </c>
    </row>
    <row r="34" spans="2:9">
      <c r="B34" t="str">
        <f>TEXT(Table!B10,B$25)</f>
        <v>50</v>
      </c>
      <c r="C34" t="str">
        <f>IF(C10&lt;1,"$&lt;$1",TEXT(Table!C10,"0"))</f>
        <v>8</v>
      </c>
      <c r="D34" t="str">
        <f>IF(D10&lt;1,"$&lt;$1",TEXT(Table!D10,"0"))</f>
        <v>7</v>
      </c>
      <c r="E34" t="str">
        <f>IF(E10&lt;1,"$&lt;$1",TEXT(Table!E10,"0"))</f>
        <v>11</v>
      </c>
      <c r="F34" t="str">
        <f>TEXT(10*Table!F10,"0.0")</f>
        <v>-5.2</v>
      </c>
      <c r="G34" t="str">
        <f>TEXT(10*Table!G10,"0.0")</f>
        <v>0.5</v>
      </c>
      <c r="I34" t="str">
        <f t="shared" si="2"/>
        <v>&amp;50&amp;8&amp;7&amp;11&amp;-5.2&amp;0.5\\\cline{2-7}</v>
      </c>
    </row>
    <row r="35" spans="2:9">
      <c r="B35" t="str">
        <f>TEXT(Table!B11,B$25)</f>
        <v>70</v>
      </c>
      <c r="C35" t="str">
        <f>IF(C11&lt;1,"$&lt;$1",TEXT(Table!C11,"0"))</f>
        <v>8</v>
      </c>
      <c r="D35" t="str">
        <f>IF(D11&lt;1,"$&lt;$1",TEXT(Table!D11,"0"))</f>
        <v>8</v>
      </c>
      <c r="E35" t="str">
        <f>IF(E11&lt;1,"$&lt;$1",TEXT(Table!E11,"0"))</f>
        <v>10</v>
      </c>
      <c r="F35" t="str">
        <f>TEXT(10*Table!F11,"0.0")</f>
        <v>-0.7</v>
      </c>
      <c r="G35" t="str">
        <f>TEXT(10*Table!G11,"0.0")</f>
        <v>2.0</v>
      </c>
      <c r="I35" t="str">
        <f t="shared" si="2"/>
        <v>&amp;70&amp;8&amp;8&amp;10&amp;-0.7&amp;2.0\\\cline{2-7}</v>
      </c>
    </row>
    <row r="36" spans="2:9">
      <c r="B36" t="str">
        <f>TEXT(Table!B12,B$25)</f>
        <v>90</v>
      </c>
      <c r="C36" t="str">
        <f>IF(C12&lt;1,"$&lt;$1",TEXT(Table!C12,"0"))</f>
        <v>11</v>
      </c>
      <c r="D36" t="str">
        <f>IF(D12&lt;1,"$&lt;$1",TEXT(Table!D12,"0"))</f>
        <v>8</v>
      </c>
      <c r="E36" t="str">
        <f>IF(E12&lt;1,"$&lt;$1",TEXT(Table!E12,"0"))</f>
        <v>11</v>
      </c>
      <c r="F36" t="str">
        <f>TEXT(10*Table!F12,"0.0")</f>
        <v>1.6</v>
      </c>
      <c r="G36" t="str">
        <f>TEXT(10*Table!G12,"0.0")</f>
        <v>1.8</v>
      </c>
      <c r="I36" t="str">
        <f t="shared" si="2"/>
        <v>&amp;90&amp;11&amp;8&amp;11&amp;1.6&amp;1.8\\\cline{2-7}</v>
      </c>
    </row>
    <row r="37" spans="2:9">
      <c r="H37" t="s">
        <v>7</v>
      </c>
    </row>
    <row r="38" spans="2:9" ht="17">
      <c r="B38" t="str">
        <f>TEXT(Table!B13,B$25)</f>
        <v>10</v>
      </c>
      <c r="C38" t="str">
        <f>IF(C13&lt;1,"$&lt;$1",TEXT(Table!C13,"0"))</f>
        <v>104</v>
      </c>
      <c r="D38" t="str">
        <f>IF(D13&lt;1,"$&lt;$1",TEXT(Table!D13,"0"))</f>
        <v>174</v>
      </c>
      <c r="E38" t="str">
        <f>IF(E13&lt;1,"$&lt;$1",TEXT(Table!E13,"0"))</f>
        <v>218</v>
      </c>
      <c r="F38" t="str">
        <f>TEXT(10*Table!F13,"0.0")</f>
        <v>-2.8</v>
      </c>
      <c r="G38" t="str">
        <f>TEXT(10*Table!G13,"0.0")</f>
        <v>0.0</v>
      </c>
      <c r="H38" s="2" t="s">
        <v>10</v>
      </c>
      <c r="I38" t="str">
        <f>"&amp;"&amp;B38&amp;"&amp;"&amp;C38&amp;"&amp;"&amp;D38&amp;"&amp;"&amp;E38&amp;"&amp;"&amp;F38&amp;"&amp;"&amp;G38&amp;"\\"&amp;"\cline{2-7}"</f>
        <v>&amp;10&amp;104&amp;174&amp;218&amp;-2.8&amp;0.0\\\cline{2-7}</v>
      </c>
    </row>
    <row r="39" spans="2:9">
      <c r="B39" t="str">
        <f>TEXT(Table!B14,B$25)</f>
        <v>30</v>
      </c>
      <c r="C39" t="str">
        <f>IF(C14&lt;1,"$&lt;$1",TEXT(Table!C14,"0"))</f>
        <v>124</v>
      </c>
      <c r="D39" t="str">
        <f>IF(D14&lt;1,"$&lt;$1",TEXT(Table!D14,"0"))</f>
        <v>169</v>
      </c>
      <c r="E39" t="str">
        <f>IF(E14&lt;1,"$&lt;$1",TEXT(Table!E14,"0"))</f>
        <v>220</v>
      </c>
      <c r="F39" t="str">
        <f>TEXT(10*Table!F14,"0.0")</f>
        <v>-4.0</v>
      </c>
      <c r="G39" t="str">
        <f>TEXT(10*Table!G14,"0.0")</f>
        <v>0.3</v>
      </c>
      <c r="I39" t="str">
        <f t="shared" ref="I39:I42" si="3">"&amp;"&amp;B39&amp;"&amp;"&amp;C39&amp;"&amp;"&amp;D39&amp;"&amp;"&amp;E39&amp;"&amp;"&amp;F39&amp;"&amp;"&amp;G39&amp;"\\"&amp;"\cline{2-7}"</f>
        <v>&amp;30&amp;124&amp;169&amp;220&amp;-4.0&amp;0.3\\\cline{2-7}</v>
      </c>
    </row>
    <row r="40" spans="2:9">
      <c r="B40" t="str">
        <f>TEXT(Table!B15,B$25)</f>
        <v>50</v>
      </c>
      <c r="C40" t="str">
        <f>IF(C15&lt;1,"$&lt;$1",TEXT(Table!C15,"0"))</f>
        <v>129</v>
      </c>
      <c r="D40" t="str">
        <f>IF(D15&lt;1,"$&lt;$1",TEXT(Table!D15,"0"))</f>
        <v>180</v>
      </c>
      <c r="E40" t="str">
        <f>IF(E15&lt;1,"$&lt;$1",TEXT(Table!E15,"0"))</f>
        <v>223</v>
      </c>
      <c r="F40" t="str">
        <f>TEXT(10*Table!F15,"0.0")</f>
        <v>-2.5</v>
      </c>
      <c r="G40" t="str">
        <f>TEXT(10*Table!G15,"0.0")</f>
        <v>1.1</v>
      </c>
      <c r="I40" t="str">
        <f t="shared" si="3"/>
        <v>&amp;50&amp;129&amp;180&amp;223&amp;-2.5&amp;1.1\\\cline{2-7}</v>
      </c>
    </row>
    <row r="41" spans="2:9">
      <c r="B41" t="str">
        <f>TEXT(Table!B16,B$25)</f>
        <v>70</v>
      </c>
      <c r="C41" t="str">
        <f>IF(C16&lt;1,"$&lt;$1",TEXT(Table!C16,"0"))</f>
        <v>158</v>
      </c>
      <c r="D41" t="str">
        <f>IF(D16&lt;1,"$&lt;$1",TEXT(Table!D16,"0"))</f>
        <v>187</v>
      </c>
      <c r="E41" t="str">
        <f>IF(E16&lt;1,"$&lt;$1",TEXT(Table!E16,"0"))</f>
        <v>241</v>
      </c>
      <c r="F41" t="str">
        <f>TEXT(10*Table!F16,"0.0")</f>
        <v>0.5</v>
      </c>
      <c r="G41" t="str">
        <f>TEXT(10*Table!G16,"0.0")</f>
        <v>2.5</v>
      </c>
      <c r="I41" t="str">
        <f t="shared" si="3"/>
        <v>&amp;70&amp;158&amp;187&amp;241&amp;0.5&amp;2.5\\\cline{2-7}</v>
      </c>
    </row>
    <row r="42" spans="2:9">
      <c r="B42" t="str">
        <f>TEXT(Table!B17,B$25)</f>
        <v>90</v>
      </c>
      <c r="C42" t="str">
        <f>IF(C17&lt;1,"$&lt;$1",TEXT(Table!C17,"0"))</f>
        <v>187</v>
      </c>
      <c r="D42" t="str">
        <f>IF(D17&lt;1,"$&lt;$1",TEXT(Table!D17,"0"))</f>
        <v>216</v>
      </c>
      <c r="E42" t="str">
        <f>IF(E17&lt;1,"$&lt;$1",TEXT(Table!E17,"0"))</f>
        <v>264</v>
      </c>
      <c r="F42" t="str">
        <f>TEXT(10*Table!F17,"0.0")</f>
        <v>4.5</v>
      </c>
      <c r="G42" t="str">
        <f>TEXT(10*Table!G17,"0.0")</f>
        <v>4.7</v>
      </c>
      <c r="I42" t="str">
        <f t="shared" si="3"/>
        <v>&amp;90&amp;187&amp;216&amp;264&amp;4.5&amp;4.7\\\cline{2-7}</v>
      </c>
    </row>
    <row r="43" spans="2:9">
      <c r="H43" t="s">
        <v>7</v>
      </c>
    </row>
    <row r="44" spans="2:9" ht="17">
      <c r="B44" t="str">
        <f>TEXT(Table!B18,B$25)</f>
        <v>10</v>
      </c>
      <c r="C44" t="str">
        <f>IF(C18&lt;1,"$&lt;$1",TEXT(Table!C18,"0"))</f>
        <v>1605</v>
      </c>
      <c r="D44" t="str">
        <f>IF(D18&lt;1,"$&lt;$1",TEXT(Table!D18,"0"))</f>
        <v>8092</v>
      </c>
      <c r="E44" t="str">
        <f>IF(E18&lt;1,"$&lt;$1",TEXT(Table!E18,"0"))</f>
        <v>11135</v>
      </c>
      <c r="F44" t="str">
        <f>TEXT(10*Table!F18,"0.0")</f>
        <v>-2.5</v>
      </c>
      <c r="G44" t="str">
        <f>TEXT(10*Table!G18,"0.0")</f>
        <v>0.1</v>
      </c>
      <c r="H44" s="2" t="s">
        <v>11</v>
      </c>
      <c r="I44" t="str">
        <f>"&amp;"&amp;B44&amp;"&amp;"&amp;C44&amp;"&amp;"&amp;D44&amp;"&amp;"&amp;E44&amp;"&amp;"&amp;F44&amp;"&amp;"&amp;G44&amp;"\\"&amp;"\cline{2-7}"</f>
        <v>&amp;10&amp;1605&amp;8092&amp;11135&amp;-2.5&amp;0.1\\\cline{2-7}</v>
      </c>
    </row>
    <row r="45" spans="2:9">
      <c r="B45" t="str">
        <f>TEXT(Table!B19,B$25)</f>
        <v>30</v>
      </c>
      <c r="C45" t="str">
        <f>IF(C19&lt;1,"$&lt;$1",TEXT(Table!C19,"0"))</f>
        <v>1849</v>
      </c>
      <c r="D45" t="str">
        <f>IF(D19&lt;1,"$&lt;$1",TEXT(Table!D19,"0"))</f>
        <v>8251</v>
      </c>
      <c r="E45" t="str">
        <f>IF(E19&lt;1,"$&lt;$1",TEXT(Table!E19,"0"))</f>
        <v>11438</v>
      </c>
      <c r="F45" t="str">
        <f>TEXT(10*Table!F19,"0.0")</f>
        <v>-3.3</v>
      </c>
      <c r="G45" t="str">
        <f>TEXT(10*Table!G19,"0.0")</f>
        <v>0.6</v>
      </c>
      <c r="I45" t="str">
        <f t="shared" ref="I45:I48" si="4">"&amp;"&amp;B45&amp;"&amp;"&amp;C45&amp;"&amp;"&amp;D45&amp;"&amp;"&amp;E45&amp;"&amp;"&amp;F45&amp;"&amp;"&amp;G45&amp;"\\"&amp;"\cline{2-7}"</f>
        <v>&amp;30&amp;1849&amp;8251&amp;11438&amp;-3.3&amp;0.6\\\cline{2-7}</v>
      </c>
    </row>
    <row r="46" spans="2:9">
      <c r="B46" t="str">
        <f>TEXT(Table!B20,B$25)</f>
        <v>50</v>
      </c>
      <c r="C46" t="str">
        <f>IF(C20&lt;1,"$&lt;$1",TEXT(Table!C20,"0"))</f>
        <v>2100</v>
      </c>
      <c r="D46" t="str">
        <f>IF(D20&lt;1,"$&lt;$1",TEXT(Table!D20,"0"))</f>
        <v>9079</v>
      </c>
      <c r="E46" t="str">
        <f>IF(E20&lt;1,"$&lt;$1",TEXT(Table!E20,"0"))</f>
        <v>11819</v>
      </c>
      <c r="F46" t="str">
        <f>TEXT(10*Table!F20,"0.0")</f>
        <v>-0.8</v>
      </c>
      <c r="G46" t="str">
        <f>TEXT(10*Table!G20,"0.0")</f>
        <v>2.1</v>
      </c>
      <c r="I46" t="str">
        <f t="shared" si="4"/>
        <v>&amp;50&amp;2100&amp;9079&amp;11819&amp;-0.8&amp;2.1\\\cline{2-7}</v>
      </c>
    </row>
    <row r="47" spans="2:9">
      <c r="B47" t="str">
        <f>TEXT(Table!B21,B$25)</f>
        <v>70</v>
      </c>
      <c r="C47" t="str">
        <f>IF(C21&lt;1,"$&lt;$1",TEXT(Table!C21,"0"))</f>
        <v>2765</v>
      </c>
      <c r="D47" t="str">
        <f>IF(D21&lt;1,"$&lt;$1",TEXT(Table!D21,"0"))</f>
        <v>9941</v>
      </c>
      <c r="E47" t="str">
        <f>IF(E21&lt;1,"$&lt;$1",TEXT(Table!E21,"0"))</f>
        <v>12410</v>
      </c>
      <c r="F47" t="str">
        <f>TEXT(10*Table!F21,"0.0")</f>
        <v>2.0</v>
      </c>
      <c r="G47" t="str">
        <f>TEXT(10*Table!G21,"0.0")</f>
        <v>3.5</v>
      </c>
      <c r="I47" t="str">
        <f t="shared" si="4"/>
        <v>&amp;70&amp;2765&amp;9941&amp;12410&amp;2.0&amp;3.5\\\cline{2-7}</v>
      </c>
    </row>
    <row r="48" spans="2:9">
      <c r="B48" t="str">
        <f>TEXT(Table!B22,B$25)</f>
        <v>90</v>
      </c>
      <c r="C48" t="str">
        <f>IF(C22&lt;1,"$&lt;$1",TEXT(Table!C22,"0"))</f>
        <v>3141</v>
      </c>
      <c r="D48" t="str">
        <f>IF(D22&lt;1,"$&lt;$1",TEXT(Table!D22,"0"))</f>
        <v>10119</v>
      </c>
      <c r="E48" t="str">
        <f>IF(E22&lt;1,"$&lt;$1",TEXT(Table!E22,"0"))</f>
        <v>11534</v>
      </c>
      <c r="F48" t="str">
        <f>TEXT(10*Table!F22,"0.0")</f>
        <v>4.8</v>
      </c>
      <c r="G48" t="str">
        <f>TEXT(10*Table!G22,"0.0")</f>
        <v>5.0</v>
      </c>
      <c r="I48" t="str">
        <f t="shared" si="4"/>
        <v>&amp;90&amp;3141&amp;10119&amp;11534&amp;4.8&amp;5.0\\\cline{2-7}</v>
      </c>
    </row>
  </sheetData>
  <mergeCells count="4">
    <mergeCell ref="A3:A7"/>
    <mergeCell ref="A8:A12"/>
    <mergeCell ref="A13:A17"/>
    <mergeCell ref="A18:A22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delage</dc:creator>
  <cp:lastModifiedBy>Erick Delage</cp:lastModifiedBy>
  <dcterms:created xsi:type="dcterms:W3CDTF">2019-03-01T14:07:05Z</dcterms:created>
  <dcterms:modified xsi:type="dcterms:W3CDTF">2019-10-16T13:43:54Z</dcterms:modified>
</cp:coreProperties>
</file>