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P44" i="1"/>
  <c r="N44"/>
  <c r="L44"/>
  <c r="J44"/>
  <c r="H44"/>
  <c r="P10"/>
  <c r="N10"/>
  <c r="L10"/>
  <c r="J10"/>
  <c r="H10"/>
  <c r="J38"/>
  <c r="J39"/>
  <c r="J40"/>
  <c r="J41"/>
  <c r="J37"/>
  <c r="J4"/>
  <c r="J5"/>
  <c r="J6"/>
  <c r="J7"/>
  <c r="J3"/>
  <c r="H38"/>
  <c r="H39"/>
  <c r="H40"/>
  <c r="H41"/>
  <c r="H37"/>
  <c r="H4"/>
  <c r="H5"/>
  <c r="H6"/>
  <c r="H7"/>
  <c r="H3"/>
  <c r="L38"/>
  <c r="L39"/>
  <c r="L40"/>
  <c r="L41"/>
  <c r="L37"/>
  <c r="L4"/>
  <c r="L5"/>
  <c r="L6"/>
  <c r="L7"/>
  <c r="L3"/>
  <c r="P38"/>
  <c r="P39"/>
  <c r="P40"/>
  <c r="P41"/>
  <c r="P37"/>
  <c r="N38"/>
  <c r="N39"/>
  <c r="N40"/>
  <c r="N41"/>
  <c r="N37"/>
  <c r="P4"/>
  <c r="P5"/>
  <c r="P6"/>
  <c r="P7"/>
  <c r="P3"/>
  <c r="N4"/>
  <c r="N5"/>
  <c r="N6"/>
  <c r="N7"/>
  <c r="N3"/>
</calcChain>
</file>

<file path=xl/sharedStrings.xml><?xml version="1.0" encoding="utf-8"?>
<sst xmlns="http://schemas.openxmlformats.org/spreadsheetml/2006/main" count="104" uniqueCount="54">
  <si>
    <t>NO</t>
  </si>
  <si>
    <t>NAMA</t>
  </si>
  <si>
    <t>TGL LAHIR</t>
  </si>
  <si>
    <t>L/P</t>
  </si>
  <si>
    <t>TB</t>
  </si>
  <si>
    <t>BB</t>
  </si>
  <si>
    <t>POWER</t>
  </si>
  <si>
    <t>STORK STAND TEST</t>
  </si>
  <si>
    <t>BALANCE</t>
  </si>
  <si>
    <t>SQUATS</t>
  </si>
  <si>
    <t>BENCH PRESS</t>
  </si>
  <si>
    <t>MEDICINE BALL</t>
  </si>
  <si>
    <t>AEROBIC CAPACITY</t>
  </si>
  <si>
    <t>P</t>
  </si>
  <si>
    <t>L</t>
  </si>
  <si>
    <t>STRENGTH (1 RM)</t>
  </si>
  <si>
    <t>SONIA FEBRIYANI L</t>
  </si>
  <si>
    <t>MUHAMMAD</t>
  </si>
  <si>
    <t>140</t>
  </si>
  <si>
    <t>MUHAMAD HASBI</t>
  </si>
  <si>
    <t>110</t>
  </si>
  <si>
    <t>DEWI SAFITRI</t>
  </si>
  <si>
    <t>55</t>
  </si>
  <si>
    <t>100</t>
  </si>
  <si>
    <t>SYARAH ANGGRAINI</t>
  </si>
  <si>
    <t>70</t>
  </si>
  <si>
    <t>HALIMAH JUSA DIAH</t>
  </si>
  <si>
    <t>65</t>
  </si>
  <si>
    <t>SRI WAHYUNI  A</t>
  </si>
  <si>
    <t>60</t>
  </si>
  <si>
    <t>RIVALDI ACHMAD K</t>
  </si>
  <si>
    <t>IMAN JAMALUDIN</t>
  </si>
  <si>
    <t>120</t>
  </si>
  <si>
    <t>CAREL JULIUS</t>
  </si>
  <si>
    <t>175</t>
  </si>
  <si>
    <t>T</t>
  </si>
  <si>
    <t>%</t>
  </si>
  <si>
    <t>8</t>
  </si>
  <si>
    <t>12</t>
  </si>
  <si>
    <t>18</t>
  </si>
  <si>
    <t>16</t>
  </si>
  <si>
    <t>14</t>
  </si>
  <si>
    <t>50</t>
  </si>
  <si>
    <t>19</t>
  </si>
  <si>
    <t>15</t>
  </si>
  <si>
    <t>5</t>
  </si>
  <si>
    <t>3.BB</t>
  </si>
  <si>
    <t>2. BB</t>
  </si>
  <si>
    <t>2.BB</t>
  </si>
  <si>
    <t>30</t>
  </si>
  <si>
    <t>VO2 MAX</t>
  </si>
  <si>
    <t>PARAMETER</t>
  </si>
  <si>
    <t>TARGET</t>
  </si>
  <si>
    <t>HASIL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</si>
</sst>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/>
    <xf numFmtId="0" fontId="0" fillId="0" borderId="1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ANGKAT BESI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Sheet1!$D$12</c:f>
              <c:strCache>
                <c:ptCount val="1"/>
              </c:strCache>
            </c:strRef>
          </c:tx>
          <c:cat>
            <c:strRef>
              <c:f>Sheet1!$C$13:$C$17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Sheet1!$D$13:$D$17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Sheet1!$C$13:$C$17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Sheet1!$C$13:$C$17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27</c:v>
                </c:pt>
                <c:pt idx="1">
                  <c:v>88</c:v>
                </c:pt>
                <c:pt idx="2">
                  <c:v>74</c:v>
                </c:pt>
                <c:pt idx="3">
                  <c:v>70</c:v>
                </c:pt>
                <c:pt idx="4">
                  <c:v>66</c:v>
                </c:pt>
              </c:numCache>
            </c:numRef>
          </c:val>
        </c:ser>
        <c:axId val="78455552"/>
        <c:axId val="78457088"/>
      </c:radarChart>
      <c:catAx>
        <c:axId val="7845555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78457088"/>
        <c:crosses val="autoZero"/>
        <c:auto val="1"/>
        <c:lblAlgn val="ctr"/>
        <c:lblOffset val="100"/>
      </c:catAx>
      <c:valAx>
        <c:axId val="784570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8455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ANGKAT BESI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Sheet1!$D$46</c:f>
              <c:strCache>
                <c:ptCount val="1"/>
              </c:strCache>
            </c:strRef>
          </c:tx>
          <c:cat>
            <c:strRef>
              <c:f>Sheet1!$C$47:$C$51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Sheet1!$D$47:$D$51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Sheet1!$E$46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Sheet1!$C$47:$C$51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Sheet1!$E$47:$E$51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Sheet1!$F$46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Sheet1!$C$47:$C$51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Sheet1!$F$47:$F$51</c:f>
              <c:numCache>
                <c:formatCode>General</c:formatCode>
                <c:ptCount val="5"/>
                <c:pt idx="0">
                  <c:v>44</c:v>
                </c:pt>
                <c:pt idx="1">
                  <c:v>91</c:v>
                </c:pt>
                <c:pt idx="2">
                  <c:v>51</c:v>
                </c:pt>
                <c:pt idx="3">
                  <c:v>66</c:v>
                </c:pt>
                <c:pt idx="4">
                  <c:v>73</c:v>
                </c:pt>
              </c:numCache>
            </c:numRef>
          </c:val>
        </c:ser>
        <c:axId val="78499840"/>
        <c:axId val="78501376"/>
      </c:radarChart>
      <c:catAx>
        <c:axId val="78499840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78501376"/>
        <c:crosses val="autoZero"/>
        <c:auto val="1"/>
        <c:lblAlgn val="ctr"/>
        <c:lblOffset val="100"/>
      </c:catAx>
      <c:valAx>
        <c:axId val="785013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849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643247</xdr:colOff>
      <xdr:row>11</xdr:row>
      <xdr:rowOff>24740</xdr:rowOff>
    </xdr:from>
    <xdr:to>
      <xdr:col>13</xdr:col>
      <xdr:colOff>729838</xdr:colOff>
      <xdr:row>24</xdr:row>
      <xdr:rowOff>12370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12370</xdr:colOff>
      <xdr:row>44</xdr:row>
      <xdr:rowOff>185552</xdr:rowOff>
    </xdr:from>
    <xdr:to>
      <xdr:col>14</xdr:col>
      <xdr:colOff>0</xdr:colOff>
      <xdr:row>57</xdr:row>
      <xdr:rowOff>173183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1"/>
  <sheetViews>
    <sheetView tabSelected="1" topLeftCell="A28" zoomScale="77" zoomScaleNormal="77" workbookViewId="0">
      <selection activeCell="T43" sqref="T43"/>
    </sheetView>
  </sheetViews>
  <sheetFormatPr defaultRowHeight="15.75"/>
  <cols>
    <col min="1" max="1" width="4.85546875" style="2" customWidth="1"/>
    <col min="2" max="2" width="27.42578125" style="2" customWidth="1"/>
    <col min="3" max="3" width="14.42578125" style="2" customWidth="1"/>
    <col min="4" max="4" width="4.28515625" style="2" customWidth="1"/>
    <col min="5" max="5" width="7.28515625" style="2" customWidth="1"/>
    <col min="6" max="6" width="8.5703125" style="2" customWidth="1"/>
    <col min="7" max="7" width="8" style="2" customWidth="1"/>
    <col min="8" max="8" width="6.7109375" style="2" customWidth="1"/>
    <col min="9" max="9" width="8.5703125" style="2" customWidth="1"/>
    <col min="10" max="10" width="6.7109375" style="2" customWidth="1"/>
    <col min="11" max="11" width="8.42578125" style="2" customWidth="1"/>
    <col min="12" max="15" width="6.7109375" style="2" customWidth="1"/>
    <col min="16" max="16" width="6.7109375" style="1" customWidth="1"/>
    <col min="17" max="16384" width="9.140625" style="1"/>
  </cols>
  <sheetData>
    <row r="1" spans="1:16" s="3" customFormat="1" ht="47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4" t="s">
        <v>8</v>
      </c>
      <c r="H1" s="25"/>
      <c r="I1" s="24" t="s">
        <v>15</v>
      </c>
      <c r="J1" s="26"/>
      <c r="K1" s="26"/>
      <c r="L1" s="25"/>
      <c r="M1" s="24" t="s">
        <v>6</v>
      </c>
      <c r="N1" s="25"/>
      <c r="O1" s="24" t="s">
        <v>12</v>
      </c>
      <c r="P1" s="25"/>
    </row>
    <row r="2" spans="1:16" s="3" customFormat="1" ht="47.25">
      <c r="A2" s="27"/>
      <c r="B2" s="27"/>
      <c r="C2" s="27"/>
      <c r="D2" s="27"/>
      <c r="E2" s="27"/>
      <c r="F2" s="27"/>
      <c r="G2" s="14" t="s">
        <v>7</v>
      </c>
      <c r="H2" s="14" t="s">
        <v>36</v>
      </c>
      <c r="I2" s="14" t="s">
        <v>9</v>
      </c>
      <c r="J2" s="14" t="s">
        <v>36</v>
      </c>
      <c r="K2" s="14" t="s">
        <v>10</v>
      </c>
      <c r="L2" s="14" t="s">
        <v>36</v>
      </c>
      <c r="M2" s="14" t="s">
        <v>11</v>
      </c>
      <c r="N2" s="14" t="s">
        <v>36</v>
      </c>
      <c r="O2" s="14" t="s">
        <v>50</v>
      </c>
      <c r="P2" s="16" t="s">
        <v>36</v>
      </c>
    </row>
    <row r="3" spans="1:16">
      <c r="A3" s="5">
        <v>1</v>
      </c>
      <c r="B3" s="7" t="s">
        <v>17</v>
      </c>
      <c r="C3" s="6">
        <v>31259</v>
      </c>
      <c r="D3" s="5" t="s">
        <v>14</v>
      </c>
      <c r="E3" s="5">
        <v>170</v>
      </c>
      <c r="F3" s="5">
        <v>110</v>
      </c>
      <c r="G3" s="15" t="s">
        <v>37</v>
      </c>
      <c r="H3" s="22">
        <f>G3/50*100</f>
        <v>16</v>
      </c>
      <c r="I3" s="15">
        <v>218</v>
      </c>
      <c r="J3" s="22">
        <f>I3/(F3*3)*100</f>
        <v>66.060606060606062</v>
      </c>
      <c r="K3" s="15" t="s">
        <v>18</v>
      </c>
      <c r="L3" s="22">
        <f>K3/(F3*2)*100</f>
        <v>63.636363636363633</v>
      </c>
      <c r="M3" s="15">
        <v>5.2</v>
      </c>
      <c r="N3" s="22">
        <f>M3/8*100</f>
        <v>65</v>
      </c>
      <c r="O3" s="15">
        <v>20.53</v>
      </c>
      <c r="P3" s="22">
        <f>O3/45*100</f>
        <v>45.622222222222227</v>
      </c>
    </row>
    <row r="4" spans="1:16">
      <c r="A4" s="5">
        <v>2</v>
      </c>
      <c r="B4" s="7" t="s">
        <v>19</v>
      </c>
      <c r="C4" s="6">
        <v>33797</v>
      </c>
      <c r="D4" s="5" t="s">
        <v>14</v>
      </c>
      <c r="E4" s="5">
        <v>161</v>
      </c>
      <c r="F4" s="5">
        <v>68</v>
      </c>
      <c r="G4" s="15" t="s">
        <v>38</v>
      </c>
      <c r="H4" s="22">
        <f t="shared" ref="H4:H7" si="0">G4/50*100</f>
        <v>24</v>
      </c>
      <c r="I4" s="15">
        <v>233</v>
      </c>
      <c r="J4" s="15">
        <f t="shared" ref="J4:J7" si="1">I4/(F4*3)*100</f>
        <v>114.21568627450979</v>
      </c>
      <c r="K4" s="15" t="s">
        <v>20</v>
      </c>
      <c r="L4" s="15">
        <f t="shared" ref="L4:L7" si="2">K4/(F4*2)*100</f>
        <v>80.882352941176478</v>
      </c>
      <c r="M4" s="15">
        <v>4.7</v>
      </c>
      <c r="N4" s="22">
        <f t="shared" ref="N4:N7" si="3">M4/8*100</f>
        <v>58.75</v>
      </c>
      <c r="O4" s="15">
        <v>33.909999999999997</v>
      </c>
      <c r="P4" s="22">
        <f t="shared" ref="P4:P7" si="4">O4/45*100</f>
        <v>75.355555555555554</v>
      </c>
    </row>
    <row r="5" spans="1:16">
      <c r="A5" s="5">
        <v>3</v>
      </c>
      <c r="B5" s="7" t="s">
        <v>30</v>
      </c>
      <c r="C5" s="6">
        <v>34490</v>
      </c>
      <c r="D5" s="5" t="s">
        <v>14</v>
      </c>
      <c r="E5" s="5">
        <v>165</v>
      </c>
      <c r="F5" s="5">
        <v>67</v>
      </c>
      <c r="G5" s="15" t="s">
        <v>39</v>
      </c>
      <c r="H5" s="22">
        <f t="shared" si="0"/>
        <v>36</v>
      </c>
      <c r="I5" s="15">
        <v>225</v>
      </c>
      <c r="J5" s="15">
        <f t="shared" si="1"/>
        <v>111.94029850746267</v>
      </c>
      <c r="K5" s="15" t="s">
        <v>23</v>
      </c>
      <c r="L5" s="22">
        <f t="shared" si="2"/>
        <v>74.626865671641795</v>
      </c>
      <c r="M5" s="15">
        <v>5.0999999999999996</v>
      </c>
      <c r="N5" s="22">
        <f t="shared" si="3"/>
        <v>63.749999999999993</v>
      </c>
      <c r="O5" s="15">
        <v>33.340000000000003</v>
      </c>
      <c r="P5" s="22">
        <f t="shared" si="4"/>
        <v>74.088888888888889</v>
      </c>
    </row>
    <row r="6" spans="1:16">
      <c r="A6" s="5">
        <v>4</v>
      </c>
      <c r="B6" s="7" t="s">
        <v>31</v>
      </c>
      <c r="C6" s="6">
        <v>33660</v>
      </c>
      <c r="D6" s="5" t="s">
        <v>14</v>
      </c>
      <c r="E6" s="5">
        <v>165</v>
      </c>
      <c r="F6" s="5">
        <v>88</v>
      </c>
      <c r="G6" s="15" t="s">
        <v>40</v>
      </c>
      <c r="H6" s="22">
        <f t="shared" si="0"/>
        <v>32</v>
      </c>
      <c r="I6" s="15">
        <v>224</v>
      </c>
      <c r="J6" s="15">
        <f t="shared" si="1"/>
        <v>84.848484848484844</v>
      </c>
      <c r="K6" s="15" t="s">
        <v>32</v>
      </c>
      <c r="L6" s="22">
        <f t="shared" si="2"/>
        <v>68.181818181818173</v>
      </c>
      <c r="M6" s="15">
        <v>6.1</v>
      </c>
      <c r="N6" s="22">
        <f t="shared" si="3"/>
        <v>76.25</v>
      </c>
      <c r="O6" s="15">
        <v>28.71</v>
      </c>
      <c r="P6" s="22">
        <f t="shared" si="4"/>
        <v>63.800000000000004</v>
      </c>
    </row>
    <row r="7" spans="1:16">
      <c r="A7" s="5">
        <v>5</v>
      </c>
      <c r="B7" s="7" t="s">
        <v>33</v>
      </c>
      <c r="C7" s="6">
        <v>33080</v>
      </c>
      <c r="D7" s="5" t="s">
        <v>14</v>
      </c>
      <c r="E7" s="5">
        <v>181</v>
      </c>
      <c r="F7" s="5">
        <v>108</v>
      </c>
      <c r="G7" s="15" t="s">
        <v>41</v>
      </c>
      <c r="H7" s="22">
        <f t="shared" si="0"/>
        <v>28.000000000000004</v>
      </c>
      <c r="I7" s="15">
        <v>206</v>
      </c>
      <c r="J7" s="22">
        <f t="shared" si="1"/>
        <v>63.580246913580254</v>
      </c>
      <c r="K7" s="15" t="s">
        <v>34</v>
      </c>
      <c r="L7" s="15">
        <f t="shared" si="2"/>
        <v>81.018518518518519</v>
      </c>
      <c r="M7" s="15">
        <v>6.9</v>
      </c>
      <c r="N7" s="15">
        <f t="shared" si="3"/>
        <v>86.25</v>
      </c>
      <c r="O7" s="15">
        <v>33.1</v>
      </c>
      <c r="P7" s="22">
        <f t="shared" si="4"/>
        <v>73.555555555555557</v>
      </c>
    </row>
    <row r="8" spans="1:16">
      <c r="A8" s="9"/>
      <c r="B8" s="10"/>
      <c r="C8" s="11"/>
      <c r="D8" s="9"/>
      <c r="E8" s="9"/>
      <c r="F8" s="9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>
      <c r="A9" s="9"/>
      <c r="B9" s="10"/>
      <c r="C9" s="11"/>
      <c r="D9" s="9"/>
      <c r="E9" s="9" t="s">
        <v>35</v>
      </c>
      <c r="F9" s="9"/>
      <c r="G9" s="17" t="s">
        <v>42</v>
      </c>
      <c r="H9" s="17"/>
      <c r="I9" s="17" t="s">
        <v>46</v>
      </c>
      <c r="J9" s="17"/>
      <c r="K9" s="17" t="s">
        <v>47</v>
      </c>
      <c r="L9" s="17"/>
      <c r="M9" s="17">
        <v>8</v>
      </c>
      <c r="N9" s="17"/>
      <c r="O9" s="17">
        <v>45</v>
      </c>
      <c r="P9" s="18"/>
    </row>
    <row r="10" spans="1:16">
      <c r="A10" s="9"/>
      <c r="B10" s="10"/>
      <c r="C10" s="11"/>
      <c r="D10" s="9"/>
      <c r="E10" s="9" t="s">
        <v>36</v>
      </c>
      <c r="F10" s="9"/>
      <c r="G10" s="17"/>
      <c r="H10" s="17">
        <f>AVERAGE(H3:H7)</f>
        <v>27.2</v>
      </c>
      <c r="I10" s="17"/>
      <c r="J10" s="17">
        <f>AVERAGE(J3:J7)</f>
        <v>88.129064520928722</v>
      </c>
      <c r="K10" s="17"/>
      <c r="L10" s="17">
        <f>AVERAGE(L3:L7)</f>
        <v>73.669183789903727</v>
      </c>
      <c r="M10" s="17"/>
      <c r="N10" s="17">
        <f>AVERAGE(N3:N7)</f>
        <v>70</v>
      </c>
      <c r="O10" s="17"/>
      <c r="P10" s="17">
        <f>AVERAGE(P3:P7)</f>
        <v>66.484444444444449</v>
      </c>
    </row>
    <row r="11" spans="1:16">
      <c r="A11" s="9"/>
      <c r="B11" s="10"/>
      <c r="C11" s="11"/>
      <c r="D11" s="9"/>
      <c r="E11" s="9"/>
      <c r="F11" s="9"/>
      <c r="G11" s="12"/>
      <c r="H11" s="12"/>
      <c r="I11" s="9"/>
      <c r="J11" s="9"/>
      <c r="K11" s="12"/>
      <c r="L11" s="12"/>
      <c r="M11" s="9"/>
      <c r="N11" s="9"/>
      <c r="O11" s="9"/>
      <c r="P11" s="13"/>
    </row>
    <row r="12" spans="1:16">
      <c r="A12" s="9"/>
      <c r="B12" s="10"/>
      <c r="C12" s="11" t="s">
        <v>51</v>
      </c>
      <c r="D12" s="9"/>
      <c r="E12" s="9" t="s">
        <v>52</v>
      </c>
      <c r="F12" s="9" t="s">
        <v>53</v>
      </c>
      <c r="G12" s="12"/>
      <c r="H12" s="12"/>
      <c r="I12" s="9"/>
      <c r="J12" s="9"/>
      <c r="K12" s="12"/>
      <c r="L12" s="12"/>
      <c r="M12" s="9"/>
      <c r="N12" s="9"/>
      <c r="O12" s="9"/>
      <c r="P12" s="13"/>
    </row>
    <row r="13" spans="1:16" ht="30">
      <c r="A13" s="9"/>
      <c r="B13" s="10"/>
      <c r="C13" s="19" t="s">
        <v>7</v>
      </c>
      <c r="D13" s="9"/>
      <c r="E13" s="9">
        <v>100</v>
      </c>
      <c r="F13" s="9">
        <v>27</v>
      </c>
      <c r="G13" s="12"/>
      <c r="H13" s="12"/>
      <c r="I13" s="9"/>
      <c r="J13" s="9"/>
      <c r="K13" s="12"/>
      <c r="L13" s="12"/>
      <c r="M13" s="9"/>
      <c r="N13" s="9"/>
      <c r="O13" s="9"/>
      <c r="P13" s="13"/>
    </row>
    <row r="14" spans="1:16">
      <c r="A14" s="9"/>
      <c r="B14" s="10"/>
      <c r="C14" s="19" t="s">
        <v>9</v>
      </c>
      <c r="D14" s="9"/>
      <c r="E14" s="9">
        <v>100</v>
      </c>
      <c r="F14" s="9">
        <v>88</v>
      </c>
      <c r="G14" s="12"/>
      <c r="H14" s="12"/>
      <c r="I14" s="9"/>
      <c r="J14" s="9"/>
      <c r="K14" s="12"/>
      <c r="L14" s="12"/>
      <c r="M14" s="9"/>
      <c r="N14" s="9"/>
      <c r="O14" s="9"/>
      <c r="P14" s="13"/>
    </row>
    <row r="15" spans="1:16">
      <c r="A15" s="9"/>
      <c r="B15" s="10"/>
      <c r="C15" s="19" t="s">
        <v>10</v>
      </c>
      <c r="D15" s="9"/>
      <c r="E15" s="9">
        <v>100</v>
      </c>
      <c r="F15" s="9">
        <v>74</v>
      </c>
      <c r="G15" s="12"/>
      <c r="H15" s="12"/>
      <c r="I15" s="9"/>
      <c r="J15" s="9"/>
      <c r="K15" s="12"/>
      <c r="L15" s="12"/>
      <c r="M15" s="9"/>
      <c r="N15" s="9"/>
      <c r="O15" s="9"/>
      <c r="P15" s="13"/>
    </row>
    <row r="16" spans="1:16">
      <c r="A16" s="9"/>
      <c r="B16" s="10"/>
      <c r="C16" s="19" t="s">
        <v>11</v>
      </c>
      <c r="D16" s="9"/>
      <c r="E16" s="9">
        <v>100</v>
      </c>
      <c r="F16" s="9">
        <v>70</v>
      </c>
      <c r="G16" s="12"/>
      <c r="H16" s="12"/>
      <c r="I16" s="9"/>
      <c r="J16" s="9"/>
      <c r="K16" s="12"/>
      <c r="L16" s="12"/>
      <c r="M16" s="9"/>
      <c r="N16" s="9"/>
      <c r="O16" s="9"/>
      <c r="P16" s="13"/>
    </row>
    <row r="17" spans="1:16">
      <c r="A17" s="9"/>
      <c r="B17" s="10"/>
      <c r="C17" s="19" t="s">
        <v>50</v>
      </c>
      <c r="D17" s="9"/>
      <c r="E17" s="9">
        <v>100</v>
      </c>
      <c r="F17" s="9">
        <v>66</v>
      </c>
      <c r="G17" s="12"/>
      <c r="H17" s="12"/>
      <c r="I17" s="9"/>
      <c r="J17" s="9"/>
      <c r="K17" s="12"/>
      <c r="L17" s="12"/>
      <c r="M17" s="9"/>
      <c r="N17" s="9"/>
      <c r="O17" s="9"/>
      <c r="P17" s="13"/>
    </row>
    <row r="18" spans="1:16">
      <c r="A18" s="9"/>
      <c r="B18" s="10"/>
      <c r="C18" s="11"/>
      <c r="D18" s="9"/>
      <c r="E18" s="9"/>
      <c r="F18" s="9"/>
      <c r="G18" s="12"/>
      <c r="H18" s="12"/>
      <c r="I18" s="9"/>
      <c r="J18" s="9"/>
      <c r="K18" s="12"/>
      <c r="L18" s="12"/>
      <c r="M18" s="9"/>
      <c r="N18" s="9"/>
      <c r="O18" s="9"/>
      <c r="P18" s="13"/>
    </row>
    <row r="19" spans="1:16">
      <c r="A19" s="9"/>
      <c r="B19" s="10"/>
      <c r="C19" s="11"/>
      <c r="D19" s="9"/>
      <c r="E19" s="9"/>
      <c r="F19" s="9"/>
      <c r="G19" s="12"/>
      <c r="H19" s="12"/>
      <c r="I19" s="9"/>
      <c r="J19" s="9"/>
      <c r="K19" s="12"/>
      <c r="L19" s="12"/>
      <c r="M19" s="9"/>
      <c r="N19" s="9"/>
      <c r="O19" s="9"/>
      <c r="P19" s="13"/>
    </row>
    <row r="20" spans="1:16">
      <c r="A20" s="9"/>
      <c r="B20" s="10"/>
      <c r="C20" s="11"/>
      <c r="D20" s="9"/>
      <c r="E20" s="9"/>
      <c r="F20" s="9"/>
      <c r="G20" s="12"/>
      <c r="H20" s="12"/>
      <c r="I20" s="9"/>
      <c r="J20" s="9"/>
      <c r="K20" s="12"/>
      <c r="L20" s="12"/>
      <c r="M20" s="9"/>
      <c r="N20" s="9"/>
      <c r="O20" s="9"/>
      <c r="P20" s="13"/>
    </row>
    <row r="21" spans="1:16">
      <c r="A21" s="9"/>
      <c r="B21" s="10"/>
      <c r="C21" s="11"/>
      <c r="D21" s="9"/>
      <c r="E21" s="9"/>
      <c r="F21" s="9"/>
      <c r="G21" s="12"/>
      <c r="H21" s="12"/>
      <c r="I21" s="9"/>
      <c r="J21" s="9"/>
      <c r="K21" s="12"/>
      <c r="L21" s="12"/>
      <c r="M21" s="9"/>
      <c r="N21" s="9"/>
      <c r="O21" s="9"/>
      <c r="P21" s="13"/>
    </row>
    <row r="22" spans="1:16">
      <c r="A22" s="9"/>
      <c r="B22" s="10"/>
      <c r="C22" s="11"/>
      <c r="D22" s="9"/>
      <c r="E22" s="9"/>
      <c r="F22" s="9"/>
      <c r="G22" s="12"/>
      <c r="H22" s="12"/>
      <c r="I22" s="9"/>
      <c r="J22" s="9"/>
      <c r="K22" s="12"/>
      <c r="L22" s="12"/>
      <c r="M22" s="9"/>
      <c r="N22" s="9"/>
      <c r="O22" s="9"/>
      <c r="P22" s="13"/>
    </row>
    <row r="23" spans="1:16">
      <c r="A23" s="9"/>
      <c r="B23" s="10"/>
      <c r="C23" s="11"/>
      <c r="D23" s="9"/>
      <c r="E23" s="9"/>
      <c r="F23" s="9"/>
      <c r="G23" s="12"/>
      <c r="H23" s="12"/>
      <c r="I23" s="9"/>
      <c r="J23" s="9"/>
      <c r="K23" s="12"/>
      <c r="L23" s="12"/>
      <c r="M23" s="9"/>
      <c r="N23" s="9"/>
      <c r="O23" s="9"/>
      <c r="P23" s="13"/>
    </row>
    <row r="24" spans="1:16">
      <c r="A24" s="9"/>
      <c r="B24" s="10"/>
      <c r="C24" s="11"/>
      <c r="D24" s="9"/>
      <c r="E24" s="9"/>
      <c r="F24" s="9"/>
      <c r="G24" s="12"/>
      <c r="H24" s="12"/>
      <c r="I24" s="9"/>
      <c r="J24" s="9"/>
      <c r="K24" s="12"/>
      <c r="L24" s="12"/>
      <c r="M24" s="9"/>
      <c r="N24" s="9"/>
      <c r="O24" s="9"/>
      <c r="P24" s="13"/>
    </row>
    <row r="25" spans="1:16">
      <c r="A25" s="9"/>
      <c r="B25" s="10"/>
      <c r="C25" s="11"/>
      <c r="D25" s="9"/>
      <c r="E25" s="9"/>
      <c r="F25" s="9"/>
      <c r="G25" s="12"/>
      <c r="H25" s="12"/>
      <c r="I25" s="9"/>
      <c r="J25" s="9"/>
      <c r="K25" s="12"/>
      <c r="L25" s="12"/>
      <c r="M25" s="9"/>
      <c r="N25" s="9"/>
      <c r="O25" s="9"/>
      <c r="P25" s="13"/>
    </row>
    <row r="26" spans="1:16">
      <c r="A26" s="9"/>
      <c r="B26" s="10"/>
      <c r="C26" s="11"/>
      <c r="D26" s="9"/>
      <c r="E26" s="9"/>
      <c r="F26" s="9"/>
      <c r="G26" s="12"/>
      <c r="H26" s="12"/>
      <c r="I26" s="9"/>
      <c r="J26" s="9"/>
      <c r="K26" s="12"/>
      <c r="L26" s="12"/>
      <c r="M26" s="9"/>
      <c r="N26" s="9"/>
      <c r="O26" s="9"/>
      <c r="P26" s="13"/>
    </row>
    <row r="27" spans="1:16">
      <c r="A27" s="9"/>
      <c r="B27" s="10"/>
      <c r="C27" s="11"/>
      <c r="D27" s="9"/>
      <c r="E27" s="9"/>
      <c r="F27" s="9"/>
      <c r="G27" s="12"/>
      <c r="H27" s="12"/>
      <c r="I27" s="9"/>
      <c r="J27" s="9"/>
      <c r="K27" s="12"/>
      <c r="L27" s="12"/>
      <c r="M27" s="9"/>
      <c r="N27" s="9"/>
      <c r="O27" s="9"/>
      <c r="P27" s="13"/>
    </row>
    <row r="28" spans="1:16">
      <c r="A28" s="9"/>
      <c r="B28" s="10"/>
      <c r="C28" s="11"/>
      <c r="D28" s="9"/>
      <c r="E28" s="9"/>
      <c r="F28" s="9"/>
      <c r="G28" s="12"/>
      <c r="H28" s="12"/>
      <c r="I28" s="9"/>
      <c r="J28" s="9"/>
      <c r="K28" s="12"/>
      <c r="L28" s="12"/>
      <c r="M28" s="9"/>
      <c r="N28" s="9"/>
      <c r="O28" s="9"/>
      <c r="P28" s="13"/>
    </row>
    <row r="29" spans="1:16">
      <c r="A29" s="9"/>
      <c r="B29" s="10"/>
      <c r="C29" s="11"/>
      <c r="D29" s="9"/>
      <c r="E29" s="9"/>
      <c r="F29" s="9"/>
      <c r="G29" s="12"/>
      <c r="H29" s="12"/>
      <c r="I29" s="9"/>
      <c r="J29" s="9"/>
      <c r="K29" s="12"/>
      <c r="L29" s="12"/>
      <c r="M29" s="9"/>
      <c r="N29" s="9"/>
      <c r="O29" s="9"/>
      <c r="P29" s="13"/>
    </row>
    <row r="30" spans="1:16">
      <c r="A30" s="9"/>
      <c r="B30" s="10"/>
      <c r="C30" s="11"/>
      <c r="D30" s="9"/>
      <c r="E30" s="9"/>
      <c r="F30" s="9"/>
      <c r="G30" s="12"/>
      <c r="H30" s="12"/>
      <c r="I30" s="9"/>
      <c r="J30" s="9"/>
      <c r="K30" s="12"/>
      <c r="L30" s="12"/>
      <c r="M30" s="9"/>
      <c r="N30" s="9"/>
      <c r="O30" s="9"/>
      <c r="P30" s="13"/>
    </row>
    <row r="31" spans="1:16">
      <c r="A31" s="9"/>
      <c r="B31" s="10"/>
      <c r="C31" s="11"/>
      <c r="D31" s="9"/>
      <c r="E31" s="9"/>
      <c r="F31" s="9"/>
      <c r="G31" s="12"/>
      <c r="H31" s="12"/>
      <c r="I31" s="9"/>
      <c r="J31" s="9"/>
      <c r="K31" s="12"/>
      <c r="L31" s="12"/>
      <c r="M31" s="9"/>
      <c r="N31" s="9"/>
      <c r="O31" s="9"/>
      <c r="P31" s="13"/>
    </row>
    <row r="32" spans="1:16">
      <c r="C32" s="4"/>
    </row>
    <row r="35" spans="1:18" ht="47.25" customHeight="1">
      <c r="A35" s="27" t="s">
        <v>0</v>
      </c>
      <c r="B35" s="27" t="s">
        <v>1</v>
      </c>
      <c r="C35" s="27" t="s">
        <v>2</v>
      </c>
      <c r="D35" s="27" t="s">
        <v>3</v>
      </c>
      <c r="E35" s="27" t="s">
        <v>4</v>
      </c>
      <c r="F35" s="27" t="s">
        <v>5</v>
      </c>
      <c r="G35" s="24" t="s">
        <v>8</v>
      </c>
      <c r="H35" s="25"/>
      <c r="I35" s="24" t="s">
        <v>15</v>
      </c>
      <c r="J35" s="26"/>
      <c r="K35" s="26"/>
      <c r="L35" s="25"/>
      <c r="M35" s="24" t="s">
        <v>6</v>
      </c>
      <c r="N35" s="25"/>
      <c r="O35" s="24" t="s">
        <v>12</v>
      </c>
      <c r="P35" s="25"/>
    </row>
    <row r="36" spans="1:18" ht="47.25">
      <c r="A36" s="27"/>
      <c r="B36" s="27"/>
      <c r="C36" s="27"/>
      <c r="D36" s="27"/>
      <c r="E36" s="27"/>
      <c r="F36" s="27"/>
      <c r="G36" s="8" t="s">
        <v>7</v>
      </c>
      <c r="H36" s="14" t="s">
        <v>36</v>
      </c>
      <c r="I36" s="8" t="s">
        <v>9</v>
      </c>
      <c r="J36" s="14" t="s">
        <v>36</v>
      </c>
      <c r="K36" s="8" t="s">
        <v>10</v>
      </c>
      <c r="L36" s="14" t="s">
        <v>36</v>
      </c>
      <c r="M36" s="8" t="s">
        <v>11</v>
      </c>
      <c r="N36" s="14" t="s">
        <v>36</v>
      </c>
      <c r="O36" s="14" t="s">
        <v>50</v>
      </c>
      <c r="P36" s="16" t="s">
        <v>36</v>
      </c>
    </row>
    <row r="37" spans="1:18">
      <c r="A37" s="5">
        <v>1</v>
      </c>
      <c r="B37" s="7" t="s">
        <v>16</v>
      </c>
      <c r="C37" s="6">
        <v>34022</v>
      </c>
      <c r="D37" s="5" t="s">
        <v>13</v>
      </c>
      <c r="E37" s="5">
        <v>158</v>
      </c>
      <c r="F37" s="5">
        <v>69</v>
      </c>
      <c r="G37" s="15" t="s">
        <v>43</v>
      </c>
      <c r="H37" s="22">
        <f>G37/30*100</f>
        <v>63.333333333333329</v>
      </c>
      <c r="I37" s="15">
        <v>148</v>
      </c>
      <c r="J37" s="22">
        <f>I37/(F37*3)*100</f>
        <v>71.497584541062793</v>
      </c>
      <c r="K37" s="15">
        <v>60</v>
      </c>
      <c r="L37" s="22">
        <f>K37/(F37*2)*100</f>
        <v>43.478260869565219</v>
      </c>
      <c r="M37" s="15">
        <v>4.1500000000000004</v>
      </c>
      <c r="N37" s="22">
        <f>M37/6*100</f>
        <v>69.166666666666671</v>
      </c>
      <c r="O37" s="15">
        <v>30.77</v>
      </c>
      <c r="P37" s="23">
        <f>O37/40*100</f>
        <v>76.924999999999997</v>
      </c>
    </row>
    <row r="38" spans="1:18">
      <c r="A38" s="5">
        <v>2</v>
      </c>
      <c r="B38" s="7" t="s">
        <v>21</v>
      </c>
      <c r="C38" s="6">
        <v>34010</v>
      </c>
      <c r="D38" s="5" t="s">
        <v>13</v>
      </c>
      <c r="E38" s="5">
        <v>153</v>
      </c>
      <c r="F38" s="5">
        <v>53</v>
      </c>
      <c r="G38" s="15" t="s">
        <v>44</v>
      </c>
      <c r="H38" s="22">
        <f t="shared" ref="H38:H41" si="5">G38/30*100</f>
        <v>50</v>
      </c>
      <c r="I38" s="15">
        <v>144</v>
      </c>
      <c r="J38" s="15">
        <f t="shared" ref="J38:J41" si="6">I38/(F38*3)*100</f>
        <v>90.566037735849065</v>
      </c>
      <c r="K38" s="15" t="s">
        <v>22</v>
      </c>
      <c r="L38" s="22">
        <f t="shared" ref="L38:L41" si="7">K38/(F38*2)*100</f>
        <v>51.886792452830186</v>
      </c>
      <c r="M38" s="15">
        <v>4.0999999999999996</v>
      </c>
      <c r="N38" s="22">
        <f t="shared" ref="N38:N41" si="8">M38/6*100</f>
        <v>68.333333333333329</v>
      </c>
      <c r="O38" s="15">
        <v>30.32</v>
      </c>
      <c r="P38" s="22">
        <f t="shared" ref="P38:P41" si="9">O38/40*100</f>
        <v>75.8</v>
      </c>
      <c r="R38" s="21"/>
    </row>
    <row r="39" spans="1:18">
      <c r="A39" s="5">
        <v>3</v>
      </c>
      <c r="B39" s="7" t="s">
        <v>24</v>
      </c>
      <c r="C39" s="6">
        <v>34565</v>
      </c>
      <c r="D39" s="5" t="s">
        <v>13</v>
      </c>
      <c r="E39" s="5">
        <v>150</v>
      </c>
      <c r="F39" s="5">
        <v>54</v>
      </c>
      <c r="G39" s="15" t="s">
        <v>44</v>
      </c>
      <c r="H39" s="22">
        <f t="shared" si="5"/>
        <v>50</v>
      </c>
      <c r="I39" s="15">
        <v>173</v>
      </c>
      <c r="J39" s="15">
        <f t="shared" si="6"/>
        <v>106.79012345679013</v>
      </c>
      <c r="K39" s="15" t="s">
        <v>25</v>
      </c>
      <c r="L39" s="22">
        <f t="shared" si="7"/>
        <v>64.81481481481481</v>
      </c>
      <c r="M39" s="15">
        <v>4.0999999999999996</v>
      </c>
      <c r="N39" s="22">
        <f t="shared" si="8"/>
        <v>68.333333333333329</v>
      </c>
      <c r="O39" s="15">
        <v>28.78</v>
      </c>
      <c r="P39" s="22">
        <f t="shared" si="9"/>
        <v>71.95</v>
      </c>
    </row>
    <row r="40" spans="1:18">
      <c r="A40" s="5">
        <v>4</v>
      </c>
      <c r="B40" s="7" t="s">
        <v>26</v>
      </c>
      <c r="C40" s="6">
        <v>32976</v>
      </c>
      <c r="D40" s="5" t="s">
        <v>13</v>
      </c>
      <c r="E40" s="5">
        <v>151</v>
      </c>
      <c r="F40" s="5">
        <v>78</v>
      </c>
      <c r="G40" s="15" t="s">
        <v>38</v>
      </c>
      <c r="H40" s="22">
        <f t="shared" si="5"/>
        <v>40</v>
      </c>
      <c r="I40" s="15">
        <v>180</v>
      </c>
      <c r="J40" s="22">
        <f t="shared" si="6"/>
        <v>76.923076923076934</v>
      </c>
      <c r="K40" s="15" t="s">
        <v>27</v>
      </c>
      <c r="L40" s="22">
        <f t="shared" si="7"/>
        <v>41.666666666666671</v>
      </c>
      <c r="M40" s="15">
        <v>3.7</v>
      </c>
      <c r="N40" s="22">
        <f t="shared" si="8"/>
        <v>61.666666666666671</v>
      </c>
      <c r="O40" s="15">
        <v>23.36</v>
      </c>
      <c r="P40" s="22">
        <f t="shared" si="9"/>
        <v>58.4</v>
      </c>
    </row>
    <row r="41" spans="1:18">
      <c r="A41" s="5">
        <v>5</v>
      </c>
      <c r="B41" s="7" t="s">
        <v>28</v>
      </c>
      <c r="C41" s="6">
        <v>34559</v>
      </c>
      <c r="D41" s="5" t="s">
        <v>13</v>
      </c>
      <c r="E41" s="5">
        <v>147</v>
      </c>
      <c r="F41" s="5">
        <v>55</v>
      </c>
      <c r="G41" s="15" t="s">
        <v>45</v>
      </c>
      <c r="H41" s="22">
        <f t="shared" si="5"/>
        <v>16.666666666666664</v>
      </c>
      <c r="I41" s="15">
        <v>180</v>
      </c>
      <c r="J41" s="15">
        <f t="shared" si="6"/>
        <v>109.09090909090908</v>
      </c>
      <c r="K41" s="15" t="s">
        <v>29</v>
      </c>
      <c r="L41" s="22">
        <f t="shared" si="7"/>
        <v>54.54545454545454</v>
      </c>
      <c r="M41" s="15">
        <v>3.65</v>
      </c>
      <c r="N41" s="22">
        <f t="shared" si="8"/>
        <v>60.833333333333329</v>
      </c>
      <c r="O41" s="15">
        <v>33.549999999999997</v>
      </c>
      <c r="P41" s="15">
        <f t="shared" si="9"/>
        <v>83.874999999999986</v>
      </c>
    </row>
    <row r="42" spans="1:18"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8">
      <c r="E43" s="9" t="s">
        <v>35</v>
      </c>
      <c r="F43" s="9"/>
      <c r="G43" s="17" t="s">
        <v>49</v>
      </c>
      <c r="H43" s="17"/>
      <c r="I43" s="17"/>
      <c r="J43" s="17"/>
      <c r="K43" s="17" t="s">
        <v>48</v>
      </c>
      <c r="L43" s="17"/>
      <c r="M43" s="17">
        <v>6</v>
      </c>
      <c r="N43" s="17"/>
      <c r="O43" s="17">
        <v>40</v>
      </c>
      <c r="P43" s="20"/>
    </row>
    <row r="44" spans="1:18">
      <c r="E44" s="9" t="s">
        <v>36</v>
      </c>
      <c r="F44" s="9"/>
      <c r="G44" s="17"/>
      <c r="H44" s="17">
        <f>AVERAGE(H37:H41)</f>
        <v>43.999999999999993</v>
      </c>
      <c r="I44" s="17"/>
      <c r="J44" s="17">
        <f>AVERAGE(J37:J41)</f>
        <v>90.9735463495376</v>
      </c>
      <c r="K44" s="17"/>
      <c r="L44" s="17">
        <f>AVERAGE(L37:L41)</f>
        <v>51.278397869866282</v>
      </c>
      <c r="M44" s="17"/>
      <c r="N44" s="17">
        <f>AVERAGE(N37:N41)</f>
        <v>65.666666666666657</v>
      </c>
      <c r="O44" s="17"/>
      <c r="P44" s="17">
        <f>AVERAGE(P37:P41)</f>
        <v>73.39</v>
      </c>
    </row>
    <row r="46" spans="1:18">
      <c r="C46" s="11" t="s">
        <v>51</v>
      </c>
      <c r="D46" s="9"/>
      <c r="E46" s="9" t="s">
        <v>52</v>
      </c>
      <c r="F46" s="9" t="s">
        <v>53</v>
      </c>
    </row>
    <row r="47" spans="1:18" ht="30">
      <c r="C47" s="19" t="s">
        <v>7</v>
      </c>
      <c r="D47" s="9"/>
      <c r="E47" s="9">
        <v>100</v>
      </c>
      <c r="F47" s="9">
        <v>44</v>
      </c>
    </row>
    <row r="48" spans="1:18">
      <c r="C48" s="19" t="s">
        <v>9</v>
      </c>
      <c r="D48" s="9"/>
      <c r="E48" s="9">
        <v>100</v>
      </c>
      <c r="F48" s="9">
        <v>91</v>
      </c>
    </row>
    <row r="49" spans="3:6">
      <c r="C49" s="19" t="s">
        <v>10</v>
      </c>
      <c r="D49" s="9"/>
      <c r="E49" s="9">
        <v>100</v>
      </c>
      <c r="F49" s="9">
        <v>51</v>
      </c>
    </row>
    <row r="50" spans="3:6">
      <c r="C50" s="19" t="s">
        <v>11</v>
      </c>
      <c r="D50" s="9"/>
      <c r="E50" s="9">
        <v>100</v>
      </c>
      <c r="F50" s="9">
        <v>66</v>
      </c>
    </row>
    <row r="51" spans="3:6">
      <c r="C51" s="19" t="s">
        <v>50</v>
      </c>
      <c r="D51" s="9"/>
      <c r="E51" s="9">
        <v>100</v>
      </c>
      <c r="F51" s="9">
        <v>73</v>
      </c>
    </row>
  </sheetData>
  <mergeCells count="20">
    <mergeCell ref="F1:F2"/>
    <mergeCell ref="F35:F36"/>
    <mergeCell ref="A35:A36"/>
    <mergeCell ref="B35:B36"/>
    <mergeCell ref="C35:C36"/>
    <mergeCell ref="D35:D36"/>
    <mergeCell ref="E35:E36"/>
    <mergeCell ref="A1:A2"/>
    <mergeCell ref="B1:B2"/>
    <mergeCell ref="C1:C2"/>
    <mergeCell ref="D1:D2"/>
    <mergeCell ref="E1:E2"/>
    <mergeCell ref="M35:N35"/>
    <mergeCell ref="O35:P35"/>
    <mergeCell ref="G1:H1"/>
    <mergeCell ref="I1:L1"/>
    <mergeCell ref="M1:N1"/>
    <mergeCell ref="O1:P1"/>
    <mergeCell ref="G35:H35"/>
    <mergeCell ref="I35:L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2015-04-29T17:13:42Z</dcterms:modified>
</cp:coreProperties>
</file>