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H51" i="1"/>
  <c r="AF51"/>
  <c r="AD51"/>
  <c r="AB51"/>
  <c r="Z51"/>
  <c r="X51"/>
  <c r="V51"/>
  <c r="T51"/>
  <c r="R51"/>
  <c r="P51"/>
  <c r="N51"/>
  <c r="L51"/>
  <c r="J51"/>
  <c r="H51"/>
  <c r="AH7"/>
  <c r="AF7"/>
  <c r="AD7"/>
  <c r="AB7"/>
  <c r="Z7"/>
  <c r="X7"/>
  <c r="V7"/>
  <c r="T7"/>
  <c r="R7"/>
  <c r="P7"/>
  <c r="N7"/>
  <c r="L7"/>
  <c r="J7"/>
  <c r="H7"/>
  <c r="X47"/>
  <c r="X48"/>
  <c r="X46"/>
  <c r="V47"/>
  <c r="T48"/>
  <c r="T47"/>
  <c r="T46"/>
  <c r="R47"/>
  <c r="R48"/>
  <c r="R46"/>
  <c r="X4"/>
  <c r="X3"/>
  <c r="V4"/>
  <c r="V3"/>
  <c r="T4"/>
  <c r="T3"/>
  <c r="J3"/>
  <c r="L3"/>
  <c r="N3"/>
  <c r="P3"/>
  <c r="J4"/>
  <c r="L4"/>
  <c r="N4"/>
  <c r="P4"/>
  <c r="R4"/>
  <c r="R3"/>
  <c r="AH47"/>
  <c r="AH48"/>
  <c r="AH46"/>
  <c r="P47"/>
  <c r="P48"/>
  <c r="P46"/>
  <c r="AF47"/>
  <c r="AF48"/>
  <c r="AF46"/>
  <c r="AB47"/>
  <c r="AB48"/>
  <c r="AB46"/>
  <c r="AD47"/>
  <c r="AD48"/>
  <c r="AD46"/>
  <c r="Z47"/>
  <c r="Z48"/>
  <c r="Z46"/>
  <c r="N47"/>
  <c r="N48"/>
  <c r="N46"/>
  <c r="L47"/>
  <c r="L48"/>
  <c r="L46"/>
  <c r="J47"/>
  <c r="J48"/>
  <c r="J46"/>
  <c r="H47"/>
  <c r="H48"/>
  <c r="H46"/>
  <c r="AH4"/>
  <c r="AH3"/>
  <c r="AF4"/>
  <c r="AF3"/>
  <c r="AD4"/>
  <c r="AD3"/>
  <c r="AB4"/>
  <c r="AB3"/>
  <c r="Z4"/>
  <c r="Z3"/>
  <c r="H4"/>
  <c r="H3"/>
</calcChain>
</file>

<file path=xl/sharedStrings.xml><?xml version="1.0" encoding="utf-8"?>
<sst xmlns="http://schemas.openxmlformats.org/spreadsheetml/2006/main" count="137" uniqueCount="46">
  <si>
    <t>NO</t>
  </si>
  <si>
    <t>NAMA</t>
  </si>
  <si>
    <t>TGL LAHIR</t>
  </si>
  <si>
    <t>L/P</t>
  </si>
  <si>
    <t>TB</t>
  </si>
  <si>
    <t>BB</t>
  </si>
  <si>
    <t>SIT &amp; REACH</t>
  </si>
  <si>
    <t>TRUNK LIFT</t>
  </si>
  <si>
    <t>FLEXIBILITY</t>
  </si>
  <si>
    <t>POWER</t>
  </si>
  <si>
    <t>STORK STAND TEST</t>
  </si>
  <si>
    <t>BALANCE</t>
  </si>
  <si>
    <t>SIT UP</t>
  </si>
  <si>
    <t>PUSH UP</t>
  </si>
  <si>
    <t>HARDLE JUMP</t>
  </si>
  <si>
    <t>BACK LIFT</t>
  </si>
  <si>
    <t>SQUATS</t>
  </si>
  <si>
    <t>AEROBIC CAPACITY</t>
  </si>
  <si>
    <t xml:space="preserve"> MUSCLE STAMINA</t>
  </si>
  <si>
    <t>POWER ENDURANCE</t>
  </si>
  <si>
    <t>STRENGTH</t>
  </si>
  <si>
    <t>L</t>
  </si>
  <si>
    <t>P</t>
  </si>
  <si>
    <t>HIGH JUMP</t>
  </si>
  <si>
    <t>BENCH PRESS</t>
  </si>
  <si>
    <t>HAND GRIP</t>
  </si>
  <si>
    <t>MEDICINE BALL</t>
  </si>
  <si>
    <t>BENCH PULL</t>
  </si>
  <si>
    <t>EKI FEBRI E</t>
  </si>
  <si>
    <t>NIA MEILANI USNIA</t>
  </si>
  <si>
    <t>DIAH KARTIKA RATNASARI</t>
  </si>
  <si>
    <t>DUDUNG S</t>
  </si>
  <si>
    <t>SUPRIADI</t>
  </si>
  <si>
    <t>T</t>
  </si>
  <si>
    <t>%</t>
  </si>
  <si>
    <t>VO2 MAX</t>
  </si>
  <si>
    <t>90</t>
  </si>
  <si>
    <t>113</t>
  </si>
  <si>
    <t>99</t>
  </si>
  <si>
    <t>109</t>
  </si>
  <si>
    <t>72</t>
  </si>
  <si>
    <t>76</t>
  </si>
  <si>
    <t>81</t>
  </si>
  <si>
    <t>PARAMETER</t>
  </si>
  <si>
    <t>TARGET</t>
  </si>
  <si>
    <t>HASIL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</si>
</sst>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</a:t>
            </a:r>
            <a:r>
              <a:rPr lang="id-ID"/>
              <a:t> ATLETIK</a:t>
            </a:r>
            <a:r>
              <a:rPr lang="en-US"/>
              <a:t> NO LEMPAR PA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Sheet1!$D$9</c:f>
              <c:strCache>
                <c:ptCount val="1"/>
              </c:strCache>
            </c:strRef>
          </c:tx>
          <c:cat>
            <c:strRef>
              <c:f>Sheet1!$C$10:$C$23</c:f>
              <c:strCache>
                <c:ptCount val="14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HIGH JUMP</c:v>
                </c:pt>
                <c:pt idx="4">
                  <c:v>MEDICINE BALL</c:v>
                </c:pt>
                <c:pt idx="5">
                  <c:v>SQUATS</c:v>
                </c:pt>
                <c:pt idx="6">
                  <c:v>BENCH PRESS</c:v>
                </c:pt>
                <c:pt idx="7">
                  <c:v>BENCH PULL</c:v>
                </c:pt>
                <c:pt idx="8">
                  <c:v>HAND GRIP</c:v>
                </c:pt>
                <c:pt idx="9">
                  <c:v>SIT UP</c:v>
                </c:pt>
                <c:pt idx="10">
                  <c:v>PUSH UP</c:v>
                </c:pt>
                <c:pt idx="11">
                  <c:v>BACK LIFT</c:v>
                </c:pt>
                <c:pt idx="12">
                  <c:v>HARDLE JUMP</c:v>
                </c:pt>
                <c:pt idx="13">
                  <c:v>VO2 MAX</c:v>
                </c:pt>
              </c:strCache>
            </c:strRef>
          </c:cat>
          <c:val>
            <c:numRef>
              <c:f>Sheet1!$D$10:$D$23</c:f>
              <c:numCache>
                <c:formatCode>General</c:formatCode>
                <c:ptCount val="14"/>
              </c:numCache>
            </c:numRef>
          </c:val>
        </c:ser>
        <c:ser>
          <c:idx val="1"/>
          <c:order val="1"/>
          <c:tx>
            <c:strRef>
              <c:f>Sheet1!$E$9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Sheet1!$C$10:$C$23</c:f>
              <c:strCache>
                <c:ptCount val="14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HIGH JUMP</c:v>
                </c:pt>
                <c:pt idx="4">
                  <c:v>MEDICINE BALL</c:v>
                </c:pt>
                <c:pt idx="5">
                  <c:v>SQUATS</c:v>
                </c:pt>
                <c:pt idx="6">
                  <c:v>BENCH PRESS</c:v>
                </c:pt>
                <c:pt idx="7">
                  <c:v>BENCH PULL</c:v>
                </c:pt>
                <c:pt idx="8">
                  <c:v>HAND GRIP</c:v>
                </c:pt>
                <c:pt idx="9">
                  <c:v>SIT UP</c:v>
                </c:pt>
                <c:pt idx="10">
                  <c:v>PUSH UP</c:v>
                </c:pt>
                <c:pt idx="11">
                  <c:v>BACK LIFT</c:v>
                </c:pt>
                <c:pt idx="12">
                  <c:v>HARDLE JUMP</c:v>
                </c:pt>
                <c:pt idx="13">
                  <c:v>VO2 MAX</c:v>
                </c:pt>
              </c:strCache>
            </c:strRef>
          </c:cat>
          <c:val>
            <c:numRef>
              <c:f>Sheet1!$E$10:$E$23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Sheet1!$F$9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Sheet1!$C$10:$C$23</c:f>
              <c:strCache>
                <c:ptCount val="14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HIGH JUMP</c:v>
                </c:pt>
                <c:pt idx="4">
                  <c:v>MEDICINE BALL</c:v>
                </c:pt>
                <c:pt idx="5">
                  <c:v>SQUATS</c:v>
                </c:pt>
                <c:pt idx="6">
                  <c:v>BENCH PRESS</c:v>
                </c:pt>
                <c:pt idx="7">
                  <c:v>BENCH PULL</c:v>
                </c:pt>
                <c:pt idx="8">
                  <c:v>HAND GRIP</c:v>
                </c:pt>
                <c:pt idx="9">
                  <c:v>SIT UP</c:v>
                </c:pt>
                <c:pt idx="10">
                  <c:v>PUSH UP</c:v>
                </c:pt>
                <c:pt idx="11">
                  <c:v>BACK LIFT</c:v>
                </c:pt>
                <c:pt idx="12">
                  <c:v>HARDLE JUMP</c:v>
                </c:pt>
                <c:pt idx="13">
                  <c:v>VO2 MAX</c:v>
                </c:pt>
              </c:strCache>
            </c:strRef>
          </c:cat>
          <c:val>
            <c:numRef>
              <c:f>Sheet1!$F$10:$F$23</c:f>
              <c:numCache>
                <c:formatCode>General</c:formatCode>
                <c:ptCount val="14"/>
                <c:pt idx="0">
                  <c:v>102</c:v>
                </c:pt>
                <c:pt idx="1">
                  <c:v>78</c:v>
                </c:pt>
                <c:pt idx="2">
                  <c:v>24</c:v>
                </c:pt>
                <c:pt idx="3">
                  <c:v>64</c:v>
                </c:pt>
                <c:pt idx="4">
                  <c:v>73</c:v>
                </c:pt>
                <c:pt idx="5">
                  <c:v>64</c:v>
                </c:pt>
                <c:pt idx="6">
                  <c:v>58</c:v>
                </c:pt>
                <c:pt idx="7">
                  <c:v>51</c:v>
                </c:pt>
                <c:pt idx="8">
                  <c:v>117</c:v>
                </c:pt>
                <c:pt idx="9">
                  <c:v>98</c:v>
                </c:pt>
                <c:pt idx="10">
                  <c:v>80</c:v>
                </c:pt>
                <c:pt idx="11">
                  <c:v>55</c:v>
                </c:pt>
                <c:pt idx="12">
                  <c:v>43</c:v>
                </c:pt>
                <c:pt idx="13">
                  <c:v>87</c:v>
                </c:pt>
              </c:numCache>
            </c:numRef>
          </c:val>
        </c:ser>
        <c:axId val="86975616"/>
        <c:axId val="86977152"/>
      </c:radarChart>
      <c:catAx>
        <c:axId val="86975616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86977152"/>
        <c:crosses val="autoZero"/>
        <c:auto val="1"/>
        <c:lblAlgn val="ctr"/>
        <c:lblOffset val="100"/>
      </c:catAx>
      <c:valAx>
        <c:axId val="869771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6975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ATLETIK NO LEMPAR PI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Sheet1!$D$53</c:f>
              <c:strCache>
                <c:ptCount val="1"/>
              </c:strCache>
            </c:strRef>
          </c:tx>
          <c:cat>
            <c:strRef>
              <c:f>Sheet1!$C$54:$C$67</c:f>
              <c:strCache>
                <c:ptCount val="14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HIGH JUMP</c:v>
                </c:pt>
                <c:pt idx="4">
                  <c:v>MEDICINE BALL</c:v>
                </c:pt>
                <c:pt idx="5">
                  <c:v>SQUATS</c:v>
                </c:pt>
                <c:pt idx="6">
                  <c:v>BENCH PRESS</c:v>
                </c:pt>
                <c:pt idx="7">
                  <c:v>BENCH PULL</c:v>
                </c:pt>
                <c:pt idx="8">
                  <c:v>HAND GRIP</c:v>
                </c:pt>
                <c:pt idx="9">
                  <c:v>SIT UP</c:v>
                </c:pt>
                <c:pt idx="10">
                  <c:v>PUSH UP</c:v>
                </c:pt>
                <c:pt idx="11">
                  <c:v>BACK LIFT</c:v>
                </c:pt>
                <c:pt idx="12">
                  <c:v>HARDLE JUMP</c:v>
                </c:pt>
                <c:pt idx="13">
                  <c:v>VO2 MAX</c:v>
                </c:pt>
              </c:strCache>
            </c:strRef>
          </c:cat>
          <c:val>
            <c:numRef>
              <c:f>Sheet1!$D$54:$D$67</c:f>
              <c:numCache>
                <c:formatCode>General</c:formatCode>
                <c:ptCount val="14"/>
              </c:numCache>
            </c:numRef>
          </c:val>
        </c:ser>
        <c:ser>
          <c:idx val="1"/>
          <c:order val="1"/>
          <c:tx>
            <c:strRef>
              <c:f>Sheet1!$E$53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Sheet1!$C$54:$C$67</c:f>
              <c:strCache>
                <c:ptCount val="14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HIGH JUMP</c:v>
                </c:pt>
                <c:pt idx="4">
                  <c:v>MEDICINE BALL</c:v>
                </c:pt>
                <c:pt idx="5">
                  <c:v>SQUATS</c:v>
                </c:pt>
                <c:pt idx="6">
                  <c:v>BENCH PRESS</c:v>
                </c:pt>
                <c:pt idx="7">
                  <c:v>BENCH PULL</c:v>
                </c:pt>
                <c:pt idx="8">
                  <c:v>HAND GRIP</c:v>
                </c:pt>
                <c:pt idx="9">
                  <c:v>SIT UP</c:v>
                </c:pt>
                <c:pt idx="10">
                  <c:v>PUSH UP</c:v>
                </c:pt>
                <c:pt idx="11">
                  <c:v>BACK LIFT</c:v>
                </c:pt>
                <c:pt idx="12">
                  <c:v>HARDLE JUMP</c:v>
                </c:pt>
                <c:pt idx="13">
                  <c:v>VO2 MAX</c:v>
                </c:pt>
              </c:strCache>
            </c:strRef>
          </c:cat>
          <c:val>
            <c:numRef>
              <c:f>Sheet1!$E$54:$E$67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Sheet1!$F$53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Sheet1!$C$54:$C$67</c:f>
              <c:strCache>
                <c:ptCount val="14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HIGH JUMP</c:v>
                </c:pt>
                <c:pt idx="4">
                  <c:v>MEDICINE BALL</c:v>
                </c:pt>
                <c:pt idx="5">
                  <c:v>SQUATS</c:v>
                </c:pt>
                <c:pt idx="6">
                  <c:v>BENCH PRESS</c:v>
                </c:pt>
                <c:pt idx="7">
                  <c:v>BENCH PULL</c:v>
                </c:pt>
                <c:pt idx="8">
                  <c:v>HAND GRIP</c:v>
                </c:pt>
                <c:pt idx="9">
                  <c:v>SIT UP</c:v>
                </c:pt>
                <c:pt idx="10">
                  <c:v>PUSH UP</c:v>
                </c:pt>
                <c:pt idx="11">
                  <c:v>BACK LIFT</c:v>
                </c:pt>
                <c:pt idx="12">
                  <c:v>HARDLE JUMP</c:v>
                </c:pt>
                <c:pt idx="13">
                  <c:v>VO2 MAX</c:v>
                </c:pt>
              </c:strCache>
            </c:strRef>
          </c:cat>
          <c:val>
            <c:numRef>
              <c:f>Sheet1!$F$54:$F$67</c:f>
              <c:numCache>
                <c:formatCode>General</c:formatCode>
                <c:ptCount val="14"/>
                <c:pt idx="0">
                  <c:v>74.31</c:v>
                </c:pt>
                <c:pt idx="1">
                  <c:v>77.33</c:v>
                </c:pt>
                <c:pt idx="2">
                  <c:v>136.66999999999999</c:v>
                </c:pt>
                <c:pt idx="3">
                  <c:v>76.11</c:v>
                </c:pt>
                <c:pt idx="4">
                  <c:v>84.72</c:v>
                </c:pt>
                <c:pt idx="5">
                  <c:v>64.680000000000007</c:v>
                </c:pt>
                <c:pt idx="6">
                  <c:v>52.5</c:v>
                </c:pt>
                <c:pt idx="7">
                  <c:v>46.29</c:v>
                </c:pt>
                <c:pt idx="8">
                  <c:v>138.88999999999999</c:v>
                </c:pt>
                <c:pt idx="9">
                  <c:v>98.67</c:v>
                </c:pt>
                <c:pt idx="10">
                  <c:v>104.44</c:v>
                </c:pt>
                <c:pt idx="11">
                  <c:v>79.58</c:v>
                </c:pt>
                <c:pt idx="12">
                  <c:v>41.67</c:v>
                </c:pt>
                <c:pt idx="13">
                  <c:v>71.39</c:v>
                </c:pt>
              </c:numCache>
            </c:numRef>
          </c:val>
        </c:ser>
        <c:axId val="87019904"/>
        <c:axId val="87021440"/>
      </c:radarChart>
      <c:catAx>
        <c:axId val="87019904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87021440"/>
        <c:crosses val="autoZero"/>
        <c:auto val="1"/>
        <c:lblAlgn val="ctr"/>
        <c:lblOffset val="100"/>
      </c:catAx>
      <c:valAx>
        <c:axId val="870214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7019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603249</xdr:colOff>
      <xdr:row>8</xdr:row>
      <xdr:rowOff>31750</xdr:rowOff>
    </xdr:from>
    <xdr:to>
      <xdr:col>16</xdr:col>
      <xdr:colOff>365124</xdr:colOff>
      <xdr:row>25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6348</xdr:colOff>
      <xdr:row>52</xdr:row>
      <xdr:rowOff>31750</xdr:rowOff>
    </xdr:from>
    <xdr:to>
      <xdr:col>17</xdr:col>
      <xdr:colOff>412749</xdr:colOff>
      <xdr:row>67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72"/>
  <sheetViews>
    <sheetView tabSelected="1" topLeftCell="A39" zoomScale="60" zoomScaleNormal="60" workbookViewId="0">
      <selection activeCell="AB56" sqref="AB56"/>
    </sheetView>
  </sheetViews>
  <sheetFormatPr defaultRowHeight="15.75"/>
  <cols>
    <col min="1" max="1" width="4.85546875" style="2" customWidth="1"/>
    <col min="2" max="2" width="27.42578125" style="2" customWidth="1"/>
    <col min="3" max="3" width="14.42578125" style="2" customWidth="1"/>
    <col min="4" max="4" width="4.28515625" style="2" customWidth="1"/>
    <col min="5" max="5" width="8.85546875" style="2" customWidth="1"/>
    <col min="6" max="6" width="7.85546875" style="2" customWidth="1"/>
    <col min="7" max="33" width="6.7109375" style="2" customWidth="1"/>
    <col min="34" max="34" width="6.7109375" style="1" customWidth="1"/>
    <col min="35" max="16384" width="9.140625" style="1"/>
  </cols>
  <sheetData>
    <row r="1" spans="1:34" s="3" customFormat="1" ht="47.25" customHeight="1">
      <c r="A1" s="28" t="s">
        <v>0</v>
      </c>
      <c r="B1" s="28" t="s">
        <v>1</v>
      </c>
      <c r="C1" s="32" t="s">
        <v>2</v>
      </c>
      <c r="D1" s="28" t="s">
        <v>3</v>
      </c>
      <c r="E1" s="28" t="s">
        <v>4</v>
      </c>
      <c r="F1" s="28" t="s">
        <v>5</v>
      </c>
      <c r="G1" s="29" t="s">
        <v>8</v>
      </c>
      <c r="H1" s="30"/>
      <c r="I1" s="30"/>
      <c r="J1" s="31"/>
      <c r="K1" s="29" t="s">
        <v>11</v>
      </c>
      <c r="L1" s="31"/>
      <c r="M1" s="29" t="s">
        <v>9</v>
      </c>
      <c r="N1" s="30"/>
      <c r="O1" s="30"/>
      <c r="P1" s="31"/>
      <c r="Q1" s="29" t="s">
        <v>20</v>
      </c>
      <c r="R1" s="30"/>
      <c r="S1" s="30"/>
      <c r="T1" s="30"/>
      <c r="U1" s="30"/>
      <c r="V1" s="30"/>
      <c r="W1" s="30"/>
      <c r="X1" s="10"/>
      <c r="Y1" s="29" t="s">
        <v>18</v>
      </c>
      <c r="Z1" s="30"/>
      <c r="AA1" s="30"/>
      <c r="AB1" s="30"/>
      <c r="AC1" s="30"/>
      <c r="AD1" s="31"/>
      <c r="AE1" s="29" t="s">
        <v>19</v>
      </c>
      <c r="AF1" s="31"/>
      <c r="AG1" s="29" t="s">
        <v>17</v>
      </c>
      <c r="AH1" s="31"/>
    </row>
    <row r="2" spans="1:34" s="3" customFormat="1" ht="78.75">
      <c r="A2" s="28"/>
      <c r="B2" s="28"/>
      <c r="C2" s="28"/>
      <c r="D2" s="28"/>
      <c r="E2" s="28"/>
      <c r="F2" s="28"/>
      <c r="G2" s="4" t="s">
        <v>6</v>
      </c>
      <c r="H2" s="21" t="s">
        <v>34</v>
      </c>
      <c r="I2" s="4" t="s">
        <v>7</v>
      </c>
      <c r="J2" s="21" t="s">
        <v>34</v>
      </c>
      <c r="K2" s="8" t="s">
        <v>10</v>
      </c>
      <c r="L2" s="21" t="s">
        <v>34</v>
      </c>
      <c r="M2" s="8" t="s">
        <v>23</v>
      </c>
      <c r="N2" s="21" t="s">
        <v>34</v>
      </c>
      <c r="O2" s="8" t="s">
        <v>26</v>
      </c>
      <c r="P2" s="21" t="s">
        <v>34</v>
      </c>
      <c r="Q2" s="4" t="s">
        <v>16</v>
      </c>
      <c r="R2" s="21" t="s">
        <v>34</v>
      </c>
      <c r="S2" s="4" t="s">
        <v>24</v>
      </c>
      <c r="T2" s="21" t="s">
        <v>34</v>
      </c>
      <c r="U2" s="8" t="s">
        <v>27</v>
      </c>
      <c r="V2" s="21" t="s">
        <v>34</v>
      </c>
      <c r="W2" s="8" t="s">
        <v>25</v>
      </c>
      <c r="X2" s="21" t="s">
        <v>34</v>
      </c>
      <c r="Y2" s="4" t="s">
        <v>12</v>
      </c>
      <c r="Z2" s="21" t="s">
        <v>34</v>
      </c>
      <c r="AA2" s="4" t="s">
        <v>13</v>
      </c>
      <c r="AB2" s="21" t="s">
        <v>34</v>
      </c>
      <c r="AC2" s="4" t="s">
        <v>15</v>
      </c>
      <c r="AD2" s="21" t="s">
        <v>34</v>
      </c>
      <c r="AE2" s="4" t="s">
        <v>14</v>
      </c>
      <c r="AF2" s="21" t="s">
        <v>34</v>
      </c>
      <c r="AG2" s="21" t="s">
        <v>35</v>
      </c>
      <c r="AH2" s="22" t="s">
        <v>34</v>
      </c>
    </row>
    <row r="3" spans="1:34">
      <c r="A3" s="5">
        <v>4</v>
      </c>
      <c r="B3" s="7" t="s">
        <v>31</v>
      </c>
      <c r="C3" s="6">
        <v>30844</v>
      </c>
      <c r="D3" s="5" t="s">
        <v>21</v>
      </c>
      <c r="E3" s="5">
        <v>178</v>
      </c>
      <c r="F3" s="5">
        <v>100</v>
      </c>
      <c r="G3" s="23">
        <v>18.600000000000001</v>
      </c>
      <c r="H3" s="23">
        <f>G3/20*100</f>
        <v>93</v>
      </c>
      <c r="I3" s="23">
        <v>35.700000000000003</v>
      </c>
      <c r="J3" s="27">
        <f>I3/50*100</f>
        <v>71.400000000000006</v>
      </c>
      <c r="K3" s="23">
        <v>7</v>
      </c>
      <c r="L3" s="27">
        <f>K3/50*100</f>
        <v>14.000000000000002</v>
      </c>
      <c r="M3" s="23">
        <v>45.5</v>
      </c>
      <c r="N3" s="27">
        <f>M3/70*100</f>
        <v>65</v>
      </c>
      <c r="O3" s="23">
        <v>5.8</v>
      </c>
      <c r="P3" s="27">
        <f>O3/8*100</f>
        <v>72.5</v>
      </c>
      <c r="Q3" s="23">
        <v>209</v>
      </c>
      <c r="R3" s="27">
        <f>Q3/(F3*3)*100</f>
        <v>69.666666666666671</v>
      </c>
      <c r="S3" s="23" t="s">
        <v>36</v>
      </c>
      <c r="T3" s="27">
        <f>S3/(F3*2)*100</f>
        <v>45</v>
      </c>
      <c r="U3" s="23" t="s">
        <v>38</v>
      </c>
      <c r="V3" s="27">
        <f>U3/(H3*2)*100</f>
        <v>53.225806451612897</v>
      </c>
      <c r="W3" s="23">
        <v>58</v>
      </c>
      <c r="X3" s="23">
        <f>W3/50*100</f>
        <v>115.99999999999999</v>
      </c>
      <c r="Y3" s="23">
        <v>27</v>
      </c>
      <c r="Z3" s="23">
        <f>Y3/30*100</f>
        <v>90</v>
      </c>
      <c r="AA3" s="23">
        <v>17</v>
      </c>
      <c r="AB3" s="27">
        <f>AA3/40*100</f>
        <v>42.5</v>
      </c>
      <c r="AC3" s="23">
        <v>60</v>
      </c>
      <c r="AD3" s="27">
        <f>AC3/100*100</f>
        <v>60</v>
      </c>
      <c r="AE3" s="23">
        <v>24</v>
      </c>
      <c r="AF3" s="27">
        <f>AE3/120*100</f>
        <v>20</v>
      </c>
      <c r="AG3" s="23">
        <v>32.86</v>
      </c>
      <c r="AH3" s="27">
        <f>AG3/45*100</f>
        <v>73.022222222222226</v>
      </c>
    </row>
    <row r="4" spans="1:34">
      <c r="A4" s="5">
        <v>5</v>
      </c>
      <c r="B4" s="7" t="s">
        <v>32</v>
      </c>
      <c r="C4" s="6">
        <v>30950</v>
      </c>
      <c r="D4" s="5" t="s">
        <v>21</v>
      </c>
      <c r="E4" s="5">
        <v>178</v>
      </c>
      <c r="F4" s="5">
        <v>80</v>
      </c>
      <c r="G4" s="23">
        <v>22.2</v>
      </c>
      <c r="H4" s="23">
        <f>G4/20*100</f>
        <v>110.99999999999999</v>
      </c>
      <c r="I4" s="23">
        <v>42.4</v>
      </c>
      <c r="J4" s="23">
        <f>I4/50*100</f>
        <v>84.8</v>
      </c>
      <c r="K4" s="23">
        <v>17</v>
      </c>
      <c r="L4" s="27">
        <f>K4/50*100</f>
        <v>34</v>
      </c>
      <c r="M4" s="23">
        <v>44.5</v>
      </c>
      <c r="N4" s="27">
        <f>M4/70*100</f>
        <v>63.571428571428569</v>
      </c>
      <c r="O4" s="23">
        <v>5.8</v>
      </c>
      <c r="P4" s="27">
        <f>O4/8*100</f>
        <v>72.5</v>
      </c>
      <c r="Q4" s="23">
        <v>142</v>
      </c>
      <c r="R4" s="27">
        <f>Q4/(F4*3)*100</f>
        <v>59.166666666666664</v>
      </c>
      <c r="S4" s="23" t="s">
        <v>37</v>
      </c>
      <c r="T4" s="27">
        <f>S4/(F4*2)*100</f>
        <v>70.625</v>
      </c>
      <c r="U4" s="23" t="s">
        <v>39</v>
      </c>
      <c r="V4" s="27">
        <f>U4/(H4*2)*100</f>
        <v>49.099099099099099</v>
      </c>
      <c r="W4" s="23">
        <v>59</v>
      </c>
      <c r="X4" s="23">
        <f>W4/50*100</f>
        <v>118</v>
      </c>
      <c r="Y4" s="23">
        <v>32</v>
      </c>
      <c r="Z4" s="23">
        <f>Y4/30*100</f>
        <v>106.66666666666667</v>
      </c>
      <c r="AA4" s="23">
        <v>47</v>
      </c>
      <c r="AB4" s="23">
        <f>AA4/40*100</f>
        <v>117.5</v>
      </c>
      <c r="AC4" s="23">
        <v>50</v>
      </c>
      <c r="AD4" s="27">
        <f>AC4/100*100</f>
        <v>50</v>
      </c>
      <c r="AE4" s="23">
        <v>78</v>
      </c>
      <c r="AF4" s="27">
        <f>AE4/120*100</f>
        <v>65</v>
      </c>
      <c r="AG4" s="23">
        <v>45.61</v>
      </c>
      <c r="AH4" s="23">
        <f>AG4/45*100</f>
        <v>101.35555555555555</v>
      </c>
    </row>
    <row r="5" spans="1:34">
      <c r="A5" s="15"/>
      <c r="B5" s="16"/>
      <c r="C5" s="1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8"/>
      <c r="T5" s="18"/>
      <c r="U5" s="18"/>
      <c r="V5" s="18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>
      <c r="A6" s="15"/>
      <c r="B6" s="16"/>
      <c r="C6" s="17"/>
      <c r="D6" s="15"/>
      <c r="E6" s="15" t="s">
        <v>33</v>
      </c>
      <c r="F6" s="15"/>
      <c r="G6" s="15">
        <v>20</v>
      </c>
      <c r="H6" s="15"/>
      <c r="I6" s="15">
        <v>50</v>
      </c>
      <c r="J6" s="15"/>
      <c r="K6" s="15">
        <v>50</v>
      </c>
      <c r="L6" s="15"/>
      <c r="M6" s="15">
        <v>70</v>
      </c>
      <c r="N6" s="15"/>
      <c r="O6" s="15">
        <v>8</v>
      </c>
      <c r="P6" s="15"/>
      <c r="Q6" s="15"/>
      <c r="R6" s="15"/>
      <c r="S6" s="18"/>
      <c r="T6" s="18"/>
      <c r="U6" s="18"/>
      <c r="V6" s="18"/>
      <c r="W6" s="15">
        <v>50</v>
      </c>
      <c r="X6" s="15"/>
      <c r="Y6" s="15">
        <v>30</v>
      </c>
      <c r="Z6" s="15"/>
      <c r="AA6" s="15">
        <v>40</v>
      </c>
      <c r="AB6" s="15"/>
      <c r="AC6" s="15">
        <v>100</v>
      </c>
      <c r="AD6" s="15"/>
      <c r="AE6" s="15">
        <v>120</v>
      </c>
      <c r="AF6" s="15"/>
      <c r="AG6" s="15">
        <v>45</v>
      </c>
      <c r="AH6" s="19"/>
    </row>
    <row r="7" spans="1:34">
      <c r="A7" s="15"/>
      <c r="B7" s="16"/>
      <c r="C7" s="17"/>
      <c r="D7" s="15"/>
      <c r="E7" s="15" t="s">
        <v>34</v>
      </c>
      <c r="F7" s="15"/>
      <c r="G7" s="15"/>
      <c r="H7" s="24">
        <f>AVERAGE(H3:H4)</f>
        <v>102</v>
      </c>
      <c r="I7" s="15"/>
      <c r="J7" s="24">
        <f>AVERAGE(J3:J4)</f>
        <v>78.099999999999994</v>
      </c>
      <c r="K7" s="15"/>
      <c r="L7" s="24">
        <f>AVERAGE(L3:L4)</f>
        <v>24</v>
      </c>
      <c r="M7" s="15"/>
      <c r="N7" s="24">
        <f>AVERAGE(N3:N4)</f>
        <v>64.285714285714278</v>
      </c>
      <c r="O7" s="15"/>
      <c r="P7" s="24">
        <f>AVERAGE(P3:P4)</f>
        <v>72.5</v>
      </c>
      <c r="Q7" s="15"/>
      <c r="R7" s="24">
        <f>AVERAGE(R3:R4)</f>
        <v>64.416666666666671</v>
      </c>
      <c r="S7" s="18"/>
      <c r="T7" s="24">
        <f>AVERAGE(T3:T4)</f>
        <v>57.8125</v>
      </c>
      <c r="U7" s="18"/>
      <c r="V7" s="24">
        <f>AVERAGE(V3:V4)</f>
        <v>51.162452775356002</v>
      </c>
      <c r="W7" s="15"/>
      <c r="X7" s="24">
        <f>AVERAGE(X3:X4)</f>
        <v>117</v>
      </c>
      <c r="Y7" s="15"/>
      <c r="Z7" s="24">
        <f>AVERAGE(Z3:Z4)</f>
        <v>98.333333333333343</v>
      </c>
      <c r="AA7" s="15"/>
      <c r="AB7" s="24">
        <f>AVERAGE(AB3:AB4)</f>
        <v>80</v>
      </c>
      <c r="AC7" s="15"/>
      <c r="AD7" s="24">
        <f>AVERAGE(AD3:AD4)</f>
        <v>55</v>
      </c>
      <c r="AE7" s="15"/>
      <c r="AF7" s="24">
        <f>AVERAGE(AF3:AF4)</f>
        <v>42.5</v>
      </c>
      <c r="AG7" s="15"/>
      <c r="AH7" s="24">
        <f>AVERAGE(AH3:AH4)</f>
        <v>87.188888888888897</v>
      </c>
    </row>
    <row r="8" spans="1:34">
      <c r="A8" s="15"/>
      <c r="B8" s="16"/>
      <c r="C8" s="17"/>
      <c r="D8" s="15"/>
      <c r="E8" s="15"/>
      <c r="F8" s="15"/>
      <c r="G8" s="15"/>
      <c r="H8" s="24"/>
      <c r="I8" s="15"/>
      <c r="J8" s="24"/>
      <c r="K8" s="15"/>
      <c r="L8" s="24"/>
      <c r="M8" s="15"/>
      <c r="N8" s="24"/>
      <c r="O8" s="15"/>
      <c r="P8" s="24"/>
      <c r="Q8" s="15"/>
      <c r="R8" s="24"/>
      <c r="S8" s="18"/>
      <c r="T8" s="24"/>
      <c r="U8" s="18"/>
      <c r="V8" s="24"/>
      <c r="W8" s="15"/>
      <c r="X8" s="24"/>
      <c r="Y8" s="15"/>
      <c r="Z8" s="24"/>
      <c r="AA8" s="15"/>
      <c r="AB8" s="24"/>
      <c r="AC8" s="15"/>
      <c r="AD8" s="24"/>
      <c r="AE8" s="15"/>
      <c r="AF8" s="24"/>
      <c r="AG8" s="15"/>
      <c r="AH8" s="24"/>
    </row>
    <row r="9" spans="1:34">
      <c r="A9" s="15"/>
      <c r="B9" s="16"/>
      <c r="C9" s="17" t="s">
        <v>43</v>
      </c>
      <c r="D9" s="15"/>
      <c r="E9" s="15" t="s">
        <v>44</v>
      </c>
      <c r="F9" s="15" t="s">
        <v>45</v>
      </c>
      <c r="G9" s="15"/>
      <c r="H9" s="24"/>
      <c r="I9" s="15"/>
      <c r="J9" s="24"/>
      <c r="K9" s="15"/>
      <c r="L9" s="24"/>
      <c r="M9" s="15"/>
      <c r="N9" s="24"/>
      <c r="O9" s="15"/>
      <c r="P9" s="24"/>
      <c r="Q9" s="15"/>
      <c r="R9" s="24"/>
      <c r="S9" s="18"/>
      <c r="T9" s="24"/>
      <c r="U9" s="18"/>
      <c r="V9" s="24"/>
      <c r="W9" s="15"/>
      <c r="X9" s="24"/>
      <c r="Y9" s="15"/>
      <c r="Z9" s="24"/>
      <c r="AA9" s="15"/>
      <c r="AB9" s="24"/>
      <c r="AC9" s="15"/>
      <c r="AD9" s="24"/>
      <c r="AE9" s="15"/>
      <c r="AF9" s="24"/>
      <c r="AG9" s="15"/>
      <c r="AH9" s="24"/>
    </row>
    <row r="10" spans="1:34">
      <c r="A10" s="15"/>
      <c r="B10" s="16"/>
      <c r="C10" s="22" t="s">
        <v>6</v>
      </c>
      <c r="D10" s="15"/>
      <c r="E10" s="15">
        <v>100</v>
      </c>
      <c r="F10" s="15">
        <v>102</v>
      </c>
      <c r="G10" s="15"/>
      <c r="H10" s="24"/>
      <c r="I10" s="15"/>
      <c r="J10" s="24"/>
      <c r="K10" s="15"/>
      <c r="L10" s="24"/>
      <c r="M10" s="15"/>
      <c r="N10" s="24"/>
      <c r="O10" s="15"/>
      <c r="P10" s="24"/>
      <c r="Q10" s="15"/>
      <c r="R10" s="24"/>
      <c r="S10" s="18"/>
      <c r="T10" s="24"/>
      <c r="U10" s="18"/>
      <c r="V10" s="24"/>
      <c r="W10" s="15"/>
      <c r="X10" s="24"/>
      <c r="Y10" s="15"/>
      <c r="Z10" s="24"/>
      <c r="AA10" s="15"/>
      <c r="AB10" s="24"/>
      <c r="AC10" s="15"/>
      <c r="AD10" s="24"/>
      <c r="AE10" s="15"/>
      <c r="AF10" s="24"/>
      <c r="AG10" s="15"/>
      <c r="AH10" s="24"/>
    </row>
    <row r="11" spans="1:34">
      <c r="A11" s="15"/>
      <c r="B11" s="16"/>
      <c r="C11" s="22" t="s">
        <v>7</v>
      </c>
      <c r="D11" s="15"/>
      <c r="E11" s="15">
        <v>100</v>
      </c>
      <c r="F11" s="15">
        <v>78</v>
      </c>
      <c r="G11" s="15"/>
      <c r="H11" s="24"/>
      <c r="I11" s="15"/>
      <c r="J11" s="24"/>
      <c r="K11" s="15"/>
      <c r="L11" s="24"/>
      <c r="M11" s="15"/>
      <c r="N11" s="24"/>
      <c r="O11" s="15"/>
      <c r="P11" s="24"/>
      <c r="Q11" s="15"/>
      <c r="R11" s="24"/>
      <c r="S11" s="18"/>
      <c r="T11" s="24"/>
      <c r="U11" s="18"/>
      <c r="V11" s="24"/>
      <c r="W11" s="15"/>
      <c r="X11" s="24"/>
      <c r="Y11" s="15"/>
      <c r="Z11" s="24"/>
      <c r="AA11" s="15"/>
      <c r="AB11" s="24"/>
      <c r="AC11" s="15"/>
      <c r="AD11" s="24"/>
      <c r="AE11" s="15"/>
      <c r="AF11" s="24"/>
      <c r="AG11" s="15"/>
      <c r="AH11" s="24"/>
    </row>
    <row r="12" spans="1:34" ht="31.5">
      <c r="A12" s="15"/>
      <c r="B12" s="16"/>
      <c r="C12" s="22" t="s">
        <v>10</v>
      </c>
      <c r="D12" s="15"/>
      <c r="E12" s="15">
        <v>100</v>
      </c>
      <c r="F12" s="15">
        <v>24</v>
      </c>
      <c r="G12" s="15"/>
      <c r="H12" s="24"/>
      <c r="I12" s="15"/>
      <c r="J12" s="24"/>
      <c r="K12" s="15"/>
      <c r="L12" s="24"/>
      <c r="M12" s="15"/>
      <c r="N12" s="24"/>
      <c r="O12" s="15"/>
      <c r="P12" s="24"/>
      <c r="Q12" s="15"/>
      <c r="R12" s="24"/>
      <c r="S12" s="18"/>
      <c r="T12" s="24"/>
      <c r="U12" s="18"/>
      <c r="V12" s="24"/>
      <c r="W12" s="15"/>
      <c r="X12" s="24"/>
      <c r="Y12" s="15"/>
      <c r="Z12" s="24"/>
      <c r="AA12" s="15"/>
      <c r="AB12" s="24"/>
      <c r="AC12" s="15"/>
      <c r="AD12" s="24"/>
      <c r="AE12" s="15"/>
      <c r="AF12" s="24"/>
      <c r="AG12" s="15"/>
      <c r="AH12" s="24"/>
    </row>
    <row r="13" spans="1:34">
      <c r="A13" s="15"/>
      <c r="B13" s="16"/>
      <c r="C13" s="22" t="s">
        <v>23</v>
      </c>
      <c r="D13" s="15"/>
      <c r="E13" s="15">
        <v>100</v>
      </c>
      <c r="F13" s="15">
        <v>64</v>
      </c>
      <c r="G13" s="15"/>
      <c r="H13" s="24"/>
      <c r="I13" s="15"/>
      <c r="J13" s="24"/>
      <c r="K13" s="15"/>
      <c r="L13" s="24"/>
      <c r="M13" s="15"/>
      <c r="N13" s="24"/>
      <c r="O13" s="15"/>
      <c r="P13" s="24"/>
      <c r="Q13" s="15"/>
      <c r="R13" s="24"/>
      <c r="S13" s="18"/>
      <c r="T13" s="24"/>
      <c r="U13" s="18"/>
      <c r="V13" s="24"/>
      <c r="W13" s="15"/>
      <c r="X13" s="24"/>
      <c r="Y13" s="15"/>
      <c r="Z13" s="24"/>
      <c r="AA13" s="15"/>
      <c r="AB13" s="24"/>
      <c r="AC13" s="15"/>
      <c r="AD13" s="24"/>
      <c r="AE13" s="15"/>
      <c r="AF13" s="24"/>
      <c r="AG13" s="15"/>
      <c r="AH13" s="24"/>
    </row>
    <row r="14" spans="1:34" ht="31.5">
      <c r="A14" s="15"/>
      <c r="B14" s="16"/>
      <c r="C14" s="22" t="s">
        <v>26</v>
      </c>
      <c r="D14" s="15"/>
      <c r="E14" s="15">
        <v>100</v>
      </c>
      <c r="F14" s="15">
        <v>73</v>
      </c>
      <c r="G14" s="15"/>
      <c r="H14" s="24"/>
      <c r="I14" s="15"/>
      <c r="J14" s="24"/>
      <c r="K14" s="15"/>
      <c r="L14" s="24"/>
      <c r="M14" s="15"/>
      <c r="N14" s="24"/>
      <c r="O14" s="15"/>
      <c r="P14" s="24"/>
      <c r="Q14" s="15"/>
      <c r="R14" s="24"/>
      <c r="S14" s="18"/>
      <c r="T14" s="24"/>
      <c r="U14" s="18"/>
      <c r="V14" s="24"/>
      <c r="W14" s="15"/>
      <c r="X14" s="24"/>
      <c r="Y14" s="15"/>
      <c r="Z14" s="24"/>
      <c r="AA14" s="15"/>
      <c r="AB14" s="24"/>
      <c r="AC14" s="15"/>
      <c r="AD14" s="24"/>
      <c r="AE14" s="15"/>
      <c r="AF14" s="24"/>
      <c r="AG14" s="15"/>
      <c r="AH14" s="24"/>
    </row>
    <row r="15" spans="1:34">
      <c r="A15" s="15"/>
      <c r="B15" s="16"/>
      <c r="C15" s="22" t="s">
        <v>16</v>
      </c>
      <c r="D15" s="15"/>
      <c r="E15" s="15">
        <v>100</v>
      </c>
      <c r="F15" s="15">
        <v>64</v>
      </c>
      <c r="G15" s="15"/>
      <c r="H15" s="24"/>
      <c r="I15" s="15"/>
      <c r="J15" s="24"/>
      <c r="K15" s="15"/>
      <c r="L15" s="24"/>
      <c r="M15" s="15"/>
      <c r="N15" s="24"/>
      <c r="O15" s="15"/>
      <c r="P15" s="24"/>
      <c r="Q15" s="15"/>
      <c r="R15" s="24"/>
      <c r="S15" s="18"/>
      <c r="T15" s="24"/>
      <c r="U15" s="18"/>
      <c r="V15" s="24"/>
      <c r="W15" s="15"/>
      <c r="X15" s="24"/>
      <c r="Y15" s="15"/>
      <c r="Z15" s="24"/>
      <c r="AA15" s="15"/>
      <c r="AB15" s="24"/>
      <c r="AC15" s="15"/>
      <c r="AD15" s="24"/>
      <c r="AE15" s="15"/>
      <c r="AF15" s="24"/>
      <c r="AG15" s="15"/>
      <c r="AH15" s="24"/>
    </row>
    <row r="16" spans="1:34">
      <c r="A16" s="15"/>
      <c r="B16" s="16"/>
      <c r="C16" s="22" t="s">
        <v>24</v>
      </c>
      <c r="D16" s="15"/>
      <c r="E16" s="15">
        <v>100</v>
      </c>
      <c r="F16" s="15">
        <v>58</v>
      </c>
      <c r="G16" s="15"/>
      <c r="H16" s="24"/>
      <c r="I16" s="15"/>
      <c r="J16" s="24"/>
      <c r="K16" s="15"/>
      <c r="L16" s="24"/>
      <c r="M16" s="15"/>
      <c r="N16" s="24"/>
      <c r="O16" s="15"/>
      <c r="P16" s="24"/>
      <c r="Q16" s="15"/>
      <c r="R16" s="24"/>
      <c r="S16" s="18"/>
      <c r="T16" s="24"/>
      <c r="U16" s="18"/>
      <c r="V16" s="24"/>
      <c r="W16" s="15"/>
      <c r="X16" s="24"/>
      <c r="Y16" s="15"/>
      <c r="Z16" s="24"/>
      <c r="AA16" s="15"/>
      <c r="AB16" s="24"/>
      <c r="AC16" s="15"/>
      <c r="AD16" s="24"/>
      <c r="AE16" s="15"/>
      <c r="AF16" s="24"/>
      <c r="AG16" s="15"/>
      <c r="AH16" s="24"/>
    </row>
    <row r="17" spans="1:34">
      <c r="A17" s="15"/>
      <c r="B17" s="16"/>
      <c r="C17" s="22" t="s">
        <v>27</v>
      </c>
      <c r="D17" s="15"/>
      <c r="E17" s="15">
        <v>100</v>
      </c>
      <c r="F17" s="15">
        <v>51</v>
      </c>
      <c r="G17" s="15"/>
      <c r="H17" s="24"/>
      <c r="I17" s="15"/>
      <c r="J17" s="24"/>
      <c r="K17" s="15"/>
      <c r="L17" s="24"/>
      <c r="M17" s="15"/>
      <c r="N17" s="24"/>
      <c r="O17" s="15"/>
      <c r="P17" s="24"/>
      <c r="Q17" s="15"/>
      <c r="R17" s="24"/>
      <c r="S17" s="18"/>
      <c r="T17" s="24"/>
      <c r="U17" s="18"/>
      <c r="V17" s="24"/>
      <c r="W17" s="15"/>
      <c r="X17" s="24"/>
      <c r="Y17" s="15"/>
      <c r="Z17" s="24"/>
      <c r="AA17" s="15"/>
      <c r="AB17" s="24"/>
      <c r="AC17" s="15"/>
      <c r="AD17" s="24"/>
      <c r="AE17" s="15"/>
      <c r="AF17" s="24"/>
      <c r="AG17" s="15"/>
      <c r="AH17" s="24"/>
    </row>
    <row r="18" spans="1:34">
      <c r="A18" s="15"/>
      <c r="B18" s="16"/>
      <c r="C18" s="22" t="s">
        <v>25</v>
      </c>
      <c r="D18" s="15"/>
      <c r="E18" s="15">
        <v>100</v>
      </c>
      <c r="F18" s="15">
        <v>117</v>
      </c>
      <c r="G18" s="15"/>
      <c r="H18" s="24"/>
      <c r="I18" s="15"/>
      <c r="J18" s="24"/>
      <c r="K18" s="15"/>
      <c r="L18" s="24"/>
      <c r="M18" s="15"/>
      <c r="N18" s="24"/>
      <c r="O18" s="15"/>
      <c r="P18" s="24"/>
      <c r="Q18" s="15"/>
      <c r="R18" s="24"/>
      <c r="S18" s="18"/>
      <c r="T18" s="24"/>
      <c r="U18" s="18"/>
      <c r="V18" s="24"/>
      <c r="W18" s="15"/>
      <c r="X18" s="24"/>
      <c r="Y18" s="15"/>
      <c r="Z18" s="24"/>
      <c r="AA18" s="15"/>
      <c r="AB18" s="24"/>
      <c r="AC18" s="15"/>
      <c r="AD18" s="24"/>
      <c r="AE18" s="15"/>
      <c r="AF18" s="24"/>
      <c r="AG18" s="15"/>
      <c r="AH18" s="24"/>
    </row>
    <row r="19" spans="1:34">
      <c r="A19" s="15"/>
      <c r="B19" s="16"/>
      <c r="C19" s="22" t="s">
        <v>12</v>
      </c>
      <c r="D19" s="15"/>
      <c r="E19" s="15">
        <v>100</v>
      </c>
      <c r="F19" s="15">
        <v>98</v>
      </c>
      <c r="G19" s="15"/>
      <c r="H19" s="24"/>
      <c r="I19" s="15"/>
      <c r="J19" s="24"/>
      <c r="K19" s="15"/>
      <c r="L19" s="24"/>
      <c r="M19" s="15"/>
      <c r="N19" s="24"/>
      <c r="O19" s="15"/>
      <c r="P19" s="24"/>
      <c r="Q19" s="15"/>
      <c r="R19" s="24"/>
      <c r="S19" s="18"/>
      <c r="T19" s="24"/>
      <c r="U19" s="18"/>
      <c r="V19" s="24"/>
      <c r="W19" s="15"/>
      <c r="X19" s="24"/>
      <c r="Y19" s="15"/>
      <c r="Z19" s="24"/>
      <c r="AA19" s="15"/>
      <c r="AB19" s="24"/>
      <c r="AC19" s="15"/>
      <c r="AD19" s="24"/>
      <c r="AE19" s="15"/>
      <c r="AF19" s="24"/>
      <c r="AG19" s="15"/>
      <c r="AH19" s="24"/>
    </row>
    <row r="20" spans="1:34">
      <c r="A20" s="15"/>
      <c r="B20" s="16"/>
      <c r="C20" s="22" t="s">
        <v>13</v>
      </c>
      <c r="D20" s="15"/>
      <c r="E20" s="15">
        <v>100</v>
      </c>
      <c r="F20" s="15">
        <v>80</v>
      </c>
      <c r="G20" s="15"/>
      <c r="H20" s="24"/>
      <c r="I20" s="15"/>
      <c r="J20" s="24"/>
      <c r="K20" s="15"/>
      <c r="L20" s="24"/>
      <c r="M20" s="15"/>
      <c r="N20" s="24"/>
      <c r="O20" s="15"/>
      <c r="P20" s="24"/>
      <c r="Q20" s="15"/>
      <c r="R20" s="24"/>
      <c r="S20" s="18"/>
      <c r="T20" s="24"/>
      <c r="U20" s="18"/>
      <c r="V20" s="24"/>
      <c r="W20" s="15"/>
      <c r="X20" s="24"/>
      <c r="Y20" s="15"/>
      <c r="Z20" s="24"/>
      <c r="AA20" s="15"/>
      <c r="AB20" s="24"/>
      <c r="AC20" s="15"/>
      <c r="AD20" s="24"/>
      <c r="AE20" s="15"/>
      <c r="AF20" s="24"/>
      <c r="AG20" s="15"/>
      <c r="AH20" s="24"/>
    </row>
    <row r="21" spans="1:34">
      <c r="A21" s="15"/>
      <c r="B21" s="16"/>
      <c r="C21" s="22" t="s">
        <v>15</v>
      </c>
      <c r="D21" s="15"/>
      <c r="E21" s="15">
        <v>100</v>
      </c>
      <c r="F21" s="15">
        <v>55</v>
      </c>
      <c r="G21" s="15"/>
      <c r="H21" s="24"/>
      <c r="I21" s="15"/>
      <c r="J21" s="24"/>
      <c r="K21" s="15"/>
      <c r="L21" s="24"/>
      <c r="M21" s="15"/>
      <c r="N21" s="24"/>
      <c r="O21" s="15"/>
      <c r="P21" s="24"/>
      <c r="Q21" s="15"/>
      <c r="R21" s="24"/>
      <c r="S21" s="18"/>
      <c r="T21" s="24"/>
      <c r="U21" s="18"/>
      <c r="V21" s="24"/>
      <c r="W21" s="15"/>
      <c r="X21" s="24"/>
      <c r="Y21" s="15"/>
      <c r="Z21" s="24"/>
      <c r="AA21" s="15"/>
      <c r="AB21" s="24"/>
      <c r="AC21" s="15"/>
      <c r="AD21" s="24"/>
      <c r="AE21" s="15"/>
      <c r="AF21" s="24"/>
      <c r="AG21" s="15"/>
      <c r="AH21" s="24"/>
    </row>
    <row r="22" spans="1:34">
      <c r="A22" s="15"/>
      <c r="B22" s="16"/>
      <c r="C22" s="22" t="s">
        <v>14</v>
      </c>
      <c r="D22" s="15"/>
      <c r="E22" s="15">
        <v>100</v>
      </c>
      <c r="F22" s="15">
        <v>43</v>
      </c>
      <c r="G22" s="15"/>
      <c r="H22" s="24"/>
      <c r="I22" s="15"/>
      <c r="J22" s="24"/>
      <c r="K22" s="15"/>
      <c r="L22" s="24"/>
      <c r="M22" s="15"/>
      <c r="N22" s="24"/>
      <c r="O22" s="15"/>
      <c r="P22" s="24"/>
      <c r="Q22" s="15"/>
      <c r="R22" s="24"/>
      <c r="S22" s="18"/>
      <c r="T22" s="24"/>
      <c r="U22" s="18"/>
      <c r="V22" s="24"/>
      <c r="W22" s="15"/>
      <c r="X22" s="24"/>
      <c r="Y22" s="15"/>
      <c r="Z22" s="24"/>
      <c r="AA22" s="15"/>
      <c r="AB22" s="24"/>
      <c r="AC22" s="15"/>
      <c r="AD22" s="24"/>
      <c r="AE22" s="15"/>
      <c r="AF22" s="24"/>
      <c r="AG22" s="15"/>
      <c r="AH22" s="24"/>
    </row>
    <row r="23" spans="1:34">
      <c r="A23" s="15"/>
      <c r="B23" s="16"/>
      <c r="C23" s="22" t="s">
        <v>35</v>
      </c>
      <c r="D23" s="15"/>
      <c r="E23" s="15">
        <v>100</v>
      </c>
      <c r="F23" s="15">
        <v>87</v>
      </c>
      <c r="G23" s="15"/>
      <c r="H23" s="24"/>
      <c r="I23" s="15"/>
      <c r="J23" s="24"/>
      <c r="K23" s="15"/>
      <c r="L23" s="24"/>
      <c r="M23" s="15"/>
      <c r="N23" s="24"/>
      <c r="O23" s="15"/>
      <c r="P23" s="24"/>
      <c r="Q23" s="15"/>
      <c r="R23" s="24"/>
      <c r="S23" s="18"/>
      <c r="T23" s="24"/>
      <c r="U23" s="18"/>
      <c r="V23" s="24"/>
      <c r="W23" s="15"/>
      <c r="X23" s="24"/>
      <c r="Y23" s="15"/>
      <c r="Z23" s="24"/>
      <c r="AA23" s="15"/>
      <c r="AB23" s="24"/>
      <c r="AC23" s="15"/>
      <c r="AD23" s="24"/>
      <c r="AE23" s="15"/>
      <c r="AF23" s="24"/>
      <c r="AG23" s="15"/>
      <c r="AH23" s="24"/>
    </row>
    <row r="24" spans="1:34">
      <c r="A24" s="15"/>
      <c r="B24" s="16"/>
      <c r="C24" s="17"/>
      <c r="D24" s="15"/>
      <c r="E24" s="15"/>
      <c r="F24" s="15"/>
      <c r="G24" s="15"/>
      <c r="H24" s="24"/>
      <c r="I24" s="15"/>
      <c r="J24" s="24"/>
      <c r="K24" s="15"/>
      <c r="L24" s="24"/>
      <c r="M24" s="15"/>
      <c r="N24" s="24"/>
      <c r="O24" s="15"/>
      <c r="P24" s="24"/>
      <c r="Q24" s="15"/>
      <c r="R24" s="24"/>
      <c r="S24" s="18"/>
      <c r="T24" s="24"/>
      <c r="U24" s="18"/>
      <c r="V24" s="24"/>
      <c r="W24" s="15"/>
      <c r="X24" s="24"/>
      <c r="Y24" s="15"/>
      <c r="Z24" s="24"/>
      <c r="AA24" s="15"/>
      <c r="AB24" s="24"/>
      <c r="AC24" s="15"/>
      <c r="AD24" s="24"/>
      <c r="AE24" s="15"/>
      <c r="AF24" s="24"/>
      <c r="AG24" s="15"/>
      <c r="AH24" s="24"/>
    </row>
    <row r="25" spans="1:34">
      <c r="A25" s="15"/>
      <c r="B25" s="16"/>
      <c r="C25" s="17"/>
      <c r="D25" s="15"/>
      <c r="E25" s="15"/>
      <c r="F25" s="15"/>
      <c r="G25" s="15"/>
      <c r="H25" s="24"/>
      <c r="I25" s="15"/>
      <c r="J25" s="24"/>
      <c r="K25" s="15"/>
      <c r="L25" s="24"/>
      <c r="M25" s="15"/>
      <c r="N25" s="24"/>
      <c r="O25" s="15"/>
      <c r="P25" s="24"/>
      <c r="Q25" s="15"/>
      <c r="R25" s="24"/>
      <c r="S25" s="18"/>
      <c r="T25" s="24"/>
      <c r="U25" s="18"/>
      <c r="V25" s="24"/>
      <c r="W25" s="15"/>
      <c r="X25" s="24"/>
      <c r="Y25" s="15"/>
      <c r="Z25" s="24"/>
      <c r="AA25" s="15"/>
      <c r="AB25" s="24"/>
      <c r="AC25" s="15"/>
      <c r="AD25" s="24"/>
      <c r="AE25" s="15"/>
      <c r="AF25" s="24"/>
      <c r="AG25" s="15"/>
      <c r="AH25" s="24"/>
    </row>
    <row r="26" spans="1:34">
      <c r="A26" s="15"/>
      <c r="B26" s="16"/>
      <c r="C26" s="17"/>
      <c r="D26" s="15"/>
      <c r="E26" s="15"/>
      <c r="F26" s="15"/>
      <c r="G26" s="15"/>
      <c r="H26" s="24"/>
      <c r="I26" s="15"/>
      <c r="J26" s="24"/>
      <c r="K26" s="15"/>
      <c r="L26" s="24"/>
      <c r="M26" s="15"/>
      <c r="N26" s="24"/>
      <c r="O26" s="15"/>
      <c r="P26" s="24"/>
      <c r="Q26" s="15"/>
      <c r="R26" s="24"/>
      <c r="S26" s="18"/>
      <c r="T26" s="24"/>
      <c r="U26" s="18"/>
      <c r="V26" s="24"/>
      <c r="W26" s="15"/>
      <c r="X26" s="24"/>
      <c r="Y26" s="15"/>
      <c r="Z26" s="24"/>
      <c r="AA26" s="15"/>
      <c r="AB26" s="24"/>
      <c r="AC26" s="15"/>
      <c r="AD26" s="24"/>
      <c r="AE26" s="15"/>
      <c r="AF26" s="24"/>
      <c r="AG26" s="15"/>
      <c r="AH26" s="24"/>
    </row>
    <row r="27" spans="1:34">
      <c r="A27" s="15"/>
      <c r="B27" s="16"/>
      <c r="C27" s="17"/>
      <c r="D27" s="15"/>
      <c r="E27" s="15"/>
      <c r="F27" s="15"/>
      <c r="G27" s="15"/>
      <c r="H27" s="24"/>
      <c r="I27" s="15"/>
      <c r="J27" s="24"/>
      <c r="K27" s="15"/>
      <c r="L27" s="24"/>
      <c r="M27" s="15"/>
      <c r="N27" s="24"/>
      <c r="O27" s="15"/>
      <c r="P27" s="24"/>
      <c r="Q27" s="15"/>
      <c r="R27" s="24"/>
      <c r="S27" s="18"/>
      <c r="T27" s="24"/>
      <c r="U27" s="18"/>
      <c r="V27" s="24"/>
      <c r="W27" s="15"/>
      <c r="X27" s="24"/>
      <c r="Y27" s="15"/>
      <c r="Z27" s="24"/>
      <c r="AA27" s="15"/>
      <c r="AB27" s="24"/>
      <c r="AC27" s="15"/>
      <c r="AD27" s="24"/>
      <c r="AE27" s="15"/>
      <c r="AF27" s="24"/>
      <c r="AG27" s="15"/>
      <c r="AH27" s="24"/>
    </row>
    <row r="28" spans="1:34">
      <c r="A28" s="15"/>
      <c r="B28" s="16"/>
      <c r="C28" s="17"/>
      <c r="D28" s="15"/>
      <c r="E28" s="15"/>
      <c r="F28" s="15"/>
      <c r="G28" s="15"/>
      <c r="H28" s="24"/>
      <c r="I28" s="15"/>
      <c r="J28" s="24"/>
      <c r="K28" s="15"/>
      <c r="L28" s="24"/>
      <c r="M28" s="15"/>
      <c r="N28" s="24"/>
      <c r="O28" s="15"/>
      <c r="P28" s="24"/>
      <c r="Q28" s="15"/>
      <c r="R28" s="24"/>
      <c r="S28" s="18"/>
      <c r="T28" s="24"/>
      <c r="U28" s="18"/>
      <c r="V28" s="24"/>
      <c r="W28" s="15"/>
      <c r="X28" s="24"/>
      <c r="Y28" s="15"/>
      <c r="Z28" s="24"/>
      <c r="AA28" s="15"/>
      <c r="AB28" s="24"/>
      <c r="AC28" s="15"/>
      <c r="AD28" s="24"/>
      <c r="AE28" s="15"/>
      <c r="AF28" s="24"/>
      <c r="AG28" s="15"/>
      <c r="AH28" s="24"/>
    </row>
    <row r="29" spans="1:34">
      <c r="A29" s="15"/>
      <c r="B29" s="16"/>
      <c r="C29" s="17"/>
      <c r="D29" s="15"/>
      <c r="E29" s="15"/>
      <c r="F29" s="15"/>
      <c r="G29" s="15"/>
      <c r="H29" s="24"/>
      <c r="I29" s="15"/>
      <c r="J29" s="24"/>
      <c r="K29" s="15"/>
      <c r="L29" s="24"/>
      <c r="M29" s="15"/>
      <c r="N29" s="24"/>
      <c r="O29" s="15"/>
      <c r="P29" s="24"/>
      <c r="Q29" s="15"/>
      <c r="R29" s="24"/>
      <c r="S29" s="18"/>
      <c r="T29" s="24"/>
      <c r="U29" s="18"/>
      <c r="V29" s="24"/>
      <c r="W29" s="15"/>
      <c r="X29" s="24"/>
      <c r="Y29" s="15"/>
      <c r="Z29" s="24"/>
      <c r="AA29" s="15"/>
      <c r="AB29" s="24"/>
      <c r="AC29" s="15"/>
      <c r="AD29" s="24"/>
      <c r="AE29" s="15"/>
      <c r="AF29" s="24"/>
      <c r="AG29" s="15"/>
      <c r="AH29" s="24"/>
    </row>
    <row r="30" spans="1:34">
      <c r="A30" s="15"/>
      <c r="B30" s="16"/>
      <c r="C30" s="17"/>
      <c r="D30" s="15"/>
      <c r="E30" s="15"/>
      <c r="F30" s="15"/>
      <c r="G30" s="15"/>
      <c r="H30" s="24"/>
      <c r="I30" s="15"/>
      <c r="J30" s="24"/>
      <c r="K30" s="15"/>
      <c r="L30" s="24"/>
      <c r="M30" s="15"/>
      <c r="N30" s="24"/>
      <c r="O30" s="15"/>
      <c r="P30" s="24"/>
      <c r="Q30" s="15"/>
      <c r="R30" s="24"/>
      <c r="S30" s="18"/>
      <c r="T30" s="24"/>
      <c r="U30" s="18"/>
      <c r="V30" s="24"/>
      <c r="W30" s="15"/>
      <c r="X30" s="24"/>
      <c r="Y30" s="15"/>
      <c r="Z30" s="24"/>
      <c r="AA30" s="15"/>
      <c r="AB30" s="24"/>
      <c r="AC30" s="15"/>
      <c r="AD30" s="24"/>
      <c r="AE30" s="15"/>
      <c r="AF30" s="24"/>
      <c r="AG30" s="15"/>
      <c r="AH30" s="24"/>
    </row>
    <row r="31" spans="1:34">
      <c r="A31" s="15"/>
      <c r="B31" s="16"/>
      <c r="C31" s="17"/>
      <c r="D31" s="15"/>
      <c r="E31" s="15"/>
      <c r="F31" s="15"/>
      <c r="G31" s="15"/>
      <c r="H31" s="24"/>
      <c r="I31" s="15"/>
      <c r="J31" s="24"/>
      <c r="K31" s="15"/>
      <c r="L31" s="24"/>
      <c r="M31" s="15"/>
      <c r="N31" s="24"/>
      <c r="O31" s="15"/>
      <c r="P31" s="24"/>
      <c r="Q31" s="15"/>
      <c r="R31" s="24"/>
      <c r="S31" s="18"/>
      <c r="T31" s="24"/>
      <c r="U31" s="18"/>
      <c r="V31" s="24"/>
      <c r="W31" s="15"/>
      <c r="X31" s="24"/>
      <c r="Y31" s="15"/>
      <c r="Z31" s="24"/>
      <c r="AA31" s="15"/>
      <c r="AB31" s="24"/>
      <c r="AC31" s="15"/>
      <c r="AD31" s="24"/>
      <c r="AE31" s="15"/>
      <c r="AF31" s="24"/>
      <c r="AG31" s="15"/>
      <c r="AH31" s="24"/>
    </row>
    <row r="32" spans="1:34">
      <c r="A32" s="15"/>
      <c r="B32" s="16"/>
      <c r="C32" s="17"/>
      <c r="D32" s="15"/>
      <c r="E32" s="15"/>
      <c r="F32" s="15"/>
      <c r="G32" s="15"/>
      <c r="H32" s="24"/>
      <c r="I32" s="15"/>
      <c r="J32" s="24"/>
      <c r="K32" s="15"/>
      <c r="L32" s="24"/>
      <c r="M32" s="15"/>
      <c r="N32" s="24"/>
      <c r="O32" s="15"/>
      <c r="P32" s="24"/>
      <c r="Q32" s="15"/>
      <c r="R32" s="24"/>
      <c r="S32" s="18"/>
      <c r="T32" s="24"/>
      <c r="U32" s="18"/>
      <c r="V32" s="24"/>
      <c r="W32" s="15"/>
      <c r="X32" s="24"/>
      <c r="Y32" s="15"/>
      <c r="Z32" s="24"/>
      <c r="AA32" s="15"/>
      <c r="AB32" s="24"/>
      <c r="AC32" s="15"/>
      <c r="AD32" s="24"/>
      <c r="AE32" s="15"/>
      <c r="AF32" s="24"/>
      <c r="AG32" s="15"/>
      <c r="AH32" s="24"/>
    </row>
    <row r="33" spans="1:34">
      <c r="A33" s="15"/>
      <c r="B33" s="16"/>
      <c r="C33" s="17"/>
      <c r="D33" s="15"/>
      <c r="E33" s="15"/>
      <c r="F33" s="15"/>
      <c r="G33" s="15"/>
      <c r="H33" s="24"/>
      <c r="I33" s="15"/>
      <c r="J33" s="24"/>
      <c r="K33" s="15"/>
      <c r="L33" s="24"/>
      <c r="M33" s="15"/>
      <c r="N33" s="24"/>
      <c r="O33" s="15"/>
      <c r="P33" s="24"/>
      <c r="Q33" s="15"/>
      <c r="R33" s="24"/>
      <c r="S33" s="18"/>
      <c r="T33" s="24"/>
      <c r="U33" s="18"/>
      <c r="V33" s="24"/>
      <c r="W33" s="15"/>
      <c r="X33" s="24"/>
      <c r="Y33" s="15"/>
      <c r="Z33" s="24"/>
      <c r="AA33" s="15"/>
      <c r="AB33" s="24"/>
      <c r="AC33" s="15"/>
      <c r="AD33" s="24"/>
      <c r="AE33" s="15"/>
      <c r="AF33" s="24"/>
      <c r="AG33" s="15"/>
      <c r="AH33" s="24"/>
    </row>
    <row r="34" spans="1:34">
      <c r="A34" s="15"/>
      <c r="B34" s="16"/>
      <c r="C34" s="17"/>
      <c r="D34" s="15"/>
      <c r="E34" s="15"/>
      <c r="F34" s="15"/>
      <c r="G34" s="15"/>
      <c r="H34" s="24"/>
      <c r="I34" s="15"/>
      <c r="J34" s="24"/>
      <c r="K34" s="15"/>
      <c r="L34" s="24"/>
      <c r="M34" s="15"/>
      <c r="N34" s="24"/>
      <c r="O34" s="15"/>
      <c r="P34" s="24"/>
      <c r="Q34" s="15"/>
      <c r="R34" s="24"/>
      <c r="S34" s="18"/>
      <c r="T34" s="24"/>
      <c r="U34" s="18"/>
      <c r="V34" s="24"/>
      <c r="W34" s="15"/>
      <c r="X34" s="24"/>
      <c r="Y34" s="15"/>
      <c r="Z34" s="24"/>
      <c r="AA34" s="15"/>
      <c r="AB34" s="24"/>
      <c r="AC34" s="15"/>
      <c r="AD34" s="24"/>
      <c r="AE34" s="15"/>
      <c r="AF34" s="24"/>
      <c r="AG34" s="15"/>
      <c r="AH34" s="24"/>
    </row>
    <row r="35" spans="1:34">
      <c r="A35" s="15"/>
      <c r="B35" s="16"/>
      <c r="C35" s="17"/>
      <c r="D35" s="15"/>
      <c r="E35" s="15"/>
      <c r="F35" s="15"/>
      <c r="G35" s="15"/>
      <c r="H35" s="24"/>
      <c r="I35" s="15"/>
      <c r="J35" s="24"/>
      <c r="K35" s="15"/>
      <c r="L35" s="24"/>
      <c r="M35" s="15"/>
      <c r="N35" s="24"/>
      <c r="O35" s="15"/>
      <c r="P35" s="24"/>
      <c r="Q35" s="15"/>
      <c r="R35" s="24"/>
      <c r="S35" s="18"/>
      <c r="T35" s="24"/>
      <c r="U35" s="18"/>
      <c r="V35" s="24"/>
      <c r="W35" s="15"/>
      <c r="X35" s="24"/>
      <c r="Y35" s="15"/>
      <c r="Z35" s="24"/>
      <c r="AA35" s="15"/>
      <c r="AB35" s="24"/>
      <c r="AC35" s="15"/>
      <c r="AD35" s="24"/>
      <c r="AE35" s="15"/>
      <c r="AF35" s="24"/>
      <c r="AG35" s="15"/>
      <c r="AH35" s="24"/>
    </row>
    <row r="36" spans="1:34">
      <c r="A36" s="15"/>
      <c r="B36" s="16"/>
      <c r="C36" s="17"/>
      <c r="D36" s="15"/>
      <c r="E36" s="15"/>
      <c r="F36" s="15"/>
      <c r="G36" s="15"/>
      <c r="H36" s="24"/>
      <c r="I36" s="15"/>
      <c r="J36" s="24"/>
      <c r="K36" s="15"/>
      <c r="L36" s="24"/>
      <c r="M36" s="15"/>
      <c r="N36" s="24"/>
      <c r="O36" s="15"/>
      <c r="P36" s="24"/>
      <c r="Q36" s="15"/>
      <c r="R36" s="24"/>
      <c r="S36" s="18"/>
      <c r="T36" s="24"/>
      <c r="U36" s="18"/>
      <c r="V36" s="24"/>
      <c r="W36" s="15"/>
      <c r="X36" s="24"/>
      <c r="Y36" s="15"/>
      <c r="Z36" s="24"/>
      <c r="AA36" s="15"/>
      <c r="AB36" s="24"/>
      <c r="AC36" s="15"/>
      <c r="AD36" s="24"/>
      <c r="AE36" s="15"/>
      <c r="AF36" s="24"/>
      <c r="AG36" s="15"/>
      <c r="AH36" s="24"/>
    </row>
    <row r="37" spans="1:34">
      <c r="A37" s="15"/>
      <c r="B37" s="16"/>
      <c r="C37" s="17"/>
      <c r="D37" s="15"/>
      <c r="E37" s="15"/>
      <c r="F37" s="15"/>
      <c r="G37" s="15"/>
      <c r="H37" s="24"/>
      <c r="I37" s="15"/>
      <c r="J37" s="24"/>
      <c r="K37" s="15"/>
      <c r="L37" s="24"/>
      <c r="M37" s="15"/>
      <c r="N37" s="24"/>
      <c r="O37" s="15"/>
      <c r="P37" s="24"/>
      <c r="Q37" s="15"/>
      <c r="R37" s="24"/>
      <c r="S37" s="18"/>
      <c r="T37" s="24"/>
      <c r="U37" s="18"/>
      <c r="V37" s="24"/>
      <c r="W37" s="15"/>
      <c r="X37" s="24"/>
      <c r="Y37" s="15"/>
      <c r="Z37" s="24"/>
      <c r="AA37" s="15"/>
      <c r="AB37" s="24"/>
      <c r="AC37" s="15"/>
      <c r="AD37" s="24"/>
      <c r="AE37" s="15"/>
      <c r="AF37" s="24"/>
      <c r="AG37" s="15"/>
      <c r="AH37" s="24"/>
    </row>
    <row r="38" spans="1:34">
      <c r="A38" s="15"/>
      <c r="B38" s="16"/>
      <c r="C38" s="17"/>
      <c r="D38" s="15"/>
      <c r="E38" s="15"/>
      <c r="F38" s="15"/>
      <c r="G38" s="15"/>
      <c r="H38" s="24"/>
      <c r="I38" s="15"/>
      <c r="J38" s="24"/>
      <c r="K38" s="15"/>
      <c r="L38" s="24"/>
      <c r="M38" s="15"/>
      <c r="N38" s="24"/>
      <c r="O38" s="15"/>
      <c r="P38" s="24"/>
      <c r="Q38" s="15"/>
      <c r="R38" s="24"/>
      <c r="S38" s="18"/>
      <c r="T38" s="24"/>
      <c r="U38" s="18"/>
      <c r="V38" s="24"/>
      <c r="W38" s="15"/>
      <c r="X38" s="24"/>
      <c r="Y38" s="15"/>
      <c r="Z38" s="24"/>
      <c r="AA38" s="15"/>
      <c r="AB38" s="24"/>
      <c r="AC38" s="15"/>
      <c r="AD38" s="24"/>
      <c r="AE38" s="15"/>
      <c r="AF38" s="24"/>
      <c r="AG38" s="15"/>
      <c r="AH38" s="24"/>
    </row>
    <row r="39" spans="1:34">
      <c r="A39" s="15"/>
      <c r="B39" s="16"/>
      <c r="C39" s="17"/>
      <c r="D39" s="15"/>
      <c r="E39" s="15"/>
      <c r="F39" s="15"/>
      <c r="G39" s="15"/>
      <c r="H39" s="24"/>
      <c r="I39" s="15"/>
      <c r="J39" s="24"/>
      <c r="K39" s="15"/>
      <c r="L39" s="24"/>
      <c r="M39" s="15"/>
      <c r="N39" s="24"/>
      <c r="O39" s="15"/>
      <c r="P39" s="24"/>
      <c r="Q39" s="15"/>
      <c r="R39" s="24"/>
      <c r="S39" s="18"/>
      <c r="T39" s="24"/>
      <c r="U39" s="18"/>
      <c r="V39" s="24"/>
      <c r="W39" s="15"/>
      <c r="X39" s="24"/>
      <c r="Y39" s="15"/>
      <c r="Z39" s="24"/>
      <c r="AA39" s="15"/>
      <c r="AB39" s="24"/>
      <c r="AC39" s="15"/>
      <c r="AD39" s="24"/>
      <c r="AE39" s="15"/>
      <c r="AF39" s="24"/>
      <c r="AG39" s="15"/>
      <c r="AH39" s="24"/>
    </row>
    <row r="40" spans="1:34">
      <c r="A40" s="15"/>
      <c r="B40" s="16"/>
      <c r="C40" s="17"/>
      <c r="D40" s="15"/>
      <c r="E40" s="15"/>
      <c r="F40" s="15"/>
      <c r="G40" s="15"/>
      <c r="H40" s="24"/>
      <c r="I40" s="15"/>
      <c r="J40" s="24"/>
      <c r="K40" s="15"/>
      <c r="L40" s="24"/>
      <c r="M40" s="15"/>
      <c r="N40" s="24"/>
      <c r="O40" s="15"/>
      <c r="P40" s="24"/>
      <c r="Q40" s="15"/>
      <c r="R40" s="24"/>
      <c r="S40" s="18"/>
      <c r="T40" s="24"/>
      <c r="U40" s="18"/>
      <c r="V40" s="24"/>
      <c r="W40" s="15"/>
      <c r="X40" s="24"/>
      <c r="Y40" s="15"/>
      <c r="Z40" s="24"/>
      <c r="AA40" s="15"/>
      <c r="AB40" s="24"/>
      <c r="AC40" s="15"/>
      <c r="AD40" s="24"/>
      <c r="AE40" s="15"/>
      <c r="AF40" s="24"/>
      <c r="AG40" s="15"/>
      <c r="AH40" s="24"/>
    </row>
    <row r="44" spans="1:34" ht="47.25" customHeight="1">
      <c r="A44" s="28" t="s">
        <v>0</v>
      </c>
      <c r="B44" s="28" t="s">
        <v>1</v>
      </c>
      <c r="C44" s="11" t="s">
        <v>2</v>
      </c>
      <c r="D44" s="12" t="s">
        <v>3</v>
      </c>
      <c r="E44" s="12" t="s">
        <v>4</v>
      </c>
      <c r="F44" s="12" t="s">
        <v>5</v>
      </c>
      <c r="G44" s="29" t="s">
        <v>8</v>
      </c>
      <c r="H44" s="30"/>
      <c r="I44" s="30"/>
      <c r="J44" s="31"/>
      <c r="K44" s="29" t="s">
        <v>11</v>
      </c>
      <c r="L44" s="31"/>
      <c r="M44" s="29" t="s">
        <v>9</v>
      </c>
      <c r="N44" s="30"/>
      <c r="O44" s="30"/>
      <c r="P44" s="31"/>
      <c r="Q44" s="29" t="s">
        <v>20</v>
      </c>
      <c r="R44" s="30"/>
      <c r="S44" s="30"/>
      <c r="T44" s="30"/>
      <c r="U44" s="30"/>
      <c r="V44" s="30"/>
      <c r="W44" s="30"/>
      <c r="X44" s="20"/>
      <c r="Y44" s="29" t="s">
        <v>18</v>
      </c>
      <c r="Z44" s="30"/>
      <c r="AA44" s="30"/>
      <c r="AB44" s="30"/>
      <c r="AC44" s="30"/>
      <c r="AD44" s="31"/>
      <c r="AE44" s="29" t="s">
        <v>19</v>
      </c>
      <c r="AF44" s="31"/>
      <c r="AG44" s="29" t="s">
        <v>17</v>
      </c>
      <c r="AH44" s="31"/>
    </row>
    <row r="45" spans="1:34" ht="78.75">
      <c r="A45" s="28"/>
      <c r="B45" s="28"/>
      <c r="C45" s="13"/>
      <c r="D45" s="14"/>
      <c r="E45" s="14"/>
      <c r="F45" s="14"/>
      <c r="G45" s="21" t="s">
        <v>6</v>
      </c>
      <c r="H45" s="21" t="s">
        <v>34</v>
      </c>
      <c r="I45" s="21" t="s">
        <v>7</v>
      </c>
      <c r="J45" s="21" t="s">
        <v>34</v>
      </c>
      <c r="K45" s="21" t="s">
        <v>10</v>
      </c>
      <c r="L45" s="21" t="s">
        <v>34</v>
      </c>
      <c r="M45" s="21" t="s">
        <v>23</v>
      </c>
      <c r="N45" s="21" t="s">
        <v>34</v>
      </c>
      <c r="O45" s="21" t="s">
        <v>26</v>
      </c>
      <c r="P45" s="21" t="s">
        <v>34</v>
      </c>
      <c r="Q45" s="21" t="s">
        <v>16</v>
      </c>
      <c r="R45" s="21" t="s">
        <v>34</v>
      </c>
      <c r="S45" s="21" t="s">
        <v>24</v>
      </c>
      <c r="T45" s="21" t="s">
        <v>34</v>
      </c>
      <c r="U45" s="21" t="s">
        <v>27</v>
      </c>
      <c r="V45" s="21" t="s">
        <v>34</v>
      </c>
      <c r="W45" s="21" t="s">
        <v>25</v>
      </c>
      <c r="X45" s="21" t="s">
        <v>34</v>
      </c>
      <c r="Y45" s="21" t="s">
        <v>12</v>
      </c>
      <c r="Z45" s="21" t="s">
        <v>34</v>
      </c>
      <c r="AA45" s="21" t="s">
        <v>13</v>
      </c>
      <c r="AB45" s="21" t="s">
        <v>34</v>
      </c>
      <c r="AC45" s="21" t="s">
        <v>15</v>
      </c>
      <c r="AD45" s="21" t="s">
        <v>34</v>
      </c>
      <c r="AE45" s="21" t="s">
        <v>14</v>
      </c>
      <c r="AF45" s="21" t="s">
        <v>34</v>
      </c>
      <c r="AG45" s="21" t="s">
        <v>35</v>
      </c>
      <c r="AH45" s="22" t="s">
        <v>34</v>
      </c>
    </row>
    <row r="46" spans="1:34">
      <c r="A46" s="5">
        <v>1</v>
      </c>
      <c r="B46" s="7" t="s">
        <v>28</v>
      </c>
      <c r="C46" s="6">
        <v>33652</v>
      </c>
      <c r="D46" s="5" t="s">
        <v>22</v>
      </c>
      <c r="E46" s="5">
        <v>169</v>
      </c>
      <c r="F46" s="5">
        <v>94</v>
      </c>
      <c r="G46" s="23">
        <v>12.5</v>
      </c>
      <c r="H46" s="27">
        <f>G46/24*100</f>
        <v>52.083333333333336</v>
      </c>
      <c r="I46" s="23">
        <v>46.4</v>
      </c>
      <c r="J46" s="27">
        <f>I46/60*100</f>
        <v>77.333333333333329</v>
      </c>
      <c r="K46" s="23">
        <v>84</v>
      </c>
      <c r="L46" s="23">
        <f>K46/30*100</f>
        <v>280</v>
      </c>
      <c r="M46" s="23">
        <v>52.2</v>
      </c>
      <c r="N46" s="23">
        <f>M46/60*100</f>
        <v>87</v>
      </c>
      <c r="O46" s="23">
        <v>6</v>
      </c>
      <c r="P46" s="23">
        <f>O46/6*100</f>
        <v>100</v>
      </c>
      <c r="Q46" s="23">
        <v>196</v>
      </c>
      <c r="R46" s="27">
        <f>Q46/(F46*3)*100</f>
        <v>69.503546099290787</v>
      </c>
      <c r="S46" s="23">
        <v>109</v>
      </c>
      <c r="T46" s="27">
        <f t="shared" ref="T46:T48" si="0">S46/(F46*2)*100</f>
        <v>57.978723404255319</v>
      </c>
      <c r="U46" s="23"/>
      <c r="V46" s="23"/>
      <c r="W46" s="23">
        <v>57</v>
      </c>
      <c r="X46" s="23">
        <f>W46/36*100</f>
        <v>158.33333333333331</v>
      </c>
      <c r="Y46" s="23">
        <v>25</v>
      </c>
      <c r="Z46" s="23">
        <f>Y46/25*100</f>
        <v>100</v>
      </c>
      <c r="AA46" s="23">
        <v>45</v>
      </c>
      <c r="AB46" s="23">
        <f>AA46/30*100</f>
        <v>150</v>
      </c>
      <c r="AC46" s="23">
        <v>55</v>
      </c>
      <c r="AD46" s="27">
        <f>AC46/80*100</f>
        <v>68.75</v>
      </c>
      <c r="AE46" s="23">
        <v>39</v>
      </c>
      <c r="AF46" s="27">
        <f>AE46/100*100</f>
        <v>39</v>
      </c>
      <c r="AG46" s="23">
        <v>29.58</v>
      </c>
      <c r="AH46" s="27">
        <f>AG46/40*100</f>
        <v>73.949999999999989</v>
      </c>
    </row>
    <row r="47" spans="1:34">
      <c r="A47" s="5">
        <v>2</v>
      </c>
      <c r="B47" s="7" t="s">
        <v>29</v>
      </c>
      <c r="C47" s="6">
        <v>28979</v>
      </c>
      <c r="D47" s="9" t="s">
        <v>22</v>
      </c>
      <c r="E47" s="5">
        <v>165</v>
      </c>
      <c r="F47" s="5">
        <v>77</v>
      </c>
      <c r="G47" s="23">
        <v>21</v>
      </c>
      <c r="H47" s="23">
        <f t="shared" ref="H47:H48" si="1">G47/24*100</f>
        <v>87.5</v>
      </c>
      <c r="I47" s="23">
        <v>41.9</v>
      </c>
      <c r="J47" s="27">
        <f t="shared" ref="J47:J48" si="2">I47/60*100</f>
        <v>69.833333333333343</v>
      </c>
      <c r="K47" s="23">
        <v>4</v>
      </c>
      <c r="L47" s="27">
        <f t="shared" ref="L47:L48" si="3">K47/30*100</f>
        <v>13.333333333333334</v>
      </c>
      <c r="M47" s="23">
        <v>46.2</v>
      </c>
      <c r="N47" s="27">
        <f t="shared" ref="N47:N48" si="4">M47/60*100</f>
        <v>77</v>
      </c>
      <c r="O47" s="23">
        <v>5</v>
      </c>
      <c r="P47" s="23">
        <f t="shared" ref="P47:P48" si="5">O47/6*100</f>
        <v>83.333333333333343</v>
      </c>
      <c r="Q47" s="23">
        <v>108</v>
      </c>
      <c r="R47" s="27">
        <f t="shared" ref="R47:R48" si="6">Q47/(F47*3)*100</f>
        <v>46.753246753246749</v>
      </c>
      <c r="S47" s="23" t="s">
        <v>40</v>
      </c>
      <c r="T47" s="27">
        <f t="shared" si="0"/>
        <v>46.753246753246749</v>
      </c>
      <c r="U47" s="23" t="s">
        <v>42</v>
      </c>
      <c r="V47" s="27">
        <f>U47/(H47*2)*100</f>
        <v>46.285714285714285</v>
      </c>
      <c r="W47" s="23">
        <v>44</v>
      </c>
      <c r="X47" s="23">
        <f t="shared" ref="X47:X48" si="7">W47/36*100</f>
        <v>122.22222222222223</v>
      </c>
      <c r="Y47" s="23">
        <v>24</v>
      </c>
      <c r="Z47" s="23">
        <f t="shared" ref="Z47:Z48" si="8">Y47/25*100</f>
        <v>96</v>
      </c>
      <c r="AA47" s="23">
        <v>19</v>
      </c>
      <c r="AB47" s="27">
        <f t="shared" ref="AB47:AB48" si="9">AA47/30*100</f>
        <v>63.333333333333329</v>
      </c>
      <c r="AC47" s="23">
        <v>57</v>
      </c>
      <c r="AD47" s="27">
        <f t="shared" ref="AD47:AD48" si="10">AC47/80*100</f>
        <v>71.25</v>
      </c>
      <c r="AE47" s="23">
        <v>42</v>
      </c>
      <c r="AF47" s="27">
        <f t="shared" ref="AF47:AF48" si="11">AE47/100*100</f>
        <v>42</v>
      </c>
      <c r="AG47" s="23">
        <v>26.04</v>
      </c>
      <c r="AH47" s="27">
        <f t="shared" ref="AH47:AH48" si="12">AG47/40*100</f>
        <v>65.100000000000009</v>
      </c>
    </row>
    <row r="48" spans="1:34">
      <c r="A48" s="5">
        <v>3</v>
      </c>
      <c r="B48" s="7" t="s">
        <v>30</v>
      </c>
      <c r="C48" s="6">
        <v>31887</v>
      </c>
      <c r="D48" s="5" t="s">
        <v>22</v>
      </c>
      <c r="E48" s="5">
        <v>165</v>
      </c>
      <c r="F48" s="5">
        <v>72</v>
      </c>
      <c r="G48" s="23">
        <v>20</v>
      </c>
      <c r="H48" s="23">
        <f t="shared" si="1"/>
        <v>83.333333333333343</v>
      </c>
      <c r="I48" s="23">
        <v>50.9</v>
      </c>
      <c r="J48" s="23">
        <f t="shared" si="2"/>
        <v>84.833333333333329</v>
      </c>
      <c r="K48" s="23">
        <v>35</v>
      </c>
      <c r="L48" s="23">
        <f t="shared" si="3"/>
        <v>116.66666666666667</v>
      </c>
      <c r="M48" s="23">
        <v>38.6</v>
      </c>
      <c r="N48" s="27">
        <f t="shared" si="4"/>
        <v>64.333333333333329</v>
      </c>
      <c r="O48" s="23">
        <v>4.25</v>
      </c>
      <c r="P48" s="27">
        <f t="shared" si="5"/>
        <v>70.833333333333343</v>
      </c>
      <c r="Q48" s="23">
        <v>168</v>
      </c>
      <c r="R48" s="27">
        <f t="shared" si="6"/>
        <v>77.777777777777786</v>
      </c>
      <c r="S48" s="23" t="s">
        <v>41</v>
      </c>
      <c r="T48" s="27">
        <f t="shared" si="0"/>
        <v>52.777777777777779</v>
      </c>
      <c r="U48" s="23"/>
      <c r="V48" s="23"/>
      <c r="W48" s="23">
        <v>49</v>
      </c>
      <c r="X48" s="23">
        <f t="shared" si="7"/>
        <v>136.11111111111111</v>
      </c>
      <c r="Y48" s="23">
        <v>25</v>
      </c>
      <c r="Z48" s="23">
        <f t="shared" si="8"/>
        <v>100</v>
      </c>
      <c r="AA48" s="23">
        <v>30</v>
      </c>
      <c r="AB48" s="23">
        <f t="shared" si="9"/>
        <v>100</v>
      </c>
      <c r="AC48" s="23">
        <v>79</v>
      </c>
      <c r="AD48" s="23">
        <f t="shared" si="10"/>
        <v>98.75</v>
      </c>
      <c r="AE48" s="23">
        <v>44</v>
      </c>
      <c r="AF48" s="27">
        <f t="shared" si="11"/>
        <v>44</v>
      </c>
      <c r="AG48" s="23">
        <v>30.05</v>
      </c>
      <c r="AH48" s="27">
        <f t="shared" si="12"/>
        <v>75.125</v>
      </c>
    </row>
    <row r="49" spans="3:34">
      <c r="J49" s="25"/>
      <c r="T49" s="24"/>
    </row>
    <row r="50" spans="3:34">
      <c r="E50" s="15" t="s">
        <v>33</v>
      </c>
      <c r="F50" s="15"/>
      <c r="G50" s="15">
        <v>24</v>
      </c>
      <c r="H50" s="15"/>
      <c r="I50" s="15">
        <v>60</v>
      </c>
      <c r="J50" s="15"/>
      <c r="K50" s="15">
        <v>30</v>
      </c>
      <c r="L50" s="15"/>
      <c r="M50" s="15">
        <v>60</v>
      </c>
      <c r="N50" s="15"/>
      <c r="O50" s="15">
        <v>6</v>
      </c>
      <c r="P50" s="15"/>
      <c r="Q50" s="15"/>
      <c r="R50" s="15"/>
      <c r="S50" s="18"/>
      <c r="T50" s="18"/>
      <c r="U50" s="18"/>
      <c r="V50" s="18"/>
      <c r="W50" s="15">
        <v>36</v>
      </c>
      <c r="X50" s="15"/>
      <c r="Y50" s="15">
        <v>25</v>
      </c>
      <c r="Z50" s="15"/>
      <c r="AA50" s="15">
        <v>30</v>
      </c>
      <c r="AB50" s="15"/>
      <c r="AC50" s="15">
        <v>80</v>
      </c>
      <c r="AD50" s="15"/>
      <c r="AE50" s="15">
        <v>100</v>
      </c>
      <c r="AF50" s="15"/>
      <c r="AG50" s="15">
        <v>40</v>
      </c>
    </row>
    <row r="51" spans="3:34">
      <c r="E51" s="15" t="s">
        <v>34</v>
      </c>
      <c r="F51" s="15"/>
      <c r="G51" s="15"/>
      <c r="H51" s="26">
        <f>AVERAGE(H46:H48)</f>
        <v>74.305555555555557</v>
      </c>
      <c r="I51" s="15"/>
      <c r="J51" s="26">
        <f>AVERAGE(J46:J48)</f>
        <v>77.333333333333329</v>
      </c>
      <c r="K51" s="15"/>
      <c r="L51" s="26">
        <f>AVERAGE(L46:L48)</f>
        <v>136.66666666666666</v>
      </c>
      <c r="M51" s="15"/>
      <c r="N51" s="26">
        <f>AVERAGE(N46:N48)</f>
        <v>76.1111111111111</v>
      </c>
      <c r="O51" s="15"/>
      <c r="P51" s="26">
        <f>AVERAGE(P46:P48)</f>
        <v>84.722222222222229</v>
      </c>
      <c r="Q51" s="15"/>
      <c r="R51" s="26">
        <f>AVERAGE(R46:R48)</f>
        <v>64.678190210105114</v>
      </c>
      <c r="S51" s="18"/>
      <c r="T51" s="26">
        <f>AVERAGE(T46:T48)</f>
        <v>52.503249311759951</v>
      </c>
      <c r="U51" s="18"/>
      <c r="V51" s="26">
        <f>AVERAGE(V46:V48)</f>
        <v>46.285714285714285</v>
      </c>
      <c r="W51" s="15"/>
      <c r="X51" s="26">
        <f>AVERAGE(X46:X48)</f>
        <v>138.88888888888889</v>
      </c>
      <c r="Y51" s="15"/>
      <c r="Z51" s="26">
        <f>AVERAGE(Z46:Z48)</f>
        <v>98.666666666666671</v>
      </c>
      <c r="AA51" s="15"/>
      <c r="AB51" s="26">
        <f>AVERAGE(AB46:AB48)</f>
        <v>104.44444444444444</v>
      </c>
      <c r="AC51" s="15"/>
      <c r="AD51" s="26">
        <f>AVERAGE(AD46:AD48)</f>
        <v>79.583333333333329</v>
      </c>
      <c r="AE51" s="15"/>
      <c r="AF51" s="26">
        <f>AVERAGE(AF46:AF48)</f>
        <v>41.666666666666664</v>
      </c>
      <c r="AG51" s="15"/>
      <c r="AH51" s="26">
        <f>AVERAGE(AH46:AH48)</f>
        <v>71.391666666666666</v>
      </c>
    </row>
    <row r="53" spans="3:34">
      <c r="C53" s="17" t="s">
        <v>43</v>
      </c>
      <c r="D53" s="15"/>
      <c r="E53" s="15" t="s">
        <v>44</v>
      </c>
      <c r="F53" s="15" t="s">
        <v>45</v>
      </c>
      <c r="G53" s="15"/>
      <c r="H53" s="24"/>
      <c r="I53" s="15"/>
      <c r="J53" s="24"/>
      <c r="K53" s="15"/>
      <c r="L53" s="24"/>
      <c r="M53" s="15"/>
      <c r="N53" s="24"/>
      <c r="O53" s="15"/>
      <c r="P53" s="24"/>
      <c r="Q53" s="15"/>
    </row>
    <row r="54" spans="3:34">
      <c r="C54" s="22" t="s">
        <v>6</v>
      </c>
      <c r="D54" s="15"/>
      <c r="E54" s="15">
        <v>100</v>
      </c>
      <c r="F54" s="15">
        <v>74.31</v>
      </c>
      <c r="G54" s="15"/>
      <c r="H54" s="24"/>
      <c r="I54" s="15"/>
      <c r="J54" s="24"/>
      <c r="K54" s="15"/>
      <c r="L54" s="24"/>
      <c r="M54" s="15"/>
      <c r="N54" s="24"/>
      <c r="O54" s="15"/>
      <c r="P54" s="24"/>
      <c r="Q54" s="15"/>
    </row>
    <row r="55" spans="3:34">
      <c r="C55" s="22" t="s">
        <v>7</v>
      </c>
      <c r="D55" s="15"/>
      <c r="E55" s="15">
        <v>100</v>
      </c>
      <c r="F55" s="15">
        <v>77.33</v>
      </c>
      <c r="G55" s="15"/>
      <c r="H55" s="24"/>
      <c r="I55" s="15"/>
      <c r="J55" s="24"/>
      <c r="K55" s="15"/>
      <c r="L55" s="24"/>
      <c r="M55" s="15"/>
      <c r="N55" s="24"/>
      <c r="O55" s="15"/>
      <c r="P55" s="24"/>
      <c r="Q55" s="15"/>
    </row>
    <row r="56" spans="3:34" ht="31.5">
      <c r="C56" s="22" t="s">
        <v>10</v>
      </c>
      <c r="D56" s="15"/>
      <c r="E56" s="15">
        <v>100</v>
      </c>
      <c r="F56" s="15">
        <v>136.66999999999999</v>
      </c>
      <c r="G56" s="15"/>
      <c r="H56" s="24"/>
      <c r="I56" s="15"/>
      <c r="J56" s="24"/>
      <c r="K56" s="15"/>
      <c r="L56" s="24"/>
      <c r="M56" s="15"/>
      <c r="N56" s="24"/>
      <c r="O56" s="15"/>
      <c r="P56" s="24"/>
      <c r="Q56" s="15"/>
    </row>
    <row r="57" spans="3:34">
      <c r="C57" s="22" t="s">
        <v>23</v>
      </c>
      <c r="D57" s="15"/>
      <c r="E57" s="15">
        <v>100</v>
      </c>
      <c r="F57" s="15">
        <v>76.11</v>
      </c>
      <c r="G57" s="15"/>
      <c r="H57" s="24"/>
      <c r="I57" s="15"/>
      <c r="J57" s="24"/>
      <c r="K57" s="15"/>
      <c r="L57" s="24"/>
      <c r="M57" s="15"/>
      <c r="N57" s="24"/>
      <c r="O57" s="15"/>
      <c r="P57" s="24"/>
      <c r="Q57" s="15"/>
    </row>
    <row r="58" spans="3:34" ht="31.5">
      <c r="C58" s="22" t="s">
        <v>26</v>
      </c>
      <c r="D58" s="15"/>
      <c r="E58" s="15">
        <v>100</v>
      </c>
      <c r="F58" s="15">
        <v>84.72</v>
      </c>
      <c r="G58" s="15"/>
      <c r="H58" s="24"/>
      <c r="I58" s="15"/>
      <c r="J58" s="24"/>
      <c r="K58" s="15"/>
      <c r="L58" s="24"/>
      <c r="M58" s="15"/>
      <c r="N58" s="24"/>
      <c r="O58" s="15"/>
      <c r="P58" s="24"/>
      <c r="Q58" s="15"/>
    </row>
    <row r="59" spans="3:34">
      <c r="C59" s="22" t="s">
        <v>16</v>
      </c>
      <c r="D59" s="15"/>
      <c r="E59" s="15">
        <v>100</v>
      </c>
      <c r="F59" s="15">
        <v>64.680000000000007</v>
      </c>
      <c r="G59" s="15"/>
      <c r="H59" s="24"/>
      <c r="I59" s="15"/>
      <c r="J59" s="24"/>
      <c r="K59" s="15"/>
      <c r="L59" s="24"/>
      <c r="M59" s="15"/>
      <c r="N59" s="24"/>
      <c r="O59" s="15"/>
      <c r="P59" s="24"/>
      <c r="Q59" s="15"/>
    </row>
    <row r="60" spans="3:34">
      <c r="C60" s="22" t="s">
        <v>24</v>
      </c>
      <c r="D60" s="15"/>
      <c r="E60" s="15">
        <v>100</v>
      </c>
      <c r="F60" s="15">
        <v>52.5</v>
      </c>
      <c r="G60" s="15"/>
      <c r="H60" s="24"/>
      <c r="I60" s="15"/>
      <c r="J60" s="24"/>
      <c r="K60" s="15"/>
      <c r="L60" s="24"/>
      <c r="M60" s="15"/>
      <c r="N60" s="24"/>
      <c r="O60" s="15"/>
      <c r="P60" s="24"/>
      <c r="Q60" s="15"/>
    </row>
    <row r="61" spans="3:34">
      <c r="C61" s="22" t="s">
        <v>27</v>
      </c>
      <c r="D61" s="15"/>
      <c r="E61" s="15">
        <v>100</v>
      </c>
      <c r="F61" s="15">
        <v>46.29</v>
      </c>
      <c r="G61" s="15"/>
      <c r="H61" s="24"/>
      <c r="I61" s="15"/>
      <c r="J61" s="24"/>
      <c r="K61" s="15"/>
      <c r="L61" s="24"/>
      <c r="M61" s="15"/>
      <c r="N61" s="24"/>
      <c r="O61" s="15"/>
      <c r="P61" s="24"/>
      <c r="Q61" s="15"/>
    </row>
    <row r="62" spans="3:34">
      <c r="C62" s="22" t="s">
        <v>25</v>
      </c>
      <c r="D62" s="15"/>
      <c r="E62" s="15">
        <v>100</v>
      </c>
      <c r="F62" s="15">
        <v>138.88999999999999</v>
      </c>
      <c r="G62" s="15"/>
      <c r="H62" s="24"/>
      <c r="I62" s="15"/>
      <c r="J62" s="24"/>
      <c r="K62" s="15"/>
      <c r="L62" s="24"/>
      <c r="M62" s="15"/>
      <c r="N62" s="24"/>
      <c r="O62" s="15"/>
      <c r="P62" s="24"/>
      <c r="Q62" s="15"/>
    </row>
    <row r="63" spans="3:34">
      <c r="C63" s="22" t="s">
        <v>12</v>
      </c>
      <c r="D63" s="15"/>
      <c r="E63" s="15">
        <v>100</v>
      </c>
      <c r="F63" s="15">
        <v>98.67</v>
      </c>
      <c r="G63" s="15"/>
      <c r="H63" s="24"/>
      <c r="I63" s="15"/>
      <c r="J63" s="24"/>
      <c r="K63" s="15"/>
      <c r="L63" s="24"/>
      <c r="M63" s="15"/>
      <c r="N63" s="24"/>
      <c r="O63" s="15"/>
      <c r="P63" s="24"/>
      <c r="Q63" s="15"/>
    </row>
    <row r="64" spans="3:34">
      <c r="C64" s="22" t="s">
        <v>13</v>
      </c>
      <c r="D64" s="15"/>
      <c r="E64" s="15">
        <v>100</v>
      </c>
      <c r="F64" s="15">
        <v>104.44</v>
      </c>
      <c r="G64" s="15"/>
      <c r="H64" s="24"/>
      <c r="I64" s="15"/>
      <c r="J64" s="24"/>
      <c r="K64" s="15"/>
      <c r="L64" s="24"/>
      <c r="M64" s="15"/>
      <c r="N64" s="24"/>
      <c r="O64" s="15"/>
      <c r="P64" s="24"/>
      <c r="Q64" s="15"/>
    </row>
    <row r="65" spans="3:17">
      <c r="C65" s="22" t="s">
        <v>15</v>
      </c>
      <c r="D65" s="15"/>
      <c r="E65" s="15">
        <v>100</v>
      </c>
      <c r="F65" s="15">
        <v>79.58</v>
      </c>
      <c r="G65" s="15"/>
      <c r="H65" s="24"/>
      <c r="I65" s="15"/>
      <c r="J65" s="24"/>
      <c r="K65" s="15"/>
      <c r="L65" s="24"/>
      <c r="M65" s="15"/>
      <c r="N65" s="24"/>
      <c r="O65" s="15"/>
      <c r="P65" s="24"/>
      <c r="Q65" s="15"/>
    </row>
    <row r="66" spans="3:17">
      <c r="C66" s="22" t="s">
        <v>14</v>
      </c>
      <c r="D66" s="15"/>
      <c r="E66" s="15">
        <v>100</v>
      </c>
      <c r="F66" s="15">
        <v>41.67</v>
      </c>
      <c r="G66" s="15"/>
      <c r="H66" s="24"/>
      <c r="I66" s="15"/>
      <c r="J66" s="24"/>
      <c r="K66" s="15"/>
      <c r="L66" s="24"/>
      <c r="M66" s="15"/>
      <c r="N66" s="24"/>
      <c r="O66" s="15"/>
      <c r="P66" s="24"/>
      <c r="Q66" s="15"/>
    </row>
    <row r="67" spans="3:17">
      <c r="C67" s="22" t="s">
        <v>35</v>
      </c>
      <c r="D67" s="15"/>
      <c r="E67" s="15">
        <v>100</v>
      </c>
      <c r="F67" s="15">
        <v>71.39</v>
      </c>
      <c r="G67" s="15"/>
      <c r="H67" s="24"/>
      <c r="I67" s="15"/>
      <c r="J67" s="24"/>
      <c r="K67" s="15"/>
      <c r="L67" s="24"/>
      <c r="M67" s="15"/>
      <c r="N67" s="24"/>
      <c r="O67" s="15"/>
      <c r="P67" s="24"/>
      <c r="Q67" s="15"/>
    </row>
    <row r="68" spans="3:17">
      <c r="C68" s="17"/>
      <c r="D68" s="15"/>
      <c r="E68" s="15"/>
      <c r="F68" s="15"/>
      <c r="G68" s="15"/>
      <c r="H68" s="24"/>
      <c r="I68" s="15"/>
      <c r="J68" s="24"/>
      <c r="K68" s="15"/>
      <c r="L68" s="24"/>
      <c r="M68" s="15"/>
      <c r="N68" s="24"/>
      <c r="O68" s="15"/>
      <c r="P68" s="24"/>
      <c r="Q68" s="15"/>
    </row>
    <row r="69" spans="3:17">
      <c r="C69" s="17"/>
      <c r="D69" s="15"/>
      <c r="E69" s="15"/>
      <c r="F69" s="15"/>
      <c r="G69" s="15"/>
      <c r="H69" s="24"/>
      <c r="I69" s="15"/>
      <c r="J69" s="24"/>
      <c r="K69" s="15"/>
      <c r="L69" s="24"/>
      <c r="M69" s="15"/>
      <c r="N69" s="24"/>
      <c r="O69" s="15"/>
      <c r="P69" s="24"/>
      <c r="Q69" s="15"/>
    </row>
    <row r="70" spans="3:17">
      <c r="C70" s="17"/>
      <c r="D70" s="15"/>
      <c r="E70" s="15"/>
      <c r="F70" s="15"/>
      <c r="G70" s="15"/>
      <c r="H70" s="24"/>
      <c r="I70" s="15"/>
      <c r="J70" s="24"/>
      <c r="K70" s="15"/>
      <c r="L70" s="24"/>
      <c r="M70" s="15"/>
      <c r="N70" s="24"/>
      <c r="O70" s="15"/>
      <c r="P70" s="24"/>
      <c r="Q70" s="15"/>
    </row>
    <row r="71" spans="3:17">
      <c r="C71" s="17"/>
      <c r="D71" s="15"/>
      <c r="E71" s="15"/>
      <c r="F71" s="15"/>
      <c r="G71" s="15"/>
      <c r="H71" s="24"/>
      <c r="I71" s="15"/>
      <c r="J71" s="24"/>
      <c r="K71" s="15"/>
      <c r="L71" s="24"/>
      <c r="M71" s="15"/>
      <c r="N71" s="24"/>
      <c r="O71" s="15"/>
      <c r="P71" s="24"/>
      <c r="Q71" s="15"/>
    </row>
    <row r="72" spans="3:17">
      <c r="C72" s="17"/>
      <c r="D72" s="15"/>
      <c r="E72" s="15"/>
      <c r="F72" s="15"/>
      <c r="G72" s="15"/>
      <c r="H72" s="24"/>
      <c r="I72" s="15"/>
      <c r="J72" s="24"/>
      <c r="K72" s="15"/>
      <c r="L72" s="24"/>
      <c r="M72" s="15"/>
      <c r="N72" s="24"/>
      <c r="O72" s="15"/>
      <c r="P72" s="24"/>
      <c r="Q72" s="15"/>
    </row>
  </sheetData>
  <mergeCells count="22">
    <mergeCell ref="AG1:AH1"/>
    <mergeCell ref="G44:J44"/>
    <mergeCell ref="K44:L44"/>
    <mergeCell ref="M44:P44"/>
    <mergeCell ref="Q44:W44"/>
    <mergeCell ref="Y44:AD44"/>
    <mergeCell ref="AE44:AF44"/>
    <mergeCell ref="AG44:AH44"/>
    <mergeCell ref="Q1:W1"/>
    <mergeCell ref="Y1:AD1"/>
    <mergeCell ref="AE1:AF1"/>
    <mergeCell ref="M1:P1"/>
    <mergeCell ref="A44:A45"/>
    <mergeCell ref="B44:B45"/>
    <mergeCell ref="F1:F2"/>
    <mergeCell ref="G1:J1"/>
    <mergeCell ref="K1:L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2015-04-29T18:32:35Z</dcterms:modified>
</cp:coreProperties>
</file>