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X47" i="1"/>
  <c r="V47"/>
  <c r="T47"/>
  <c r="R47"/>
  <c r="P47"/>
  <c r="N47"/>
  <c r="L47"/>
  <c r="J47"/>
  <c r="H47"/>
  <c r="X39"/>
  <c r="X40"/>
  <c r="X41"/>
  <c r="X42"/>
  <c r="X43"/>
  <c r="X44"/>
  <c r="X38"/>
  <c r="V39"/>
  <c r="V41"/>
  <c r="V42"/>
  <c r="V43"/>
  <c r="V44"/>
  <c r="V38"/>
  <c r="T39"/>
  <c r="T40"/>
  <c r="T41"/>
  <c r="T42"/>
  <c r="T43"/>
  <c r="T44"/>
  <c r="T38"/>
  <c r="R39"/>
  <c r="R40"/>
  <c r="R41"/>
  <c r="R42"/>
  <c r="R43"/>
  <c r="R44"/>
  <c r="R38"/>
  <c r="P39"/>
  <c r="P40"/>
  <c r="P41"/>
  <c r="P42"/>
  <c r="P43"/>
  <c r="P44"/>
  <c r="P38"/>
  <c r="N39"/>
  <c r="N40"/>
  <c r="N41"/>
  <c r="N42"/>
  <c r="N43"/>
  <c r="N44"/>
  <c r="N38"/>
  <c r="L39"/>
  <c r="L40"/>
  <c r="L41"/>
  <c r="L42"/>
  <c r="L43"/>
  <c r="L44"/>
  <c r="L38"/>
  <c r="J39"/>
  <c r="J40"/>
  <c r="J41"/>
  <c r="J42"/>
  <c r="J43"/>
  <c r="J44"/>
  <c r="J38"/>
  <c r="H44"/>
  <c r="H39"/>
  <c r="H41"/>
  <c r="H42"/>
  <c r="H43"/>
  <c r="H38"/>
  <c r="X11"/>
  <c r="V11"/>
  <c r="T11"/>
  <c r="R11"/>
  <c r="P11"/>
  <c r="N11"/>
  <c r="L11"/>
  <c r="J11"/>
  <c r="H11"/>
  <c r="X4"/>
  <c r="X5"/>
  <c r="X6"/>
  <c r="X7"/>
  <c r="X8"/>
  <c r="X3"/>
  <c r="V4"/>
  <c r="V5"/>
  <c r="V6"/>
  <c r="V7"/>
  <c r="V8"/>
  <c r="V3"/>
  <c r="T4"/>
  <c r="T5"/>
  <c r="T6"/>
  <c r="T7"/>
  <c r="T8"/>
  <c r="T3"/>
  <c r="R4"/>
  <c r="R5"/>
  <c r="R6"/>
  <c r="R7"/>
  <c r="R8"/>
  <c r="R3"/>
  <c r="P4"/>
  <c r="P5"/>
  <c r="P6"/>
  <c r="P7"/>
  <c r="P8"/>
  <c r="P3"/>
  <c r="N4"/>
  <c r="N5"/>
  <c r="N6"/>
  <c r="N7"/>
  <c r="N8"/>
  <c r="N3"/>
  <c r="L4"/>
  <c r="L5"/>
  <c r="L6"/>
  <c r="L7"/>
  <c r="L8"/>
  <c r="L3"/>
  <c r="J4"/>
  <c r="J5"/>
  <c r="J6"/>
  <c r="J7"/>
  <c r="J8"/>
  <c r="J3"/>
  <c r="H4"/>
  <c r="H5"/>
  <c r="H6"/>
  <c r="H7"/>
  <c r="H8"/>
  <c r="H3"/>
</calcChain>
</file>

<file path=xl/sharedStrings.xml><?xml version="1.0" encoding="utf-8"?>
<sst xmlns="http://schemas.openxmlformats.org/spreadsheetml/2006/main" count="137" uniqueCount="58">
  <si>
    <t>NO</t>
  </si>
  <si>
    <t>NAMA</t>
  </si>
  <si>
    <t>TGL LAHIR</t>
  </si>
  <si>
    <t>L/P</t>
  </si>
  <si>
    <t>TB</t>
  </si>
  <si>
    <t>BB</t>
  </si>
  <si>
    <t>POWER</t>
  </si>
  <si>
    <t>SIT UP</t>
  </si>
  <si>
    <t>PUSH UP</t>
  </si>
  <si>
    <t>HARDLE JUMP</t>
  </si>
  <si>
    <t>BACK LIFT</t>
  </si>
  <si>
    <t>BENCH PRESS</t>
  </si>
  <si>
    <t>MEDICINE BALL</t>
  </si>
  <si>
    <t>AEROBIC CAPACITY</t>
  </si>
  <si>
    <t>P</t>
  </si>
  <si>
    <t>L</t>
  </si>
  <si>
    <t xml:space="preserve"> MUSCLE STAMINA</t>
  </si>
  <si>
    <t>POWER ENDURANCE</t>
  </si>
  <si>
    <t>BENCH PULL</t>
  </si>
  <si>
    <t>HIGH JUMP</t>
  </si>
  <si>
    <t>YAULANA AMALIA</t>
  </si>
  <si>
    <t>AMBAR KORIANI SP</t>
  </si>
  <si>
    <t>4</t>
  </si>
  <si>
    <t>WAHYUNI</t>
  </si>
  <si>
    <t>L. MUSTIKANDAR</t>
  </si>
  <si>
    <t>DENI SANDRI</t>
  </si>
  <si>
    <t>RUSLIN</t>
  </si>
  <si>
    <t>SELVIANTI DEVI H</t>
  </si>
  <si>
    <t>LISTIANINGSIH</t>
  </si>
  <si>
    <t>NURMENI</t>
  </si>
  <si>
    <t>YUDHA FIRMANSYAH</t>
  </si>
  <si>
    <t>MELANI PUTRI</t>
  </si>
  <si>
    <t>RIFA TRI FAKHRIZAL</t>
  </si>
  <si>
    <t>MUHAMMAD GANI ALIFUDIN</t>
  </si>
  <si>
    <t>T</t>
  </si>
  <si>
    <t>%</t>
  </si>
  <si>
    <t>STRENGTH</t>
  </si>
  <si>
    <t>VO2 MAX</t>
  </si>
  <si>
    <t>112</t>
  </si>
  <si>
    <t>95</t>
  </si>
  <si>
    <t>116</t>
  </si>
  <si>
    <t>84</t>
  </si>
  <si>
    <t>90</t>
  </si>
  <si>
    <t>98</t>
  </si>
  <si>
    <t>118</t>
  </si>
  <si>
    <t>55</t>
  </si>
  <si>
    <t>51</t>
  </si>
  <si>
    <t>56</t>
  </si>
  <si>
    <t>50</t>
  </si>
  <si>
    <t>58</t>
  </si>
  <si>
    <t>73</t>
  </si>
  <si>
    <t>76</t>
  </si>
  <si>
    <t>74</t>
  </si>
  <si>
    <t>72</t>
  </si>
  <si>
    <t>PARAMETER</t>
  </si>
  <si>
    <t>TARGET</t>
  </si>
  <si>
    <t>HASIL</t>
  </si>
  <si>
    <t>HURDLE JUMP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</si>
</sst>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DAYUNG ROWING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Sheet1!$C$14:$C$22</c:f>
              <c:strCache>
                <c:ptCount val="9"/>
                <c:pt idx="0">
                  <c:v>HIGH JUMP</c:v>
                </c:pt>
                <c:pt idx="1">
                  <c:v>MEDICINE BALL</c:v>
                </c:pt>
                <c:pt idx="2">
                  <c:v>BENCH PRESS</c:v>
                </c:pt>
                <c:pt idx="3">
                  <c:v>BENCH PULL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HURDLE JUMP</c:v>
                </c:pt>
                <c:pt idx="8">
                  <c:v>VO2 MAX</c:v>
                </c:pt>
              </c:strCache>
            </c:strRef>
          </c:cat>
          <c:val>
            <c:numRef>
              <c:f>Sheet1!$D$14:$D$22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Sheet1!$C$14:$C$22</c:f>
              <c:strCache>
                <c:ptCount val="9"/>
                <c:pt idx="0">
                  <c:v>HIGH JUMP</c:v>
                </c:pt>
                <c:pt idx="1">
                  <c:v>MEDICINE BALL</c:v>
                </c:pt>
                <c:pt idx="2">
                  <c:v>BENCH PRESS</c:v>
                </c:pt>
                <c:pt idx="3">
                  <c:v>BENCH PULL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HURDLE JUMP</c:v>
                </c:pt>
                <c:pt idx="8">
                  <c:v>VO2 MAX</c:v>
                </c:pt>
              </c:strCache>
            </c:str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71</c:v>
                </c:pt>
                <c:pt idx="3">
                  <c:v>71</c:v>
                </c:pt>
                <c:pt idx="4">
                  <c:v>87</c:v>
                </c:pt>
                <c:pt idx="5">
                  <c:v>130</c:v>
                </c:pt>
                <c:pt idx="6">
                  <c:v>54</c:v>
                </c:pt>
                <c:pt idx="7">
                  <c:v>52</c:v>
                </c:pt>
                <c:pt idx="8">
                  <c:v>84</c:v>
                </c:pt>
              </c:numCache>
            </c:numRef>
          </c:val>
        </c:ser>
        <c:axId val="38585856"/>
        <c:axId val="38587392"/>
      </c:radarChart>
      <c:catAx>
        <c:axId val="3858585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38587392"/>
        <c:crosses val="autoZero"/>
        <c:auto val="1"/>
        <c:lblAlgn val="ctr"/>
        <c:lblOffset val="100"/>
      </c:catAx>
      <c:valAx>
        <c:axId val="38587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385858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DAYUNG ROWING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Sheet1!$D$49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Sheet1!$C$50:$C$58</c:f>
              <c:strCache>
                <c:ptCount val="9"/>
                <c:pt idx="0">
                  <c:v>HIGH JUMP</c:v>
                </c:pt>
                <c:pt idx="1">
                  <c:v>MEDICINE BALL</c:v>
                </c:pt>
                <c:pt idx="2">
                  <c:v>BENCH PRESS</c:v>
                </c:pt>
                <c:pt idx="3">
                  <c:v>BENCH PULL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HURDLE JUMP</c:v>
                </c:pt>
                <c:pt idx="8">
                  <c:v>VO2 MAX</c:v>
                </c:pt>
              </c:strCache>
            </c:strRef>
          </c:cat>
          <c:val>
            <c:numRef>
              <c:f>Sheet1!$D$50:$D$58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Sheet1!$C$50:$C$58</c:f>
              <c:strCache>
                <c:ptCount val="9"/>
                <c:pt idx="0">
                  <c:v>HIGH JUMP</c:v>
                </c:pt>
                <c:pt idx="1">
                  <c:v>MEDICINE BALL</c:v>
                </c:pt>
                <c:pt idx="2">
                  <c:v>BENCH PRESS</c:v>
                </c:pt>
                <c:pt idx="3">
                  <c:v>BENCH PULL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HURDLE JUMP</c:v>
                </c:pt>
                <c:pt idx="8">
                  <c:v>VO2 MAX</c:v>
                </c:pt>
              </c:strCache>
            </c:strRef>
          </c:cat>
          <c:val>
            <c:numRef>
              <c:f>Sheet1!$E$50:$E$58</c:f>
              <c:numCache>
                <c:formatCode>General</c:formatCode>
                <c:ptCount val="9"/>
                <c:pt idx="0">
                  <c:v>53</c:v>
                </c:pt>
                <c:pt idx="1">
                  <c:v>61</c:v>
                </c:pt>
                <c:pt idx="2">
                  <c:v>49</c:v>
                </c:pt>
                <c:pt idx="3">
                  <c:v>62</c:v>
                </c:pt>
                <c:pt idx="4">
                  <c:v>85</c:v>
                </c:pt>
                <c:pt idx="5">
                  <c:v>86</c:v>
                </c:pt>
                <c:pt idx="6">
                  <c:v>48</c:v>
                </c:pt>
                <c:pt idx="7">
                  <c:v>36</c:v>
                </c:pt>
                <c:pt idx="8">
                  <c:v>76</c:v>
                </c:pt>
              </c:numCache>
            </c:numRef>
          </c:val>
        </c:ser>
        <c:axId val="79003648"/>
        <c:axId val="79005184"/>
      </c:radarChart>
      <c:catAx>
        <c:axId val="7900364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79005184"/>
        <c:crosses val="autoZero"/>
        <c:auto val="1"/>
        <c:lblAlgn val="ctr"/>
        <c:lblOffset val="100"/>
      </c:catAx>
      <c:valAx>
        <c:axId val="79005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79003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27213</xdr:colOff>
      <xdr:row>13</xdr:row>
      <xdr:rowOff>27215</xdr:rowOff>
    </xdr:from>
    <xdr:to>
      <xdr:col>17</xdr:col>
      <xdr:colOff>312963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13606</xdr:colOff>
      <xdr:row>48</xdr:row>
      <xdr:rowOff>68036</xdr:rowOff>
    </xdr:from>
    <xdr:to>
      <xdr:col>17</xdr:col>
      <xdr:colOff>394607</xdr:colOff>
      <xdr:row>65</xdr:row>
      <xdr:rowOff>176892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8"/>
  <sheetViews>
    <sheetView tabSelected="1" topLeftCell="A38" zoomScale="70" zoomScaleNormal="70" workbookViewId="0">
      <selection activeCell="V60" sqref="V60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6.140625" style="2" customWidth="1"/>
    <col min="5" max="5" width="6.28515625" style="2" customWidth="1"/>
    <col min="6" max="6" width="5.28515625" style="2" customWidth="1"/>
    <col min="7" max="23" width="6.7109375" style="2" customWidth="1"/>
    <col min="24" max="24" width="6.7109375" style="1" customWidth="1"/>
    <col min="25" max="16384" width="9.140625" style="1"/>
  </cols>
  <sheetData>
    <row r="1" spans="1:24" s="3" customFormat="1" ht="47.2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0" t="s">
        <v>6</v>
      </c>
      <c r="H1" s="22"/>
      <c r="I1" s="22"/>
      <c r="J1" s="21"/>
      <c r="K1" s="22" t="s">
        <v>36</v>
      </c>
      <c r="L1" s="22"/>
      <c r="M1" s="22"/>
      <c r="N1" s="22"/>
      <c r="O1" s="20" t="s">
        <v>16</v>
      </c>
      <c r="P1" s="22"/>
      <c r="Q1" s="22"/>
      <c r="R1" s="22"/>
      <c r="S1" s="22"/>
      <c r="T1" s="21"/>
      <c r="U1" s="20" t="s">
        <v>17</v>
      </c>
      <c r="V1" s="22"/>
      <c r="W1" s="20" t="s">
        <v>13</v>
      </c>
      <c r="X1" s="21"/>
    </row>
    <row r="2" spans="1:24" s="3" customFormat="1" ht="47.25">
      <c r="A2" s="23"/>
      <c r="B2" s="23"/>
      <c r="C2" s="23"/>
      <c r="D2" s="23"/>
      <c r="E2" s="23"/>
      <c r="F2" s="23"/>
      <c r="G2" s="9" t="s">
        <v>19</v>
      </c>
      <c r="H2" s="16" t="s">
        <v>35</v>
      </c>
      <c r="I2" s="9" t="s">
        <v>12</v>
      </c>
      <c r="J2" s="10" t="s">
        <v>35</v>
      </c>
      <c r="K2" s="5" t="s">
        <v>11</v>
      </c>
      <c r="L2" s="10" t="s">
        <v>35</v>
      </c>
      <c r="M2" s="5" t="s">
        <v>18</v>
      </c>
      <c r="N2" s="10" t="s">
        <v>35</v>
      </c>
      <c r="O2" s="5" t="s">
        <v>7</v>
      </c>
      <c r="P2" s="10" t="s">
        <v>35</v>
      </c>
      <c r="Q2" s="5" t="s">
        <v>8</v>
      </c>
      <c r="R2" s="10" t="s">
        <v>35</v>
      </c>
      <c r="S2" s="5" t="s">
        <v>10</v>
      </c>
      <c r="T2" s="10" t="s">
        <v>35</v>
      </c>
      <c r="U2" s="10" t="s">
        <v>57</v>
      </c>
      <c r="V2" s="10" t="s">
        <v>35</v>
      </c>
      <c r="W2" s="10" t="s">
        <v>37</v>
      </c>
      <c r="X2" s="10" t="s">
        <v>35</v>
      </c>
    </row>
    <row r="3" spans="1:24">
      <c r="A3" s="6">
        <v>1</v>
      </c>
      <c r="B3" s="8" t="s">
        <v>24</v>
      </c>
      <c r="C3" s="7">
        <v>34051</v>
      </c>
      <c r="D3" s="6" t="s">
        <v>15</v>
      </c>
      <c r="E3" s="6">
        <v>178</v>
      </c>
      <c r="F3" s="6">
        <v>67</v>
      </c>
      <c r="G3" s="17">
        <v>33.299999999999997</v>
      </c>
      <c r="H3" s="19">
        <f>G3/70*100</f>
        <v>47.571428571428569</v>
      </c>
      <c r="I3" s="17">
        <v>4.8</v>
      </c>
      <c r="J3" s="19">
        <f>I3/8*100</f>
        <v>60</v>
      </c>
      <c r="K3" s="17" t="s">
        <v>38</v>
      </c>
      <c r="L3" s="17">
        <f>K3/(F3*2)*100</f>
        <v>83.582089552238799</v>
      </c>
      <c r="M3" s="17" t="s">
        <v>43</v>
      </c>
      <c r="N3" s="19">
        <f>M3/(F3*2)*100</f>
        <v>73.134328358208961</v>
      </c>
      <c r="O3" s="17">
        <v>25</v>
      </c>
      <c r="P3" s="17">
        <f>O3/30*100</f>
        <v>83.333333333333343</v>
      </c>
      <c r="Q3" s="17">
        <v>74</v>
      </c>
      <c r="R3" s="17">
        <f>Q3/40*100</f>
        <v>185</v>
      </c>
      <c r="S3" s="17">
        <v>50</v>
      </c>
      <c r="T3" s="19">
        <f>S3/100*100</f>
        <v>50</v>
      </c>
      <c r="U3" s="17">
        <v>78</v>
      </c>
      <c r="V3" s="19">
        <f>U3/120*100</f>
        <v>65</v>
      </c>
      <c r="W3" s="17">
        <v>51.4</v>
      </c>
      <c r="X3" s="17">
        <f>W3/60*100</f>
        <v>85.666666666666671</v>
      </c>
    </row>
    <row r="4" spans="1:24">
      <c r="A4" s="6">
        <v>2</v>
      </c>
      <c r="B4" s="8" t="s">
        <v>25</v>
      </c>
      <c r="C4" s="7">
        <v>33171</v>
      </c>
      <c r="D4" s="6" t="s">
        <v>15</v>
      </c>
      <c r="E4" s="6">
        <v>174</v>
      </c>
      <c r="F4" s="6">
        <v>64</v>
      </c>
      <c r="G4" s="17">
        <v>38.9</v>
      </c>
      <c r="H4" s="19">
        <f t="shared" ref="H4:H8" si="0">G4/70*100</f>
        <v>55.571428571428569</v>
      </c>
      <c r="I4" s="17">
        <v>4.8</v>
      </c>
      <c r="J4" s="19">
        <f t="shared" ref="J4:J8" si="1">I4/8*100</f>
        <v>60</v>
      </c>
      <c r="K4" s="17" t="s">
        <v>39</v>
      </c>
      <c r="L4" s="19">
        <f t="shared" ref="L4:L8" si="2">K4/(F4*2)*100</f>
        <v>74.21875</v>
      </c>
      <c r="M4" s="17" t="s">
        <v>43</v>
      </c>
      <c r="N4" s="19">
        <f t="shared" ref="N4:N8" si="3">M4/(F4*2)*100</f>
        <v>76.5625</v>
      </c>
      <c r="O4" s="17">
        <v>27</v>
      </c>
      <c r="P4" s="17">
        <f t="shared" ref="P4:P8" si="4">O4/30*100</f>
        <v>90</v>
      </c>
      <c r="Q4" s="17">
        <v>57</v>
      </c>
      <c r="R4" s="17">
        <f t="shared" ref="R4:R8" si="5">Q4/40*100</f>
        <v>142.5</v>
      </c>
      <c r="S4" s="17">
        <v>50</v>
      </c>
      <c r="T4" s="19">
        <f t="shared" ref="T4:T8" si="6">S4/100*100</f>
        <v>50</v>
      </c>
      <c r="U4" s="17">
        <v>67</v>
      </c>
      <c r="V4" s="19">
        <f t="shared" ref="V4:V8" si="7">U4/120*100</f>
        <v>55.833333333333336</v>
      </c>
      <c r="W4" s="17">
        <v>41.77</v>
      </c>
      <c r="X4" s="19">
        <f t="shared" ref="X4:X8" si="8">W4/60*100</f>
        <v>69.616666666666674</v>
      </c>
    </row>
    <row r="5" spans="1:24">
      <c r="A5" s="6">
        <v>3</v>
      </c>
      <c r="B5" s="8" t="s">
        <v>26</v>
      </c>
      <c r="C5" s="7">
        <v>32615</v>
      </c>
      <c r="D5" s="6" t="s">
        <v>15</v>
      </c>
      <c r="E5" s="6">
        <v>172</v>
      </c>
      <c r="F5" s="6">
        <v>70</v>
      </c>
      <c r="G5" s="17">
        <v>46.7</v>
      </c>
      <c r="H5" s="19">
        <f t="shared" si="0"/>
        <v>66.714285714285708</v>
      </c>
      <c r="I5" s="17">
        <v>5.4</v>
      </c>
      <c r="J5" s="19">
        <f t="shared" si="1"/>
        <v>67.5</v>
      </c>
      <c r="K5" s="17" t="s">
        <v>40</v>
      </c>
      <c r="L5" s="17">
        <f t="shared" si="2"/>
        <v>82.857142857142861</v>
      </c>
      <c r="M5" s="17" t="s">
        <v>44</v>
      </c>
      <c r="N5" s="17">
        <f t="shared" si="3"/>
        <v>84.285714285714292</v>
      </c>
      <c r="O5" s="17">
        <v>31</v>
      </c>
      <c r="P5" s="17">
        <f t="shared" si="4"/>
        <v>103.33333333333334</v>
      </c>
      <c r="Q5" s="17">
        <v>70</v>
      </c>
      <c r="R5" s="17">
        <f t="shared" si="5"/>
        <v>175</v>
      </c>
      <c r="S5" s="17">
        <v>48</v>
      </c>
      <c r="T5" s="19">
        <f t="shared" si="6"/>
        <v>48</v>
      </c>
      <c r="U5" s="17">
        <v>78</v>
      </c>
      <c r="V5" s="19">
        <f t="shared" si="7"/>
        <v>65</v>
      </c>
      <c r="W5" s="17">
        <v>46.59</v>
      </c>
      <c r="X5" s="19">
        <f t="shared" si="8"/>
        <v>77.650000000000006</v>
      </c>
    </row>
    <row r="6" spans="1:24">
      <c r="A6" s="6">
        <v>4</v>
      </c>
      <c r="B6" s="8" t="s">
        <v>30</v>
      </c>
      <c r="C6" s="7">
        <v>34968</v>
      </c>
      <c r="D6" s="6" t="s">
        <v>15</v>
      </c>
      <c r="E6" s="6">
        <v>175</v>
      </c>
      <c r="F6" s="6">
        <v>65</v>
      </c>
      <c r="G6" s="17">
        <v>54.6</v>
      </c>
      <c r="H6" s="19">
        <f t="shared" si="0"/>
        <v>78</v>
      </c>
      <c r="I6" s="17">
        <v>4.5999999999999996</v>
      </c>
      <c r="J6" s="19">
        <f t="shared" si="1"/>
        <v>57.499999999999993</v>
      </c>
      <c r="K6" s="17" t="s">
        <v>41</v>
      </c>
      <c r="L6" s="19">
        <f t="shared" si="2"/>
        <v>64.615384615384613</v>
      </c>
      <c r="M6" s="17" t="s">
        <v>42</v>
      </c>
      <c r="N6" s="19">
        <f t="shared" si="3"/>
        <v>69.230769230769226</v>
      </c>
      <c r="O6" s="17">
        <v>29</v>
      </c>
      <c r="P6" s="17">
        <f t="shared" si="4"/>
        <v>96.666666666666671</v>
      </c>
      <c r="Q6" s="17">
        <v>76</v>
      </c>
      <c r="R6" s="17">
        <f t="shared" si="5"/>
        <v>190</v>
      </c>
      <c r="S6" s="17">
        <v>90</v>
      </c>
      <c r="T6" s="17">
        <f t="shared" si="6"/>
        <v>90</v>
      </c>
      <c r="U6" s="17">
        <v>65</v>
      </c>
      <c r="V6" s="19">
        <f t="shared" si="7"/>
        <v>54.166666666666664</v>
      </c>
      <c r="W6" s="17">
        <v>53.89</v>
      </c>
      <c r="X6" s="17">
        <f t="shared" si="8"/>
        <v>89.816666666666663</v>
      </c>
    </row>
    <row r="7" spans="1:24">
      <c r="A7" s="6">
        <v>5</v>
      </c>
      <c r="B7" s="8" t="s">
        <v>32</v>
      </c>
      <c r="C7" s="7">
        <v>35555</v>
      </c>
      <c r="D7" s="6" t="s">
        <v>15</v>
      </c>
      <c r="E7" s="6">
        <v>181</v>
      </c>
      <c r="F7" s="6">
        <v>73</v>
      </c>
      <c r="G7" s="17">
        <v>32.700000000000003</v>
      </c>
      <c r="H7" s="19">
        <f t="shared" si="0"/>
        <v>46.714285714285722</v>
      </c>
      <c r="I7" s="17">
        <v>4.7</v>
      </c>
      <c r="J7" s="19">
        <f t="shared" si="1"/>
        <v>58.75</v>
      </c>
      <c r="K7" s="17" t="s">
        <v>39</v>
      </c>
      <c r="L7" s="19">
        <f t="shared" si="2"/>
        <v>65.06849315068493</v>
      </c>
      <c r="M7" s="17" t="s">
        <v>42</v>
      </c>
      <c r="N7" s="19">
        <f t="shared" si="3"/>
        <v>61.643835616438359</v>
      </c>
      <c r="O7" s="17">
        <v>20</v>
      </c>
      <c r="P7" s="19">
        <f t="shared" si="4"/>
        <v>66.666666666666657</v>
      </c>
      <c r="Q7" s="17">
        <v>16</v>
      </c>
      <c r="R7" s="19">
        <f t="shared" si="5"/>
        <v>40</v>
      </c>
      <c r="S7" s="17">
        <v>20</v>
      </c>
      <c r="T7" s="19">
        <f t="shared" si="6"/>
        <v>20</v>
      </c>
      <c r="U7" s="17">
        <v>37</v>
      </c>
      <c r="V7" s="19">
        <f t="shared" si="7"/>
        <v>30.833333333333336</v>
      </c>
      <c r="W7" s="17">
        <v>50.09</v>
      </c>
      <c r="X7" s="17">
        <f t="shared" si="8"/>
        <v>83.483333333333348</v>
      </c>
    </row>
    <row r="8" spans="1:24">
      <c r="A8" s="6">
        <v>6</v>
      </c>
      <c r="B8" s="8" t="s">
        <v>33</v>
      </c>
      <c r="C8" s="7">
        <v>35283</v>
      </c>
      <c r="D8" s="6" t="s">
        <v>15</v>
      </c>
      <c r="E8" s="6">
        <v>178</v>
      </c>
      <c r="F8" s="6">
        <v>77</v>
      </c>
      <c r="G8" s="17">
        <v>49.1</v>
      </c>
      <c r="H8" s="19">
        <f t="shared" si="0"/>
        <v>70.142857142857139</v>
      </c>
      <c r="I8" s="17">
        <v>4.75</v>
      </c>
      <c r="J8" s="19">
        <f t="shared" si="1"/>
        <v>59.375</v>
      </c>
      <c r="K8" s="17" t="s">
        <v>42</v>
      </c>
      <c r="L8" s="19">
        <f t="shared" si="2"/>
        <v>58.441558441558442</v>
      </c>
      <c r="M8" s="17" t="s">
        <v>43</v>
      </c>
      <c r="N8" s="19">
        <f t="shared" si="3"/>
        <v>63.636363636363633</v>
      </c>
      <c r="O8" s="17">
        <v>24</v>
      </c>
      <c r="P8" s="17">
        <f t="shared" si="4"/>
        <v>80</v>
      </c>
      <c r="Q8" s="17">
        <v>20</v>
      </c>
      <c r="R8" s="19">
        <f t="shared" si="5"/>
        <v>50</v>
      </c>
      <c r="S8" s="17">
        <v>67</v>
      </c>
      <c r="T8" s="19">
        <f t="shared" si="6"/>
        <v>67</v>
      </c>
      <c r="U8" s="17">
        <v>52</v>
      </c>
      <c r="V8" s="19">
        <f t="shared" si="7"/>
        <v>43.333333333333336</v>
      </c>
      <c r="W8" s="17">
        <v>59.8</v>
      </c>
      <c r="X8" s="17">
        <f t="shared" si="8"/>
        <v>99.666666666666657</v>
      </c>
    </row>
    <row r="9" spans="1:24">
      <c r="A9" s="11"/>
      <c r="B9" s="12"/>
      <c r="C9" s="13"/>
      <c r="D9" s="11"/>
      <c r="E9" s="11"/>
      <c r="F9" s="11"/>
      <c r="G9" s="11"/>
      <c r="H9" s="11"/>
      <c r="I9" s="11"/>
      <c r="J9" s="11"/>
      <c r="K9" s="14"/>
      <c r="L9" s="14"/>
      <c r="M9" s="14"/>
      <c r="N9" s="14"/>
      <c r="O9" s="11"/>
      <c r="P9" s="11"/>
      <c r="Q9" s="11"/>
      <c r="R9" s="11"/>
      <c r="S9" s="11"/>
      <c r="T9" s="11"/>
      <c r="U9" s="11"/>
      <c r="V9" s="11"/>
      <c r="W9" s="11"/>
      <c r="X9" s="15"/>
    </row>
    <row r="10" spans="1:24">
      <c r="A10" s="11"/>
      <c r="B10" s="12"/>
      <c r="C10" s="13"/>
      <c r="D10" s="11"/>
      <c r="E10" s="11" t="s">
        <v>34</v>
      </c>
      <c r="F10" s="11"/>
      <c r="G10" s="11">
        <v>70</v>
      </c>
      <c r="H10" s="11"/>
      <c r="I10" s="11">
        <v>8</v>
      </c>
      <c r="J10" s="11"/>
      <c r="K10" s="14"/>
      <c r="L10" s="14"/>
      <c r="M10" s="14"/>
      <c r="N10" s="14"/>
      <c r="O10" s="11">
        <v>30</v>
      </c>
      <c r="P10" s="11"/>
      <c r="Q10" s="11">
        <v>40</v>
      </c>
      <c r="R10" s="11"/>
      <c r="S10" s="11">
        <v>100</v>
      </c>
      <c r="T10" s="11"/>
      <c r="U10" s="11">
        <v>120</v>
      </c>
      <c r="V10" s="11"/>
      <c r="W10" s="11">
        <v>60</v>
      </c>
      <c r="X10" s="15"/>
    </row>
    <row r="11" spans="1:24">
      <c r="A11" s="11"/>
      <c r="B11" s="12"/>
      <c r="C11" s="13"/>
      <c r="D11" s="11"/>
      <c r="E11" s="11" t="s">
        <v>35</v>
      </c>
      <c r="F11" s="11"/>
      <c r="G11" s="11"/>
      <c r="H11" s="18">
        <f>AVERAGE(H3:H8)</f>
        <v>60.785714285714278</v>
      </c>
      <c r="I11" s="11"/>
      <c r="J11" s="18">
        <f>AVERAGE(J3:J8)</f>
        <v>60.520833333333336</v>
      </c>
      <c r="K11" s="14"/>
      <c r="L11" s="18">
        <f>AVERAGE(L3:L8)</f>
        <v>71.463903102834934</v>
      </c>
      <c r="M11" s="14"/>
      <c r="N11" s="18">
        <f>AVERAGE(N3:N8)</f>
        <v>71.415585187915738</v>
      </c>
      <c r="O11" s="11"/>
      <c r="P11" s="18">
        <f>AVERAGE(P3:P8)</f>
        <v>86.666666666666671</v>
      </c>
      <c r="Q11" s="11"/>
      <c r="R11" s="18">
        <f>AVERAGE(R3:R8)</f>
        <v>130.41666666666666</v>
      </c>
      <c r="S11" s="11"/>
      <c r="T11" s="18">
        <f>AVERAGE(T3:T8)</f>
        <v>54.166666666666664</v>
      </c>
      <c r="U11" s="11"/>
      <c r="V11" s="18">
        <f>AVERAGE(V3:V8)</f>
        <v>52.361111111111107</v>
      </c>
      <c r="W11" s="11"/>
      <c r="X11" s="18">
        <f>AVERAGE(X3:X8)</f>
        <v>84.316666666666663</v>
      </c>
    </row>
    <row r="12" spans="1:24">
      <c r="A12" s="11"/>
      <c r="B12" s="12"/>
      <c r="C12" s="13"/>
      <c r="D12" s="11"/>
      <c r="E12" s="11"/>
      <c r="F12" s="11"/>
      <c r="G12" s="11"/>
      <c r="H12" s="11"/>
      <c r="I12" s="11"/>
      <c r="J12" s="11"/>
      <c r="K12" s="14"/>
      <c r="L12" s="14"/>
      <c r="M12" s="14"/>
      <c r="N12" s="14"/>
      <c r="O12" s="11"/>
      <c r="P12" s="11"/>
      <c r="Q12" s="11"/>
      <c r="R12" s="11"/>
      <c r="S12" s="11"/>
      <c r="T12" s="11"/>
      <c r="U12" s="11"/>
      <c r="V12" s="11"/>
      <c r="W12" s="11"/>
      <c r="X12" s="15"/>
    </row>
    <row r="13" spans="1:24">
      <c r="A13" s="11"/>
      <c r="B13" s="12"/>
      <c r="C13" s="13" t="s">
        <v>54</v>
      </c>
      <c r="D13" s="11" t="s">
        <v>55</v>
      </c>
      <c r="E13" s="11" t="s">
        <v>56</v>
      </c>
      <c r="F13" s="11"/>
      <c r="G13" s="11"/>
      <c r="H13" s="11"/>
      <c r="I13" s="11"/>
      <c r="J13" s="11"/>
      <c r="K13" s="14"/>
      <c r="L13" s="14"/>
      <c r="M13" s="14"/>
      <c r="N13" s="14"/>
      <c r="O13" s="11"/>
      <c r="P13" s="11"/>
      <c r="Q13" s="11"/>
      <c r="R13" s="11"/>
      <c r="S13" s="11"/>
      <c r="T13" s="11"/>
      <c r="U13" s="11"/>
      <c r="V13" s="11"/>
      <c r="W13" s="11"/>
      <c r="X13" s="15"/>
    </row>
    <row r="14" spans="1:24">
      <c r="A14" s="11"/>
      <c r="B14" s="12"/>
      <c r="C14" s="10" t="s">
        <v>19</v>
      </c>
      <c r="D14" s="11">
        <v>100</v>
      </c>
      <c r="E14" s="11">
        <v>61</v>
      </c>
      <c r="F14" s="11"/>
      <c r="G14" s="11"/>
      <c r="H14" s="11"/>
      <c r="I14" s="11"/>
      <c r="J14" s="11"/>
      <c r="K14" s="14"/>
      <c r="L14" s="14"/>
      <c r="M14" s="14"/>
      <c r="N14" s="14"/>
      <c r="O14" s="11"/>
      <c r="P14" s="11"/>
      <c r="Q14" s="11"/>
      <c r="R14" s="11"/>
      <c r="S14" s="11"/>
      <c r="T14" s="11"/>
      <c r="U14" s="11"/>
      <c r="V14" s="11"/>
      <c r="W14" s="11"/>
      <c r="X14" s="15"/>
    </row>
    <row r="15" spans="1:24" ht="31.5">
      <c r="A15" s="11"/>
      <c r="B15" s="12"/>
      <c r="C15" s="10" t="s">
        <v>12</v>
      </c>
      <c r="D15" s="11">
        <v>100</v>
      </c>
      <c r="E15" s="11">
        <v>61</v>
      </c>
      <c r="F15" s="11"/>
      <c r="G15" s="11"/>
      <c r="H15" s="11"/>
      <c r="I15" s="11"/>
      <c r="J15" s="11"/>
      <c r="K15" s="14"/>
      <c r="L15" s="14"/>
      <c r="M15" s="14"/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5"/>
    </row>
    <row r="16" spans="1:24">
      <c r="A16" s="11"/>
      <c r="B16" s="12"/>
      <c r="C16" s="10" t="s">
        <v>11</v>
      </c>
      <c r="D16" s="11">
        <v>100</v>
      </c>
      <c r="E16" s="11">
        <v>71</v>
      </c>
      <c r="F16" s="11"/>
      <c r="G16" s="11"/>
      <c r="H16" s="11"/>
      <c r="I16" s="11"/>
      <c r="J16" s="11"/>
      <c r="K16" s="14"/>
      <c r="L16" s="14"/>
      <c r="M16" s="14"/>
      <c r="N16" s="14"/>
      <c r="O16" s="11"/>
      <c r="P16" s="11"/>
      <c r="Q16" s="11"/>
      <c r="R16" s="11"/>
      <c r="S16" s="11"/>
      <c r="T16" s="11"/>
      <c r="U16" s="11"/>
      <c r="V16" s="11"/>
      <c r="W16" s="11"/>
      <c r="X16" s="15"/>
    </row>
    <row r="17" spans="1:24">
      <c r="A17" s="11"/>
      <c r="B17" s="12"/>
      <c r="C17" s="10" t="s">
        <v>18</v>
      </c>
      <c r="D17" s="11">
        <v>100</v>
      </c>
      <c r="E17" s="11">
        <v>71</v>
      </c>
      <c r="F17" s="11"/>
      <c r="G17" s="11"/>
      <c r="H17" s="11"/>
      <c r="I17" s="11"/>
      <c r="J17" s="11"/>
      <c r="K17" s="14"/>
      <c r="L17" s="14"/>
      <c r="M17" s="14"/>
      <c r="N17" s="14"/>
      <c r="O17" s="11"/>
      <c r="P17" s="11"/>
      <c r="Q17" s="11"/>
      <c r="R17" s="11"/>
      <c r="S17" s="11"/>
      <c r="T17" s="11"/>
      <c r="U17" s="11"/>
      <c r="V17" s="11"/>
      <c r="W17" s="11"/>
      <c r="X17" s="15"/>
    </row>
    <row r="18" spans="1:24">
      <c r="A18" s="11"/>
      <c r="B18" s="12"/>
      <c r="C18" s="10" t="s">
        <v>7</v>
      </c>
      <c r="D18" s="11">
        <v>100</v>
      </c>
      <c r="E18" s="11">
        <v>87</v>
      </c>
      <c r="F18" s="11"/>
      <c r="G18" s="11"/>
      <c r="H18" s="11"/>
      <c r="I18" s="11"/>
      <c r="J18" s="11"/>
      <c r="K18" s="14"/>
      <c r="L18" s="14"/>
      <c r="M18" s="14"/>
      <c r="N18" s="14"/>
      <c r="O18" s="11"/>
      <c r="P18" s="11"/>
      <c r="Q18" s="11"/>
      <c r="R18" s="11"/>
      <c r="S18" s="11"/>
      <c r="T18" s="11"/>
      <c r="U18" s="11"/>
      <c r="V18" s="11"/>
      <c r="W18" s="11"/>
      <c r="X18" s="15"/>
    </row>
    <row r="19" spans="1:24">
      <c r="A19" s="11"/>
      <c r="B19" s="12"/>
      <c r="C19" s="10" t="s">
        <v>8</v>
      </c>
      <c r="D19" s="11">
        <v>100</v>
      </c>
      <c r="E19" s="11">
        <v>130</v>
      </c>
      <c r="F19" s="11"/>
      <c r="G19" s="11"/>
      <c r="H19" s="11"/>
      <c r="I19" s="11"/>
      <c r="J19" s="11"/>
      <c r="K19" s="14"/>
      <c r="L19" s="14"/>
      <c r="M19" s="14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5"/>
    </row>
    <row r="20" spans="1:24">
      <c r="A20" s="11"/>
      <c r="B20" s="12"/>
      <c r="C20" s="10" t="s">
        <v>10</v>
      </c>
      <c r="D20" s="11">
        <v>100</v>
      </c>
      <c r="E20" s="11">
        <v>54</v>
      </c>
      <c r="F20" s="11"/>
      <c r="G20" s="11"/>
      <c r="H20" s="11"/>
      <c r="I20" s="11"/>
      <c r="J20" s="11"/>
      <c r="K20" s="14"/>
      <c r="L20" s="14"/>
      <c r="M20" s="14"/>
      <c r="N20" s="14"/>
      <c r="O20" s="11"/>
      <c r="P20" s="11"/>
      <c r="Q20" s="11"/>
      <c r="R20" s="11"/>
      <c r="S20" s="11"/>
      <c r="T20" s="11"/>
      <c r="U20" s="11"/>
      <c r="V20" s="11"/>
      <c r="W20" s="11"/>
      <c r="X20" s="15"/>
    </row>
    <row r="21" spans="1:24" ht="31.5">
      <c r="A21" s="11"/>
      <c r="B21" s="12"/>
      <c r="C21" s="10" t="s">
        <v>57</v>
      </c>
      <c r="D21" s="11">
        <v>100</v>
      </c>
      <c r="E21" s="11">
        <v>52</v>
      </c>
      <c r="F21" s="11"/>
      <c r="G21" s="11"/>
      <c r="H21" s="11"/>
      <c r="I21" s="11"/>
      <c r="J21" s="11"/>
      <c r="K21" s="14"/>
      <c r="L21" s="14"/>
      <c r="M21" s="14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5"/>
    </row>
    <row r="22" spans="1:24">
      <c r="A22" s="11"/>
      <c r="B22" s="12"/>
      <c r="C22" s="10" t="s">
        <v>37</v>
      </c>
      <c r="D22" s="11">
        <v>100</v>
      </c>
      <c r="E22" s="11">
        <v>84</v>
      </c>
      <c r="F22" s="11"/>
      <c r="G22" s="11"/>
      <c r="H22" s="11"/>
      <c r="I22" s="11"/>
      <c r="J22" s="11"/>
      <c r="K22" s="14"/>
      <c r="L22" s="14"/>
      <c r="M22" s="14"/>
      <c r="N22" s="14"/>
      <c r="O22" s="11"/>
      <c r="P22" s="11"/>
      <c r="Q22" s="11"/>
      <c r="R22" s="11"/>
      <c r="S22" s="11"/>
      <c r="T22" s="11"/>
      <c r="U22" s="11"/>
      <c r="V22" s="11"/>
      <c r="W22" s="11"/>
      <c r="X22" s="15"/>
    </row>
    <row r="23" spans="1:24">
      <c r="A23" s="11"/>
      <c r="B23" s="12"/>
      <c r="C23" s="13"/>
      <c r="D23" s="11"/>
      <c r="E23" s="11"/>
      <c r="F23" s="11"/>
      <c r="G23" s="11"/>
      <c r="H23" s="11"/>
      <c r="I23" s="11"/>
      <c r="J23" s="11"/>
      <c r="K23" s="14"/>
      <c r="L23" s="14"/>
      <c r="M23" s="14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5"/>
    </row>
    <row r="24" spans="1:24">
      <c r="A24" s="11"/>
      <c r="B24" s="12"/>
      <c r="C24" s="13"/>
      <c r="D24" s="11"/>
      <c r="E24" s="11"/>
      <c r="F24" s="11"/>
      <c r="G24" s="11"/>
      <c r="H24" s="11"/>
      <c r="I24" s="11"/>
      <c r="J24" s="11"/>
      <c r="K24" s="14"/>
      <c r="L24" s="14"/>
      <c r="M24" s="14"/>
      <c r="N24" s="14"/>
      <c r="O24" s="11"/>
      <c r="P24" s="11"/>
      <c r="Q24" s="11"/>
      <c r="R24" s="11"/>
      <c r="S24" s="11"/>
      <c r="T24" s="11"/>
      <c r="U24" s="11"/>
      <c r="V24" s="11"/>
      <c r="W24" s="11"/>
      <c r="X24" s="15"/>
    </row>
    <row r="25" spans="1:24">
      <c r="A25" s="11"/>
      <c r="B25" s="12"/>
      <c r="C25" s="13"/>
      <c r="D25" s="11"/>
      <c r="E25" s="11"/>
      <c r="F25" s="11"/>
      <c r="G25" s="11"/>
      <c r="H25" s="11"/>
      <c r="I25" s="11"/>
      <c r="J25" s="11"/>
      <c r="K25" s="14"/>
      <c r="L25" s="14"/>
      <c r="M25" s="14"/>
      <c r="N25" s="14"/>
      <c r="O25" s="11"/>
      <c r="P25" s="11"/>
      <c r="Q25" s="11"/>
      <c r="R25" s="11"/>
      <c r="S25" s="11"/>
      <c r="T25" s="11"/>
      <c r="U25" s="11"/>
      <c r="V25" s="11"/>
      <c r="W25" s="11"/>
      <c r="X25" s="15"/>
    </row>
    <row r="26" spans="1:24">
      <c r="A26" s="11"/>
      <c r="B26" s="12"/>
      <c r="C26" s="13"/>
      <c r="D26" s="11"/>
      <c r="E26" s="11"/>
      <c r="F26" s="11"/>
      <c r="G26" s="11"/>
      <c r="H26" s="11"/>
      <c r="I26" s="11"/>
      <c r="J26" s="11"/>
      <c r="K26" s="14"/>
      <c r="L26" s="14"/>
      <c r="M26" s="14"/>
      <c r="N26" s="14"/>
      <c r="O26" s="11"/>
      <c r="P26" s="11"/>
      <c r="Q26" s="11"/>
      <c r="R26" s="11"/>
      <c r="S26" s="11"/>
      <c r="T26" s="11"/>
      <c r="U26" s="11"/>
      <c r="V26" s="11"/>
      <c r="W26" s="11"/>
      <c r="X26" s="15"/>
    </row>
    <row r="27" spans="1:24">
      <c r="A27" s="11"/>
      <c r="B27" s="12"/>
      <c r="C27" s="13"/>
      <c r="D27" s="11"/>
      <c r="E27" s="11"/>
      <c r="F27" s="11"/>
      <c r="G27" s="11"/>
      <c r="H27" s="11"/>
      <c r="I27" s="11"/>
      <c r="J27" s="11"/>
      <c r="K27" s="14"/>
      <c r="L27" s="14"/>
      <c r="M27" s="14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5"/>
    </row>
    <row r="28" spans="1:24">
      <c r="A28" s="11"/>
      <c r="B28" s="12"/>
      <c r="C28" s="13"/>
      <c r="D28" s="11"/>
      <c r="E28" s="11"/>
      <c r="F28" s="11"/>
      <c r="G28" s="11"/>
      <c r="H28" s="11"/>
      <c r="I28" s="11"/>
      <c r="J28" s="11"/>
      <c r="K28" s="14"/>
      <c r="L28" s="14"/>
      <c r="M28" s="14"/>
      <c r="N28" s="14"/>
      <c r="O28" s="11"/>
      <c r="P28" s="11"/>
      <c r="Q28" s="11"/>
      <c r="R28" s="11"/>
      <c r="S28" s="11"/>
      <c r="T28" s="11"/>
      <c r="U28" s="11"/>
      <c r="V28" s="11"/>
      <c r="W28" s="11"/>
      <c r="X28" s="15"/>
    </row>
    <row r="29" spans="1:24">
      <c r="A29" s="11"/>
      <c r="B29" s="12"/>
      <c r="C29" s="13"/>
      <c r="D29" s="11"/>
      <c r="E29" s="11"/>
      <c r="F29" s="11"/>
      <c r="G29" s="11"/>
      <c r="H29" s="11"/>
      <c r="I29" s="11"/>
      <c r="J29" s="11"/>
      <c r="K29" s="14"/>
      <c r="L29" s="14"/>
      <c r="M29" s="14"/>
      <c r="N29" s="14"/>
      <c r="O29" s="11"/>
      <c r="P29" s="11"/>
      <c r="Q29" s="11"/>
      <c r="R29" s="11"/>
      <c r="S29" s="11"/>
      <c r="T29" s="11"/>
      <c r="U29" s="11"/>
      <c r="V29" s="11"/>
      <c r="W29" s="11"/>
      <c r="X29" s="15"/>
    </row>
    <row r="30" spans="1:24">
      <c r="A30" s="11"/>
      <c r="B30" s="12"/>
      <c r="C30" s="13"/>
      <c r="D30" s="11"/>
      <c r="E30" s="11"/>
      <c r="F30" s="11"/>
      <c r="G30" s="11"/>
      <c r="H30" s="11"/>
      <c r="I30" s="11"/>
      <c r="J30" s="11"/>
      <c r="K30" s="14"/>
      <c r="L30" s="14"/>
      <c r="M30" s="14"/>
      <c r="N30" s="14"/>
      <c r="O30" s="11"/>
      <c r="P30" s="11"/>
      <c r="Q30" s="11"/>
      <c r="R30" s="11"/>
      <c r="S30" s="11"/>
      <c r="T30" s="11"/>
      <c r="U30" s="11"/>
      <c r="V30" s="11"/>
      <c r="W30" s="11"/>
      <c r="X30" s="15"/>
    </row>
    <row r="31" spans="1:24">
      <c r="A31" s="11"/>
      <c r="B31" s="12"/>
      <c r="C31" s="13"/>
      <c r="D31" s="11"/>
      <c r="E31" s="11"/>
      <c r="F31" s="11"/>
      <c r="G31" s="11"/>
      <c r="H31" s="11"/>
      <c r="I31" s="11"/>
      <c r="J31" s="11"/>
      <c r="K31" s="14"/>
      <c r="L31" s="14"/>
      <c r="M31" s="14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5"/>
    </row>
    <row r="32" spans="1:24">
      <c r="A32" s="11"/>
      <c r="B32" s="12"/>
      <c r="C32" s="13"/>
      <c r="D32" s="11"/>
      <c r="E32" s="11"/>
      <c r="F32" s="11"/>
      <c r="G32" s="11"/>
      <c r="H32" s="11"/>
      <c r="I32" s="11"/>
      <c r="J32" s="11"/>
      <c r="K32" s="14"/>
      <c r="L32" s="14"/>
      <c r="M32" s="14"/>
      <c r="N32" s="14"/>
      <c r="O32" s="11"/>
      <c r="P32" s="11"/>
      <c r="Q32" s="11"/>
      <c r="R32" s="11"/>
      <c r="S32" s="11"/>
      <c r="T32" s="11"/>
      <c r="U32" s="11"/>
      <c r="V32" s="11"/>
      <c r="W32" s="11"/>
      <c r="X32" s="15"/>
    </row>
    <row r="33" spans="1:24">
      <c r="C33" s="4"/>
    </row>
    <row r="36" spans="1:24" ht="47.25" customHeight="1">
      <c r="A36" s="24" t="s">
        <v>0</v>
      </c>
      <c r="B36" s="24" t="s">
        <v>1</v>
      </c>
      <c r="C36" s="24" t="s">
        <v>2</v>
      </c>
      <c r="D36" s="24" t="s">
        <v>3</v>
      </c>
      <c r="E36" s="24" t="s">
        <v>4</v>
      </c>
      <c r="F36" s="24" t="s">
        <v>5</v>
      </c>
      <c r="G36" s="20" t="s">
        <v>6</v>
      </c>
      <c r="H36" s="22"/>
      <c r="I36" s="22"/>
      <c r="J36" s="21"/>
      <c r="K36" s="22" t="s">
        <v>36</v>
      </c>
      <c r="L36" s="22"/>
      <c r="M36" s="22"/>
      <c r="N36" s="22"/>
      <c r="O36" s="20" t="s">
        <v>16</v>
      </c>
      <c r="P36" s="22"/>
      <c r="Q36" s="22"/>
      <c r="R36" s="22"/>
      <c r="S36" s="22"/>
      <c r="T36" s="21"/>
      <c r="U36" s="20" t="s">
        <v>17</v>
      </c>
      <c r="V36" s="22"/>
      <c r="W36" s="20" t="s">
        <v>13</v>
      </c>
      <c r="X36" s="21"/>
    </row>
    <row r="37" spans="1:24" ht="47.25">
      <c r="A37" s="25"/>
      <c r="B37" s="25"/>
      <c r="C37" s="25"/>
      <c r="D37" s="25"/>
      <c r="E37" s="25"/>
      <c r="F37" s="25"/>
      <c r="G37" s="10" t="s">
        <v>19</v>
      </c>
      <c r="H37" s="16" t="s">
        <v>35</v>
      </c>
      <c r="I37" s="10" t="s">
        <v>12</v>
      </c>
      <c r="J37" s="10" t="s">
        <v>35</v>
      </c>
      <c r="K37" s="10" t="s">
        <v>11</v>
      </c>
      <c r="L37" s="10" t="s">
        <v>35</v>
      </c>
      <c r="M37" s="10" t="s">
        <v>18</v>
      </c>
      <c r="N37" s="10" t="s">
        <v>35</v>
      </c>
      <c r="O37" s="10" t="s">
        <v>7</v>
      </c>
      <c r="P37" s="10" t="s">
        <v>35</v>
      </c>
      <c r="Q37" s="10" t="s">
        <v>8</v>
      </c>
      <c r="R37" s="10" t="s">
        <v>35</v>
      </c>
      <c r="S37" s="10" t="s">
        <v>10</v>
      </c>
      <c r="T37" s="10" t="s">
        <v>35</v>
      </c>
      <c r="U37" s="10" t="s">
        <v>9</v>
      </c>
      <c r="V37" s="10" t="s">
        <v>35</v>
      </c>
      <c r="W37" s="10" t="s">
        <v>37</v>
      </c>
      <c r="X37" s="10" t="s">
        <v>35</v>
      </c>
    </row>
    <row r="38" spans="1:24">
      <c r="A38" s="6">
        <v>1</v>
      </c>
      <c r="B38" s="8" t="s">
        <v>20</v>
      </c>
      <c r="C38" s="7">
        <v>34207</v>
      </c>
      <c r="D38" s="6" t="s">
        <v>14</v>
      </c>
      <c r="E38" s="6">
        <v>160</v>
      </c>
      <c r="F38" s="6">
        <v>57</v>
      </c>
      <c r="G38" s="17">
        <v>37.799999999999997</v>
      </c>
      <c r="H38" s="19">
        <f>G38/60*100</f>
        <v>63</v>
      </c>
      <c r="I38" s="17">
        <v>4</v>
      </c>
      <c r="J38" s="19">
        <f>I38/6*100</f>
        <v>66.666666666666657</v>
      </c>
      <c r="K38" s="17" t="s">
        <v>45</v>
      </c>
      <c r="L38" s="19">
        <f>K38/(F38*2)*100</f>
        <v>48.245614035087719</v>
      </c>
      <c r="M38" s="17" t="s">
        <v>50</v>
      </c>
      <c r="N38" s="19">
        <f>M38/(F38*2)*100</f>
        <v>64.035087719298247</v>
      </c>
      <c r="O38" s="17">
        <v>23</v>
      </c>
      <c r="P38" s="17">
        <f>O38/25*100</f>
        <v>92</v>
      </c>
      <c r="Q38" s="17">
        <v>38</v>
      </c>
      <c r="R38" s="17">
        <f>Q38/30*100</f>
        <v>126.66666666666666</v>
      </c>
      <c r="S38" s="17">
        <v>16</v>
      </c>
      <c r="T38" s="19">
        <f>S38/80*100</f>
        <v>20</v>
      </c>
      <c r="U38" s="17">
        <v>54</v>
      </c>
      <c r="V38" s="19">
        <f>U38/100*100</f>
        <v>54</v>
      </c>
      <c r="W38" s="17">
        <v>43.67</v>
      </c>
      <c r="X38" s="19">
        <f>W38/55*100</f>
        <v>79.400000000000006</v>
      </c>
    </row>
    <row r="39" spans="1:24">
      <c r="A39" s="6">
        <v>2</v>
      </c>
      <c r="B39" s="8" t="s">
        <v>21</v>
      </c>
      <c r="C39" s="7">
        <v>35441</v>
      </c>
      <c r="D39" s="6" t="s">
        <v>14</v>
      </c>
      <c r="E39" s="6">
        <v>178</v>
      </c>
      <c r="F39" s="6">
        <v>72</v>
      </c>
      <c r="G39" s="17">
        <v>28.3</v>
      </c>
      <c r="H39" s="19">
        <f t="shared" ref="H39:H43" si="9">G39/60*100</f>
        <v>47.166666666666671</v>
      </c>
      <c r="I39" s="17" t="s">
        <v>22</v>
      </c>
      <c r="J39" s="19">
        <f t="shared" ref="J39:J44" si="10">I39/6*100</f>
        <v>66.666666666666657</v>
      </c>
      <c r="K39" s="17">
        <v>56</v>
      </c>
      <c r="L39" s="19">
        <f t="shared" ref="L39:L44" si="11">K39/(F39*2)*100</f>
        <v>38.888888888888893</v>
      </c>
      <c r="M39" s="17" t="s">
        <v>51</v>
      </c>
      <c r="N39" s="19">
        <f t="shared" ref="N39:N44" si="12">M39/(F39*2)*100</f>
        <v>52.777777777777779</v>
      </c>
      <c r="O39" s="17">
        <v>22</v>
      </c>
      <c r="P39" s="17">
        <f t="shared" ref="P39:P44" si="13">O39/25*100</f>
        <v>88</v>
      </c>
      <c r="Q39" s="17">
        <v>25</v>
      </c>
      <c r="R39" s="17">
        <f t="shared" ref="R39:R44" si="14">Q39/30*100</f>
        <v>83.333333333333343</v>
      </c>
      <c r="S39" s="17">
        <v>32</v>
      </c>
      <c r="T39" s="19">
        <f t="shared" ref="T39:T44" si="15">S39/80*100</f>
        <v>40</v>
      </c>
      <c r="U39" s="17">
        <v>31</v>
      </c>
      <c r="V39" s="19">
        <f t="shared" ref="V39:V44" si="16">U39/100*100</f>
        <v>31</v>
      </c>
      <c r="W39" s="17">
        <v>36.409999999999997</v>
      </c>
      <c r="X39" s="19">
        <f t="shared" ref="X39:X44" si="17">W39/55*100</f>
        <v>66.199999999999989</v>
      </c>
    </row>
    <row r="40" spans="1:24">
      <c r="A40" s="6">
        <v>3</v>
      </c>
      <c r="B40" s="8" t="s">
        <v>23</v>
      </c>
      <c r="C40" s="7">
        <v>34111</v>
      </c>
      <c r="D40" s="6" t="s">
        <v>14</v>
      </c>
      <c r="E40" s="6">
        <v>156</v>
      </c>
      <c r="F40" s="6">
        <v>47</v>
      </c>
      <c r="G40" s="17"/>
      <c r="H40" s="17"/>
      <c r="I40" s="17">
        <v>3.7</v>
      </c>
      <c r="J40" s="19">
        <f t="shared" si="10"/>
        <v>61.666666666666671</v>
      </c>
      <c r="K40" s="17" t="s">
        <v>46</v>
      </c>
      <c r="L40" s="19">
        <f t="shared" si="11"/>
        <v>54.255319148936167</v>
      </c>
      <c r="M40" s="17" t="s">
        <v>46</v>
      </c>
      <c r="N40" s="19">
        <f t="shared" si="12"/>
        <v>54.255319148936167</v>
      </c>
      <c r="O40" s="17">
        <v>19</v>
      </c>
      <c r="P40" s="19">
        <f t="shared" si="13"/>
        <v>76</v>
      </c>
      <c r="Q40" s="17">
        <v>28</v>
      </c>
      <c r="R40" s="17">
        <f t="shared" si="14"/>
        <v>93.333333333333329</v>
      </c>
      <c r="S40" s="17">
        <v>46</v>
      </c>
      <c r="T40" s="19">
        <f t="shared" si="15"/>
        <v>57.499999999999993</v>
      </c>
      <c r="U40" s="17"/>
      <c r="V40" s="17"/>
      <c r="W40" s="17">
        <v>40.47</v>
      </c>
      <c r="X40" s="19">
        <f t="shared" si="17"/>
        <v>73.581818181818178</v>
      </c>
    </row>
    <row r="41" spans="1:24">
      <c r="A41" s="6">
        <v>4</v>
      </c>
      <c r="B41" s="8" t="s">
        <v>27</v>
      </c>
      <c r="C41" s="7">
        <v>35551</v>
      </c>
      <c r="D41" s="6" t="s">
        <v>14</v>
      </c>
      <c r="E41" s="6">
        <v>165</v>
      </c>
      <c r="F41" s="6">
        <v>59</v>
      </c>
      <c r="G41" s="17">
        <v>29</v>
      </c>
      <c r="H41" s="19">
        <f t="shared" si="9"/>
        <v>48.333333333333336</v>
      </c>
      <c r="I41" s="17">
        <v>3.7</v>
      </c>
      <c r="J41" s="19">
        <f t="shared" si="10"/>
        <v>61.666666666666671</v>
      </c>
      <c r="K41" s="17" t="s">
        <v>47</v>
      </c>
      <c r="L41" s="19">
        <f t="shared" si="11"/>
        <v>47.457627118644069</v>
      </c>
      <c r="M41" s="17" t="s">
        <v>51</v>
      </c>
      <c r="N41" s="19">
        <f t="shared" si="12"/>
        <v>64.406779661016941</v>
      </c>
      <c r="O41" s="17">
        <v>24</v>
      </c>
      <c r="P41" s="17">
        <f t="shared" si="13"/>
        <v>96</v>
      </c>
      <c r="Q41" s="17">
        <v>20</v>
      </c>
      <c r="R41" s="19">
        <f t="shared" si="14"/>
        <v>66.666666666666657</v>
      </c>
      <c r="S41" s="17">
        <v>45</v>
      </c>
      <c r="T41" s="19">
        <f t="shared" si="15"/>
        <v>56.25</v>
      </c>
      <c r="U41" s="17">
        <v>46</v>
      </c>
      <c r="V41" s="19">
        <f t="shared" si="16"/>
        <v>46</v>
      </c>
      <c r="W41" s="17">
        <v>38.770000000000003</v>
      </c>
      <c r="X41" s="19">
        <f t="shared" si="17"/>
        <v>70.490909090909099</v>
      </c>
    </row>
    <row r="42" spans="1:24">
      <c r="A42" s="6">
        <v>5</v>
      </c>
      <c r="B42" s="8" t="s">
        <v>28</v>
      </c>
      <c r="C42" s="7">
        <v>35364</v>
      </c>
      <c r="D42" s="6" t="s">
        <v>14</v>
      </c>
      <c r="E42" s="6">
        <v>165</v>
      </c>
      <c r="F42" s="6">
        <v>55</v>
      </c>
      <c r="G42" s="17">
        <v>32.700000000000003</v>
      </c>
      <c r="H42" s="19">
        <f t="shared" si="9"/>
        <v>54.500000000000007</v>
      </c>
      <c r="I42" s="17">
        <v>3.5</v>
      </c>
      <c r="J42" s="19">
        <f t="shared" si="10"/>
        <v>58.333333333333336</v>
      </c>
      <c r="K42" s="17" t="s">
        <v>48</v>
      </c>
      <c r="L42" s="19">
        <f t="shared" si="11"/>
        <v>45.454545454545453</v>
      </c>
      <c r="M42" s="17">
        <v>55</v>
      </c>
      <c r="N42" s="19">
        <f t="shared" si="12"/>
        <v>50</v>
      </c>
      <c r="O42" s="17">
        <v>27</v>
      </c>
      <c r="P42" s="17">
        <f t="shared" si="13"/>
        <v>108</v>
      </c>
      <c r="Q42" s="17">
        <v>11</v>
      </c>
      <c r="R42" s="19">
        <f t="shared" si="14"/>
        <v>36.666666666666664</v>
      </c>
      <c r="S42" s="17">
        <v>47</v>
      </c>
      <c r="T42" s="19">
        <f t="shared" si="15"/>
        <v>58.75</v>
      </c>
      <c r="U42" s="17">
        <v>35</v>
      </c>
      <c r="V42" s="19">
        <f t="shared" si="16"/>
        <v>35</v>
      </c>
      <c r="W42" s="17">
        <v>42.51</v>
      </c>
      <c r="X42" s="19">
        <f t="shared" si="17"/>
        <v>77.290909090909082</v>
      </c>
    </row>
    <row r="43" spans="1:24">
      <c r="A43" s="6">
        <v>6</v>
      </c>
      <c r="B43" s="8" t="s">
        <v>29</v>
      </c>
      <c r="C43" s="7">
        <v>33786</v>
      </c>
      <c r="D43" s="6" t="s">
        <v>14</v>
      </c>
      <c r="E43" s="6">
        <v>152</v>
      </c>
      <c r="F43" s="6">
        <v>45</v>
      </c>
      <c r="G43" s="17">
        <v>28.3</v>
      </c>
      <c r="H43" s="19">
        <f t="shared" si="9"/>
        <v>47.166666666666671</v>
      </c>
      <c r="I43" s="17">
        <v>3.65</v>
      </c>
      <c r="J43" s="19">
        <f t="shared" si="10"/>
        <v>60.833333333333329</v>
      </c>
      <c r="K43" s="17" t="s">
        <v>49</v>
      </c>
      <c r="L43" s="19">
        <f t="shared" si="11"/>
        <v>64.444444444444443</v>
      </c>
      <c r="M43" s="17" t="s">
        <v>52</v>
      </c>
      <c r="N43" s="17">
        <f t="shared" si="12"/>
        <v>82.222222222222214</v>
      </c>
      <c r="O43" s="17">
        <v>15</v>
      </c>
      <c r="P43" s="19">
        <f t="shared" si="13"/>
        <v>60</v>
      </c>
      <c r="Q43" s="17">
        <v>55</v>
      </c>
      <c r="R43" s="17">
        <f t="shared" si="14"/>
        <v>183.33333333333331</v>
      </c>
      <c r="S43" s="17">
        <v>40</v>
      </c>
      <c r="T43" s="19">
        <f t="shared" si="15"/>
        <v>50</v>
      </c>
      <c r="U43" s="17">
        <v>25</v>
      </c>
      <c r="V43" s="19">
        <f t="shared" si="16"/>
        <v>25</v>
      </c>
      <c r="W43" s="17">
        <v>39.47</v>
      </c>
      <c r="X43" s="19">
        <f t="shared" si="17"/>
        <v>71.763636363636365</v>
      </c>
    </row>
    <row r="44" spans="1:24">
      <c r="A44" s="6">
        <v>7</v>
      </c>
      <c r="B44" s="8" t="s">
        <v>31</v>
      </c>
      <c r="C44" s="7">
        <v>44033</v>
      </c>
      <c r="D44" s="6" t="s">
        <v>14</v>
      </c>
      <c r="E44" s="6">
        <v>175</v>
      </c>
      <c r="F44" s="6">
        <v>57</v>
      </c>
      <c r="G44" s="17">
        <v>33.6</v>
      </c>
      <c r="H44" s="19">
        <f>G44/60*100</f>
        <v>56.000000000000007</v>
      </c>
      <c r="I44" s="17">
        <v>3</v>
      </c>
      <c r="J44" s="19">
        <f t="shared" si="10"/>
        <v>50</v>
      </c>
      <c r="K44" s="17" t="s">
        <v>48</v>
      </c>
      <c r="L44" s="19">
        <f t="shared" si="11"/>
        <v>43.859649122807014</v>
      </c>
      <c r="M44" s="17" t="s">
        <v>53</v>
      </c>
      <c r="N44" s="19">
        <f t="shared" si="12"/>
        <v>63.157894736842103</v>
      </c>
      <c r="O44" s="17">
        <v>19</v>
      </c>
      <c r="P44" s="19">
        <f t="shared" si="13"/>
        <v>76</v>
      </c>
      <c r="Q44" s="17">
        <v>3</v>
      </c>
      <c r="R44" s="19">
        <f t="shared" si="14"/>
        <v>10</v>
      </c>
      <c r="S44" s="17">
        <v>45</v>
      </c>
      <c r="T44" s="19">
        <f t="shared" si="15"/>
        <v>56.25</v>
      </c>
      <c r="U44" s="17">
        <v>23</v>
      </c>
      <c r="V44" s="19">
        <f t="shared" si="16"/>
        <v>23</v>
      </c>
      <c r="W44" s="17">
        <v>51.31</v>
      </c>
      <c r="X44" s="17">
        <f t="shared" si="17"/>
        <v>93.290909090909096</v>
      </c>
    </row>
    <row r="46" spans="1:24">
      <c r="E46" s="11" t="s">
        <v>34</v>
      </c>
      <c r="F46" s="11"/>
      <c r="G46" s="11">
        <v>60</v>
      </c>
      <c r="H46" s="11"/>
      <c r="I46" s="11">
        <v>6</v>
      </c>
      <c r="J46" s="11"/>
      <c r="K46" s="14"/>
      <c r="L46" s="14"/>
      <c r="M46" s="14"/>
      <c r="N46" s="14"/>
      <c r="O46" s="11">
        <v>25</v>
      </c>
      <c r="P46" s="11"/>
      <c r="Q46" s="11">
        <v>30</v>
      </c>
      <c r="R46" s="11"/>
      <c r="S46" s="11">
        <v>80</v>
      </c>
      <c r="T46" s="11"/>
      <c r="U46" s="11">
        <v>100</v>
      </c>
      <c r="V46" s="11"/>
      <c r="W46" s="11">
        <v>55</v>
      </c>
    </row>
    <row r="47" spans="1:24">
      <c r="E47" s="11" t="s">
        <v>35</v>
      </c>
      <c r="F47" s="11"/>
      <c r="G47" s="11"/>
      <c r="H47" s="18">
        <f>AVERAGE(H38:H44)</f>
        <v>52.69444444444445</v>
      </c>
      <c r="I47" s="11"/>
      <c r="J47" s="18">
        <f>AVERAGE(J38:J44)</f>
        <v>60.833333333333329</v>
      </c>
      <c r="K47" s="14"/>
      <c r="L47" s="18">
        <f>AVERAGE(L38:L44)</f>
        <v>48.943726887621963</v>
      </c>
      <c r="M47" s="14"/>
      <c r="N47" s="18">
        <f>AVERAGE(N38:N44)</f>
        <v>61.550725895156212</v>
      </c>
      <c r="O47" s="11"/>
      <c r="P47" s="18">
        <f>AVERAGE(P38:P44)</f>
        <v>85.142857142857139</v>
      </c>
      <c r="Q47" s="11"/>
      <c r="R47" s="18">
        <f>AVERAGE(R38:R44)</f>
        <v>85.714285714285708</v>
      </c>
      <c r="S47" s="11"/>
      <c r="T47" s="18">
        <f>AVERAGE(T38:T44)</f>
        <v>48.392857142857146</v>
      </c>
      <c r="U47" s="11"/>
      <c r="V47" s="18">
        <f>AVERAGE(V38:V44)</f>
        <v>35.666666666666664</v>
      </c>
      <c r="W47" s="11"/>
      <c r="X47" s="18">
        <f>AVERAGE(X38:X44)</f>
        <v>76.002597402597402</v>
      </c>
    </row>
    <row r="49" spans="3:7">
      <c r="C49" s="13" t="s">
        <v>54</v>
      </c>
      <c r="D49" s="11" t="s">
        <v>55</v>
      </c>
      <c r="E49" s="11" t="s">
        <v>56</v>
      </c>
    </row>
    <row r="50" spans="3:7">
      <c r="C50" s="10" t="s">
        <v>19</v>
      </c>
      <c r="D50" s="11">
        <v>100</v>
      </c>
      <c r="E50" s="2">
        <v>53</v>
      </c>
      <c r="G50" s="11"/>
    </row>
    <row r="51" spans="3:7" ht="31.5">
      <c r="C51" s="10" t="s">
        <v>12</v>
      </c>
      <c r="D51" s="11">
        <v>100</v>
      </c>
      <c r="E51" s="2">
        <v>61</v>
      </c>
      <c r="G51" s="11"/>
    </row>
    <row r="52" spans="3:7">
      <c r="C52" s="10" t="s">
        <v>11</v>
      </c>
      <c r="D52" s="11">
        <v>100</v>
      </c>
      <c r="E52" s="2">
        <v>49</v>
      </c>
      <c r="G52" s="11"/>
    </row>
    <row r="53" spans="3:7">
      <c r="C53" s="10" t="s">
        <v>18</v>
      </c>
      <c r="D53" s="11">
        <v>100</v>
      </c>
      <c r="E53" s="2">
        <v>62</v>
      </c>
      <c r="G53" s="11"/>
    </row>
    <row r="54" spans="3:7">
      <c r="C54" s="10" t="s">
        <v>7</v>
      </c>
      <c r="D54" s="11">
        <v>100</v>
      </c>
      <c r="E54" s="2">
        <v>85</v>
      </c>
      <c r="G54" s="11"/>
    </row>
    <row r="55" spans="3:7">
      <c r="C55" s="10" t="s">
        <v>8</v>
      </c>
      <c r="D55" s="11">
        <v>100</v>
      </c>
      <c r="E55" s="2">
        <v>86</v>
      </c>
      <c r="G55" s="11"/>
    </row>
    <row r="56" spans="3:7">
      <c r="C56" s="10" t="s">
        <v>10</v>
      </c>
      <c r="D56" s="11">
        <v>100</v>
      </c>
      <c r="E56" s="2">
        <v>48</v>
      </c>
      <c r="G56" s="11"/>
    </row>
    <row r="57" spans="3:7" ht="31.5">
      <c r="C57" s="10" t="s">
        <v>57</v>
      </c>
      <c r="D57" s="11">
        <v>100</v>
      </c>
      <c r="E57" s="2">
        <v>36</v>
      </c>
      <c r="G57" s="11"/>
    </row>
    <row r="58" spans="3:7">
      <c r="C58" s="10" t="s">
        <v>37</v>
      </c>
      <c r="D58" s="11">
        <v>100</v>
      </c>
      <c r="E58" s="2">
        <v>76</v>
      </c>
      <c r="G58" s="11"/>
    </row>
  </sheetData>
  <mergeCells count="22">
    <mergeCell ref="F1:F2"/>
    <mergeCell ref="U1:V1"/>
    <mergeCell ref="F36:F37"/>
    <mergeCell ref="A36:A37"/>
    <mergeCell ref="B36:B37"/>
    <mergeCell ref="C36:C37"/>
    <mergeCell ref="D36:D37"/>
    <mergeCell ref="E36:E37"/>
    <mergeCell ref="A1:A2"/>
    <mergeCell ref="B1:B2"/>
    <mergeCell ref="C1:C2"/>
    <mergeCell ref="D1:D2"/>
    <mergeCell ref="E1:E2"/>
    <mergeCell ref="K1:N1"/>
    <mergeCell ref="O1:T1"/>
    <mergeCell ref="W1:X1"/>
    <mergeCell ref="G1:J1"/>
    <mergeCell ref="G36:J36"/>
    <mergeCell ref="K36:N36"/>
    <mergeCell ref="O36:T36"/>
    <mergeCell ref="U36:V36"/>
    <mergeCell ref="W36:X3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2015-04-30T00:23:35Z</dcterms:modified>
</cp:coreProperties>
</file>