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E\belajar_coding_website\STREAMLIT_1\denda apt\Data\"/>
    </mc:Choice>
  </mc:AlternateContent>
  <xr:revisionPtr revIDLastSave="0" documentId="13_ncr:1_{244F2F61-9FF9-4272-AFF8-8C2D1C3B3536}" xr6:coauthVersionLast="47" xr6:coauthVersionMax="47" xr10:uidLastSave="{00000000-0000-0000-0000-000000000000}"/>
  <bookViews>
    <workbookView xWindow="-120" yWindow="-120" windowWidth="20730" windowHeight="11160" activeTab="2" xr2:uid="{3B6C614B-2DD4-4502-8BF5-3718B8FE2618}"/>
  </bookViews>
  <sheets>
    <sheet name="APT" sheetId="3" r:id="rId1"/>
    <sheet name="FREK &amp; ALAT" sheetId="4" r:id="rId2"/>
    <sheet name="Referensi" sheetId="1" r:id="rId3"/>
  </sheets>
  <definedNames>
    <definedName name="_xlnm._FilterDatabase" localSheetId="0" hidden="1">APT!$A$6:$H$24</definedName>
    <definedName name="_xlnm._FilterDatabase" localSheetId="1" hidden="1">'FREK &amp; ALAT'!$A$6:$Q$137</definedName>
    <definedName name="_xlnm._FilterDatabase" localSheetId="2" hidden="1">Referensi!$A$5:$G$136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7" i="1" l="1"/>
  <c r="I26" i="1"/>
  <c r="J137" i="4"/>
  <c r="J136" i="4"/>
  <c r="J135" i="4"/>
  <c r="J134" i="4"/>
  <c r="J133" i="4"/>
  <c r="J132" i="4"/>
  <c r="J131" i="4"/>
  <c r="J130" i="4"/>
  <c r="J129" i="4"/>
  <c r="J128" i="4"/>
  <c r="J127" i="4"/>
  <c r="J126" i="4"/>
  <c r="J125" i="4"/>
  <c r="J124" i="4"/>
  <c r="J123" i="4"/>
  <c r="J122" i="4"/>
  <c r="J121" i="4"/>
  <c r="J120" i="4"/>
  <c r="J119" i="4"/>
  <c r="J118" i="4"/>
  <c r="J117" i="4"/>
  <c r="J116" i="4"/>
  <c r="J115" i="4"/>
  <c r="J114" i="4"/>
  <c r="J113" i="4"/>
  <c r="J112" i="4"/>
  <c r="J111" i="4"/>
  <c r="J110" i="4"/>
  <c r="J109" i="4"/>
  <c r="J108" i="4"/>
  <c r="J107" i="4"/>
  <c r="J106" i="4"/>
  <c r="J105" i="4"/>
  <c r="J104" i="4"/>
  <c r="J103" i="4"/>
  <c r="J102" i="4"/>
  <c r="J101" i="4"/>
  <c r="J100" i="4"/>
  <c r="J99" i="4"/>
  <c r="J98" i="4"/>
  <c r="J97" i="4"/>
  <c r="J96" i="4"/>
  <c r="J95" i="4"/>
  <c r="J94" i="4"/>
  <c r="J93" i="4"/>
  <c r="J92" i="4"/>
  <c r="J91" i="4"/>
  <c r="J90" i="4"/>
  <c r="J89" i="4"/>
  <c r="J88" i="4"/>
  <c r="J87" i="4"/>
  <c r="J86" i="4"/>
  <c r="J85" i="4"/>
  <c r="J84" i="4"/>
  <c r="J83" i="4"/>
  <c r="J82" i="4"/>
  <c r="J81" i="4"/>
  <c r="J80" i="4"/>
  <c r="J79" i="4"/>
  <c r="J78" i="4"/>
  <c r="J77" i="4"/>
  <c r="J76" i="4"/>
  <c r="J75" i="4"/>
  <c r="J74" i="4"/>
  <c r="J73" i="4"/>
  <c r="J72" i="4"/>
  <c r="J71" i="4"/>
  <c r="J70" i="4"/>
  <c r="J69" i="4"/>
  <c r="J68" i="4"/>
  <c r="J67" i="4"/>
  <c r="J66" i="4"/>
  <c r="J65" i="4"/>
  <c r="J64" i="4"/>
  <c r="J63" i="4"/>
  <c r="J62" i="4"/>
  <c r="J61" i="4"/>
  <c r="J60" i="4"/>
  <c r="J59" i="4"/>
  <c r="J58" i="4"/>
  <c r="J57" i="4"/>
  <c r="J56" i="4"/>
  <c r="J55" i="4"/>
  <c r="J54" i="4"/>
  <c r="J53" i="4"/>
  <c r="J52" i="4"/>
  <c r="J51" i="4"/>
  <c r="J50" i="4"/>
  <c r="J49" i="4"/>
  <c r="J48" i="4"/>
  <c r="J47" i="4"/>
  <c r="J46" i="4"/>
  <c r="J45" i="4"/>
  <c r="J44" i="4"/>
  <c r="J43" i="4"/>
  <c r="J42" i="4"/>
  <c r="J41" i="4"/>
  <c r="J40" i="4"/>
  <c r="J39" i="4"/>
  <c r="J38" i="4"/>
  <c r="J37" i="4"/>
  <c r="J36" i="4"/>
  <c r="J35" i="4"/>
  <c r="J34" i="4"/>
  <c r="J33" i="4"/>
  <c r="J32" i="4"/>
  <c r="J31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H130" i="4"/>
  <c r="H122" i="4"/>
  <c r="H114" i="4"/>
  <c r="H106" i="4"/>
  <c r="H98" i="4"/>
  <c r="H90" i="4"/>
  <c r="H82" i="4"/>
  <c r="H74" i="4"/>
  <c r="H66" i="4"/>
  <c r="H61" i="4"/>
  <c r="H58" i="4"/>
  <c r="H50" i="4"/>
  <c r="H45" i="4"/>
  <c r="H42" i="4"/>
  <c r="H37" i="4"/>
  <c r="H34" i="4"/>
  <c r="H29" i="4"/>
  <c r="H26" i="4"/>
  <c r="H21" i="4"/>
  <c r="H18" i="4"/>
  <c r="H13" i="4"/>
  <c r="H10" i="4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J10" i="1"/>
  <c r="I10" i="1"/>
  <c r="H132" i="4" s="1"/>
  <c r="H85" i="4" l="1"/>
  <c r="K85" i="4" s="1"/>
  <c r="M85" i="4" s="1"/>
  <c r="P85" i="4" s="1"/>
  <c r="H109" i="4"/>
  <c r="K109" i="4" s="1"/>
  <c r="M109" i="4" s="1"/>
  <c r="P109" i="4" s="1"/>
  <c r="H125" i="4"/>
  <c r="K125" i="4" s="1"/>
  <c r="M125" i="4" s="1"/>
  <c r="P125" i="4" s="1"/>
  <c r="H14" i="4"/>
  <c r="K14" i="4" s="1"/>
  <c r="M14" i="4" s="1"/>
  <c r="P14" i="4" s="1"/>
  <c r="H46" i="4"/>
  <c r="K46" i="4" s="1"/>
  <c r="M46" i="4" s="1"/>
  <c r="P46" i="4" s="1"/>
  <c r="H70" i="4"/>
  <c r="K70" i="4" s="1"/>
  <c r="M70" i="4" s="1"/>
  <c r="P70" i="4" s="1"/>
  <c r="H78" i="4"/>
  <c r="K78" i="4" s="1"/>
  <c r="M78" i="4" s="1"/>
  <c r="P78" i="4" s="1"/>
  <c r="H102" i="4"/>
  <c r="K102" i="4" s="1"/>
  <c r="M102" i="4" s="1"/>
  <c r="P102" i="4" s="1"/>
  <c r="H118" i="4"/>
  <c r="K118" i="4" s="1"/>
  <c r="M118" i="4" s="1"/>
  <c r="P118" i="4" s="1"/>
  <c r="H134" i="4"/>
  <c r="K134" i="4" s="1"/>
  <c r="M134" i="4" s="1"/>
  <c r="P134" i="4" s="1"/>
  <c r="H77" i="4"/>
  <c r="K77" i="4" s="1"/>
  <c r="M77" i="4" s="1"/>
  <c r="P77" i="4" s="1"/>
  <c r="H117" i="4"/>
  <c r="K117" i="4" s="1"/>
  <c r="M117" i="4" s="1"/>
  <c r="P117" i="4" s="1"/>
  <c r="H133" i="4"/>
  <c r="K133" i="4" s="1"/>
  <c r="M133" i="4" s="1"/>
  <c r="P133" i="4" s="1"/>
  <c r="H22" i="4"/>
  <c r="K22" i="4" s="1"/>
  <c r="M22" i="4" s="1"/>
  <c r="P22" i="4" s="1"/>
  <c r="H30" i="4"/>
  <c r="K30" i="4" s="1"/>
  <c r="M30" i="4" s="1"/>
  <c r="P30" i="4" s="1"/>
  <c r="H38" i="4"/>
  <c r="K38" i="4" s="1"/>
  <c r="M38" i="4" s="1"/>
  <c r="P38" i="4" s="1"/>
  <c r="H54" i="4"/>
  <c r="K54" i="4" s="1"/>
  <c r="M54" i="4" s="1"/>
  <c r="P54" i="4" s="1"/>
  <c r="H62" i="4"/>
  <c r="K62" i="4" s="1"/>
  <c r="M62" i="4" s="1"/>
  <c r="P62" i="4" s="1"/>
  <c r="H86" i="4"/>
  <c r="H94" i="4"/>
  <c r="K94" i="4" s="1"/>
  <c r="M94" i="4" s="1"/>
  <c r="P94" i="4" s="1"/>
  <c r="H110" i="4"/>
  <c r="K110" i="4" s="1"/>
  <c r="M110" i="4" s="1"/>
  <c r="P110" i="4" s="1"/>
  <c r="H126" i="4"/>
  <c r="K126" i="4" s="1"/>
  <c r="M126" i="4" s="1"/>
  <c r="P126" i="4" s="1"/>
  <c r="H7" i="4"/>
  <c r="K7" i="4" s="1"/>
  <c r="M7" i="4" s="1"/>
  <c r="P7" i="4" s="1"/>
  <c r="H15" i="4"/>
  <c r="K15" i="4" s="1"/>
  <c r="M15" i="4" s="1"/>
  <c r="P15" i="4" s="1"/>
  <c r="H23" i="4"/>
  <c r="K23" i="4" s="1"/>
  <c r="M23" i="4" s="1"/>
  <c r="P23" i="4" s="1"/>
  <c r="H31" i="4"/>
  <c r="K31" i="4" s="1"/>
  <c r="M31" i="4" s="1"/>
  <c r="P31" i="4" s="1"/>
  <c r="H39" i="4"/>
  <c r="K39" i="4" s="1"/>
  <c r="M39" i="4" s="1"/>
  <c r="P39" i="4" s="1"/>
  <c r="H47" i="4"/>
  <c r="K47" i="4" s="1"/>
  <c r="M47" i="4" s="1"/>
  <c r="P47" i="4" s="1"/>
  <c r="H55" i="4"/>
  <c r="H63" i="4"/>
  <c r="K63" i="4" s="1"/>
  <c r="M63" i="4" s="1"/>
  <c r="P63" i="4" s="1"/>
  <c r="H71" i="4"/>
  <c r="K71" i="4" s="1"/>
  <c r="M71" i="4" s="1"/>
  <c r="P71" i="4" s="1"/>
  <c r="H79" i="4"/>
  <c r="K79" i="4" s="1"/>
  <c r="M79" i="4" s="1"/>
  <c r="P79" i="4" s="1"/>
  <c r="H87" i="4"/>
  <c r="K87" i="4" s="1"/>
  <c r="M87" i="4" s="1"/>
  <c r="P87" i="4" s="1"/>
  <c r="H95" i="4"/>
  <c r="K95" i="4" s="1"/>
  <c r="M95" i="4" s="1"/>
  <c r="P95" i="4" s="1"/>
  <c r="H103" i="4"/>
  <c r="K103" i="4" s="1"/>
  <c r="M103" i="4" s="1"/>
  <c r="P103" i="4" s="1"/>
  <c r="H111" i="4"/>
  <c r="K111" i="4" s="1"/>
  <c r="M111" i="4" s="1"/>
  <c r="P111" i="4" s="1"/>
  <c r="H119" i="4"/>
  <c r="K119" i="4" s="1"/>
  <c r="M119" i="4" s="1"/>
  <c r="P119" i="4" s="1"/>
  <c r="H127" i="4"/>
  <c r="K127" i="4" s="1"/>
  <c r="M127" i="4" s="1"/>
  <c r="P127" i="4" s="1"/>
  <c r="H135" i="4"/>
  <c r="K135" i="4" s="1"/>
  <c r="M135" i="4" s="1"/>
  <c r="P135" i="4" s="1"/>
  <c r="H53" i="4"/>
  <c r="K53" i="4" s="1"/>
  <c r="M53" i="4" s="1"/>
  <c r="P53" i="4" s="1"/>
  <c r="H69" i="4"/>
  <c r="K69" i="4" s="1"/>
  <c r="M69" i="4" s="1"/>
  <c r="P69" i="4" s="1"/>
  <c r="H93" i="4"/>
  <c r="K93" i="4" s="1"/>
  <c r="M93" i="4" s="1"/>
  <c r="P93" i="4" s="1"/>
  <c r="H101" i="4"/>
  <c r="K101" i="4" s="1"/>
  <c r="M101" i="4" s="1"/>
  <c r="P101" i="4" s="1"/>
  <c r="H8" i="4"/>
  <c r="K8" i="4" s="1"/>
  <c r="M8" i="4" s="1"/>
  <c r="P8" i="4" s="1"/>
  <c r="H16" i="4"/>
  <c r="K16" i="4" s="1"/>
  <c r="M16" i="4" s="1"/>
  <c r="P16" i="4" s="1"/>
  <c r="H24" i="4"/>
  <c r="K24" i="4" s="1"/>
  <c r="M24" i="4" s="1"/>
  <c r="P24" i="4" s="1"/>
  <c r="H32" i="4"/>
  <c r="K32" i="4" s="1"/>
  <c r="M32" i="4" s="1"/>
  <c r="P32" i="4" s="1"/>
  <c r="H40" i="4"/>
  <c r="K40" i="4" s="1"/>
  <c r="M40" i="4" s="1"/>
  <c r="P40" i="4" s="1"/>
  <c r="H48" i="4"/>
  <c r="K48" i="4" s="1"/>
  <c r="M48" i="4" s="1"/>
  <c r="P48" i="4" s="1"/>
  <c r="H56" i="4"/>
  <c r="K56" i="4" s="1"/>
  <c r="M56" i="4" s="1"/>
  <c r="P56" i="4" s="1"/>
  <c r="H64" i="4"/>
  <c r="K64" i="4" s="1"/>
  <c r="M64" i="4" s="1"/>
  <c r="P64" i="4" s="1"/>
  <c r="H72" i="4"/>
  <c r="K72" i="4" s="1"/>
  <c r="M72" i="4" s="1"/>
  <c r="P72" i="4" s="1"/>
  <c r="H80" i="4"/>
  <c r="K80" i="4" s="1"/>
  <c r="M80" i="4" s="1"/>
  <c r="P80" i="4" s="1"/>
  <c r="H88" i="4"/>
  <c r="K88" i="4" s="1"/>
  <c r="M88" i="4" s="1"/>
  <c r="P88" i="4" s="1"/>
  <c r="H96" i="4"/>
  <c r="K96" i="4" s="1"/>
  <c r="M96" i="4" s="1"/>
  <c r="P96" i="4" s="1"/>
  <c r="H104" i="4"/>
  <c r="K104" i="4" s="1"/>
  <c r="M104" i="4" s="1"/>
  <c r="P104" i="4" s="1"/>
  <c r="H112" i="4"/>
  <c r="K112" i="4" s="1"/>
  <c r="M112" i="4" s="1"/>
  <c r="P112" i="4" s="1"/>
  <c r="H120" i="4"/>
  <c r="K120" i="4" s="1"/>
  <c r="M120" i="4" s="1"/>
  <c r="P120" i="4" s="1"/>
  <c r="H128" i="4"/>
  <c r="K128" i="4" s="1"/>
  <c r="M128" i="4" s="1"/>
  <c r="P128" i="4" s="1"/>
  <c r="H136" i="4"/>
  <c r="K136" i="4" s="1"/>
  <c r="M136" i="4" s="1"/>
  <c r="P136" i="4" s="1"/>
  <c r="H9" i="4"/>
  <c r="K9" i="4" s="1"/>
  <c r="M9" i="4" s="1"/>
  <c r="P9" i="4" s="1"/>
  <c r="H17" i="4"/>
  <c r="K17" i="4" s="1"/>
  <c r="M17" i="4" s="1"/>
  <c r="P17" i="4" s="1"/>
  <c r="H25" i="4"/>
  <c r="K25" i="4" s="1"/>
  <c r="M25" i="4" s="1"/>
  <c r="P25" i="4" s="1"/>
  <c r="H33" i="4"/>
  <c r="K33" i="4" s="1"/>
  <c r="M33" i="4" s="1"/>
  <c r="P33" i="4" s="1"/>
  <c r="H41" i="4"/>
  <c r="K41" i="4" s="1"/>
  <c r="M41" i="4" s="1"/>
  <c r="P41" i="4" s="1"/>
  <c r="H49" i="4"/>
  <c r="K49" i="4" s="1"/>
  <c r="M49" i="4" s="1"/>
  <c r="P49" i="4" s="1"/>
  <c r="H57" i="4"/>
  <c r="K57" i="4" s="1"/>
  <c r="M57" i="4" s="1"/>
  <c r="P57" i="4" s="1"/>
  <c r="H65" i="4"/>
  <c r="K65" i="4" s="1"/>
  <c r="M65" i="4" s="1"/>
  <c r="P65" i="4" s="1"/>
  <c r="H73" i="4"/>
  <c r="K73" i="4" s="1"/>
  <c r="M73" i="4" s="1"/>
  <c r="P73" i="4" s="1"/>
  <c r="H81" i="4"/>
  <c r="K81" i="4" s="1"/>
  <c r="M81" i="4" s="1"/>
  <c r="P81" i="4" s="1"/>
  <c r="H89" i="4"/>
  <c r="K89" i="4" s="1"/>
  <c r="M89" i="4" s="1"/>
  <c r="P89" i="4" s="1"/>
  <c r="H97" i="4"/>
  <c r="K97" i="4" s="1"/>
  <c r="M97" i="4" s="1"/>
  <c r="P97" i="4" s="1"/>
  <c r="H105" i="4"/>
  <c r="K105" i="4" s="1"/>
  <c r="M105" i="4" s="1"/>
  <c r="P105" i="4" s="1"/>
  <c r="H113" i="4"/>
  <c r="K113" i="4" s="1"/>
  <c r="M113" i="4" s="1"/>
  <c r="P113" i="4" s="1"/>
  <c r="H121" i="4"/>
  <c r="K121" i="4" s="1"/>
  <c r="M121" i="4" s="1"/>
  <c r="P121" i="4" s="1"/>
  <c r="H129" i="4"/>
  <c r="K129" i="4" s="1"/>
  <c r="M129" i="4" s="1"/>
  <c r="P129" i="4" s="1"/>
  <c r="H137" i="4"/>
  <c r="K137" i="4" s="1"/>
  <c r="M137" i="4" s="1"/>
  <c r="P137" i="4" s="1"/>
  <c r="H11" i="4"/>
  <c r="K11" i="4" s="1"/>
  <c r="M11" i="4" s="1"/>
  <c r="P11" i="4" s="1"/>
  <c r="H19" i="4"/>
  <c r="K19" i="4" s="1"/>
  <c r="M19" i="4" s="1"/>
  <c r="P19" i="4" s="1"/>
  <c r="H27" i="4"/>
  <c r="K27" i="4" s="1"/>
  <c r="M27" i="4" s="1"/>
  <c r="P27" i="4" s="1"/>
  <c r="H35" i="4"/>
  <c r="K35" i="4" s="1"/>
  <c r="M35" i="4" s="1"/>
  <c r="P35" i="4" s="1"/>
  <c r="H43" i="4"/>
  <c r="K43" i="4" s="1"/>
  <c r="M43" i="4" s="1"/>
  <c r="P43" i="4" s="1"/>
  <c r="H51" i="4"/>
  <c r="K51" i="4" s="1"/>
  <c r="M51" i="4" s="1"/>
  <c r="P51" i="4" s="1"/>
  <c r="H59" i="4"/>
  <c r="K59" i="4" s="1"/>
  <c r="M59" i="4" s="1"/>
  <c r="P59" i="4" s="1"/>
  <c r="H67" i="4"/>
  <c r="K67" i="4" s="1"/>
  <c r="M67" i="4" s="1"/>
  <c r="P67" i="4" s="1"/>
  <c r="H75" i="4"/>
  <c r="K75" i="4" s="1"/>
  <c r="M75" i="4" s="1"/>
  <c r="P75" i="4" s="1"/>
  <c r="H83" i="4"/>
  <c r="K83" i="4" s="1"/>
  <c r="M83" i="4" s="1"/>
  <c r="P83" i="4" s="1"/>
  <c r="H91" i="4"/>
  <c r="K91" i="4" s="1"/>
  <c r="M91" i="4" s="1"/>
  <c r="P91" i="4" s="1"/>
  <c r="H99" i="4"/>
  <c r="K99" i="4" s="1"/>
  <c r="M99" i="4" s="1"/>
  <c r="P99" i="4" s="1"/>
  <c r="H107" i="4"/>
  <c r="K107" i="4" s="1"/>
  <c r="M107" i="4" s="1"/>
  <c r="P107" i="4" s="1"/>
  <c r="H115" i="4"/>
  <c r="K115" i="4" s="1"/>
  <c r="M115" i="4" s="1"/>
  <c r="P115" i="4" s="1"/>
  <c r="H123" i="4"/>
  <c r="K123" i="4" s="1"/>
  <c r="M123" i="4" s="1"/>
  <c r="P123" i="4" s="1"/>
  <c r="H131" i="4"/>
  <c r="K131" i="4" s="1"/>
  <c r="M131" i="4" s="1"/>
  <c r="P131" i="4" s="1"/>
  <c r="H12" i="4"/>
  <c r="K12" i="4" s="1"/>
  <c r="M12" i="4" s="1"/>
  <c r="P12" i="4" s="1"/>
  <c r="H20" i="4"/>
  <c r="K20" i="4" s="1"/>
  <c r="M20" i="4" s="1"/>
  <c r="P20" i="4" s="1"/>
  <c r="H28" i="4"/>
  <c r="K28" i="4" s="1"/>
  <c r="M28" i="4" s="1"/>
  <c r="P28" i="4" s="1"/>
  <c r="H36" i="4"/>
  <c r="K36" i="4" s="1"/>
  <c r="M36" i="4" s="1"/>
  <c r="P36" i="4" s="1"/>
  <c r="H44" i="4"/>
  <c r="K44" i="4" s="1"/>
  <c r="M44" i="4" s="1"/>
  <c r="P44" i="4" s="1"/>
  <c r="H52" i="4"/>
  <c r="K52" i="4" s="1"/>
  <c r="M52" i="4" s="1"/>
  <c r="P52" i="4" s="1"/>
  <c r="H60" i="4"/>
  <c r="K60" i="4" s="1"/>
  <c r="M60" i="4" s="1"/>
  <c r="P60" i="4" s="1"/>
  <c r="H68" i="4"/>
  <c r="K68" i="4" s="1"/>
  <c r="M68" i="4" s="1"/>
  <c r="P68" i="4" s="1"/>
  <c r="H76" i="4"/>
  <c r="K76" i="4" s="1"/>
  <c r="M76" i="4" s="1"/>
  <c r="P76" i="4" s="1"/>
  <c r="H84" i="4"/>
  <c r="K84" i="4" s="1"/>
  <c r="M84" i="4" s="1"/>
  <c r="P84" i="4" s="1"/>
  <c r="H92" i="4"/>
  <c r="K92" i="4" s="1"/>
  <c r="M92" i="4" s="1"/>
  <c r="P92" i="4" s="1"/>
  <c r="H100" i="4"/>
  <c r="K100" i="4" s="1"/>
  <c r="M100" i="4" s="1"/>
  <c r="P100" i="4" s="1"/>
  <c r="H108" i="4"/>
  <c r="K108" i="4" s="1"/>
  <c r="M108" i="4" s="1"/>
  <c r="P108" i="4" s="1"/>
  <c r="H116" i="4"/>
  <c r="K116" i="4" s="1"/>
  <c r="M116" i="4" s="1"/>
  <c r="P116" i="4" s="1"/>
  <c r="H124" i="4"/>
  <c r="K124" i="4" s="1"/>
  <c r="M124" i="4" s="1"/>
  <c r="P124" i="4" s="1"/>
  <c r="K86" i="4"/>
  <c r="M86" i="4" s="1"/>
  <c r="P86" i="4" s="1"/>
  <c r="K132" i="4"/>
  <c r="M132" i="4" s="1"/>
  <c r="P132" i="4" s="1"/>
  <c r="K13" i="4"/>
  <c r="M13" i="4" s="1"/>
  <c r="P13" i="4" s="1"/>
  <c r="K21" i="4"/>
  <c r="M21" i="4" s="1"/>
  <c r="P21" i="4" s="1"/>
  <c r="K29" i="4"/>
  <c r="M29" i="4" s="1"/>
  <c r="P29" i="4" s="1"/>
  <c r="K37" i="4"/>
  <c r="M37" i="4" s="1"/>
  <c r="P37" i="4" s="1"/>
  <c r="K45" i="4"/>
  <c r="M45" i="4" s="1"/>
  <c r="P45" i="4" s="1"/>
  <c r="K61" i="4"/>
  <c r="M61" i="4" s="1"/>
  <c r="P61" i="4" s="1"/>
  <c r="K10" i="4"/>
  <c r="M10" i="4" s="1"/>
  <c r="P10" i="4" s="1"/>
  <c r="K18" i="4"/>
  <c r="M18" i="4" s="1"/>
  <c r="P18" i="4" s="1"/>
  <c r="K26" i="4"/>
  <c r="M26" i="4" s="1"/>
  <c r="P26" i="4" s="1"/>
  <c r="K34" i="4"/>
  <c r="M34" i="4" s="1"/>
  <c r="P34" i="4" s="1"/>
  <c r="K42" i="4"/>
  <c r="M42" i="4" s="1"/>
  <c r="P42" i="4" s="1"/>
  <c r="K50" i="4"/>
  <c r="M50" i="4" s="1"/>
  <c r="P50" i="4" s="1"/>
  <c r="K58" i="4"/>
  <c r="M58" i="4" s="1"/>
  <c r="P58" i="4" s="1"/>
  <c r="K66" i="4"/>
  <c r="M66" i="4" s="1"/>
  <c r="P66" i="4" s="1"/>
  <c r="K74" i="4"/>
  <c r="M74" i="4" s="1"/>
  <c r="P74" i="4" s="1"/>
  <c r="K82" i="4"/>
  <c r="M82" i="4" s="1"/>
  <c r="P82" i="4" s="1"/>
  <c r="K90" i="4"/>
  <c r="M90" i="4" s="1"/>
  <c r="P90" i="4" s="1"/>
  <c r="K98" i="4"/>
  <c r="M98" i="4" s="1"/>
  <c r="P98" i="4" s="1"/>
  <c r="K106" i="4"/>
  <c r="M106" i="4" s="1"/>
  <c r="P106" i="4" s="1"/>
  <c r="K114" i="4"/>
  <c r="M114" i="4" s="1"/>
  <c r="P114" i="4" s="1"/>
  <c r="K122" i="4"/>
  <c r="M122" i="4" s="1"/>
  <c r="P122" i="4" s="1"/>
  <c r="K130" i="4"/>
  <c r="M130" i="4" s="1"/>
  <c r="P130" i="4" s="1"/>
  <c r="K55" i="4" l="1"/>
  <c r="M55" i="4" s="1"/>
  <c r="P55" i="4" s="1"/>
</calcChain>
</file>

<file path=xl/sharedStrings.xml><?xml version="1.0" encoding="utf-8"?>
<sst xmlns="http://schemas.openxmlformats.org/spreadsheetml/2006/main" count="1277" uniqueCount="86">
  <si>
    <t>0-12</t>
  </si>
  <si>
    <t>13-24</t>
  </si>
  <si>
    <t>&gt;25</t>
  </si>
  <si>
    <t>IPFR</t>
  </si>
  <si>
    <t>ISR</t>
  </si>
  <si>
    <t>APT</t>
  </si>
  <si>
    <t>DINAS</t>
  </si>
  <si>
    <t>KATEGORI</t>
  </si>
  <si>
    <t>BAND</t>
  </si>
  <si>
    <t>ZONA</t>
  </si>
  <si>
    <t>INDEKS PELANGGARAN PERTAMA</t>
  </si>
  <si>
    <t>INDEKS PELANGGARAN BERULANG</t>
  </si>
  <si>
    <t>SATUAN PELANGGARAN</t>
  </si>
  <si>
    <t>Penyiaran</t>
  </si>
  <si>
    <t>TV</t>
  </si>
  <si>
    <t>UHF</t>
  </si>
  <si>
    <t>Radio AM</t>
  </si>
  <si>
    <t>MF/HF</t>
  </si>
  <si>
    <t>Radio FM</t>
  </si>
  <si>
    <t>VHF</t>
  </si>
  <si>
    <t>Radio Digital (DRM)</t>
  </si>
  <si>
    <t>Radio Digital (DAB)</t>
  </si>
  <si>
    <t>Tetap</t>
  </si>
  <si>
    <t>Point to Multi Point (PMP)</t>
  </si>
  <si>
    <t>SHF</t>
  </si>
  <si>
    <t>Point to Point (PP)</t>
  </si>
  <si>
    <t>EHF</t>
  </si>
  <si>
    <t>Studio to Transmitter Link (STL) TV</t>
  </si>
  <si>
    <t>Bergerak Darat (Private)</t>
  </si>
  <si>
    <t>Radio Konvesional (Standar)</t>
  </si>
  <si>
    <t>VHF/UHF</t>
  </si>
  <si>
    <t>HF/VHF/UHF Repeater</t>
  </si>
  <si>
    <t>HF/VHF/UHF Base Station/STL Radio</t>
  </si>
  <si>
    <t>HF/VHF/UHF HT</t>
  </si>
  <si>
    <t>Taxi</t>
  </si>
  <si>
    <t>Radio Paging</t>
  </si>
  <si>
    <t>Radio Trunking</t>
  </si>
  <si>
    <t>Bergerak Darat (Publik)</t>
  </si>
  <si>
    <t>BWA / Wireless Data</t>
  </si>
  <si>
    <t>Satelit</t>
  </si>
  <si>
    <t>Stasiun Bumi Tetap</t>
  </si>
  <si>
    <t>Stasiun Bumi Bergerak</t>
  </si>
  <si>
    <t>Dinas Lainnya</t>
  </si>
  <si>
    <t>BMKG</t>
  </si>
  <si>
    <t>HF</t>
  </si>
  <si>
    <t>Radio Lokasi</t>
  </si>
  <si>
    <t>Penggunaan Spektrum Frekuensi Radio tanpa Perizinan Berusaha dan/atau persetujuan dari Menteri</t>
  </si>
  <si>
    <t>Per 1 Frekuensi</t>
  </si>
  <si>
    <t>Per 1 Frekuensi radio pada tiap alat telekomunikasi dan/atau perangkat telekomunikasi</t>
  </si>
  <si>
    <t>Per stasiun Bumi</t>
  </si>
  <si>
    <t>Radio Amatir / KRAP</t>
  </si>
  <si>
    <t>Per Frekuensi Radio</t>
  </si>
  <si>
    <t>INDEKS PELANGGARAN</t>
  </si>
  <si>
    <t>JENIS PELANGGARAN</t>
  </si>
  <si>
    <t>Badan Usaha</t>
  </si>
  <si>
    <t>Orang Perseorangan</t>
  </si>
  <si>
    <t>Instansi Pemerintah</t>
  </si>
  <si>
    <t>Menggunakan Alat Telekomunikasi dan/atau Perangkat Telekomunikasi yang tidak memiliki Sertifikat Alat Telekomunikasi dan/atau Perangkat Telekomunikasi</t>
  </si>
  <si>
    <t>Menggunakan Alat Telekomunikasi dan/atau Perangkat Telekomunikasi yang telah memiliki Sertifikat Alat Telekomunikasi dan/atau Perangkat Telekomunikasi namun tidak memenuhi standar teknis</t>
  </si>
  <si>
    <t>Memperdagangkan Alat Telekomunikasi dan/atau Perangkat
Telekomunikasi yang telah memiliki Sertifikat Alat Telekomunikasi dan/atau Perangkat Telekomunikasi namun tidak memenuhi standar teknis</t>
  </si>
  <si>
    <t xml:space="preserve">Memperdagangkan Alat Telekomunikasi dan/atau Perangkat
Telekomunikasi yang tidak memiliki Sertifikat Alat Telekomunikasi dan/atau Perangkat Telekomunikasi </t>
  </si>
  <si>
    <t>Pelaku usaha yang memasukkan Alat Telekomunikasi dan/atau Perangkat Telekomunikasi untuk digunakan di wilayah Negara Kesatuan Republik Indonesia yang tidak sesuai dengan
Sertifikat Alat Telekomunikasi dan/atau Perangkat Telekomunikasi</t>
  </si>
  <si>
    <t xml:space="preserve">Pelaku usaha yang memasukkan Alat Telekomunikasi dan/atau Perangkat Telekomunikasi untuk diperdagangkan di wilayah Negara Kesatuan Republik Indonesia yang tidak memiliki Sertifikat Alat Telekomunikasi dan/atau Perangkat Telekomunikasi </t>
  </si>
  <si>
    <t xml:space="preserve">Pelaku usaha yang memasukkan Alat Telekomunikasi dan/atau Perangkat Telekomunikasi untuk digunakan di wilayah Negara Kesatuan Republik Indonesia yang tidak memiliki Sertifikat Alat Telekomunikasi dan/atau Perangkat Telekomunikasi </t>
  </si>
  <si>
    <t xml:space="preserve">Pelaku usaha yang membuat dan/atau merakit Alat Telekomunikasi dan/atau Perangkat Telekomunikasi untuk  digunakan di wilayah Negara Kesatuan Republik Indonesia yang tidak memiliki Sertifikat Alat Telekomunikasi dan/atau Perangkat Telekomunikasi </t>
  </si>
  <si>
    <t xml:space="preserve">Pelaku usaha yang membuat dan/atau merakit Alat Telekomunikasi dan/atau Perangkat Telekomunikasi untuk diperdagangkan di wilayah Negara Kesatuan Republik Indonesia yang tidak memiliki Sertifikat Alat Telekomunikasi dan/atau Perangkat Telekomunikasi </t>
  </si>
  <si>
    <t xml:space="preserve">Pelaku usaha yang membuat dan/atau merakit Alat Telekomunikasi dan/atau Perangkat Telekomunikasi untuk digunakan di wilayah Negara Kesatuan Republik Indonesia yang tidak sesuai dengan Sertifikat Alat Telekomunikasi dan/atau Perangkat Telekomunikasi </t>
  </si>
  <si>
    <t xml:space="preserve">Pelaku usaha yang membuat dan/atau merakit Alat Telekomunikasi dan/atau Perangkat Telekomunikasi untuk diperdagangkan di wilayah Negara Kesatuan Republik Indonesia yang tidak sesuai dengan Sertifikat Alat Telekomunikasi dan/atau Perangkat Telekomunikasi </t>
  </si>
  <si>
    <t>%</t>
  </si>
  <si>
    <t>NO</t>
  </si>
  <si>
    <t xml:space="preserve">Pelaku usaha yang memasukkan Alat Telekomunikasi dan/atau Perangkat Telekomunikasi untuk diperdagangkan di wilayah Negara Kesatuan Republik Indonesia yang tidak sesuai dengan Sertifikat Alat Telekomunikasi dan/atau Perangkat Telekomunikasi </t>
  </si>
  <si>
    <t>MAKS POIN</t>
  </si>
  <si>
    <t>JENIS IZIN</t>
  </si>
  <si>
    <t>DENDA</t>
  </si>
  <si>
    <t>JUMLAH FREKUENSI</t>
  </si>
  <si>
    <t>JUMLAH PERANGKAT</t>
  </si>
  <si>
    <t>TOTAL TAGIHAN DENDA</t>
  </si>
  <si>
    <t>Per 1 Frekuensi Radio</t>
  </si>
  <si>
    <t>Per 1 Frekuensi pada tiap Alat Telekomunikasi dan/atau Perangkat Telekomunikasi</t>
  </si>
  <si>
    <t>TOTAL POIN</t>
  </si>
  <si>
    <t>TARIF DENDA</t>
  </si>
  <si>
    <t>JML BULAN</t>
  </si>
  <si>
    <t>TARIF DENDA (Rp)</t>
  </si>
  <si>
    <t>JUMLAH DENDA</t>
  </si>
  <si>
    <t>Indeks Jenis Pelanggaran Pemenuhan Kewajiban Sertifikasi Alat Telekomunikasi dan/atau Perangkat Telekomunikasi</t>
  </si>
  <si>
    <t>PERATURAN MENTERI KOMUNIKASI DAN INFORMATIKA
REPUBLIK INDONESIA NOMOR 9 TAHUN 2023 
TENTANG 
PETUNJUK PELAKSANAAN PENETAPAN TARIF ATAS JENIS PENERIMAAN NEGARA BUKAN PAJAK YANG BERLAKU PADA SEKTOR SUMBER DAYA DAN PERANGKAT POS DAN INFORMATIKA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</si>
</sst>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_-* #,##0_-;\-* #,##0_-;_-* &quot;-&quot;_-;_-@_-"/>
    <numFmt numFmtId="165" formatCode="0.000"/>
    <numFmt numFmtId="166" formatCode="0.0000"/>
    <numFmt numFmtId="167" formatCode="_-* #,##0.00_-;\-* #,##0.00_-;_-* &quot;-&quot;_-;_-@_-"/>
    <numFmt numFmtId="168" formatCode="_-* #,##0.000_-;\-* #,##0.000_-;_-* &quot;-&quot;_-;_-@_-"/>
    <numFmt numFmtId="169" formatCode="_-* #,##0.0000_-;\-* #,##0.0000_-;_-* &quot;-&quot;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47">
    <xf numFmtId="0" fontId="0" fillId="0" borderId="0" xfId="0"/>
    <xf numFmtId="165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164" fontId="0" fillId="0" borderId="0" xfId="1" applyFont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 shrinkToFit="1"/>
    </xf>
    <xf numFmtId="166" fontId="0" fillId="0" borderId="0" xfId="0" applyNumberFormat="1"/>
    <xf numFmtId="164" fontId="0" fillId="0" borderId="0" xfId="1" applyFont="1" applyAlignment="1">
      <alignment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vertical="center"/>
    </xf>
    <xf numFmtId="164" fontId="0" fillId="2" borderId="0" xfId="1" applyFont="1" applyFill="1" applyAlignment="1">
      <alignment vertical="center"/>
    </xf>
    <xf numFmtId="167" fontId="0" fillId="2" borderId="0" xfId="1" applyNumberFormat="1" applyFont="1" applyFill="1" applyAlignment="1">
      <alignment horizontal="center" vertical="center"/>
    </xf>
    <xf numFmtId="2" fontId="0" fillId="2" borderId="0" xfId="0" applyNumberFormat="1" applyFill="1" applyAlignment="1">
      <alignment vertical="center"/>
    </xf>
    <xf numFmtId="0" fontId="2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 wrapText="1" shrinkToFit="1"/>
    </xf>
    <xf numFmtId="0" fontId="0" fillId="2" borderId="0" xfId="0" applyFill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164" fontId="3" fillId="0" borderId="0" xfId="1" applyFont="1" applyAlignment="1">
      <alignment vertical="center"/>
    </xf>
    <xf numFmtId="2" fontId="3" fillId="0" borderId="0" xfId="0" applyNumberFormat="1" applyFont="1" applyAlignment="1">
      <alignment vertical="center"/>
    </xf>
    <xf numFmtId="0" fontId="3" fillId="0" borderId="0" xfId="0" applyFont="1" applyAlignment="1">
      <alignment vertical="center" wrapText="1"/>
    </xf>
    <xf numFmtId="0" fontId="4" fillId="0" borderId="0" xfId="0" applyFont="1"/>
    <xf numFmtId="0" fontId="3" fillId="0" borderId="0" xfId="0" applyFont="1" applyAlignment="1">
      <alignment horizontal="center" vertical="center" wrapText="1" shrinkToFit="1"/>
    </xf>
    <xf numFmtId="0" fontId="3" fillId="5" borderId="0" xfId="0" applyFont="1" applyFill="1" applyAlignment="1">
      <alignment horizontal="center" vertical="center" wrapText="1" shrinkToFit="1"/>
    </xf>
    <xf numFmtId="0" fontId="3" fillId="4" borderId="0" xfId="0" applyFont="1" applyFill="1" applyAlignment="1">
      <alignment horizontal="center" vertical="center" wrapText="1" shrinkToFit="1"/>
    </xf>
    <xf numFmtId="164" fontId="0" fillId="5" borderId="0" xfId="1" applyFont="1" applyFill="1" applyAlignment="1">
      <alignment vertical="center"/>
    </xf>
    <xf numFmtId="164" fontId="0" fillId="4" borderId="0" xfId="1" applyFont="1" applyFill="1" applyAlignment="1">
      <alignment vertical="center"/>
    </xf>
    <xf numFmtId="169" fontId="0" fillId="0" borderId="0" xfId="1" applyNumberFormat="1" applyFont="1" applyAlignment="1">
      <alignment vertical="center"/>
    </xf>
    <xf numFmtId="168" fontId="0" fillId="0" borderId="0" xfId="1" applyNumberFormat="1" applyFont="1" applyAlignment="1">
      <alignment vertical="center"/>
    </xf>
    <xf numFmtId="165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0" fontId="0" fillId="5" borderId="0" xfId="0" applyFill="1" applyAlignment="1">
      <alignment horizontal="center" vertical="center"/>
    </xf>
    <xf numFmtId="164" fontId="0" fillId="6" borderId="0" xfId="1" applyFont="1" applyFill="1" applyAlignment="1">
      <alignment vertical="center"/>
    </xf>
    <xf numFmtId="0" fontId="0" fillId="7" borderId="0" xfId="0" applyFill="1" applyAlignment="1">
      <alignment vertical="center"/>
    </xf>
    <xf numFmtId="0" fontId="5" fillId="8" borderId="0" xfId="0" applyFont="1" applyFill="1" applyAlignment="1">
      <alignment vertical="center" wrapText="1" shrinkToFit="1"/>
    </xf>
    <xf numFmtId="0" fontId="5" fillId="9" borderId="0" xfId="0" applyFont="1" applyFill="1" applyAlignment="1">
      <alignment vertical="center" wrapText="1" shrinkToFit="1"/>
    </xf>
    <xf numFmtId="0" fontId="0" fillId="10" borderId="0" xfId="0" applyFill="1" applyAlignment="1">
      <alignment vertical="center" wrapText="1" shrinkToFit="1"/>
    </xf>
    <xf numFmtId="0" fontId="0" fillId="11" borderId="0" xfId="0" applyFill="1" applyAlignment="1">
      <alignment vertical="center" wrapText="1" shrinkToFit="1"/>
    </xf>
    <xf numFmtId="0" fontId="6" fillId="0" borderId="0" xfId="0" applyFont="1" applyAlignment="1">
      <alignment horizontal="center" vertical="center" wrapText="1"/>
    </xf>
    <xf numFmtId="0" fontId="0" fillId="2" borderId="0" xfId="0" applyFill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/>
    <xf numFmtId="43" fontId="0" fillId="0" borderId="0" xfId="2" applyFont="1"/>
  </cellXfs>
  <cellStyles count="3">
    <cellStyle name="Comma" xfId="2" builtinId="3"/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7A838B-4913-4EB4-84A2-9B3E32227671}">
  <sheetPr>
    <tabColor rgb="FF7030A0"/>
  </sheetPr>
  <dimension ref="A1:I24"/>
  <sheetViews>
    <sheetView topLeftCell="A4" workbookViewId="0">
      <selection activeCell="D6" sqref="D6"/>
    </sheetView>
  </sheetViews>
  <sheetFormatPr defaultRowHeight="15" x14ac:dyDescent="0.25"/>
  <cols>
    <col min="1" max="1" width="5.85546875" customWidth="1"/>
    <col min="2" max="2" width="56.5703125" customWidth="1"/>
    <col min="3" max="3" width="27" customWidth="1"/>
    <col min="4" max="4" width="15" customWidth="1"/>
    <col min="5" max="5" width="6.85546875" hidden="1" customWidth="1"/>
    <col min="6" max="6" width="12.140625" customWidth="1"/>
    <col min="7" max="7" width="9.85546875" customWidth="1"/>
    <col min="8" max="8" width="14.28515625" bestFit="1" customWidth="1"/>
  </cols>
  <sheetData>
    <row r="1" spans="1:9" ht="87.75" customHeight="1" x14ac:dyDescent="0.25">
      <c r="A1" s="40" t="s">
        <v>85</v>
      </c>
      <c r="B1" s="40"/>
      <c r="C1" s="40"/>
      <c r="D1" s="40"/>
      <c r="E1" s="40"/>
      <c r="F1" s="40"/>
      <c r="G1" s="40"/>
      <c r="H1" s="40"/>
    </row>
    <row r="4" spans="1:9" ht="18.75" x14ac:dyDescent="0.3">
      <c r="A4" s="23" t="s">
        <v>84</v>
      </c>
    </row>
    <row r="6" spans="1:9" ht="48" customHeight="1" x14ac:dyDescent="0.25">
      <c r="A6" s="15" t="s">
        <v>69</v>
      </c>
      <c r="B6" s="15" t="s">
        <v>53</v>
      </c>
      <c r="C6" s="15" t="s">
        <v>7</v>
      </c>
      <c r="D6" s="16" t="s">
        <v>52</v>
      </c>
      <c r="E6" s="15" t="s">
        <v>68</v>
      </c>
      <c r="F6" s="16" t="s">
        <v>71</v>
      </c>
      <c r="G6" s="16" t="s">
        <v>82</v>
      </c>
      <c r="H6" s="16" t="s">
        <v>83</v>
      </c>
    </row>
    <row r="7" spans="1:9" ht="51" customHeight="1" x14ac:dyDescent="0.25">
      <c r="A7" s="18">
        <v>1</v>
      </c>
      <c r="B7" s="42" t="s">
        <v>64</v>
      </c>
      <c r="C7" s="42"/>
      <c r="D7" s="19">
        <v>0.16</v>
      </c>
      <c r="E7" s="19">
        <v>100</v>
      </c>
      <c r="F7" s="20">
        <v>5000</v>
      </c>
      <c r="G7" s="20">
        <v>100000</v>
      </c>
      <c r="H7" s="20">
        <f>D7*F7*G7</f>
        <v>80000000</v>
      </c>
    </row>
    <row r="8" spans="1:9" ht="48.75" customHeight="1" x14ac:dyDescent="0.25">
      <c r="A8" s="10">
        <v>2</v>
      </c>
      <c r="B8" s="41" t="s">
        <v>65</v>
      </c>
      <c r="C8" s="41"/>
      <c r="D8" s="11">
        <v>0.48</v>
      </c>
      <c r="E8" s="11">
        <v>100</v>
      </c>
      <c r="F8" s="12">
        <v>5000</v>
      </c>
      <c r="G8" s="12">
        <v>100000</v>
      </c>
      <c r="H8" s="12">
        <f t="shared" ref="H8:H24" si="0">D8*F8*G8</f>
        <v>240000000</v>
      </c>
    </row>
    <row r="9" spans="1:9" ht="47.25" customHeight="1" x14ac:dyDescent="0.25">
      <c r="A9" s="18">
        <v>3</v>
      </c>
      <c r="B9" s="42" t="s">
        <v>63</v>
      </c>
      <c r="C9" s="42"/>
      <c r="D9" s="19">
        <v>0.32</v>
      </c>
      <c r="E9" s="19">
        <v>100</v>
      </c>
      <c r="F9" s="20">
        <v>5000</v>
      </c>
      <c r="G9" s="20">
        <v>100000</v>
      </c>
      <c r="H9" s="20">
        <f t="shared" si="0"/>
        <v>160000000</v>
      </c>
    </row>
    <row r="10" spans="1:9" ht="54" customHeight="1" x14ac:dyDescent="0.25">
      <c r="A10" s="10">
        <v>4</v>
      </c>
      <c r="B10" s="41" t="s">
        <v>62</v>
      </c>
      <c r="C10" s="41"/>
      <c r="D10" s="13">
        <v>1</v>
      </c>
      <c r="E10" s="11">
        <v>100</v>
      </c>
      <c r="F10" s="12">
        <v>5000</v>
      </c>
      <c r="G10" s="12">
        <v>100000</v>
      </c>
      <c r="H10" s="12">
        <f t="shared" si="0"/>
        <v>500000000</v>
      </c>
      <c r="I10" s="3"/>
    </row>
    <row r="11" spans="1:9" ht="47.25" customHeight="1" x14ac:dyDescent="0.25">
      <c r="A11" s="18">
        <v>5</v>
      </c>
      <c r="B11" s="42" t="s">
        <v>66</v>
      </c>
      <c r="C11" s="42"/>
      <c r="D11" s="21">
        <v>0.16</v>
      </c>
      <c r="E11" s="19">
        <v>100</v>
      </c>
      <c r="F11" s="20">
        <v>5000</v>
      </c>
      <c r="G11" s="20">
        <v>100000</v>
      </c>
      <c r="H11" s="20">
        <f t="shared" si="0"/>
        <v>80000000</v>
      </c>
      <c r="I11" s="4"/>
    </row>
    <row r="12" spans="1:9" ht="47.25" customHeight="1" x14ac:dyDescent="0.25">
      <c r="A12" s="10">
        <v>6</v>
      </c>
      <c r="B12" s="41" t="s">
        <v>67</v>
      </c>
      <c r="C12" s="41"/>
      <c r="D12" s="11">
        <v>0.16</v>
      </c>
      <c r="E12" s="11">
        <v>100</v>
      </c>
      <c r="F12" s="12">
        <v>5000</v>
      </c>
      <c r="G12" s="12">
        <v>100000</v>
      </c>
      <c r="H12" s="12">
        <f t="shared" si="0"/>
        <v>80000000</v>
      </c>
    </row>
    <row r="13" spans="1:9" ht="48.75" customHeight="1" x14ac:dyDescent="0.25">
      <c r="A13" s="18">
        <v>7</v>
      </c>
      <c r="B13" s="42" t="s">
        <v>61</v>
      </c>
      <c r="C13" s="42"/>
      <c r="D13" s="19">
        <v>0.16</v>
      </c>
      <c r="E13" s="19">
        <v>100</v>
      </c>
      <c r="F13" s="20">
        <v>5000</v>
      </c>
      <c r="G13" s="20">
        <v>100000</v>
      </c>
      <c r="H13" s="20">
        <f t="shared" si="0"/>
        <v>80000000</v>
      </c>
    </row>
    <row r="14" spans="1:9" ht="60.75" customHeight="1" x14ac:dyDescent="0.25">
      <c r="A14" s="10">
        <v>8</v>
      </c>
      <c r="B14" s="41" t="s">
        <v>70</v>
      </c>
      <c r="C14" s="41"/>
      <c r="D14" s="11">
        <v>0.16</v>
      </c>
      <c r="E14" s="11">
        <v>100</v>
      </c>
      <c r="F14" s="12">
        <v>5000</v>
      </c>
      <c r="G14" s="12">
        <v>100000</v>
      </c>
      <c r="H14" s="12">
        <f t="shared" si="0"/>
        <v>80000000</v>
      </c>
    </row>
    <row r="15" spans="1:9" ht="26.25" customHeight="1" x14ac:dyDescent="0.25">
      <c r="A15" s="18">
        <v>9</v>
      </c>
      <c r="B15" s="22" t="s">
        <v>60</v>
      </c>
      <c r="C15" s="19" t="s">
        <v>55</v>
      </c>
      <c r="D15" s="19">
        <v>0.04</v>
      </c>
      <c r="E15" s="19">
        <v>100</v>
      </c>
      <c r="F15" s="20">
        <v>5000</v>
      </c>
      <c r="G15" s="20">
        <v>100000</v>
      </c>
      <c r="H15" s="20">
        <f t="shared" si="0"/>
        <v>20000000</v>
      </c>
    </row>
    <row r="16" spans="1:9" ht="26.25" customHeight="1" x14ac:dyDescent="0.25">
      <c r="A16" s="18">
        <v>9</v>
      </c>
      <c r="B16" s="22" t="s">
        <v>60</v>
      </c>
      <c r="C16" s="19" t="s">
        <v>54</v>
      </c>
      <c r="D16" s="21">
        <v>0.4</v>
      </c>
      <c r="E16" s="19">
        <v>100</v>
      </c>
      <c r="F16" s="20">
        <v>5000</v>
      </c>
      <c r="G16" s="20">
        <v>100000</v>
      </c>
      <c r="H16" s="20">
        <f t="shared" si="0"/>
        <v>200000000</v>
      </c>
    </row>
    <row r="17" spans="1:8" ht="63.75" customHeight="1" x14ac:dyDescent="0.25">
      <c r="A17" s="10">
        <v>10</v>
      </c>
      <c r="B17" s="17" t="s">
        <v>59</v>
      </c>
      <c r="C17" s="11" t="s">
        <v>55</v>
      </c>
      <c r="D17" s="11">
        <v>0.02</v>
      </c>
      <c r="E17" s="11">
        <v>100</v>
      </c>
      <c r="F17" s="12">
        <v>5000</v>
      </c>
      <c r="G17" s="12">
        <v>100000</v>
      </c>
      <c r="H17" s="12">
        <f t="shared" si="0"/>
        <v>10000000</v>
      </c>
    </row>
    <row r="18" spans="1:8" ht="63.75" customHeight="1" x14ac:dyDescent="0.25">
      <c r="A18" s="10">
        <v>10</v>
      </c>
      <c r="B18" s="17" t="s">
        <v>59</v>
      </c>
      <c r="C18" s="11" t="s">
        <v>54</v>
      </c>
      <c r="D18" s="11">
        <v>0.08</v>
      </c>
      <c r="E18" s="11">
        <v>100</v>
      </c>
      <c r="F18" s="12">
        <v>5000</v>
      </c>
      <c r="G18" s="12">
        <v>100000</v>
      </c>
      <c r="H18" s="12">
        <f t="shared" si="0"/>
        <v>40000000</v>
      </c>
    </row>
    <row r="19" spans="1:8" ht="50.25" customHeight="1" x14ac:dyDescent="0.25">
      <c r="A19" s="18">
        <v>11</v>
      </c>
      <c r="B19" s="22" t="s">
        <v>57</v>
      </c>
      <c r="C19" s="19" t="s">
        <v>55</v>
      </c>
      <c r="D19" s="21">
        <v>0</v>
      </c>
      <c r="E19" s="19">
        <v>100</v>
      </c>
      <c r="F19" s="20">
        <v>5000</v>
      </c>
      <c r="G19" s="20">
        <v>100000</v>
      </c>
      <c r="H19" s="20">
        <f t="shared" si="0"/>
        <v>0</v>
      </c>
    </row>
    <row r="20" spans="1:8" ht="50.25" customHeight="1" x14ac:dyDescent="0.25">
      <c r="A20" s="18">
        <v>11</v>
      </c>
      <c r="B20" s="22" t="s">
        <v>57</v>
      </c>
      <c r="C20" s="19" t="s">
        <v>54</v>
      </c>
      <c r="D20" s="21">
        <v>0.2</v>
      </c>
      <c r="E20" s="19">
        <v>100</v>
      </c>
      <c r="F20" s="20">
        <v>5000</v>
      </c>
      <c r="G20" s="20">
        <v>100000</v>
      </c>
      <c r="H20" s="20">
        <f t="shared" si="0"/>
        <v>100000000</v>
      </c>
    </row>
    <row r="21" spans="1:8" ht="50.25" customHeight="1" x14ac:dyDescent="0.25">
      <c r="A21" s="18">
        <v>11</v>
      </c>
      <c r="B21" s="22" t="s">
        <v>57</v>
      </c>
      <c r="C21" s="19" t="s">
        <v>56</v>
      </c>
      <c r="D21" s="21">
        <v>0.2</v>
      </c>
      <c r="E21" s="19">
        <v>100</v>
      </c>
      <c r="F21" s="20">
        <v>5000</v>
      </c>
      <c r="G21" s="20">
        <v>100000</v>
      </c>
      <c r="H21" s="20">
        <f t="shared" si="0"/>
        <v>100000000</v>
      </c>
    </row>
    <row r="22" spans="1:8" ht="58.5" customHeight="1" x14ac:dyDescent="0.25">
      <c r="A22" s="10">
        <v>12</v>
      </c>
      <c r="B22" s="17" t="s">
        <v>58</v>
      </c>
      <c r="C22" s="11" t="s">
        <v>55</v>
      </c>
      <c r="D22" s="14">
        <v>0</v>
      </c>
      <c r="E22" s="11">
        <v>100</v>
      </c>
      <c r="F22" s="12">
        <v>5000</v>
      </c>
      <c r="G22" s="12">
        <v>100000</v>
      </c>
      <c r="H22" s="12">
        <f t="shared" si="0"/>
        <v>0</v>
      </c>
    </row>
    <row r="23" spans="1:8" ht="58.5" customHeight="1" x14ac:dyDescent="0.25">
      <c r="A23" s="10">
        <v>12</v>
      </c>
      <c r="B23" s="17" t="s">
        <v>58</v>
      </c>
      <c r="C23" s="11" t="s">
        <v>54</v>
      </c>
      <c r="D23" s="14">
        <v>0.04</v>
      </c>
      <c r="E23" s="11">
        <v>100</v>
      </c>
      <c r="F23" s="12">
        <v>5000</v>
      </c>
      <c r="G23" s="12">
        <v>100000</v>
      </c>
      <c r="H23" s="12">
        <f t="shared" si="0"/>
        <v>20000000</v>
      </c>
    </row>
    <row r="24" spans="1:8" ht="58.5" customHeight="1" x14ac:dyDescent="0.25">
      <c r="A24" s="10">
        <v>12</v>
      </c>
      <c r="B24" s="17" t="s">
        <v>58</v>
      </c>
      <c r="C24" s="11" t="s">
        <v>56</v>
      </c>
      <c r="D24" s="14">
        <v>0.04</v>
      </c>
      <c r="E24" s="11">
        <v>100</v>
      </c>
      <c r="F24" s="12">
        <v>5000</v>
      </c>
      <c r="G24" s="12">
        <v>100000</v>
      </c>
      <c r="H24" s="12">
        <f t="shared" si="0"/>
        <v>20000000</v>
      </c>
    </row>
  </sheetData>
  <autoFilter ref="A6:H24" xr:uid="{B07A838B-4913-4EB4-84A2-9B3E32227671}"/>
  <mergeCells count="9">
    <mergeCell ref="A1:H1"/>
    <mergeCell ref="B12:C12"/>
    <mergeCell ref="B13:C13"/>
    <mergeCell ref="B14:C14"/>
    <mergeCell ref="B7:C7"/>
    <mergeCell ref="B8:C8"/>
    <mergeCell ref="B9:C9"/>
    <mergeCell ref="B10:C10"/>
    <mergeCell ref="B11:C11"/>
  </mergeCells>
  <dataValidations disablePrompts="1" count="1">
    <dataValidation type="list" allowBlank="1" showInputMessage="1" showErrorMessage="1" sqref="K10" xr:uid="{0021C5BA-B4BD-441C-9BFA-1D843CB08801}">
      <formula1>#REF!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EE77AA-7D52-414E-90AD-130CC24617D6}">
  <sheetPr>
    <tabColor rgb="FF00B0F0"/>
  </sheetPr>
  <dimension ref="A1:Y138"/>
  <sheetViews>
    <sheetView zoomScaleNormal="100" workbookViewId="0">
      <pane xSplit="1" ySplit="6" topLeftCell="D61" activePane="bottomRight" state="frozen"/>
      <selection pane="topRight" activeCell="B1" sqref="B1"/>
      <selection pane="bottomLeft" activeCell="A6" sqref="A6"/>
      <selection pane="bottomRight" activeCell="I61" sqref="I61"/>
    </sheetView>
  </sheetViews>
  <sheetFormatPr defaultRowHeight="15" x14ac:dyDescent="0.25"/>
  <cols>
    <col min="1" max="1" width="19.42578125" customWidth="1"/>
    <col min="2" max="3" width="18.42578125" customWidth="1"/>
    <col min="5" max="6" width="14.42578125" customWidth="1"/>
    <col min="7" max="7" width="7.42578125" customWidth="1"/>
    <col min="8" max="8" width="8.42578125" bestFit="1" customWidth="1"/>
    <col min="9" max="9" width="8.42578125" customWidth="1"/>
    <col min="10" max="10" width="10.5703125" customWidth="1"/>
    <col min="11" max="11" width="12.7109375" customWidth="1"/>
    <col min="12" max="12" width="10.5703125" customWidth="1"/>
    <col min="13" max="16" width="16" customWidth="1"/>
    <col min="17" max="17" width="38.7109375" customWidth="1"/>
    <col min="18" max="18" width="23.85546875" customWidth="1"/>
  </cols>
  <sheetData>
    <row r="1" spans="1:25" ht="72.75" customHeight="1" x14ac:dyDescent="0.25">
      <c r="A1" s="40" t="s">
        <v>85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</row>
    <row r="4" spans="1:25" ht="18.75" x14ac:dyDescent="0.3">
      <c r="A4" s="23" t="s">
        <v>46</v>
      </c>
    </row>
    <row r="6" spans="1:25" ht="45" x14ac:dyDescent="0.25">
      <c r="A6" s="18" t="s">
        <v>6</v>
      </c>
      <c r="B6" s="18" t="s">
        <v>7</v>
      </c>
      <c r="C6" s="18" t="s">
        <v>8</v>
      </c>
      <c r="D6" s="18" t="s">
        <v>9</v>
      </c>
      <c r="E6" s="24" t="s">
        <v>10</v>
      </c>
      <c r="F6" s="24" t="s">
        <v>11</v>
      </c>
      <c r="G6" s="25" t="s">
        <v>81</v>
      </c>
      <c r="H6" s="24" t="s">
        <v>68</v>
      </c>
      <c r="I6" s="25" t="s">
        <v>72</v>
      </c>
      <c r="J6" s="24" t="s">
        <v>71</v>
      </c>
      <c r="K6" s="24" t="s">
        <v>79</v>
      </c>
      <c r="L6" s="24" t="s">
        <v>80</v>
      </c>
      <c r="M6" s="24" t="s">
        <v>73</v>
      </c>
      <c r="N6" s="25" t="s">
        <v>74</v>
      </c>
      <c r="O6" s="25" t="s">
        <v>75</v>
      </c>
      <c r="P6" s="26" t="s">
        <v>76</v>
      </c>
      <c r="Q6" s="24" t="s">
        <v>12</v>
      </c>
      <c r="R6" s="7"/>
    </row>
    <row r="7" spans="1:25" x14ac:dyDescent="0.25">
      <c r="A7" s="5" t="s">
        <v>13</v>
      </c>
      <c r="B7" s="5" t="s">
        <v>14</v>
      </c>
      <c r="C7" s="5" t="s">
        <v>15</v>
      </c>
      <c r="D7" s="6">
        <v>1</v>
      </c>
      <c r="E7" s="6">
        <v>0.61799999999999999</v>
      </c>
      <c r="F7" s="6">
        <v>0.92700000000000005</v>
      </c>
      <c r="G7" s="33" t="s">
        <v>0</v>
      </c>
      <c r="H7" s="6">
        <f>HLOOKUP(G7,Referensi!$I$9:$K$10,2,0)</f>
        <v>0.33</v>
      </c>
      <c r="I7" s="33" t="s">
        <v>4</v>
      </c>
      <c r="J7" s="9">
        <f>HLOOKUP(I7,Referensi!$M$9:$O$10,2,0)</f>
        <v>7000</v>
      </c>
      <c r="K7" s="30">
        <f>E7*H7*J7</f>
        <v>1427.5800000000002</v>
      </c>
      <c r="L7" s="9">
        <v>100000</v>
      </c>
      <c r="M7" s="9">
        <f>K7*L7</f>
        <v>142758000.00000003</v>
      </c>
      <c r="N7" s="27"/>
      <c r="O7" s="27"/>
      <c r="P7" s="28">
        <f t="shared" ref="P7:P70" si="0">M7*N7*O7</f>
        <v>0</v>
      </c>
      <c r="Q7" s="34" t="s">
        <v>77</v>
      </c>
      <c r="R7" s="4"/>
      <c r="S7" s="3"/>
      <c r="T7" s="3"/>
      <c r="U7" s="3"/>
      <c r="W7" s="3"/>
      <c r="X7" s="3"/>
      <c r="Y7" s="3"/>
    </row>
    <row r="8" spans="1:25" x14ac:dyDescent="0.25">
      <c r="A8" s="5" t="s">
        <v>13</v>
      </c>
      <c r="B8" s="5" t="s">
        <v>14</v>
      </c>
      <c r="C8" s="5" t="s">
        <v>15</v>
      </c>
      <c r="D8" s="6">
        <v>2</v>
      </c>
      <c r="E8" s="6">
        <v>0.47199999999999998</v>
      </c>
      <c r="F8" s="6">
        <v>0.70899999999999996</v>
      </c>
      <c r="G8" s="33" t="s">
        <v>0</v>
      </c>
      <c r="H8" s="6">
        <f>HLOOKUP(G8,Referensi!$I$9:$K$10,2,0)</f>
        <v>0.33</v>
      </c>
      <c r="I8" s="33" t="s">
        <v>4</v>
      </c>
      <c r="J8" s="9">
        <f>HLOOKUP(I8,Referensi!$M$9:$O$10,2,0)</f>
        <v>7000</v>
      </c>
      <c r="K8" s="30">
        <f t="shared" ref="K8:K71" si="1">E8*H8*J8</f>
        <v>1090.3200000000002</v>
      </c>
      <c r="L8" s="9">
        <v>100000</v>
      </c>
      <c r="M8" s="9">
        <f t="shared" ref="M8:M71" si="2">K8*L8</f>
        <v>109032000.00000001</v>
      </c>
      <c r="N8" s="27"/>
      <c r="O8" s="27"/>
      <c r="P8" s="28">
        <f t="shared" si="0"/>
        <v>0</v>
      </c>
      <c r="Q8" s="34" t="s">
        <v>77</v>
      </c>
      <c r="U8" s="2"/>
      <c r="W8" s="4"/>
      <c r="X8" s="4"/>
      <c r="Y8" s="4"/>
    </row>
    <row r="9" spans="1:25" x14ac:dyDescent="0.25">
      <c r="A9" s="5" t="s">
        <v>13</v>
      </c>
      <c r="B9" s="5" t="s">
        <v>14</v>
      </c>
      <c r="C9" s="5" t="s">
        <v>15</v>
      </c>
      <c r="D9" s="6">
        <v>3</v>
      </c>
      <c r="E9" s="6">
        <v>0.36299999999999999</v>
      </c>
      <c r="F9" s="6">
        <v>0.54400000000000004</v>
      </c>
      <c r="G9" s="33" t="s">
        <v>0</v>
      </c>
      <c r="H9" s="6">
        <f>HLOOKUP(G9,Referensi!$I$9:$K$10,2,0)</f>
        <v>0.33</v>
      </c>
      <c r="I9" s="33" t="s">
        <v>4</v>
      </c>
      <c r="J9" s="9">
        <f>HLOOKUP(I9,Referensi!$M$9:$O$10,2,0)</f>
        <v>7000</v>
      </c>
      <c r="K9" s="30">
        <f t="shared" si="1"/>
        <v>838.53000000000009</v>
      </c>
      <c r="L9" s="9">
        <v>100000</v>
      </c>
      <c r="M9" s="9">
        <f t="shared" si="2"/>
        <v>83853000.000000015</v>
      </c>
      <c r="N9" s="27"/>
      <c r="O9" s="27"/>
      <c r="P9" s="28">
        <f t="shared" si="0"/>
        <v>0</v>
      </c>
      <c r="Q9" s="34" t="s">
        <v>77</v>
      </c>
    </row>
    <row r="10" spans="1:25" x14ac:dyDescent="0.25">
      <c r="A10" s="5" t="s">
        <v>13</v>
      </c>
      <c r="B10" s="5" t="s">
        <v>14</v>
      </c>
      <c r="C10" s="5" t="s">
        <v>15</v>
      </c>
      <c r="D10" s="6">
        <v>4</v>
      </c>
      <c r="E10" s="6">
        <v>0.24099999999999999</v>
      </c>
      <c r="F10" s="6">
        <v>0.36099999999999999</v>
      </c>
      <c r="G10" s="33" t="s">
        <v>0</v>
      </c>
      <c r="H10" s="6">
        <f>HLOOKUP(G10,Referensi!$I$9:$K$10,2,0)</f>
        <v>0.33</v>
      </c>
      <c r="I10" s="33" t="s">
        <v>4</v>
      </c>
      <c r="J10" s="9">
        <f>HLOOKUP(I10,Referensi!$M$9:$O$10,2,0)</f>
        <v>7000</v>
      </c>
      <c r="K10" s="30">
        <f t="shared" si="1"/>
        <v>556.71</v>
      </c>
      <c r="L10" s="9">
        <v>100000</v>
      </c>
      <c r="M10" s="9">
        <f t="shared" si="2"/>
        <v>55671000</v>
      </c>
      <c r="N10" s="27"/>
      <c r="O10" s="27"/>
      <c r="P10" s="28">
        <f t="shared" si="0"/>
        <v>0</v>
      </c>
      <c r="Q10" s="34" t="s">
        <v>77</v>
      </c>
      <c r="S10" s="3"/>
      <c r="T10" s="3"/>
      <c r="U10" s="3"/>
      <c r="W10" s="3" t="s">
        <v>3</v>
      </c>
      <c r="X10" s="3" t="s">
        <v>4</v>
      </c>
      <c r="Y10" s="3" t="s">
        <v>5</v>
      </c>
    </row>
    <row r="11" spans="1:25" x14ac:dyDescent="0.25">
      <c r="A11" s="5" t="s">
        <v>13</v>
      </c>
      <c r="B11" s="5" t="s">
        <v>14</v>
      </c>
      <c r="C11" s="5" t="s">
        <v>15</v>
      </c>
      <c r="D11" s="6">
        <v>5</v>
      </c>
      <c r="E11" s="31">
        <v>0.12</v>
      </c>
      <c r="F11" s="31">
        <v>0.18</v>
      </c>
      <c r="G11" s="33" t="s">
        <v>0</v>
      </c>
      <c r="H11" s="6">
        <f>HLOOKUP(G11,Referensi!$I$9:$K$10,2,0)</f>
        <v>0.33</v>
      </c>
      <c r="I11" s="33" t="s">
        <v>4</v>
      </c>
      <c r="J11" s="9">
        <f>HLOOKUP(I11,Referensi!$M$9:$O$10,2,0)</f>
        <v>7000</v>
      </c>
      <c r="K11" s="30">
        <f t="shared" si="1"/>
        <v>277.20000000000005</v>
      </c>
      <c r="L11" s="9">
        <v>100000</v>
      </c>
      <c r="M11" s="9">
        <f t="shared" si="2"/>
        <v>27720000.000000004</v>
      </c>
      <c r="N11" s="27"/>
      <c r="O11" s="27"/>
      <c r="P11" s="28">
        <f t="shared" si="0"/>
        <v>0</v>
      </c>
      <c r="Q11" s="34" t="s">
        <v>77</v>
      </c>
      <c r="U11" s="2"/>
      <c r="W11" s="4">
        <v>600000</v>
      </c>
      <c r="X11" s="4">
        <v>7000</v>
      </c>
      <c r="Y11" s="4">
        <v>5000</v>
      </c>
    </row>
    <row r="12" spans="1:25" x14ac:dyDescent="0.25">
      <c r="A12" s="5" t="s">
        <v>13</v>
      </c>
      <c r="B12" s="5" t="s">
        <v>16</v>
      </c>
      <c r="C12" s="5" t="s">
        <v>17</v>
      </c>
      <c r="D12" s="6">
        <v>1</v>
      </c>
      <c r="E12" s="6">
        <v>3.6999999999999998E-2</v>
      </c>
      <c r="F12" s="6">
        <v>5.6000000000000001E-2</v>
      </c>
      <c r="G12" s="33" t="s">
        <v>0</v>
      </c>
      <c r="H12" s="6">
        <f>HLOOKUP(G12,Referensi!$I$9:$K$10,2,0)</f>
        <v>0.33</v>
      </c>
      <c r="I12" s="33" t="s">
        <v>4</v>
      </c>
      <c r="J12" s="9">
        <f>HLOOKUP(I12,Referensi!$M$9:$O$10,2,0)</f>
        <v>7000</v>
      </c>
      <c r="K12" s="30">
        <f t="shared" si="1"/>
        <v>85.47</v>
      </c>
      <c r="L12" s="9">
        <v>100000</v>
      </c>
      <c r="M12" s="9">
        <f t="shared" si="2"/>
        <v>8547000</v>
      </c>
      <c r="N12" s="27"/>
      <c r="O12" s="27"/>
      <c r="P12" s="28">
        <f t="shared" si="0"/>
        <v>0</v>
      </c>
      <c r="Q12" s="34" t="s">
        <v>77</v>
      </c>
    </row>
    <row r="13" spans="1:25" x14ac:dyDescent="0.25">
      <c r="A13" s="5" t="s">
        <v>13</v>
      </c>
      <c r="B13" s="5" t="s">
        <v>16</v>
      </c>
      <c r="C13" s="5" t="s">
        <v>17</v>
      </c>
      <c r="D13" s="6">
        <v>2</v>
      </c>
      <c r="E13" s="6">
        <v>2.9000000000000001E-2</v>
      </c>
      <c r="F13" s="6">
        <v>5.6000000000000001E-2</v>
      </c>
      <c r="G13" s="33" t="s">
        <v>0</v>
      </c>
      <c r="H13" s="6">
        <f>HLOOKUP(G13,Referensi!$I$9:$K$10,2,0)</f>
        <v>0.33</v>
      </c>
      <c r="I13" s="33" t="s">
        <v>4</v>
      </c>
      <c r="J13" s="9">
        <f>HLOOKUP(I13,Referensi!$M$9:$O$10,2,0)</f>
        <v>7000</v>
      </c>
      <c r="K13" s="30">
        <f t="shared" si="1"/>
        <v>66.990000000000009</v>
      </c>
      <c r="L13" s="9">
        <v>100000</v>
      </c>
      <c r="M13" s="9">
        <f t="shared" si="2"/>
        <v>6699000.0000000009</v>
      </c>
      <c r="N13" s="27"/>
      <c r="O13" s="27"/>
      <c r="P13" s="28">
        <f t="shared" si="0"/>
        <v>0</v>
      </c>
      <c r="Q13" s="34" t="s">
        <v>77</v>
      </c>
    </row>
    <row r="14" spans="1:25" x14ac:dyDescent="0.25">
      <c r="A14" s="5" t="s">
        <v>13</v>
      </c>
      <c r="B14" s="5" t="s">
        <v>16</v>
      </c>
      <c r="C14" s="5" t="s">
        <v>17</v>
      </c>
      <c r="D14" s="6">
        <v>3</v>
      </c>
      <c r="E14" s="6">
        <v>2.1000000000000001E-2</v>
      </c>
      <c r="F14" s="6">
        <v>5.6000000000000001E-2</v>
      </c>
      <c r="G14" s="33" t="s">
        <v>0</v>
      </c>
      <c r="H14" s="6">
        <f>HLOOKUP(G14,Referensi!$I$9:$K$10,2,0)</f>
        <v>0.33</v>
      </c>
      <c r="I14" s="33" t="s">
        <v>4</v>
      </c>
      <c r="J14" s="9">
        <f>HLOOKUP(I14,Referensi!$M$9:$O$10,2,0)</f>
        <v>7000</v>
      </c>
      <c r="K14" s="30">
        <f t="shared" si="1"/>
        <v>48.510000000000005</v>
      </c>
      <c r="L14" s="9">
        <v>100000</v>
      </c>
      <c r="M14" s="9">
        <f t="shared" si="2"/>
        <v>4851000.0000000009</v>
      </c>
      <c r="N14" s="27"/>
      <c r="O14" s="27"/>
      <c r="P14" s="28">
        <f t="shared" si="0"/>
        <v>0</v>
      </c>
      <c r="Q14" s="34" t="s">
        <v>77</v>
      </c>
    </row>
    <row r="15" spans="1:25" x14ac:dyDescent="0.25">
      <c r="A15" s="5" t="s">
        <v>13</v>
      </c>
      <c r="B15" s="5" t="s">
        <v>16</v>
      </c>
      <c r="C15" s="5" t="s">
        <v>17</v>
      </c>
      <c r="D15" s="6">
        <v>4</v>
      </c>
      <c r="E15" s="6">
        <v>1.4E-2</v>
      </c>
      <c r="F15" s="6">
        <v>5.6000000000000001E-2</v>
      </c>
      <c r="G15" s="33" t="s">
        <v>0</v>
      </c>
      <c r="H15" s="6">
        <f>HLOOKUP(G15,Referensi!$I$9:$K$10,2,0)</f>
        <v>0.33</v>
      </c>
      <c r="I15" s="33" t="s">
        <v>4</v>
      </c>
      <c r="J15" s="9">
        <f>HLOOKUP(I15,Referensi!$M$9:$O$10,2,0)</f>
        <v>7000</v>
      </c>
      <c r="K15" s="30">
        <f t="shared" si="1"/>
        <v>32.339999999999996</v>
      </c>
      <c r="L15" s="9">
        <v>100000</v>
      </c>
      <c r="M15" s="9">
        <f t="shared" si="2"/>
        <v>3233999.9999999995</v>
      </c>
      <c r="N15" s="27"/>
      <c r="O15" s="27"/>
      <c r="P15" s="28">
        <f t="shared" si="0"/>
        <v>0</v>
      </c>
      <c r="Q15" s="34" t="s">
        <v>77</v>
      </c>
    </row>
    <row r="16" spans="1:25" x14ac:dyDescent="0.25">
      <c r="A16" s="5" t="s">
        <v>13</v>
      </c>
      <c r="B16" s="5" t="s">
        <v>16</v>
      </c>
      <c r="C16" s="5" t="s">
        <v>17</v>
      </c>
      <c r="D16" s="6">
        <v>5</v>
      </c>
      <c r="E16" s="31">
        <v>7.0000000000000001E-3</v>
      </c>
      <c r="F16" s="6">
        <v>5.6000000000000001E-2</v>
      </c>
      <c r="G16" s="33" t="s">
        <v>0</v>
      </c>
      <c r="H16" s="6">
        <f>HLOOKUP(G16,Referensi!$I$9:$K$10,2,0)</f>
        <v>0.33</v>
      </c>
      <c r="I16" s="33" t="s">
        <v>4</v>
      </c>
      <c r="J16" s="9">
        <f>HLOOKUP(I16,Referensi!$M$9:$O$10,2,0)</f>
        <v>7000</v>
      </c>
      <c r="K16" s="30">
        <f t="shared" si="1"/>
        <v>16.169999999999998</v>
      </c>
      <c r="L16" s="9">
        <v>100000</v>
      </c>
      <c r="M16" s="9">
        <f t="shared" si="2"/>
        <v>1616999.9999999998</v>
      </c>
      <c r="N16" s="27"/>
      <c r="O16" s="27"/>
      <c r="P16" s="28">
        <f t="shared" si="0"/>
        <v>0</v>
      </c>
      <c r="Q16" s="34" t="s">
        <v>77</v>
      </c>
    </row>
    <row r="17" spans="1:17" x14ac:dyDescent="0.25">
      <c r="A17" s="5" t="s">
        <v>13</v>
      </c>
      <c r="B17" s="5" t="s">
        <v>18</v>
      </c>
      <c r="C17" s="5" t="s">
        <v>19</v>
      </c>
      <c r="D17" s="6">
        <v>1</v>
      </c>
      <c r="E17" s="6">
        <v>3.4000000000000002E-2</v>
      </c>
      <c r="F17" s="6">
        <v>5.0999999999999997E-2</v>
      </c>
      <c r="G17" s="33" t="s">
        <v>0</v>
      </c>
      <c r="H17" s="6">
        <f>HLOOKUP(G17,Referensi!$I$9:$K$10,2,0)</f>
        <v>0.33</v>
      </c>
      <c r="I17" s="33" t="s">
        <v>4</v>
      </c>
      <c r="J17" s="9">
        <f>HLOOKUP(I17,Referensi!$M$9:$O$10,2,0)</f>
        <v>7000</v>
      </c>
      <c r="K17" s="30">
        <f t="shared" si="1"/>
        <v>78.540000000000006</v>
      </c>
      <c r="L17" s="9">
        <v>100000</v>
      </c>
      <c r="M17" s="9">
        <f t="shared" si="2"/>
        <v>7854000.0000000009</v>
      </c>
      <c r="N17" s="27"/>
      <c r="O17" s="27"/>
      <c r="P17" s="28">
        <f t="shared" si="0"/>
        <v>0</v>
      </c>
      <c r="Q17" s="34" t="s">
        <v>77</v>
      </c>
    </row>
    <row r="18" spans="1:17" x14ac:dyDescent="0.25">
      <c r="A18" s="5" t="s">
        <v>13</v>
      </c>
      <c r="B18" s="5" t="s">
        <v>18</v>
      </c>
      <c r="C18" s="5" t="s">
        <v>19</v>
      </c>
      <c r="D18" s="6">
        <v>2</v>
      </c>
      <c r="E18" s="6">
        <v>2.7E-2</v>
      </c>
      <c r="F18" s="31">
        <v>0.04</v>
      </c>
      <c r="G18" s="33" t="s">
        <v>0</v>
      </c>
      <c r="H18" s="6">
        <f>HLOOKUP(G18,Referensi!$I$9:$K$10,2,0)</f>
        <v>0.33</v>
      </c>
      <c r="I18" s="33" t="s">
        <v>4</v>
      </c>
      <c r="J18" s="9">
        <f>HLOOKUP(I18,Referensi!$M$9:$O$10,2,0)</f>
        <v>7000</v>
      </c>
      <c r="K18" s="30">
        <f t="shared" si="1"/>
        <v>62.37</v>
      </c>
      <c r="L18" s="9">
        <v>100000</v>
      </c>
      <c r="M18" s="9">
        <f t="shared" si="2"/>
        <v>6237000</v>
      </c>
      <c r="N18" s="27"/>
      <c r="O18" s="27"/>
      <c r="P18" s="28">
        <f t="shared" si="0"/>
        <v>0</v>
      </c>
      <c r="Q18" s="34" t="s">
        <v>77</v>
      </c>
    </row>
    <row r="19" spans="1:17" x14ac:dyDescent="0.25">
      <c r="A19" s="5" t="s">
        <v>13</v>
      </c>
      <c r="B19" s="5" t="s">
        <v>18</v>
      </c>
      <c r="C19" s="5" t="s">
        <v>19</v>
      </c>
      <c r="D19" s="6">
        <v>3</v>
      </c>
      <c r="E19" s="31">
        <v>0.02</v>
      </c>
      <c r="F19" s="31">
        <v>0.03</v>
      </c>
      <c r="G19" s="33" t="s">
        <v>0</v>
      </c>
      <c r="H19" s="6">
        <f>HLOOKUP(G19,Referensi!$I$9:$K$10,2,0)</f>
        <v>0.33</v>
      </c>
      <c r="I19" s="33" t="s">
        <v>4</v>
      </c>
      <c r="J19" s="9">
        <f>HLOOKUP(I19,Referensi!$M$9:$O$10,2,0)</f>
        <v>7000</v>
      </c>
      <c r="K19" s="30">
        <f t="shared" si="1"/>
        <v>46.2</v>
      </c>
      <c r="L19" s="9">
        <v>100000</v>
      </c>
      <c r="M19" s="9">
        <f t="shared" si="2"/>
        <v>4620000</v>
      </c>
      <c r="N19" s="27"/>
      <c r="O19" s="27"/>
      <c r="P19" s="28">
        <f t="shared" si="0"/>
        <v>0</v>
      </c>
      <c r="Q19" s="34" t="s">
        <v>77</v>
      </c>
    </row>
    <row r="20" spans="1:17" x14ac:dyDescent="0.25">
      <c r="A20" s="5" t="s">
        <v>13</v>
      </c>
      <c r="B20" s="5" t="s">
        <v>18</v>
      </c>
      <c r="C20" s="5" t="s">
        <v>19</v>
      </c>
      <c r="D20" s="6">
        <v>4</v>
      </c>
      <c r="E20" s="6">
        <v>1.2999999999999999E-2</v>
      </c>
      <c r="F20" s="31">
        <v>0.02</v>
      </c>
      <c r="G20" s="33" t="s">
        <v>0</v>
      </c>
      <c r="H20" s="6">
        <f>HLOOKUP(G20,Referensi!$I$9:$K$10,2,0)</f>
        <v>0.33</v>
      </c>
      <c r="I20" s="33" t="s">
        <v>4</v>
      </c>
      <c r="J20" s="9">
        <f>HLOOKUP(I20,Referensi!$M$9:$O$10,2,0)</f>
        <v>7000</v>
      </c>
      <c r="K20" s="30">
        <f t="shared" si="1"/>
        <v>30.03</v>
      </c>
      <c r="L20" s="9">
        <v>100000</v>
      </c>
      <c r="M20" s="9">
        <f t="shared" si="2"/>
        <v>3003000</v>
      </c>
      <c r="N20" s="27">
        <v>1</v>
      </c>
      <c r="O20" s="27">
        <v>1</v>
      </c>
      <c r="P20" s="28">
        <f t="shared" si="0"/>
        <v>3003000</v>
      </c>
      <c r="Q20" s="34" t="s">
        <v>77</v>
      </c>
    </row>
    <row r="21" spans="1:17" x14ac:dyDescent="0.25">
      <c r="A21" s="5" t="s">
        <v>13</v>
      </c>
      <c r="B21" s="5" t="s">
        <v>18</v>
      </c>
      <c r="C21" s="5" t="s">
        <v>19</v>
      </c>
      <c r="D21" s="6">
        <v>5</v>
      </c>
      <c r="E21" s="31">
        <v>7.0000000000000001E-3</v>
      </c>
      <c r="F21" s="6">
        <v>1.0999999999999999E-2</v>
      </c>
      <c r="G21" s="33" t="s">
        <v>0</v>
      </c>
      <c r="H21" s="6">
        <f>HLOOKUP(G21,Referensi!$I$9:$K$10,2,0)</f>
        <v>0.33</v>
      </c>
      <c r="I21" s="33" t="s">
        <v>4</v>
      </c>
      <c r="J21" s="9">
        <f>HLOOKUP(I21,Referensi!$M$9:$O$10,2,0)</f>
        <v>7000</v>
      </c>
      <c r="K21" s="30">
        <f t="shared" si="1"/>
        <v>16.169999999999998</v>
      </c>
      <c r="L21" s="9">
        <v>100000</v>
      </c>
      <c r="M21" s="9">
        <f t="shared" si="2"/>
        <v>1616999.9999999998</v>
      </c>
      <c r="N21" s="27"/>
      <c r="O21" s="27"/>
      <c r="P21" s="28">
        <f t="shared" si="0"/>
        <v>0</v>
      </c>
      <c r="Q21" s="34" t="s">
        <v>77</v>
      </c>
    </row>
    <row r="22" spans="1:17" x14ac:dyDescent="0.25">
      <c r="A22" s="5" t="s">
        <v>13</v>
      </c>
      <c r="B22" s="5" t="s">
        <v>20</v>
      </c>
      <c r="C22" s="5" t="s">
        <v>17</v>
      </c>
      <c r="D22" s="6">
        <v>1</v>
      </c>
      <c r="E22" s="31">
        <v>0.02</v>
      </c>
      <c r="F22" s="6">
        <v>3.1E-2</v>
      </c>
      <c r="G22" s="33" t="s">
        <v>0</v>
      </c>
      <c r="H22" s="6">
        <f>HLOOKUP(G22,Referensi!$I$9:$K$10,2,0)</f>
        <v>0.33</v>
      </c>
      <c r="I22" s="33" t="s">
        <v>4</v>
      </c>
      <c r="J22" s="9">
        <f>HLOOKUP(I22,Referensi!$M$9:$O$10,2,0)</f>
        <v>7000</v>
      </c>
      <c r="K22" s="30">
        <f t="shared" si="1"/>
        <v>46.2</v>
      </c>
      <c r="L22" s="9">
        <v>100000</v>
      </c>
      <c r="M22" s="9">
        <f t="shared" si="2"/>
        <v>4620000</v>
      </c>
      <c r="N22" s="27"/>
      <c r="O22" s="27"/>
      <c r="P22" s="28">
        <f t="shared" si="0"/>
        <v>0</v>
      </c>
      <c r="Q22" s="34" t="s">
        <v>77</v>
      </c>
    </row>
    <row r="23" spans="1:17" x14ac:dyDescent="0.25">
      <c r="A23" s="5" t="s">
        <v>13</v>
      </c>
      <c r="B23" s="5" t="s">
        <v>20</v>
      </c>
      <c r="C23" s="5" t="s">
        <v>17</v>
      </c>
      <c r="D23" s="6">
        <v>2</v>
      </c>
      <c r="E23" s="6">
        <v>1.6E-2</v>
      </c>
      <c r="F23" s="6">
        <v>3.1E-2</v>
      </c>
      <c r="G23" s="33" t="s">
        <v>0</v>
      </c>
      <c r="H23" s="6">
        <f>HLOOKUP(G23,Referensi!$I$9:$K$10,2,0)</f>
        <v>0.33</v>
      </c>
      <c r="I23" s="33" t="s">
        <v>4</v>
      </c>
      <c r="J23" s="9">
        <f>HLOOKUP(I23,Referensi!$M$9:$O$10,2,0)</f>
        <v>7000</v>
      </c>
      <c r="K23" s="30">
        <f t="shared" si="1"/>
        <v>36.96</v>
      </c>
      <c r="L23" s="9">
        <v>100000</v>
      </c>
      <c r="M23" s="9">
        <f t="shared" si="2"/>
        <v>3696000</v>
      </c>
      <c r="N23" s="27"/>
      <c r="O23" s="27"/>
      <c r="P23" s="28">
        <f t="shared" si="0"/>
        <v>0</v>
      </c>
      <c r="Q23" s="34" t="s">
        <v>77</v>
      </c>
    </row>
    <row r="24" spans="1:17" x14ac:dyDescent="0.25">
      <c r="A24" s="5" t="s">
        <v>13</v>
      </c>
      <c r="B24" s="5" t="s">
        <v>20</v>
      </c>
      <c r="C24" s="5" t="s">
        <v>17</v>
      </c>
      <c r="D24" s="6">
        <v>3</v>
      </c>
      <c r="E24" s="31">
        <v>1.2E-2</v>
      </c>
      <c r="F24" s="6">
        <v>3.1E-2</v>
      </c>
      <c r="G24" s="33" t="s">
        <v>0</v>
      </c>
      <c r="H24" s="6">
        <f>HLOOKUP(G24,Referensi!$I$9:$K$10,2,0)</f>
        <v>0.33</v>
      </c>
      <c r="I24" s="33" t="s">
        <v>4</v>
      </c>
      <c r="J24" s="9">
        <f>HLOOKUP(I24,Referensi!$M$9:$O$10,2,0)</f>
        <v>7000</v>
      </c>
      <c r="K24" s="30">
        <f t="shared" si="1"/>
        <v>27.72</v>
      </c>
      <c r="L24" s="9">
        <v>100000</v>
      </c>
      <c r="M24" s="9">
        <f t="shared" si="2"/>
        <v>2772000</v>
      </c>
      <c r="N24" s="27"/>
      <c r="O24" s="27"/>
      <c r="P24" s="28">
        <f t="shared" si="0"/>
        <v>0</v>
      </c>
      <c r="Q24" s="34" t="s">
        <v>77</v>
      </c>
    </row>
    <row r="25" spans="1:17" x14ac:dyDescent="0.25">
      <c r="A25" s="5" t="s">
        <v>13</v>
      </c>
      <c r="B25" s="5" t="s">
        <v>20</v>
      </c>
      <c r="C25" s="5" t="s">
        <v>17</v>
      </c>
      <c r="D25" s="6">
        <v>4</v>
      </c>
      <c r="E25" s="6">
        <v>8.0000000000000002E-3</v>
      </c>
      <c r="F25" s="6">
        <v>3.1E-2</v>
      </c>
      <c r="G25" s="33" t="s">
        <v>0</v>
      </c>
      <c r="H25" s="6">
        <f>HLOOKUP(G25,Referensi!$I$9:$K$10,2,0)</f>
        <v>0.33</v>
      </c>
      <c r="I25" s="33" t="s">
        <v>4</v>
      </c>
      <c r="J25" s="9">
        <f>HLOOKUP(I25,Referensi!$M$9:$O$10,2,0)</f>
        <v>7000</v>
      </c>
      <c r="K25" s="30">
        <f t="shared" si="1"/>
        <v>18.48</v>
      </c>
      <c r="L25" s="9">
        <v>100000</v>
      </c>
      <c r="M25" s="9">
        <f t="shared" si="2"/>
        <v>1848000</v>
      </c>
      <c r="N25" s="27"/>
      <c r="O25" s="27"/>
      <c r="P25" s="28">
        <f t="shared" si="0"/>
        <v>0</v>
      </c>
      <c r="Q25" s="34" t="s">
        <v>77</v>
      </c>
    </row>
    <row r="26" spans="1:17" x14ac:dyDescent="0.25">
      <c r="A26" s="5" t="s">
        <v>13</v>
      </c>
      <c r="B26" s="5" t="s">
        <v>20</v>
      </c>
      <c r="C26" s="5" t="s">
        <v>17</v>
      </c>
      <c r="D26" s="6">
        <v>5</v>
      </c>
      <c r="E26" s="31">
        <v>4.0000000000000001E-3</v>
      </c>
      <c r="F26" s="6">
        <v>3.1E-2</v>
      </c>
      <c r="G26" s="33" t="s">
        <v>0</v>
      </c>
      <c r="H26" s="6">
        <f>HLOOKUP(G26,Referensi!$I$9:$K$10,2,0)</f>
        <v>0.33</v>
      </c>
      <c r="I26" s="33" t="s">
        <v>4</v>
      </c>
      <c r="J26" s="9">
        <f>HLOOKUP(I26,Referensi!$M$9:$O$10,2,0)</f>
        <v>7000</v>
      </c>
      <c r="K26" s="30">
        <f t="shared" si="1"/>
        <v>9.24</v>
      </c>
      <c r="L26" s="9">
        <v>100000</v>
      </c>
      <c r="M26" s="9">
        <f t="shared" si="2"/>
        <v>924000</v>
      </c>
      <c r="N26" s="27"/>
      <c r="O26" s="27"/>
      <c r="P26" s="28">
        <f t="shared" si="0"/>
        <v>0</v>
      </c>
      <c r="Q26" s="34" t="s">
        <v>77</v>
      </c>
    </row>
    <row r="27" spans="1:17" x14ac:dyDescent="0.25">
      <c r="A27" s="5" t="s">
        <v>13</v>
      </c>
      <c r="B27" s="5" t="s">
        <v>20</v>
      </c>
      <c r="C27" s="5" t="s">
        <v>19</v>
      </c>
      <c r="D27" s="6">
        <v>1</v>
      </c>
      <c r="E27" s="31">
        <v>1.6E-2</v>
      </c>
      <c r="F27" s="6">
        <v>2.4E-2</v>
      </c>
      <c r="G27" s="33" t="s">
        <v>0</v>
      </c>
      <c r="H27" s="6">
        <f>HLOOKUP(G27,Referensi!$I$9:$K$10,2,0)</f>
        <v>0.33</v>
      </c>
      <c r="I27" s="33" t="s">
        <v>4</v>
      </c>
      <c r="J27" s="9">
        <f>HLOOKUP(I27,Referensi!$M$9:$O$10,2,0)</f>
        <v>7000</v>
      </c>
      <c r="K27" s="30">
        <f t="shared" si="1"/>
        <v>36.96</v>
      </c>
      <c r="L27" s="9">
        <v>100000</v>
      </c>
      <c r="M27" s="9">
        <f t="shared" si="2"/>
        <v>3696000</v>
      </c>
      <c r="N27" s="27"/>
      <c r="O27" s="27"/>
      <c r="P27" s="28">
        <f t="shared" si="0"/>
        <v>0</v>
      </c>
      <c r="Q27" s="34" t="s">
        <v>77</v>
      </c>
    </row>
    <row r="28" spans="1:17" x14ac:dyDescent="0.25">
      <c r="A28" s="5" t="s">
        <v>13</v>
      </c>
      <c r="B28" s="5" t="s">
        <v>20</v>
      </c>
      <c r="C28" s="5" t="s">
        <v>19</v>
      </c>
      <c r="D28" s="6">
        <v>2</v>
      </c>
      <c r="E28" s="6">
        <v>1.2999999999999999E-2</v>
      </c>
      <c r="F28" s="6">
        <v>1.9E-2</v>
      </c>
      <c r="G28" s="33" t="s">
        <v>0</v>
      </c>
      <c r="H28" s="6">
        <f>HLOOKUP(G28,Referensi!$I$9:$K$10,2,0)</f>
        <v>0.33</v>
      </c>
      <c r="I28" s="33" t="s">
        <v>4</v>
      </c>
      <c r="J28" s="9">
        <f>HLOOKUP(I28,Referensi!$M$9:$O$10,2,0)</f>
        <v>7000</v>
      </c>
      <c r="K28" s="30">
        <f t="shared" si="1"/>
        <v>30.03</v>
      </c>
      <c r="L28" s="9">
        <v>100000</v>
      </c>
      <c r="M28" s="9">
        <f t="shared" si="2"/>
        <v>3003000</v>
      </c>
      <c r="N28" s="27"/>
      <c r="O28" s="27"/>
      <c r="P28" s="28">
        <f t="shared" si="0"/>
        <v>0</v>
      </c>
      <c r="Q28" s="34" t="s">
        <v>77</v>
      </c>
    </row>
    <row r="29" spans="1:17" x14ac:dyDescent="0.25">
      <c r="A29" s="5" t="s">
        <v>13</v>
      </c>
      <c r="B29" s="5" t="s">
        <v>20</v>
      </c>
      <c r="C29" s="5" t="s">
        <v>19</v>
      </c>
      <c r="D29" s="6">
        <v>3</v>
      </c>
      <c r="E29" s="31">
        <v>0.01</v>
      </c>
      <c r="F29" s="6">
        <v>1.4E-2</v>
      </c>
      <c r="G29" s="33" t="s">
        <v>0</v>
      </c>
      <c r="H29" s="6">
        <f>HLOOKUP(G29,Referensi!$I$9:$K$10,2,0)</f>
        <v>0.33</v>
      </c>
      <c r="I29" s="33" t="s">
        <v>4</v>
      </c>
      <c r="J29" s="9">
        <f>HLOOKUP(I29,Referensi!$M$9:$O$10,2,0)</f>
        <v>7000</v>
      </c>
      <c r="K29" s="30">
        <f t="shared" si="1"/>
        <v>23.1</v>
      </c>
      <c r="L29" s="9">
        <v>100000</v>
      </c>
      <c r="M29" s="9">
        <f t="shared" si="2"/>
        <v>2310000</v>
      </c>
      <c r="N29" s="27"/>
      <c r="O29" s="27"/>
      <c r="P29" s="28">
        <f t="shared" si="0"/>
        <v>0</v>
      </c>
      <c r="Q29" s="34" t="s">
        <v>77</v>
      </c>
    </row>
    <row r="30" spans="1:17" x14ac:dyDescent="0.25">
      <c r="A30" s="5" t="s">
        <v>13</v>
      </c>
      <c r="B30" s="5" t="s">
        <v>20</v>
      </c>
      <c r="C30" s="5" t="s">
        <v>19</v>
      </c>
      <c r="D30" s="6">
        <v>4</v>
      </c>
      <c r="E30" s="6">
        <v>6.0000000000000001E-3</v>
      </c>
      <c r="F30" s="31">
        <v>0.01</v>
      </c>
      <c r="G30" s="33" t="s">
        <v>0</v>
      </c>
      <c r="H30" s="6">
        <f>HLOOKUP(G30,Referensi!$I$9:$K$10,2,0)</f>
        <v>0.33</v>
      </c>
      <c r="I30" s="33" t="s">
        <v>4</v>
      </c>
      <c r="J30" s="9">
        <f>HLOOKUP(I30,Referensi!$M$9:$O$10,2,0)</f>
        <v>7000</v>
      </c>
      <c r="K30" s="30">
        <f t="shared" si="1"/>
        <v>13.86</v>
      </c>
      <c r="L30" s="9">
        <v>100000</v>
      </c>
      <c r="M30" s="9">
        <f t="shared" si="2"/>
        <v>1386000</v>
      </c>
      <c r="N30" s="27"/>
      <c r="O30" s="27"/>
      <c r="P30" s="28">
        <f t="shared" si="0"/>
        <v>0</v>
      </c>
      <c r="Q30" s="34" t="s">
        <v>77</v>
      </c>
    </row>
    <row r="31" spans="1:17" x14ac:dyDescent="0.25">
      <c r="A31" s="5" t="s">
        <v>13</v>
      </c>
      <c r="B31" s="5" t="s">
        <v>20</v>
      </c>
      <c r="C31" s="5" t="s">
        <v>19</v>
      </c>
      <c r="D31" s="6">
        <v>5</v>
      </c>
      <c r="E31" s="31">
        <v>3.0000000000000001E-3</v>
      </c>
      <c r="F31" s="6">
        <v>5.0000000000000001E-3</v>
      </c>
      <c r="G31" s="33" t="s">
        <v>0</v>
      </c>
      <c r="H31" s="6">
        <f>HLOOKUP(G31,Referensi!$I$9:$K$10,2,0)</f>
        <v>0.33</v>
      </c>
      <c r="I31" s="33" t="s">
        <v>4</v>
      </c>
      <c r="J31" s="9">
        <f>HLOOKUP(I31,Referensi!$M$9:$O$10,2,0)</f>
        <v>7000</v>
      </c>
      <c r="K31" s="30">
        <f t="shared" si="1"/>
        <v>6.93</v>
      </c>
      <c r="L31" s="9">
        <v>100000</v>
      </c>
      <c r="M31" s="9">
        <f t="shared" si="2"/>
        <v>693000</v>
      </c>
      <c r="N31" s="27"/>
      <c r="O31" s="27"/>
      <c r="P31" s="28">
        <f t="shared" si="0"/>
        <v>0</v>
      </c>
      <c r="Q31" s="34" t="s">
        <v>77</v>
      </c>
    </row>
    <row r="32" spans="1:17" x14ac:dyDescent="0.25">
      <c r="A32" s="5" t="s">
        <v>13</v>
      </c>
      <c r="B32" s="5" t="s">
        <v>21</v>
      </c>
      <c r="C32" s="5" t="s">
        <v>19</v>
      </c>
      <c r="D32" s="6">
        <v>1</v>
      </c>
      <c r="E32" s="31">
        <v>8.6999999999999994E-2</v>
      </c>
      <c r="F32" s="6">
        <v>0.13100000000000001</v>
      </c>
      <c r="G32" s="33" t="s">
        <v>0</v>
      </c>
      <c r="H32" s="6">
        <f>HLOOKUP(G32,Referensi!$I$9:$K$10,2,0)</f>
        <v>0.33</v>
      </c>
      <c r="I32" s="33" t="s">
        <v>4</v>
      </c>
      <c r="J32" s="9">
        <f>HLOOKUP(I32,Referensi!$M$9:$O$10,2,0)</f>
        <v>7000</v>
      </c>
      <c r="K32" s="30">
        <f t="shared" si="1"/>
        <v>200.97</v>
      </c>
      <c r="L32" s="9">
        <v>100000</v>
      </c>
      <c r="M32" s="9">
        <f t="shared" si="2"/>
        <v>20097000</v>
      </c>
      <c r="N32" s="27"/>
      <c r="O32" s="27"/>
      <c r="P32" s="28">
        <f t="shared" si="0"/>
        <v>0</v>
      </c>
      <c r="Q32" s="34" t="s">
        <v>77</v>
      </c>
    </row>
    <row r="33" spans="1:17" x14ac:dyDescent="0.25">
      <c r="A33" s="5" t="s">
        <v>13</v>
      </c>
      <c r="B33" s="5" t="s">
        <v>21</v>
      </c>
      <c r="C33" s="5" t="s">
        <v>19</v>
      </c>
      <c r="D33" s="6">
        <v>2</v>
      </c>
      <c r="E33" s="31">
        <v>7.0000000000000007E-2</v>
      </c>
      <c r="F33" s="6">
        <v>0.105</v>
      </c>
      <c r="G33" s="33" t="s">
        <v>0</v>
      </c>
      <c r="H33" s="6">
        <f>HLOOKUP(G33,Referensi!$I$9:$K$10,2,0)</f>
        <v>0.33</v>
      </c>
      <c r="I33" s="33" t="s">
        <v>4</v>
      </c>
      <c r="J33" s="9">
        <f>HLOOKUP(I33,Referensi!$M$9:$O$10,2,0)</f>
        <v>7000</v>
      </c>
      <c r="K33" s="30">
        <f t="shared" si="1"/>
        <v>161.70000000000002</v>
      </c>
      <c r="L33" s="9">
        <v>100000</v>
      </c>
      <c r="M33" s="9">
        <f t="shared" si="2"/>
        <v>16170000.000000002</v>
      </c>
      <c r="N33" s="27"/>
      <c r="O33" s="27"/>
      <c r="P33" s="28">
        <f t="shared" si="0"/>
        <v>0</v>
      </c>
      <c r="Q33" s="34" t="s">
        <v>77</v>
      </c>
    </row>
    <row r="34" spans="1:17" x14ac:dyDescent="0.25">
      <c r="A34" s="5" t="s">
        <v>13</v>
      </c>
      <c r="B34" s="5" t="s">
        <v>21</v>
      </c>
      <c r="C34" s="5" t="s">
        <v>19</v>
      </c>
      <c r="D34" s="6">
        <v>3</v>
      </c>
      <c r="E34" s="31">
        <v>5.1999999999999998E-2</v>
      </c>
      <c r="F34" s="6">
        <v>7.8E-2</v>
      </c>
      <c r="G34" s="33" t="s">
        <v>0</v>
      </c>
      <c r="H34" s="6">
        <f>HLOOKUP(G34,Referensi!$I$9:$K$10,2,0)</f>
        <v>0.33</v>
      </c>
      <c r="I34" s="33" t="s">
        <v>4</v>
      </c>
      <c r="J34" s="9">
        <f>HLOOKUP(I34,Referensi!$M$9:$O$10,2,0)</f>
        <v>7000</v>
      </c>
      <c r="K34" s="30">
        <f t="shared" si="1"/>
        <v>120.12</v>
      </c>
      <c r="L34" s="9">
        <v>100000</v>
      </c>
      <c r="M34" s="9">
        <f t="shared" si="2"/>
        <v>12012000</v>
      </c>
      <c r="N34" s="27"/>
      <c r="O34" s="27"/>
      <c r="P34" s="28">
        <f t="shared" si="0"/>
        <v>0</v>
      </c>
      <c r="Q34" s="34" t="s">
        <v>77</v>
      </c>
    </row>
    <row r="35" spans="1:17" x14ac:dyDescent="0.25">
      <c r="A35" s="5" t="s">
        <v>13</v>
      </c>
      <c r="B35" s="5" t="s">
        <v>21</v>
      </c>
      <c r="C35" s="5" t="s">
        <v>19</v>
      </c>
      <c r="D35" s="6">
        <v>4</v>
      </c>
      <c r="E35" s="6">
        <v>3.5000000000000003E-2</v>
      </c>
      <c r="F35" s="31">
        <v>5.1999999999999998E-2</v>
      </c>
      <c r="G35" s="33" t="s">
        <v>0</v>
      </c>
      <c r="H35" s="6">
        <f>HLOOKUP(G35,Referensi!$I$9:$K$10,2,0)</f>
        <v>0.33</v>
      </c>
      <c r="I35" s="33" t="s">
        <v>4</v>
      </c>
      <c r="J35" s="9">
        <f>HLOOKUP(I35,Referensi!$M$9:$O$10,2,0)</f>
        <v>7000</v>
      </c>
      <c r="K35" s="30">
        <f t="shared" si="1"/>
        <v>80.850000000000009</v>
      </c>
      <c r="L35" s="9">
        <v>100000</v>
      </c>
      <c r="M35" s="9">
        <f t="shared" si="2"/>
        <v>8085000.0000000009</v>
      </c>
      <c r="N35" s="27"/>
      <c r="O35" s="27"/>
      <c r="P35" s="28">
        <f t="shared" si="0"/>
        <v>0</v>
      </c>
      <c r="Q35" s="34" t="s">
        <v>77</v>
      </c>
    </row>
    <row r="36" spans="1:17" x14ac:dyDescent="0.25">
      <c r="A36" s="5" t="s">
        <v>13</v>
      </c>
      <c r="B36" s="5" t="s">
        <v>21</v>
      </c>
      <c r="C36" s="5" t="s">
        <v>19</v>
      </c>
      <c r="D36" s="6">
        <v>5</v>
      </c>
      <c r="E36" s="31">
        <v>1.7000000000000001E-2</v>
      </c>
      <c r="F36" s="6">
        <v>2.5999999999999999E-2</v>
      </c>
      <c r="G36" s="33" t="s">
        <v>0</v>
      </c>
      <c r="H36" s="6">
        <f>HLOOKUP(G36,Referensi!$I$9:$K$10,2,0)</f>
        <v>0.33</v>
      </c>
      <c r="I36" s="33" t="s">
        <v>4</v>
      </c>
      <c r="J36" s="9">
        <f>HLOOKUP(I36,Referensi!$M$9:$O$10,2,0)</f>
        <v>7000</v>
      </c>
      <c r="K36" s="30">
        <f t="shared" si="1"/>
        <v>39.270000000000003</v>
      </c>
      <c r="L36" s="9">
        <v>100000</v>
      </c>
      <c r="M36" s="9">
        <f t="shared" si="2"/>
        <v>3927000.0000000005</v>
      </c>
      <c r="N36" s="27"/>
      <c r="O36" s="27"/>
      <c r="P36" s="28">
        <f t="shared" si="0"/>
        <v>0</v>
      </c>
      <c r="Q36" s="34" t="s">
        <v>77</v>
      </c>
    </row>
    <row r="37" spans="1:17" x14ac:dyDescent="0.25">
      <c r="A37" s="5" t="s">
        <v>22</v>
      </c>
      <c r="B37" s="5" t="s">
        <v>23</v>
      </c>
      <c r="C37" s="5" t="s">
        <v>24</v>
      </c>
      <c r="D37" s="6">
        <v>1</v>
      </c>
      <c r="E37" s="31">
        <v>0.14000000000000001</v>
      </c>
      <c r="F37" s="6">
        <v>0.21099999999999999</v>
      </c>
      <c r="G37" s="33" t="s">
        <v>0</v>
      </c>
      <c r="H37" s="6">
        <f>HLOOKUP(G37,Referensi!$I$9:$K$10,2,0)</f>
        <v>0.33</v>
      </c>
      <c r="I37" s="33" t="s">
        <v>4</v>
      </c>
      <c r="J37" s="9">
        <f>HLOOKUP(I37,Referensi!$M$9:$O$10,2,0)</f>
        <v>7000</v>
      </c>
      <c r="K37" s="30">
        <f t="shared" si="1"/>
        <v>323.40000000000003</v>
      </c>
      <c r="L37" s="9">
        <v>100000</v>
      </c>
      <c r="M37" s="9">
        <f t="shared" si="2"/>
        <v>32340000.000000004</v>
      </c>
      <c r="N37" s="27"/>
      <c r="O37" s="27"/>
      <c r="P37" s="28">
        <f t="shared" si="0"/>
        <v>0</v>
      </c>
      <c r="Q37" s="35" t="s">
        <v>77</v>
      </c>
    </row>
    <row r="38" spans="1:17" x14ac:dyDescent="0.25">
      <c r="A38" s="5" t="s">
        <v>22</v>
      </c>
      <c r="B38" s="5" t="s">
        <v>23</v>
      </c>
      <c r="C38" s="5" t="s">
        <v>24</v>
      </c>
      <c r="D38" s="6">
        <v>2</v>
      </c>
      <c r="E38" s="31">
        <v>0.112</v>
      </c>
      <c r="F38" s="6">
        <v>0.16800000000000001</v>
      </c>
      <c r="G38" s="33" t="s">
        <v>0</v>
      </c>
      <c r="H38" s="6">
        <f>HLOOKUP(G38,Referensi!$I$9:$K$10,2,0)</f>
        <v>0.33</v>
      </c>
      <c r="I38" s="33" t="s">
        <v>4</v>
      </c>
      <c r="J38" s="9">
        <f>HLOOKUP(I38,Referensi!$M$9:$O$10,2,0)</f>
        <v>7000</v>
      </c>
      <c r="K38" s="30">
        <f t="shared" si="1"/>
        <v>258.71999999999997</v>
      </c>
      <c r="L38" s="9">
        <v>100000</v>
      </c>
      <c r="M38" s="9">
        <f t="shared" si="2"/>
        <v>25871999.999999996</v>
      </c>
      <c r="N38" s="27"/>
      <c r="O38" s="27"/>
      <c r="P38" s="28">
        <f t="shared" si="0"/>
        <v>0</v>
      </c>
      <c r="Q38" s="35" t="s">
        <v>77</v>
      </c>
    </row>
    <row r="39" spans="1:17" x14ac:dyDescent="0.25">
      <c r="A39" s="5" t="s">
        <v>22</v>
      </c>
      <c r="B39" s="5" t="s">
        <v>23</v>
      </c>
      <c r="C39" s="5" t="s">
        <v>24</v>
      </c>
      <c r="D39" s="6">
        <v>3</v>
      </c>
      <c r="E39" s="31">
        <v>7.8E-2</v>
      </c>
      <c r="F39" s="6">
        <v>0.11799999999999999</v>
      </c>
      <c r="G39" s="33" t="s">
        <v>0</v>
      </c>
      <c r="H39" s="6">
        <f>HLOOKUP(G39,Referensi!$I$9:$K$10,2,0)</f>
        <v>0.33</v>
      </c>
      <c r="I39" s="33" t="s">
        <v>4</v>
      </c>
      <c r="J39" s="9">
        <f>HLOOKUP(I39,Referensi!$M$9:$O$10,2,0)</f>
        <v>7000</v>
      </c>
      <c r="K39" s="30">
        <f t="shared" si="1"/>
        <v>180.18</v>
      </c>
      <c r="L39" s="9">
        <v>100000</v>
      </c>
      <c r="M39" s="9">
        <f t="shared" si="2"/>
        <v>18018000</v>
      </c>
      <c r="N39" s="27"/>
      <c r="O39" s="27"/>
      <c r="P39" s="28">
        <f t="shared" si="0"/>
        <v>0</v>
      </c>
      <c r="Q39" s="35" t="s">
        <v>77</v>
      </c>
    </row>
    <row r="40" spans="1:17" x14ac:dyDescent="0.25">
      <c r="A40" s="5" t="s">
        <v>22</v>
      </c>
      <c r="B40" s="5" t="s">
        <v>23</v>
      </c>
      <c r="C40" s="5" t="s">
        <v>24</v>
      </c>
      <c r="D40" s="6">
        <v>4</v>
      </c>
      <c r="E40" s="6">
        <v>5.1999999999999998E-2</v>
      </c>
      <c r="F40" s="31">
        <v>7.8E-2</v>
      </c>
      <c r="G40" s="33" t="s">
        <v>0</v>
      </c>
      <c r="H40" s="6">
        <f>HLOOKUP(G40,Referensi!$I$9:$K$10,2,0)</f>
        <v>0.33</v>
      </c>
      <c r="I40" s="33" t="s">
        <v>4</v>
      </c>
      <c r="J40" s="9">
        <f>HLOOKUP(I40,Referensi!$M$9:$O$10,2,0)</f>
        <v>7000</v>
      </c>
      <c r="K40" s="30">
        <f t="shared" si="1"/>
        <v>120.12</v>
      </c>
      <c r="L40" s="9">
        <v>100000</v>
      </c>
      <c r="M40" s="9">
        <f t="shared" si="2"/>
        <v>12012000</v>
      </c>
      <c r="N40" s="27"/>
      <c r="O40" s="27"/>
      <c r="P40" s="28">
        <f t="shared" si="0"/>
        <v>0</v>
      </c>
      <c r="Q40" s="35" t="s">
        <v>77</v>
      </c>
    </row>
    <row r="41" spans="1:17" x14ac:dyDescent="0.25">
      <c r="A41" s="5" t="s">
        <v>22</v>
      </c>
      <c r="B41" s="5" t="s">
        <v>23</v>
      </c>
      <c r="C41" s="5" t="s">
        <v>24</v>
      </c>
      <c r="D41" s="6">
        <v>5</v>
      </c>
      <c r="E41" s="31">
        <v>1.4999999999999999E-2</v>
      </c>
      <c r="F41" s="6">
        <v>2.1999999999999999E-2</v>
      </c>
      <c r="G41" s="33" t="s">
        <v>0</v>
      </c>
      <c r="H41" s="6">
        <f>HLOOKUP(G41,Referensi!$I$9:$K$10,2,0)</f>
        <v>0.33</v>
      </c>
      <c r="I41" s="33" t="s">
        <v>4</v>
      </c>
      <c r="J41" s="9">
        <f>HLOOKUP(I41,Referensi!$M$9:$O$10,2,0)</f>
        <v>7000</v>
      </c>
      <c r="K41" s="30">
        <f t="shared" si="1"/>
        <v>34.650000000000006</v>
      </c>
      <c r="L41" s="9">
        <v>100000</v>
      </c>
      <c r="M41" s="9">
        <f t="shared" si="2"/>
        <v>3465000.0000000005</v>
      </c>
      <c r="N41" s="27"/>
      <c r="O41" s="27"/>
      <c r="P41" s="28">
        <f t="shared" si="0"/>
        <v>0</v>
      </c>
      <c r="Q41" s="35" t="s">
        <v>77</v>
      </c>
    </row>
    <row r="42" spans="1:17" x14ac:dyDescent="0.25">
      <c r="A42" s="5" t="s">
        <v>22</v>
      </c>
      <c r="B42" s="5" t="s">
        <v>25</v>
      </c>
      <c r="C42" s="5" t="s">
        <v>26</v>
      </c>
      <c r="D42" s="6">
        <v>1</v>
      </c>
      <c r="E42" s="31">
        <v>0.155</v>
      </c>
      <c r="F42" s="6">
        <v>8.2000000000000003E-2</v>
      </c>
      <c r="G42" s="33" t="s">
        <v>0</v>
      </c>
      <c r="H42" s="6">
        <f>HLOOKUP(G42,Referensi!$I$9:$K$10,2,0)</f>
        <v>0.33</v>
      </c>
      <c r="I42" s="33" t="s">
        <v>4</v>
      </c>
      <c r="J42" s="9">
        <f>HLOOKUP(I42,Referensi!$M$9:$O$10,2,0)</f>
        <v>7000</v>
      </c>
      <c r="K42" s="30">
        <f t="shared" si="1"/>
        <v>358.05</v>
      </c>
      <c r="L42" s="9">
        <v>100000</v>
      </c>
      <c r="M42" s="9">
        <f t="shared" si="2"/>
        <v>35805000</v>
      </c>
      <c r="N42" s="27"/>
      <c r="O42" s="27"/>
      <c r="P42" s="28">
        <f t="shared" si="0"/>
        <v>0</v>
      </c>
      <c r="Q42" s="35" t="s">
        <v>77</v>
      </c>
    </row>
    <row r="43" spans="1:17" x14ac:dyDescent="0.25">
      <c r="A43" s="5" t="s">
        <v>22</v>
      </c>
      <c r="B43" s="5" t="s">
        <v>25</v>
      </c>
      <c r="C43" s="5" t="s">
        <v>26</v>
      </c>
      <c r="D43" s="6">
        <v>2</v>
      </c>
      <c r="E43" s="31">
        <v>0.14399999999999999</v>
      </c>
      <c r="F43" s="6">
        <v>6.6000000000000003E-2</v>
      </c>
      <c r="G43" s="33" t="s">
        <v>0</v>
      </c>
      <c r="H43" s="6">
        <f>HLOOKUP(G43,Referensi!$I$9:$K$10,2,0)</f>
        <v>0.33</v>
      </c>
      <c r="I43" s="33" t="s">
        <v>4</v>
      </c>
      <c r="J43" s="9">
        <f>HLOOKUP(I43,Referensi!$M$9:$O$10,2,0)</f>
        <v>7000</v>
      </c>
      <c r="K43" s="30">
        <f t="shared" si="1"/>
        <v>332.64</v>
      </c>
      <c r="L43" s="9">
        <v>100000</v>
      </c>
      <c r="M43" s="9">
        <f t="shared" si="2"/>
        <v>33264000</v>
      </c>
      <c r="N43" s="27"/>
      <c r="O43" s="27"/>
      <c r="P43" s="28">
        <f t="shared" si="0"/>
        <v>0</v>
      </c>
      <c r="Q43" s="35" t="s">
        <v>77</v>
      </c>
    </row>
    <row r="44" spans="1:17" x14ac:dyDescent="0.25">
      <c r="A44" s="5" t="s">
        <v>22</v>
      </c>
      <c r="B44" s="5" t="s">
        <v>25</v>
      </c>
      <c r="C44" s="5" t="s">
        <v>26</v>
      </c>
      <c r="D44" s="6">
        <v>3</v>
      </c>
      <c r="E44" s="31">
        <v>3.3000000000000002E-2</v>
      </c>
      <c r="F44" s="6">
        <v>4.9000000000000002E-2</v>
      </c>
      <c r="G44" s="33" t="s">
        <v>0</v>
      </c>
      <c r="H44" s="6">
        <f>HLOOKUP(G44,Referensi!$I$9:$K$10,2,0)</f>
        <v>0.33</v>
      </c>
      <c r="I44" s="33" t="s">
        <v>4</v>
      </c>
      <c r="J44" s="9">
        <f>HLOOKUP(I44,Referensi!$M$9:$O$10,2,0)</f>
        <v>7000</v>
      </c>
      <c r="K44" s="30">
        <f t="shared" si="1"/>
        <v>76.23</v>
      </c>
      <c r="L44" s="9">
        <v>100000</v>
      </c>
      <c r="M44" s="9">
        <f t="shared" si="2"/>
        <v>7623000</v>
      </c>
      <c r="N44" s="27"/>
      <c r="O44" s="27"/>
      <c r="P44" s="28">
        <f t="shared" si="0"/>
        <v>0</v>
      </c>
      <c r="Q44" s="35" t="s">
        <v>77</v>
      </c>
    </row>
    <row r="45" spans="1:17" x14ac:dyDescent="0.25">
      <c r="A45" s="5" t="s">
        <v>22</v>
      </c>
      <c r="B45" s="5" t="s">
        <v>25</v>
      </c>
      <c r="C45" s="5" t="s">
        <v>26</v>
      </c>
      <c r="D45" s="6">
        <v>4</v>
      </c>
      <c r="E45" s="6">
        <v>2.1999999999999999E-2</v>
      </c>
      <c r="F45" s="31">
        <v>3.3000000000000002E-2</v>
      </c>
      <c r="G45" s="33" t="s">
        <v>1</v>
      </c>
      <c r="H45" s="6">
        <f>HLOOKUP(G45,Referensi!$I$9:$K$10,2,0)</f>
        <v>0.67</v>
      </c>
      <c r="I45" s="33" t="s">
        <v>4</v>
      </c>
      <c r="J45" s="9">
        <f>HLOOKUP(I45,Referensi!$M$9:$O$10,2,0)</f>
        <v>7000</v>
      </c>
      <c r="K45" s="30">
        <f t="shared" si="1"/>
        <v>103.17999999999999</v>
      </c>
      <c r="L45" s="9">
        <v>100000</v>
      </c>
      <c r="M45" s="9">
        <f t="shared" si="2"/>
        <v>10318000</v>
      </c>
      <c r="N45" s="27"/>
      <c r="O45" s="27"/>
      <c r="P45" s="28">
        <f t="shared" si="0"/>
        <v>0</v>
      </c>
      <c r="Q45" s="35" t="s">
        <v>77</v>
      </c>
    </row>
    <row r="46" spans="1:17" x14ac:dyDescent="0.25">
      <c r="A46" s="5" t="s">
        <v>22</v>
      </c>
      <c r="B46" s="5" t="s">
        <v>25</v>
      </c>
      <c r="C46" s="5" t="s">
        <v>26</v>
      </c>
      <c r="D46" s="6">
        <v>5</v>
      </c>
      <c r="E46" s="31">
        <v>1.0999999999999999E-2</v>
      </c>
      <c r="F46" s="6">
        <v>1.6E-2</v>
      </c>
      <c r="G46" s="33" t="s">
        <v>0</v>
      </c>
      <c r="H46" s="6">
        <f>HLOOKUP(G46,Referensi!$I$9:$K$10,2,0)</f>
        <v>0.33</v>
      </c>
      <c r="I46" s="33" t="s">
        <v>4</v>
      </c>
      <c r="J46" s="9">
        <f>HLOOKUP(I46,Referensi!$M$9:$O$10,2,0)</f>
        <v>7000</v>
      </c>
      <c r="K46" s="30">
        <f t="shared" si="1"/>
        <v>25.41</v>
      </c>
      <c r="L46" s="9">
        <v>100000</v>
      </c>
      <c r="M46" s="9">
        <f t="shared" si="2"/>
        <v>2541000</v>
      </c>
      <c r="N46" s="27"/>
      <c r="O46" s="27"/>
      <c r="P46" s="28">
        <f t="shared" si="0"/>
        <v>0</v>
      </c>
      <c r="Q46" s="35" t="s">
        <v>77</v>
      </c>
    </row>
    <row r="47" spans="1:17" x14ac:dyDescent="0.25">
      <c r="A47" s="5" t="s">
        <v>22</v>
      </c>
      <c r="B47" s="5" t="s">
        <v>25</v>
      </c>
      <c r="C47" s="5" t="s">
        <v>24</v>
      </c>
      <c r="D47" s="6">
        <v>1</v>
      </c>
      <c r="E47" s="31">
        <v>0.109</v>
      </c>
      <c r="F47" s="6">
        <v>0.16300000000000001</v>
      </c>
      <c r="G47" s="33" t="s">
        <v>0</v>
      </c>
      <c r="H47" s="6">
        <f>HLOOKUP(G47,Referensi!$I$9:$K$10,2,0)</f>
        <v>0.33</v>
      </c>
      <c r="I47" s="33" t="s">
        <v>4</v>
      </c>
      <c r="J47" s="9">
        <f>HLOOKUP(I47,Referensi!$M$9:$O$10,2,0)</f>
        <v>7000</v>
      </c>
      <c r="K47" s="30">
        <f t="shared" si="1"/>
        <v>251.79000000000002</v>
      </c>
      <c r="L47" s="9">
        <v>100000</v>
      </c>
      <c r="M47" s="9">
        <f t="shared" si="2"/>
        <v>25179000.000000004</v>
      </c>
      <c r="N47" s="27"/>
      <c r="O47" s="27"/>
      <c r="P47" s="28">
        <f t="shared" si="0"/>
        <v>0</v>
      </c>
      <c r="Q47" s="35" t="s">
        <v>77</v>
      </c>
    </row>
    <row r="48" spans="1:17" x14ac:dyDescent="0.25">
      <c r="A48" s="5" t="s">
        <v>22</v>
      </c>
      <c r="B48" s="5" t="s">
        <v>25</v>
      </c>
      <c r="C48" s="5" t="s">
        <v>24</v>
      </c>
      <c r="D48" s="6">
        <v>2</v>
      </c>
      <c r="E48" s="31">
        <v>8.6999999999999994E-2</v>
      </c>
      <c r="F48" s="31">
        <v>0.13</v>
      </c>
      <c r="G48" s="33" t="s">
        <v>0</v>
      </c>
      <c r="H48" s="6">
        <f>HLOOKUP(G48,Referensi!$I$9:$K$10,2,0)</f>
        <v>0.33</v>
      </c>
      <c r="I48" s="33" t="s">
        <v>4</v>
      </c>
      <c r="J48" s="9">
        <f>HLOOKUP(I48,Referensi!$M$9:$O$10,2,0)</f>
        <v>7000</v>
      </c>
      <c r="K48" s="30">
        <f t="shared" si="1"/>
        <v>200.97</v>
      </c>
      <c r="L48" s="9">
        <v>100000</v>
      </c>
      <c r="M48" s="9">
        <f t="shared" si="2"/>
        <v>20097000</v>
      </c>
      <c r="N48" s="27"/>
      <c r="O48" s="27"/>
      <c r="P48" s="28">
        <f t="shared" si="0"/>
        <v>0</v>
      </c>
      <c r="Q48" s="35" t="s">
        <v>77</v>
      </c>
    </row>
    <row r="49" spans="1:17" x14ac:dyDescent="0.25">
      <c r="A49" s="5" t="s">
        <v>22</v>
      </c>
      <c r="B49" s="5" t="s">
        <v>25</v>
      </c>
      <c r="C49" s="5" t="s">
        <v>24</v>
      </c>
      <c r="D49" s="6">
        <v>3</v>
      </c>
      <c r="E49" s="31">
        <v>6.5000000000000002E-2</v>
      </c>
      <c r="F49" s="6">
        <v>9.8000000000000004E-2</v>
      </c>
      <c r="G49" s="33" t="s">
        <v>0</v>
      </c>
      <c r="H49" s="6">
        <f>HLOOKUP(G49,Referensi!$I$9:$K$10,2,0)</f>
        <v>0.33</v>
      </c>
      <c r="I49" s="33" t="s">
        <v>4</v>
      </c>
      <c r="J49" s="9">
        <f>HLOOKUP(I49,Referensi!$M$9:$O$10,2,0)</f>
        <v>7000</v>
      </c>
      <c r="K49" s="30">
        <f t="shared" si="1"/>
        <v>150.15</v>
      </c>
      <c r="L49" s="9">
        <v>100000</v>
      </c>
      <c r="M49" s="9">
        <f t="shared" si="2"/>
        <v>15015000</v>
      </c>
      <c r="N49" s="27"/>
      <c r="O49" s="27"/>
      <c r="P49" s="28">
        <f t="shared" si="0"/>
        <v>0</v>
      </c>
      <c r="Q49" s="35" t="s">
        <v>77</v>
      </c>
    </row>
    <row r="50" spans="1:17" x14ac:dyDescent="0.25">
      <c r="A50" s="5" t="s">
        <v>22</v>
      </c>
      <c r="B50" s="5" t="s">
        <v>25</v>
      </c>
      <c r="C50" s="5" t="s">
        <v>24</v>
      </c>
      <c r="D50" s="6">
        <v>4</v>
      </c>
      <c r="E50" s="6">
        <v>4.2999999999999997E-2</v>
      </c>
      <c r="F50" s="31">
        <v>6.5000000000000002E-2</v>
      </c>
      <c r="G50" s="33" t="s">
        <v>0</v>
      </c>
      <c r="H50" s="6">
        <f>HLOOKUP(G50,Referensi!$I$9:$K$10,2,0)</f>
        <v>0.33</v>
      </c>
      <c r="I50" s="33" t="s">
        <v>4</v>
      </c>
      <c r="J50" s="9">
        <f>HLOOKUP(I50,Referensi!$M$9:$O$10,2,0)</f>
        <v>7000</v>
      </c>
      <c r="K50" s="30">
        <f t="shared" si="1"/>
        <v>99.33</v>
      </c>
      <c r="L50" s="9">
        <v>100000</v>
      </c>
      <c r="M50" s="9">
        <f t="shared" si="2"/>
        <v>9933000</v>
      </c>
      <c r="N50" s="27"/>
      <c r="O50" s="27"/>
      <c r="P50" s="28">
        <f t="shared" si="0"/>
        <v>0</v>
      </c>
      <c r="Q50" s="35" t="s">
        <v>77</v>
      </c>
    </row>
    <row r="51" spans="1:17" x14ac:dyDescent="0.25">
      <c r="A51" s="5" t="s">
        <v>22</v>
      </c>
      <c r="B51" s="5" t="s">
        <v>25</v>
      </c>
      <c r="C51" s="5" t="s">
        <v>24</v>
      </c>
      <c r="D51" s="6">
        <v>5</v>
      </c>
      <c r="E51" s="31">
        <v>2.1999999999999999E-2</v>
      </c>
      <c r="F51" s="6">
        <v>3.3000000000000002E-2</v>
      </c>
      <c r="G51" s="33" t="s">
        <v>0</v>
      </c>
      <c r="H51" s="6">
        <f>HLOOKUP(G51,Referensi!$I$9:$K$10,2,0)</f>
        <v>0.33</v>
      </c>
      <c r="I51" s="33" t="s">
        <v>4</v>
      </c>
      <c r="J51" s="9">
        <f>HLOOKUP(I51,Referensi!$M$9:$O$10,2,0)</f>
        <v>7000</v>
      </c>
      <c r="K51" s="30">
        <f t="shared" si="1"/>
        <v>50.82</v>
      </c>
      <c r="L51" s="9">
        <v>100000</v>
      </c>
      <c r="M51" s="9">
        <f t="shared" si="2"/>
        <v>5082000</v>
      </c>
      <c r="N51" s="27"/>
      <c r="O51" s="27"/>
      <c r="P51" s="28">
        <f t="shared" si="0"/>
        <v>0</v>
      </c>
      <c r="Q51" s="35" t="s">
        <v>77</v>
      </c>
    </row>
    <row r="52" spans="1:17" x14ac:dyDescent="0.25">
      <c r="A52" s="5" t="s">
        <v>22</v>
      </c>
      <c r="B52" s="5" t="s">
        <v>27</v>
      </c>
      <c r="C52" s="5" t="s">
        <v>26</v>
      </c>
      <c r="D52" s="6">
        <v>1</v>
      </c>
      <c r="E52" s="31">
        <v>3.9E-2</v>
      </c>
      <c r="F52" s="6">
        <v>5.8999999999999997E-2</v>
      </c>
      <c r="G52" s="33" t="s">
        <v>0</v>
      </c>
      <c r="H52" s="6">
        <f>HLOOKUP(G52,Referensi!$I$9:$K$10,2,0)</f>
        <v>0.33</v>
      </c>
      <c r="I52" s="33" t="s">
        <v>4</v>
      </c>
      <c r="J52" s="9">
        <f>HLOOKUP(I52,Referensi!$M$9:$O$10,2,0)</f>
        <v>7000</v>
      </c>
      <c r="K52" s="30">
        <f t="shared" si="1"/>
        <v>90.09</v>
      </c>
      <c r="L52" s="9">
        <v>100000</v>
      </c>
      <c r="M52" s="9">
        <f t="shared" si="2"/>
        <v>9009000</v>
      </c>
      <c r="N52" s="27"/>
      <c r="O52" s="27"/>
      <c r="P52" s="28">
        <f t="shared" si="0"/>
        <v>0</v>
      </c>
      <c r="Q52" s="35" t="s">
        <v>77</v>
      </c>
    </row>
    <row r="53" spans="1:17" x14ac:dyDescent="0.25">
      <c r="A53" s="5" t="s">
        <v>22</v>
      </c>
      <c r="B53" s="5" t="s">
        <v>27</v>
      </c>
      <c r="C53" s="5" t="s">
        <v>26</v>
      </c>
      <c r="D53" s="6">
        <v>2</v>
      </c>
      <c r="E53" s="31">
        <v>3.2000000000000001E-2</v>
      </c>
      <c r="F53" s="6">
        <v>4.7E-2</v>
      </c>
      <c r="G53" s="33" t="s">
        <v>0</v>
      </c>
      <c r="H53" s="6">
        <f>HLOOKUP(G53,Referensi!$I$9:$K$10,2,0)</f>
        <v>0.33</v>
      </c>
      <c r="I53" s="33" t="s">
        <v>4</v>
      </c>
      <c r="J53" s="9">
        <f>HLOOKUP(I53,Referensi!$M$9:$O$10,2,0)</f>
        <v>7000</v>
      </c>
      <c r="K53" s="30">
        <f t="shared" si="1"/>
        <v>73.92</v>
      </c>
      <c r="L53" s="9">
        <v>100000</v>
      </c>
      <c r="M53" s="9">
        <f t="shared" si="2"/>
        <v>7392000</v>
      </c>
      <c r="N53" s="27"/>
      <c r="O53" s="27"/>
      <c r="P53" s="28">
        <f t="shared" si="0"/>
        <v>0</v>
      </c>
      <c r="Q53" s="35" t="s">
        <v>77</v>
      </c>
    </row>
    <row r="54" spans="1:17" x14ac:dyDescent="0.25">
      <c r="A54" s="5" t="s">
        <v>22</v>
      </c>
      <c r="B54" s="5" t="s">
        <v>27</v>
      </c>
      <c r="C54" s="5" t="s">
        <v>26</v>
      </c>
      <c r="D54" s="6">
        <v>3</v>
      </c>
      <c r="E54" s="31">
        <v>1.9E-2</v>
      </c>
      <c r="F54" s="6">
        <v>2.8000000000000001E-2</v>
      </c>
      <c r="G54" s="33" t="s">
        <v>0</v>
      </c>
      <c r="H54" s="6">
        <f>HLOOKUP(G54,Referensi!$I$9:$K$10,2,0)</f>
        <v>0.33</v>
      </c>
      <c r="I54" s="33" t="s">
        <v>4</v>
      </c>
      <c r="J54" s="9">
        <f>HLOOKUP(I54,Referensi!$M$9:$O$10,2,0)</f>
        <v>7000</v>
      </c>
      <c r="K54" s="30">
        <f t="shared" si="1"/>
        <v>43.89</v>
      </c>
      <c r="L54" s="9">
        <v>100000</v>
      </c>
      <c r="M54" s="9">
        <f t="shared" si="2"/>
        <v>4389000</v>
      </c>
      <c r="N54" s="27"/>
      <c r="O54" s="27"/>
      <c r="P54" s="28">
        <f t="shared" si="0"/>
        <v>0</v>
      </c>
      <c r="Q54" s="35" t="s">
        <v>77</v>
      </c>
    </row>
    <row r="55" spans="1:17" x14ac:dyDescent="0.25">
      <c r="A55" s="5" t="s">
        <v>22</v>
      </c>
      <c r="B55" s="5" t="s">
        <v>27</v>
      </c>
      <c r="C55" s="5" t="s">
        <v>26</v>
      </c>
      <c r="D55" s="6">
        <v>4</v>
      </c>
      <c r="E55" s="6">
        <v>1.6E-2</v>
      </c>
      <c r="F55" s="31">
        <v>2.4E-2</v>
      </c>
      <c r="G55" s="33" t="s">
        <v>0</v>
      </c>
      <c r="H55" s="6">
        <f>HLOOKUP(G55,Referensi!$I$9:$K$10,2,0)</f>
        <v>0.33</v>
      </c>
      <c r="I55" s="33" t="s">
        <v>4</v>
      </c>
      <c r="J55" s="9">
        <f>HLOOKUP(I55,Referensi!$M$9:$O$10,2,0)</f>
        <v>7000</v>
      </c>
      <c r="K55" s="30">
        <f t="shared" si="1"/>
        <v>36.96</v>
      </c>
      <c r="L55" s="9">
        <v>100000</v>
      </c>
      <c r="M55" s="9">
        <f t="shared" si="2"/>
        <v>3696000</v>
      </c>
      <c r="N55" s="27"/>
      <c r="O55" s="27"/>
      <c r="P55" s="28">
        <f t="shared" si="0"/>
        <v>0</v>
      </c>
      <c r="Q55" s="35" t="s">
        <v>77</v>
      </c>
    </row>
    <row r="56" spans="1:17" x14ac:dyDescent="0.25">
      <c r="A56" s="5" t="s">
        <v>22</v>
      </c>
      <c r="B56" s="5" t="s">
        <v>27</v>
      </c>
      <c r="C56" s="5" t="s">
        <v>26</v>
      </c>
      <c r="D56" s="6">
        <v>5</v>
      </c>
      <c r="E56" s="31">
        <v>8.0000000000000002E-3</v>
      </c>
      <c r="F56" s="6">
        <v>1.2E-2</v>
      </c>
      <c r="G56" s="33" t="s">
        <v>0</v>
      </c>
      <c r="H56" s="6">
        <f>HLOOKUP(G56,Referensi!$I$9:$K$10,2,0)</f>
        <v>0.33</v>
      </c>
      <c r="I56" s="33" t="s">
        <v>4</v>
      </c>
      <c r="J56" s="9">
        <f>HLOOKUP(I56,Referensi!$M$9:$O$10,2,0)</f>
        <v>7000</v>
      </c>
      <c r="K56" s="30">
        <f t="shared" si="1"/>
        <v>18.48</v>
      </c>
      <c r="L56" s="9">
        <v>100000</v>
      </c>
      <c r="M56" s="9">
        <f t="shared" si="2"/>
        <v>1848000</v>
      </c>
      <c r="N56" s="27"/>
      <c r="O56" s="27"/>
      <c r="P56" s="28">
        <f t="shared" si="0"/>
        <v>0</v>
      </c>
      <c r="Q56" s="35" t="s">
        <v>77</v>
      </c>
    </row>
    <row r="57" spans="1:17" x14ac:dyDescent="0.25">
      <c r="A57" s="5" t="s">
        <v>22</v>
      </c>
      <c r="B57" s="5" t="s">
        <v>27</v>
      </c>
      <c r="C57" s="5" t="s">
        <v>24</v>
      </c>
      <c r="D57" s="6">
        <v>1</v>
      </c>
      <c r="E57" s="31">
        <v>6.3E-2</v>
      </c>
      <c r="F57" s="6">
        <v>9.4E-2</v>
      </c>
      <c r="G57" s="33" t="s">
        <v>0</v>
      </c>
      <c r="H57" s="6">
        <f>HLOOKUP(G57,Referensi!$I$9:$K$10,2,0)</f>
        <v>0.33</v>
      </c>
      <c r="I57" s="33" t="s">
        <v>4</v>
      </c>
      <c r="J57" s="9">
        <f>HLOOKUP(I57,Referensi!$M$9:$O$10,2,0)</f>
        <v>7000</v>
      </c>
      <c r="K57" s="30">
        <f t="shared" si="1"/>
        <v>145.53</v>
      </c>
      <c r="L57" s="9">
        <v>100000</v>
      </c>
      <c r="M57" s="9">
        <f t="shared" si="2"/>
        <v>14553000</v>
      </c>
      <c r="N57" s="27"/>
      <c r="O57" s="27"/>
      <c r="P57" s="28">
        <f t="shared" si="0"/>
        <v>0</v>
      </c>
      <c r="Q57" s="35" t="s">
        <v>77</v>
      </c>
    </row>
    <row r="58" spans="1:17" x14ac:dyDescent="0.25">
      <c r="A58" s="5" t="s">
        <v>22</v>
      </c>
      <c r="B58" s="5" t="s">
        <v>27</v>
      </c>
      <c r="C58" s="5" t="s">
        <v>24</v>
      </c>
      <c r="D58" s="6">
        <v>2</v>
      </c>
      <c r="E58" s="31">
        <v>0.05</v>
      </c>
      <c r="F58" s="6">
        <v>7.4999999999999997E-2</v>
      </c>
      <c r="G58" s="33" t="s">
        <v>0</v>
      </c>
      <c r="H58" s="6">
        <f>HLOOKUP(G58,Referensi!$I$9:$K$10,2,0)</f>
        <v>0.33</v>
      </c>
      <c r="I58" s="33" t="s">
        <v>4</v>
      </c>
      <c r="J58" s="9">
        <f>HLOOKUP(I58,Referensi!$M$9:$O$10,2,0)</f>
        <v>7000</v>
      </c>
      <c r="K58" s="30">
        <f t="shared" si="1"/>
        <v>115.5</v>
      </c>
      <c r="L58" s="9">
        <v>100000</v>
      </c>
      <c r="M58" s="9">
        <f t="shared" si="2"/>
        <v>11550000</v>
      </c>
      <c r="N58" s="27"/>
      <c r="O58" s="27"/>
      <c r="P58" s="28">
        <f t="shared" si="0"/>
        <v>0</v>
      </c>
      <c r="Q58" s="35" t="s">
        <v>77</v>
      </c>
    </row>
    <row r="59" spans="1:17" x14ac:dyDescent="0.25">
      <c r="A59" s="5" t="s">
        <v>22</v>
      </c>
      <c r="B59" s="5" t="s">
        <v>27</v>
      </c>
      <c r="C59" s="5" t="s">
        <v>24</v>
      </c>
      <c r="D59" s="6">
        <v>3</v>
      </c>
      <c r="E59" s="31">
        <v>0.03</v>
      </c>
      <c r="F59" s="6">
        <v>4.4999999999999998E-2</v>
      </c>
      <c r="G59" s="33" t="s">
        <v>0</v>
      </c>
      <c r="H59" s="6">
        <f>HLOOKUP(G59,Referensi!$I$9:$K$10,2,0)</f>
        <v>0.33</v>
      </c>
      <c r="I59" s="33" t="s">
        <v>4</v>
      </c>
      <c r="J59" s="9">
        <f>HLOOKUP(I59,Referensi!$M$9:$O$10,2,0)</f>
        <v>7000</v>
      </c>
      <c r="K59" s="30">
        <f t="shared" si="1"/>
        <v>69.300000000000011</v>
      </c>
      <c r="L59" s="9">
        <v>100000</v>
      </c>
      <c r="M59" s="9">
        <f t="shared" si="2"/>
        <v>6930000.0000000009</v>
      </c>
      <c r="N59" s="27"/>
      <c r="O59" s="27"/>
      <c r="P59" s="28">
        <f t="shared" si="0"/>
        <v>0</v>
      </c>
      <c r="Q59" s="35" t="s">
        <v>77</v>
      </c>
    </row>
    <row r="60" spans="1:17" x14ac:dyDescent="0.25">
      <c r="A60" s="5" t="s">
        <v>22</v>
      </c>
      <c r="B60" s="5" t="s">
        <v>27</v>
      </c>
      <c r="C60" s="5" t="s">
        <v>24</v>
      </c>
      <c r="D60" s="6">
        <v>4</v>
      </c>
      <c r="E60" s="6">
        <v>2.5000000000000001E-2</v>
      </c>
      <c r="F60" s="31">
        <v>3.7999999999999999E-2</v>
      </c>
      <c r="G60" s="33" t="s">
        <v>0</v>
      </c>
      <c r="H60" s="6">
        <f>HLOOKUP(G60,Referensi!$I$9:$K$10,2,0)</f>
        <v>0.33</v>
      </c>
      <c r="I60" s="33" t="s">
        <v>4</v>
      </c>
      <c r="J60" s="9">
        <f>HLOOKUP(I60,Referensi!$M$9:$O$10,2,0)</f>
        <v>7000</v>
      </c>
      <c r="K60" s="30">
        <f t="shared" si="1"/>
        <v>57.75</v>
      </c>
      <c r="L60" s="9">
        <v>100000</v>
      </c>
      <c r="M60" s="9">
        <f t="shared" si="2"/>
        <v>5775000</v>
      </c>
      <c r="N60" s="27"/>
      <c r="O60" s="27"/>
      <c r="P60" s="28">
        <f t="shared" si="0"/>
        <v>0</v>
      </c>
      <c r="Q60" s="35" t="s">
        <v>77</v>
      </c>
    </row>
    <row r="61" spans="1:17" x14ac:dyDescent="0.25">
      <c r="A61" s="5" t="s">
        <v>22</v>
      </c>
      <c r="B61" s="5" t="s">
        <v>27</v>
      </c>
      <c r="C61" s="5" t="s">
        <v>24</v>
      </c>
      <c r="D61" s="6">
        <v>5</v>
      </c>
      <c r="E61" s="31">
        <v>1.2999999999999999E-2</v>
      </c>
      <c r="F61" s="6">
        <v>1.9E-2</v>
      </c>
      <c r="G61" s="33" t="s">
        <v>0</v>
      </c>
      <c r="H61" s="6">
        <f>HLOOKUP(G61,Referensi!$I$9:$K$10,2,0)</f>
        <v>0.33</v>
      </c>
      <c r="I61" s="33" t="s">
        <v>4</v>
      </c>
      <c r="J61" s="9">
        <f>HLOOKUP(I61,Referensi!$M$9:$O$10,2,0)</f>
        <v>7000</v>
      </c>
      <c r="K61" s="30">
        <f t="shared" si="1"/>
        <v>30.03</v>
      </c>
      <c r="L61" s="9">
        <v>100000</v>
      </c>
      <c r="M61" s="9">
        <f t="shared" si="2"/>
        <v>3003000</v>
      </c>
      <c r="N61" s="27"/>
      <c r="O61" s="27"/>
      <c r="P61" s="28">
        <f t="shared" si="0"/>
        <v>0</v>
      </c>
      <c r="Q61" s="35" t="s">
        <v>77</v>
      </c>
    </row>
    <row r="62" spans="1:17" ht="15" customHeight="1" x14ac:dyDescent="0.25">
      <c r="A62" s="5" t="s">
        <v>28</v>
      </c>
      <c r="B62" s="5" t="s">
        <v>29</v>
      </c>
      <c r="C62" s="5" t="s">
        <v>31</v>
      </c>
      <c r="D62" s="6">
        <v>1</v>
      </c>
      <c r="E62" s="31">
        <v>3.5999999999999997E-2</v>
      </c>
      <c r="F62" s="6">
        <v>5.5E-2</v>
      </c>
      <c r="G62" s="33" t="s">
        <v>0</v>
      </c>
      <c r="H62" s="6">
        <f>HLOOKUP(G62,Referensi!$I$9:$K$10,2,0)</f>
        <v>0.33</v>
      </c>
      <c r="I62" s="33" t="s">
        <v>4</v>
      </c>
      <c r="J62" s="9">
        <f>HLOOKUP(I62,Referensi!$M$9:$O$10,2,0)</f>
        <v>7000</v>
      </c>
      <c r="K62" s="30">
        <f t="shared" si="1"/>
        <v>83.16</v>
      </c>
      <c r="L62" s="9">
        <v>100000</v>
      </c>
      <c r="M62" s="9">
        <f t="shared" si="2"/>
        <v>8316000</v>
      </c>
      <c r="N62" s="27"/>
      <c r="O62" s="27"/>
      <c r="P62" s="28">
        <f t="shared" si="0"/>
        <v>0</v>
      </c>
      <c r="Q62" s="36" t="s">
        <v>78</v>
      </c>
    </row>
    <row r="63" spans="1:17" ht="15" customHeight="1" x14ac:dyDescent="0.25">
      <c r="A63" s="5" t="s">
        <v>28</v>
      </c>
      <c r="B63" s="5" t="s">
        <v>29</v>
      </c>
      <c r="C63" s="5" t="s">
        <v>31</v>
      </c>
      <c r="D63" s="6">
        <v>2</v>
      </c>
      <c r="E63" s="31">
        <v>2.9000000000000001E-2</v>
      </c>
      <c r="F63" s="6">
        <v>4.3999999999999997E-2</v>
      </c>
      <c r="G63" s="33" t="s">
        <v>0</v>
      </c>
      <c r="H63" s="6">
        <f>HLOOKUP(G63,Referensi!$I$9:$K$10,2,0)</f>
        <v>0.33</v>
      </c>
      <c r="I63" s="33" t="s">
        <v>4</v>
      </c>
      <c r="J63" s="9">
        <f>HLOOKUP(I63,Referensi!$M$9:$O$10,2,0)</f>
        <v>7000</v>
      </c>
      <c r="K63" s="30">
        <f t="shared" si="1"/>
        <v>66.990000000000009</v>
      </c>
      <c r="L63" s="9">
        <v>100000</v>
      </c>
      <c r="M63" s="9">
        <f t="shared" si="2"/>
        <v>6699000.0000000009</v>
      </c>
      <c r="N63" s="27"/>
      <c r="O63" s="27"/>
      <c r="P63" s="28">
        <f t="shared" si="0"/>
        <v>0</v>
      </c>
      <c r="Q63" s="36" t="s">
        <v>78</v>
      </c>
    </row>
    <row r="64" spans="1:17" ht="15" customHeight="1" x14ac:dyDescent="0.25">
      <c r="A64" s="5" t="s">
        <v>28</v>
      </c>
      <c r="B64" s="5" t="s">
        <v>29</v>
      </c>
      <c r="C64" s="5" t="s">
        <v>31</v>
      </c>
      <c r="D64" s="6">
        <v>3</v>
      </c>
      <c r="E64" s="31">
        <v>2.1999999999999999E-2</v>
      </c>
      <c r="F64" s="6">
        <v>3.3000000000000002E-2</v>
      </c>
      <c r="G64" s="33" t="s">
        <v>0</v>
      </c>
      <c r="H64" s="6">
        <f>HLOOKUP(G64,Referensi!$I$9:$K$10,2,0)</f>
        <v>0.33</v>
      </c>
      <c r="I64" s="33" t="s">
        <v>4</v>
      </c>
      <c r="J64" s="9">
        <f>HLOOKUP(I64,Referensi!$M$9:$O$10,2,0)</f>
        <v>7000</v>
      </c>
      <c r="K64" s="30">
        <f t="shared" si="1"/>
        <v>50.82</v>
      </c>
      <c r="L64" s="9">
        <v>100000</v>
      </c>
      <c r="M64" s="9">
        <f t="shared" si="2"/>
        <v>5082000</v>
      </c>
      <c r="N64" s="27"/>
      <c r="O64" s="27"/>
      <c r="P64" s="28">
        <f t="shared" si="0"/>
        <v>0</v>
      </c>
      <c r="Q64" s="36" t="s">
        <v>78</v>
      </c>
    </row>
    <row r="65" spans="1:17" ht="15" customHeight="1" x14ac:dyDescent="0.25">
      <c r="A65" s="5" t="s">
        <v>28</v>
      </c>
      <c r="B65" s="5" t="s">
        <v>29</v>
      </c>
      <c r="C65" s="5" t="s">
        <v>31</v>
      </c>
      <c r="D65" s="6">
        <v>4</v>
      </c>
      <c r="E65" s="6">
        <v>1.4999999999999999E-2</v>
      </c>
      <c r="F65" s="31">
        <v>2.1999999999999999E-2</v>
      </c>
      <c r="G65" s="33" t="s">
        <v>0</v>
      </c>
      <c r="H65" s="6">
        <f>HLOOKUP(G65,Referensi!$I$9:$K$10,2,0)</f>
        <v>0.33</v>
      </c>
      <c r="I65" s="33" t="s">
        <v>4</v>
      </c>
      <c r="J65" s="9">
        <f>HLOOKUP(I65,Referensi!$M$9:$O$10,2,0)</f>
        <v>7000</v>
      </c>
      <c r="K65" s="30">
        <f t="shared" si="1"/>
        <v>34.650000000000006</v>
      </c>
      <c r="L65" s="9">
        <v>100000</v>
      </c>
      <c r="M65" s="9">
        <f t="shared" si="2"/>
        <v>3465000.0000000005</v>
      </c>
      <c r="N65" s="27"/>
      <c r="O65" s="27"/>
      <c r="P65" s="28">
        <f t="shared" si="0"/>
        <v>0</v>
      </c>
      <c r="Q65" s="36" t="s">
        <v>78</v>
      </c>
    </row>
    <row r="66" spans="1:17" ht="15" customHeight="1" x14ac:dyDescent="0.25">
      <c r="A66" s="5" t="s">
        <v>28</v>
      </c>
      <c r="B66" s="5" t="s">
        <v>29</v>
      </c>
      <c r="C66" s="5" t="s">
        <v>31</v>
      </c>
      <c r="D66" s="6">
        <v>5</v>
      </c>
      <c r="E66" s="31">
        <v>7.0000000000000001E-3</v>
      </c>
      <c r="F66" s="6">
        <v>1.0999999999999999E-2</v>
      </c>
      <c r="G66" s="33" t="s">
        <v>0</v>
      </c>
      <c r="H66" s="6">
        <f>HLOOKUP(G66,Referensi!$I$9:$K$10,2,0)</f>
        <v>0.33</v>
      </c>
      <c r="I66" s="33" t="s">
        <v>4</v>
      </c>
      <c r="J66" s="9">
        <f>HLOOKUP(I66,Referensi!$M$9:$O$10,2,0)</f>
        <v>7000</v>
      </c>
      <c r="K66" s="30">
        <f t="shared" si="1"/>
        <v>16.169999999999998</v>
      </c>
      <c r="L66" s="9">
        <v>100000</v>
      </c>
      <c r="M66" s="9">
        <f t="shared" si="2"/>
        <v>1616999.9999999998</v>
      </c>
      <c r="N66" s="27"/>
      <c r="O66" s="27"/>
      <c r="P66" s="28">
        <f t="shared" si="0"/>
        <v>0</v>
      </c>
      <c r="Q66" s="36" t="s">
        <v>78</v>
      </c>
    </row>
    <row r="67" spans="1:17" ht="15" customHeight="1" x14ac:dyDescent="0.25">
      <c r="A67" s="5" t="s">
        <v>28</v>
      </c>
      <c r="B67" s="5" t="s">
        <v>29</v>
      </c>
      <c r="C67" s="5" t="s">
        <v>32</v>
      </c>
      <c r="D67" s="6">
        <v>1</v>
      </c>
      <c r="E67" s="31">
        <v>2.4E-2</v>
      </c>
      <c r="F67" s="6">
        <v>3.6999999999999998E-2</v>
      </c>
      <c r="G67" s="33" t="s">
        <v>0</v>
      </c>
      <c r="H67" s="6">
        <f>HLOOKUP(G67,Referensi!$I$9:$K$10,2,0)</f>
        <v>0.33</v>
      </c>
      <c r="I67" s="33" t="s">
        <v>4</v>
      </c>
      <c r="J67" s="9">
        <f>HLOOKUP(I67,Referensi!$M$9:$O$10,2,0)</f>
        <v>7000</v>
      </c>
      <c r="K67" s="30">
        <f t="shared" si="1"/>
        <v>55.44</v>
      </c>
      <c r="L67" s="9">
        <v>100000</v>
      </c>
      <c r="M67" s="9">
        <f t="shared" si="2"/>
        <v>5544000</v>
      </c>
      <c r="N67" s="27"/>
      <c r="O67" s="27"/>
      <c r="P67" s="28">
        <f t="shared" si="0"/>
        <v>0</v>
      </c>
      <c r="Q67" s="36" t="s">
        <v>78</v>
      </c>
    </row>
    <row r="68" spans="1:17" ht="15" customHeight="1" x14ac:dyDescent="0.25">
      <c r="A68" s="5" t="s">
        <v>28</v>
      </c>
      <c r="B68" s="5" t="s">
        <v>29</v>
      </c>
      <c r="C68" s="5" t="s">
        <v>32</v>
      </c>
      <c r="D68" s="6">
        <v>2</v>
      </c>
      <c r="E68" s="31">
        <v>1.9E-2</v>
      </c>
      <c r="F68" s="6">
        <v>2.9000000000000001E-2</v>
      </c>
      <c r="G68" s="33" t="s">
        <v>0</v>
      </c>
      <c r="H68" s="6">
        <f>HLOOKUP(G68,Referensi!$I$9:$K$10,2,0)</f>
        <v>0.33</v>
      </c>
      <c r="I68" s="33" t="s">
        <v>4</v>
      </c>
      <c r="J68" s="9">
        <f>HLOOKUP(I68,Referensi!$M$9:$O$10,2,0)</f>
        <v>7000</v>
      </c>
      <c r="K68" s="30">
        <f t="shared" si="1"/>
        <v>43.89</v>
      </c>
      <c r="L68" s="9">
        <v>100000</v>
      </c>
      <c r="M68" s="9">
        <f t="shared" si="2"/>
        <v>4389000</v>
      </c>
      <c r="N68" s="27"/>
      <c r="O68" s="27"/>
      <c r="P68" s="28">
        <f t="shared" si="0"/>
        <v>0</v>
      </c>
      <c r="Q68" s="36" t="s">
        <v>78</v>
      </c>
    </row>
    <row r="69" spans="1:17" ht="15" customHeight="1" x14ac:dyDescent="0.25">
      <c r="A69" s="5" t="s">
        <v>28</v>
      </c>
      <c r="B69" s="5" t="s">
        <v>29</v>
      </c>
      <c r="C69" s="5" t="s">
        <v>32</v>
      </c>
      <c r="D69" s="6">
        <v>3</v>
      </c>
      <c r="E69" s="31">
        <v>1.4E-2</v>
      </c>
      <c r="F69" s="6">
        <v>2.1999999999999999E-2</v>
      </c>
      <c r="G69" s="33" t="s">
        <v>0</v>
      </c>
      <c r="H69" s="6">
        <f>HLOOKUP(G69,Referensi!$I$9:$K$10,2,0)</f>
        <v>0.33</v>
      </c>
      <c r="I69" s="33" t="s">
        <v>4</v>
      </c>
      <c r="J69" s="9">
        <f>HLOOKUP(I69,Referensi!$M$9:$O$10,2,0)</f>
        <v>7000</v>
      </c>
      <c r="K69" s="30">
        <f t="shared" si="1"/>
        <v>32.339999999999996</v>
      </c>
      <c r="L69" s="9">
        <v>100000</v>
      </c>
      <c r="M69" s="9">
        <f t="shared" si="2"/>
        <v>3233999.9999999995</v>
      </c>
      <c r="N69" s="27"/>
      <c r="O69" s="27"/>
      <c r="P69" s="28">
        <f t="shared" si="0"/>
        <v>0</v>
      </c>
      <c r="Q69" s="36" t="s">
        <v>78</v>
      </c>
    </row>
    <row r="70" spans="1:17" ht="15" customHeight="1" x14ac:dyDescent="0.25">
      <c r="A70" s="5" t="s">
        <v>28</v>
      </c>
      <c r="B70" s="5" t="s">
        <v>29</v>
      </c>
      <c r="C70" s="5" t="s">
        <v>32</v>
      </c>
      <c r="D70" s="6">
        <v>4</v>
      </c>
      <c r="E70" s="31">
        <v>0.01</v>
      </c>
      <c r="F70" s="31">
        <v>1.4E-2</v>
      </c>
      <c r="G70" s="33" t="s">
        <v>0</v>
      </c>
      <c r="H70" s="6">
        <f>HLOOKUP(G70,Referensi!$I$9:$K$10,2,0)</f>
        <v>0.33</v>
      </c>
      <c r="I70" s="33" t="s">
        <v>4</v>
      </c>
      <c r="J70" s="9">
        <f>HLOOKUP(I70,Referensi!$M$9:$O$10,2,0)</f>
        <v>7000</v>
      </c>
      <c r="K70" s="29">
        <f t="shared" si="1"/>
        <v>23.1</v>
      </c>
      <c r="L70" s="9">
        <v>100000</v>
      </c>
      <c r="M70" s="9">
        <f t="shared" si="2"/>
        <v>2310000</v>
      </c>
      <c r="N70" s="27"/>
      <c r="O70" s="27"/>
      <c r="P70" s="28">
        <f t="shared" si="0"/>
        <v>0</v>
      </c>
      <c r="Q70" s="36" t="s">
        <v>78</v>
      </c>
    </row>
    <row r="71" spans="1:17" ht="15" customHeight="1" x14ac:dyDescent="0.25">
      <c r="A71" s="5" t="s">
        <v>28</v>
      </c>
      <c r="B71" s="5" t="s">
        <v>29</v>
      </c>
      <c r="C71" s="5" t="s">
        <v>32</v>
      </c>
      <c r="D71" s="6">
        <v>5</v>
      </c>
      <c r="E71" s="31">
        <v>5.0000000000000001E-3</v>
      </c>
      <c r="F71" s="6">
        <v>7.0000000000000001E-3</v>
      </c>
      <c r="G71" s="33" t="s">
        <v>0</v>
      </c>
      <c r="H71" s="6">
        <f>HLOOKUP(G71,Referensi!$I$9:$K$10,2,0)</f>
        <v>0.33</v>
      </c>
      <c r="I71" s="33" t="s">
        <v>4</v>
      </c>
      <c r="J71" s="9">
        <f>HLOOKUP(I71,Referensi!$M$9:$O$10,2,0)</f>
        <v>7000</v>
      </c>
      <c r="K71" s="30">
        <f t="shared" si="1"/>
        <v>11.55</v>
      </c>
      <c r="L71" s="9">
        <v>100000</v>
      </c>
      <c r="M71" s="9">
        <f t="shared" si="2"/>
        <v>1155000</v>
      </c>
      <c r="N71" s="27"/>
      <c r="O71" s="27"/>
      <c r="P71" s="28">
        <f t="shared" ref="P71:P74" si="3">M71*N71*O71</f>
        <v>0</v>
      </c>
      <c r="Q71" s="36" t="s">
        <v>78</v>
      </c>
    </row>
    <row r="72" spans="1:17" ht="15" customHeight="1" x14ac:dyDescent="0.25">
      <c r="A72" s="5" t="s">
        <v>28</v>
      </c>
      <c r="B72" s="5" t="s">
        <v>29</v>
      </c>
      <c r="C72" s="5" t="s">
        <v>33</v>
      </c>
      <c r="D72" s="6">
        <v>1</v>
      </c>
      <c r="E72" s="32">
        <v>1.9E-3</v>
      </c>
      <c r="F72" s="32">
        <v>2.8E-3</v>
      </c>
      <c r="G72" s="33" t="s">
        <v>0</v>
      </c>
      <c r="H72" s="6">
        <f>HLOOKUP(G72,Referensi!$I$9:$K$10,2,0)</f>
        <v>0.33</v>
      </c>
      <c r="I72" s="33" t="s">
        <v>4</v>
      </c>
      <c r="J72" s="9">
        <f>HLOOKUP(I72,Referensi!$M$9:$O$10,2,0)</f>
        <v>7000</v>
      </c>
      <c r="K72" s="30">
        <f t="shared" ref="K72:K135" si="4">E72*H72*J72</f>
        <v>4.3890000000000002</v>
      </c>
      <c r="L72" s="9">
        <v>100000</v>
      </c>
      <c r="M72" s="9">
        <f t="shared" ref="M72:M135" si="5">K72*L72</f>
        <v>438900</v>
      </c>
      <c r="N72" s="27"/>
      <c r="O72" s="27"/>
      <c r="P72" s="28">
        <f t="shared" si="3"/>
        <v>0</v>
      </c>
      <c r="Q72" s="36" t="s">
        <v>78</v>
      </c>
    </row>
    <row r="73" spans="1:17" ht="15" customHeight="1" x14ac:dyDescent="0.25">
      <c r="A73" s="5" t="s">
        <v>28</v>
      </c>
      <c r="B73" s="5" t="s">
        <v>29</v>
      </c>
      <c r="C73" s="5" t="s">
        <v>33</v>
      </c>
      <c r="D73" s="6">
        <v>2</v>
      </c>
      <c r="E73" s="32">
        <v>1.5E-3</v>
      </c>
      <c r="F73" s="32">
        <v>2.3E-3</v>
      </c>
      <c r="G73" s="33" t="s">
        <v>0</v>
      </c>
      <c r="H73" s="6">
        <f>HLOOKUP(G73,Referensi!$I$9:$K$10,2,0)</f>
        <v>0.33</v>
      </c>
      <c r="I73" s="33" t="s">
        <v>4</v>
      </c>
      <c r="J73" s="9">
        <f>HLOOKUP(I73,Referensi!$M$9:$O$10,2,0)</f>
        <v>7000</v>
      </c>
      <c r="K73" s="30">
        <f t="shared" si="4"/>
        <v>3.4649999999999999</v>
      </c>
      <c r="L73" s="9">
        <v>100000</v>
      </c>
      <c r="M73" s="9">
        <f t="shared" si="5"/>
        <v>346500</v>
      </c>
      <c r="N73" s="27"/>
      <c r="O73" s="27"/>
      <c r="P73" s="28">
        <f t="shared" si="3"/>
        <v>0</v>
      </c>
      <c r="Q73" s="36" t="s">
        <v>78</v>
      </c>
    </row>
    <row r="74" spans="1:17" ht="15" customHeight="1" x14ac:dyDescent="0.25">
      <c r="A74" s="5" t="s">
        <v>28</v>
      </c>
      <c r="B74" s="5" t="s">
        <v>29</v>
      </c>
      <c r="C74" s="5" t="s">
        <v>33</v>
      </c>
      <c r="D74" s="6">
        <v>3</v>
      </c>
      <c r="E74" s="32">
        <v>1.1999999999999999E-3</v>
      </c>
      <c r="F74" s="32">
        <v>1.8E-3</v>
      </c>
      <c r="G74" s="33" t="s">
        <v>0</v>
      </c>
      <c r="H74" s="6">
        <f>HLOOKUP(G74,Referensi!$I$9:$K$10,2,0)</f>
        <v>0.33</v>
      </c>
      <c r="I74" s="33" t="s">
        <v>4</v>
      </c>
      <c r="J74" s="9">
        <f>HLOOKUP(I74,Referensi!$M$9:$O$10,2,0)</f>
        <v>7000</v>
      </c>
      <c r="K74" s="30">
        <f t="shared" si="4"/>
        <v>2.7719999999999998</v>
      </c>
      <c r="L74" s="9">
        <v>100000</v>
      </c>
      <c r="M74" s="9">
        <f t="shared" si="5"/>
        <v>277200</v>
      </c>
      <c r="N74" s="27"/>
      <c r="O74" s="27"/>
      <c r="P74" s="28">
        <f t="shared" si="3"/>
        <v>0</v>
      </c>
      <c r="Q74" s="36" t="s">
        <v>78</v>
      </c>
    </row>
    <row r="75" spans="1:17" ht="15" customHeight="1" x14ac:dyDescent="0.25">
      <c r="A75" s="5" t="s">
        <v>28</v>
      </c>
      <c r="B75" s="5" t="s">
        <v>29</v>
      </c>
      <c r="C75" s="5" t="s">
        <v>33</v>
      </c>
      <c r="D75" s="6">
        <v>4</v>
      </c>
      <c r="E75" s="32">
        <v>8.9999999999999998E-4</v>
      </c>
      <c r="F75" s="32">
        <v>1.2999999999999999E-3</v>
      </c>
      <c r="G75" s="33" t="s">
        <v>0</v>
      </c>
      <c r="H75" s="6">
        <f>HLOOKUP(G75,Referensi!$I$9:$K$10,2,0)</f>
        <v>0.33</v>
      </c>
      <c r="I75" s="33" t="s">
        <v>4</v>
      </c>
      <c r="J75" s="9">
        <f>HLOOKUP(I75,Referensi!$M$9:$O$10,2,0)</f>
        <v>7000</v>
      </c>
      <c r="K75" s="29">
        <f t="shared" si="4"/>
        <v>2.0790000000000002</v>
      </c>
      <c r="L75" s="9">
        <v>100000</v>
      </c>
      <c r="M75" s="9">
        <f t="shared" si="5"/>
        <v>207900.00000000003</v>
      </c>
      <c r="N75" s="27"/>
      <c r="O75" s="27"/>
      <c r="P75" s="28">
        <f>M75*N75*O75</f>
        <v>0</v>
      </c>
      <c r="Q75" s="36" t="s">
        <v>78</v>
      </c>
    </row>
    <row r="76" spans="1:17" ht="15" customHeight="1" x14ac:dyDescent="0.25">
      <c r="A76" s="5" t="s">
        <v>28</v>
      </c>
      <c r="B76" s="5" t="s">
        <v>29</v>
      </c>
      <c r="C76" s="5" t="s">
        <v>33</v>
      </c>
      <c r="D76" s="6">
        <v>5</v>
      </c>
      <c r="E76" s="32">
        <v>4.0000000000000002E-4</v>
      </c>
      <c r="F76" s="32">
        <v>5.9999999999999995E-4</v>
      </c>
      <c r="G76" s="33" t="s">
        <v>0</v>
      </c>
      <c r="H76" s="6">
        <f>HLOOKUP(G76,Referensi!$I$9:$K$10,2,0)</f>
        <v>0.33</v>
      </c>
      <c r="I76" s="33" t="s">
        <v>4</v>
      </c>
      <c r="J76" s="9">
        <f>HLOOKUP(I76,Referensi!$M$9:$O$10,2,0)</f>
        <v>7000</v>
      </c>
      <c r="K76" s="30">
        <f t="shared" si="4"/>
        <v>0.92400000000000004</v>
      </c>
      <c r="L76" s="9">
        <v>100000</v>
      </c>
      <c r="M76" s="9">
        <f t="shared" si="5"/>
        <v>92400</v>
      </c>
      <c r="N76" s="27"/>
      <c r="O76" s="27"/>
      <c r="P76" s="28">
        <f t="shared" ref="P76:P137" si="6">M76*N76*O76</f>
        <v>0</v>
      </c>
      <c r="Q76" s="36" t="s">
        <v>78</v>
      </c>
    </row>
    <row r="77" spans="1:17" ht="15" customHeight="1" x14ac:dyDescent="0.25">
      <c r="A77" s="5" t="s">
        <v>28</v>
      </c>
      <c r="B77" s="5" t="s">
        <v>34</v>
      </c>
      <c r="C77" s="5" t="s">
        <v>19</v>
      </c>
      <c r="D77" s="6">
        <v>1</v>
      </c>
      <c r="E77" s="31">
        <v>0.08</v>
      </c>
      <c r="F77" s="6">
        <v>0.11899999999999999</v>
      </c>
      <c r="G77" s="33" t="s">
        <v>0</v>
      </c>
      <c r="H77" s="6">
        <f>HLOOKUP(G77,Referensi!$I$9:$K$10,2,0)</f>
        <v>0.33</v>
      </c>
      <c r="I77" s="33" t="s">
        <v>4</v>
      </c>
      <c r="J77" s="9">
        <f>HLOOKUP(I77,Referensi!$M$9:$O$10,2,0)</f>
        <v>7000</v>
      </c>
      <c r="K77" s="30">
        <f t="shared" si="4"/>
        <v>184.8</v>
      </c>
      <c r="L77" s="9">
        <v>100000</v>
      </c>
      <c r="M77" s="9">
        <f t="shared" si="5"/>
        <v>18480000</v>
      </c>
      <c r="N77" s="27"/>
      <c r="O77" s="27"/>
      <c r="P77" s="28">
        <f t="shared" si="6"/>
        <v>0</v>
      </c>
      <c r="Q77" s="36" t="s">
        <v>78</v>
      </c>
    </row>
    <row r="78" spans="1:17" ht="15" customHeight="1" x14ac:dyDescent="0.25">
      <c r="A78" s="5" t="s">
        <v>28</v>
      </c>
      <c r="B78" s="5" t="s">
        <v>34</v>
      </c>
      <c r="C78" s="5" t="s">
        <v>19</v>
      </c>
      <c r="D78" s="6">
        <v>2</v>
      </c>
      <c r="E78" s="31">
        <v>6.4000000000000001E-2</v>
      </c>
      <c r="F78" s="6">
        <v>9.5000000000000001E-2</v>
      </c>
      <c r="G78" s="33" t="s">
        <v>0</v>
      </c>
      <c r="H78" s="6">
        <f>HLOOKUP(G78,Referensi!$I$9:$K$10,2,0)</f>
        <v>0.33</v>
      </c>
      <c r="I78" s="33" t="s">
        <v>4</v>
      </c>
      <c r="J78" s="9">
        <f>HLOOKUP(I78,Referensi!$M$9:$O$10,2,0)</f>
        <v>7000</v>
      </c>
      <c r="K78" s="30">
        <f t="shared" si="4"/>
        <v>147.84</v>
      </c>
      <c r="L78" s="9">
        <v>100000</v>
      </c>
      <c r="M78" s="9">
        <f t="shared" si="5"/>
        <v>14784000</v>
      </c>
      <c r="N78" s="27"/>
      <c r="O78" s="27"/>
      <c r="P78" s="28">
        <f t="shared" si="6"/>
        <v>0</v>
      </c>
      <c r="Q78" s="36" t="s">
        <v>78</v>
      </c>
    </row>
    <row r="79" spans="1:17" ht="15" customHeight="1" x14ac:dyDescent="0.25">
      <c r="A79" s="5" t="s">
        <v>28</v>
      </c>
      <c r="B79" s="5" t="s">
        <v>34</v>
      </c>
      <c r="C79" s="5" t="s">
        <v>19</v>
      </c>
      <c r="D79" s="6">
        <v>3</v>
      </c>
      <c r="E79" s="31">
        <v>4.8000000000000001E-2</v>
      </c>
      <c r="F79" s="6">
        <v>7.1999999999999995E-2</v>
      </c>
      <c r="G79" s="33" t="s">
        <v>0</v>
      </c>
      <c r="H79" s="6">
        <f>HLOOKUP(G79,Referensi!$I$9:$K$10,2,0)</f>
        <v>0.33</v>
      </c>
      <c r="I79" s="33" t="s">
        <v>4</v>
      </c>
      <c r="J79" s="9">
        <f>HLOOKUP(I79,Referensi!$M$9:$O$10,2,0)</f>
        <v>7000</v>
      </c>
      <c r="K79" s="30">
        <f t="shared" si="4"/>
        <v>110.88</v>
      </c>
      <c r="L79" s="9">
        <v>100000</v>
      </c>
      <c r="M79" s="9">
        <f t="shared" si="5"/>
        <v>11088000</v>
      </c>
      <c r="N79" s="27"/>
      <c r="O79" s="27"/>
      <c r="P79" s="28">
        <f t="shared" si="6"/>
        <v>0</v>
      </c>
      <c r="Q79" s="36" t="s">
        <v>78</v>
      </c>
    </row>
    <row r="80" spans="1:17" ht="15" customHeight="1" x14ac:dyDescent="0.25">
      <c r="A80" s="5" t="s">
        <v>28</v>
      </c>
      <c r="B80" s="5" t="s">
        <v>34</v>
      </c>
      <c r="C80" s="5" t="s">
        <v>19</v>
      </c>
      <c r="D80" s="6">
        <v>4</v>
      </c>
      <c r="E80" s="31">
        <v>0.03</v>
      </c>
      <c r="F80" s="31">
        <v>4.3999999999999997E-2</v>
      </c>
      <c r="G80" s="33" t="s">
        <v>0</v>
      </c>
      <c r="H80" s="6">
        <f>HLOOKUP(G80,Referensi!$I$9:$K$10,2,0)</f>
        <v>0.33</v>
      </c>
      <c r="I80" s="33" t="s">
        <v>4</v>
      </c>
      <c r="J80" s="9">
        <f>HLOOKUP(I80,Referensi!$M$9:$O$10,2,0)</f>
        <v>7000</v>
      </c>
      <c r="K80" s="30">
        <f t="shared" si="4"/>
        <v>69.300000000000011</v>
      </c>
      <c r="L80" s="9">
        <v>100000</v>
      </c>
      <c r="M80" s="9">
        <f t="shared" si="5"/>
        <v>6930000.0000000009</v>
      </c>
      <c r="N80" s="27"/>
      <c r="O80" s="27"/>
      <c r="P80" s="28">
        <f t="shared" si="6"/>
        <v>0</v>
      </c>
      <c r="Q80" s="36" t="s">
        <v>78</v>
      </c>
    </row>
    <row r="81" spans="1:17" ht="15" customHeight="1" x14ac:dyDescent="0.25">
      <c r="A81" s="5" t="s">
        <v>28</v>
      </c>
      <c r="B81" s="5" t="s">
        <v>34</v>
      </c>
      <c r="C81" s="5" t="s">
        <v>19</v>
      </c>
      <c r="D81" s="6">
        <v>5</v>
      </c>
      <c r="E81" s="31">
        <v>1.4999999999999999E-2</v>
      </c>
      <c r="F81" s="6">
        <v>2.3E-2</v>
      </c>
      <c r="G81" s="33" t="s">
        <v>0</v>
      </c>
      <c r="H81" s="6">
        <f>HLOOKUP(G81,Referensi!$I$9:$K$10,2,0)</f>
        <v>0.33</v>
      </c>
      <c r="I81" s="33" t="s">
        <v>4</v>
      </c>
      <c r="J81" s="9">
        <f>HLOOKUP(I81,Referensi!$M$9:$O$10,2,0)</f>
        <v>7000</v>
      </c>
      <c r="K81" s="30">
        <f t="shared" si="4"/>
        <v>34.650000000000006</v>
      </c>
      <c r="L81" s="9">
        <v>100000</v>
      </c>
      <c r="M81" s="9">
        <f t="shared" si="5"/>
        <v>3465000.0000000005</v>
      </c>
      <c r="N81" s="27"/>
      <c r="O81" s="27"/>
      <c r="P81" s="28">
        <f t="shared" si="6"/>
        <v>0</v>
      </c>
      <c r="Q81" s="36" t="s">
        <v>78</v>
      </c>
    </row>
    <row r="82" spans="1:17" ht="15" customHeight="1" x14ac:dyDescent="0.25">
      <c r="A82" s="5" t="s">
        <v>28</v>
      </c>
      <c r="B82" s="5" t="s">
        <v>34</v>
      </c>
      <c r="C82" s="5" t="s">
        <v>15</v>
      </c>
      <c r="D82" s="6">
        <v>1</v>
      </c>
      <c r="E82" s="31">
        <v>8.2000000000000003E-2</v>
      </c>
      <c r="F82" s="6">
        <v>0.124</v>
      </c>
      <c r="G82" s="33" t="s">
        <v>0</v>
      </c>
      <c r="H82" s="6">
        <f>HLOOKUP(G82,Referensi!$I$9:$K$10,2,0)</f>
        <v>0.33</v>
      </c>
      <c r="I82" s="33" t="s">
        <v>4</v>
      </c>
      <c r="J82" s="9">
        <f>HLOOKUP(I82,Referensi!$M$9:$O$10,2,0)</f>
        <v>7000</v>
      </c>
      <c r="K82" s="30">
        <f t="shared" si="4"/>
        <v>189.42000000000002</v>
      </c>
      <c r="L82" s="9">
        <v>100000</v>
      </c>
      <c r="M82" s="9">
        <f t="shared" si="5"/>
        <v>18942000</v>
      </c>
      <c r="N82" s="27"/>
      <c r="O82" s="27"/>
      <c r="P82" s="28">
        <f t="shared" si="6"/>
        <v>0</v>
      </c>
      <c r="Q82" s="36" t="s">
        <v>78</v>
      </c>
    </row>
    <row r="83" spans="1:17" ht="15" customHeight="1" x14ac:dyDescent="0.25">
      <c r="A83" s="5" t="s">
        <v>28</v>
      </c>
      <c r="B83" s="5" t="s">
        <v>34</v>
      </c>
      <c r="C83" s="5" t="s">
        <v>15</v>
      </c>
      <c r="D83" s="6">
        <v>2</v>
      </c>
      <c r="E83" s="31">
        <v>5.3999999999999999E-2</v>
      </c>
      <c r="F83" s="6">
        <v>8.1000000000000003E-2</v>
      </c>
      <c r="G83" s="33" t="s">
        <v>0</v>
      </c>
      <c r="H83" s="6">
        <f>HLOOKUP(G83,Referensi!$I$9:$K$10,2,0)</f>
        <v>0.33</v>
      </c>
      <c r="I83" s="33" t="s">
        <v>4</v>
      </c>
      <c r="J83" s="9">
        <f>HLOOKUP(I83,Referensi!$M$9:$O$10,2,0)</f>
        <v>7000</v>
      </c>
      <c r="K83" s="30">
        <f t="shared" si="4"/>
        <v>124.74</v>
      </c>
      <c r="L83" s="9">
        <v>100000</v>
      </c>
      <c r="M83" s="9">
        <f t="shared" si="5"/>
        <v>12474000</v>
      </c>
      <c r="N83" s="27"/>
      <c r="O83" s="27"/>
      <c r="P83" s="28">
        <f t="shared" si="6"/>
        <v>0</v>
      </c>
      <c r="Q83" s="36" t="s">
        <v>78</v>
      </c>
    </row>
    <row r="84" spans="1:17" ht="15" customHeight="1" x14ac:dyDescent="0.25">
      <c r="A84" s="5" t="s">
        <v>28</v>
      </c>
      <c r="B84" s="5" t="s">
        <v>34</v>
      </c>
      <c r="C84" s="5" t="s">
        <v>15</v>
      </c>
      <c r="D84" s="6">
        <v>3</v>
      </c>
      <c r="E84" s="31">
        <v>4.9000000000000002E-2</v>
      </c>
      <c r="F84" s="6">
        <v>7.3999999999999996E-2</v>
      </c>
      <c r="G84" s="33" t="s">
        <v>0</v>
      </c>
      <c r="H84" s="6">
        <f>HLOOKUP(G84,Referensi!$I$9:$K$10,2,0)</f>
        <v>0.33</v>
      </c>
      <c r="I84" s="33" t="s">
        <v>4</v>
      </c>
      <c r="J84" s="9">
        <f>HLOOKUP(I84,Referensi!$M$9:$O$10,2,0)</f>
        <v>7000</v>
      </c>
      <c r="K84" s="30">
        <f t="shared" si="4"/>
        <v>113.19</v>
      </c>
      <c r="L84" s="9">
        <v>100000</v>
      </c>
      <c r="M84" s="9">
        <f t="shared" si="5"/>
        <v>11319000</v>
      </c>
      <c r="N84" s="27"/>
      <c r="O84" s="27"/>
      <c r="P84" s="28">
        <f t="shared" si="6"/>
        <v>0</v>
      </c>
      <c r="Q84" s="36" t="s">
        <v>78</v>
      </c>
    </row>
    <row r="85" spans="1:17" ht="15" customHeight="1" x14ac:dyDescent="0.25">
      <c r="A85" s="5" t="s">
        <v>28</v>
      </c>
      <c r="B85" s="5" t="s">
        <v>34</v>
      </c>
      <c r="C85" s="5" t="s">
        <v>15</v>
      </c>
      <c r="D85" s="6">
        <v>4</v>
      </c>
      <c r="E85" s="31">
        <v>2.7E-2</v>
      </c>
      <c r="F85" s="31">
        <v>4.1000000000000002E-2</v>
      </c>
      <c r="G85" s="33" t="s">
        <v>0</v>
      </c>
      <c r="H85" s="6">
        <f>HLOOKUP(G85,Referensi!$I$9:$K$10,2,0)</f>
        <v>0.33</v>
      </c>
      <c r="I85" s="33" t="s">
        <v>4</v>
      </c>
      <c r="J85" s="9">
        <f>HLOOKUP(I85,Referensi!$M$9:$O$10,2,0)</f>
        <v>7000</v>
      </c>
      <c r="K85" s="30">
        <f t="shared" si="4"/>
        <v>62.37</v>
      </c>
      <c r="L85" s="9">
        <v>100000</v>
      </c>
      <c r="M85" s="9">
        <f t="shared" si="5"/>
        <v>6237000</v>
      </c>
      <c r="N85" s="27"/>
      <c r="O85" s="27"/>
      <c r="P85" s="28">
        <f t="shared" si="6"/>
        <v>0</v>
      </c>
      <c r="Q85" s="36" t="s">
        <v>78</v>
      </c>
    </row>
    <row r="86" spans="1:17" ht="15" customHeight="1" x14ac:dyDescent="0.25">
      <c r="A86" s="5" t="s">
        <v>28</v>
      </c>
      <c r="B86" s="5" t="s">
        <v>34</v>
      </c>
      <c r="C86" s="5" t="s">
        <v>15</v>
      </c>
      <c r="D86" s="6">
        <v>5</v>
      </c>
      <c r="E86" s="31">
        <v>1.6E-2</v>
      </c>
      <c r="F86" s="6">
        <v>2.5000000000000001E-2</v>
      </c>
      <c r="G86" s="33" t="s">
        <v>0</v>
      </c>
      <c r="H86" s="6">
        <f>HLOOKUP(G86,Referensi!$I$9:$K$10,2,0)</f>
        <v>0.33</v>
      </c>
      <c r="I86" s="33" t="s">
        <v>4</v>
      </c>
      <c r="J86" s="9">
        <f>HLOOKUP(I86,Referensi!$M$9:$O$10,2,0)</f>
        <v>7000</v>
      </c>
      <c r="K86" s="30">
        <f t="shared" si="4"/>
        <v>36.96</v>
      </c>
      <c r="L86" s="9">
        <v>100000</v>
      </c>
      <c r="M86" s="9">
        <f t="shared" si="5"/>
        <v>3696000</v>
      </c>
      <c r="N86" s="27"/>
      <c r="O86" s="27"/>
      <c r="P86" s="28">
        <f t="shared" si="6"/>
        <v>0</v>
      </c>
      <c r="Q86" s="36" t="s">
        <v>78</v>
      </c>
    </row>
    <row r="87" spans="1:17" ht="15" customHeight="1" x14ac:dyDescent="0.25">
      <c r="A87" s="5" t="s">
        <v>28</v>
      </c>
      <c r="B87" s="5" t="s">
        <v>35</v>
      </c>
      <c r="C87" s="5" t="s">
        <v>30</v>
      </c>
      <c r="D87" s="6">
        <v>1</v>
      </c>
      <c r="E87" s="31">
        <v>8.9999999999999993E-3</v>
      </c>
      <c r="F87" s="6">
        <v>1.2999999999999999E-2</v>
      </c>
      <c r="G87" s="33" t="s">
        <v>0</v>
      </c>
      <c r="H87" s="6">
        <f>HLOOKUP(G87,Referensi!$I$9:$K$10,2,0)</f>
        <v>0.33</v>
      </c>
      <c r="I87" s="33" t="s">
        <v>4</v>
      </c>
      <c r="J87" s="9">
        <f>HLOOKUP(I87,Referensi!$M$9:$O$10,2,0)</f>
        <v>7000</v>
      </c>
      <c r="K87" s="30">
        <f t="shared" si="4"/>
        <v>20.79</v>
      </c>
      <c r="L87" s="9">
        <v>100000</v>
      </c>
      <c r="M87" s="9">
        <f t="shared" si="5"/>
        <v>2079000</v>
      </c>
      <c r="N87" s="27"/>
      <c r="O87" s="27"/>
      <c r="P87" s="28">
        <f t="shared" si="6"/>
        <v>0</v>
      </c>
      <c r="Q87" s="36" t="s">
        <v>78</v>
      </c>
    </row>
    <row r="88" spans="1:17" ht="15" customHeight="1" x14ac:dyDescent="0.25">
      <c r="A88" s="5" t="s">
        <v>28</v>
      </c>
      <c r="B88" s="5" t="s">
        <v>35</v>
      </c>
      <c r="C88" s="5" t="s">
        <v>30</v>
      </c>
      <c r="D88" s="6">
        <v>2</v>
      </c>
      <c r="E88" s="31">
        <v>7.0000000000000001E-3</v>
      </c>
      <c r="F88" s="31">
        <v>0.01</v>
      </c>
      <c r="G88" s="33" t="s">
        <v>0</v>
      </c>
      <c r="H88" s="6">
        <f>HLOOKUP(G88,Referensi!$I$9:$K$10,2,0)</f>
        <v>0.33</v>
      </c>
      <c r="I88" s="33" t="s">
        <v>4</v>
      </c>
      <c r="J88" s="9">
        <f>HLOOKUP(I88,Referensi!$M$9:$O$10,2,0)</f>
        <v>7000</v>
      </c>
      <c r="K88" s="30">
        <f t="shared" si="4"/>
        <v>16.169999999999998</v>
      </c>
      <c r="L88" s="9">
        <v>100000</v>
      </c>
      <c r="M88" s="9">
        <f t="shared" si="5"/>
        <v>1616999.9999999998</v>
      </c>
      <c r="N88" s="27"/>
      <c r="O88" s="27"/>
      <c r="P88" s="28">
        <f t="shared" si="6"/>
        <v>0</v>
      </c>
      <c r="Q88" s="36" t="s">
        <v>78</v>
      </c>
    </row>
    <row r="89" spans="1:17" ht="15" customHeight="1" x14ac:dyDescent="0.25">
      <c r="A89" s="5" t="s">
        <v>28</v>
      </c>
      <c r="B89" s="5" t="s">
        <v>35</v>
      </c>
      <c r="C89" s="5" t="s">
        <v>30</v>
      </c>
      <c r="D89" s="6">
        <v>3</v>
      </c>
      <c r="E89" s="31">
        <v>5.0000000000000001E-3</v>
      </c>
      <c r="F89" s="6">
        <v>8.0000000000000002E-3</v>
      </c>
      <c r="G89" s="33" t="s">
        <v>0</v>
      </c>
      <c r="H89" s="6">
        <f>HLOOKUP(G89,Referensi!$I$9:$K$10,2,0)</f>
        <v>0.33</v>
      </c>
      <c r="I89" s="33" t="s">
        <v>4</v>
      </c>
      <c r="J89" s="9">
        <f>HLOOKUP(I89,Referensi!$M$9:$O$10,2,0)</f>
        <v>7000</v>
      </c>
      <c r="K89" s="30">
        <f t="shared" si="4"/>
        <v>11.55</v>
      </c>
      <c r="L89" s="9">
        <v>100000</v>
      </c>
      <c r="M89" s="9">
        <f t="shared" si="5"/>
        <v>1155000</v>
      </c>
      <c r="N89" s="27"/>
      <c r="O89" s="27"/>
      <c r="P89" s="28">
        <f t="shared" si="6"/>
        <v>0</v>
      </c>
      <c r="Q89" s="36" t="s">
        <v>78</v>
      </c>
    </row>
    <row r="90" spans="1:17" ht="15" customHeight="1" x14ac:dyDescent="0.25">
      <c r="A90" s="5" t="s">
        <v>28</v>
      </c>
      <c r="B90" s="5" t="s">
        <v>35</v>
      </c>
      <c r="C90" s="5" t="s">
        <v>30</v>
      </c>
      <c r="D90" s="6">
        <v>4</v>
      </c>
      <c r="E90" s="31">
        <v>3.0000000000000001E-3</v>
      </c>
      <c r="F90" s="31">
        <v>5.0000000000000001E-3</v>
      </c>
      <c r="G90" s="33" t="s">
        <v>0</v>
      </c>
      <c r="H90" s="6">
        <f>HLOOKUP(G90,Referensi!$I$9:$K$10,2,0)</f>
        <v>0.33</v>
      </c>
      <c r="I90" s="33" t="s">
        <v>4</v>
      </c>
      <c r="J90" s="9">
        <f>HLOOKUP(I90,Referensi!$M$9:$O$10,2,0)</f>
        <v>7000</v>
      </c>
      <c r="K90" s="30">
        <f t="shared" si="4"/>
        <v>6.93</v>
      </c>
      <c r="L90" s="9">
        <v>100000</v>
      </c>
      <c r="M90" s="9">
        <f t="shared" si="5"/>
        <v>693000</v>
      </c>
      <c r="N90" s="27"/>
      <c r="O90" s="27"/>
      <c r="P90" s="28">
        <f t="shared" si="6"/>
        <v>0</v>
      </c>
      <c r="Q90" s="36" t="s">
        <v>78</v>
      </c>
    </row>
    <row r="91" spans="1:17" ht="15" customHeight="1" x14ac:dyDescent="0.25">
      <c r="A91" s="5" t="s">
        <v>28</v>
      </c>
      <c r="B91" s="5" t="s">
        <v>35</v>
      </c>
      <c r="C91" s="5" t="s">
        <v>30</v>
      </c>
      <c r="D91" s="6">
        <v>5</v>
      </c>
      <c r="E91" s="31">
        <v>2E-3</v>
      </c>
      <c r="F91" s="6">
        <v>3.0000000000000001E-3</v>
      </c>
      <c r="G91" s="33" t="s">
        <v>0</v>
      </c>
      <c r="H91" s="6">
        <f>HLOOKUP(G91,Referensi!$I$9:$K$10,2,0)</f>
        <v>0.33</v>
      </c>
      <c r="I91" s="33" t="s">
        <v>4</v>
      </c>
      <c r="J91" s="9">
        <f>HLOOKUP(I91,Referensi!$M$9:$O$10,2,0)</f>
        <v>7000</v>
      </c>
      <c r="K91" s="30">
        <f t="shared" si="4"/>
        <v>4.62</v>
      </c>
      <c r="L91" s="9">
        <v>100000</v>
      </c>
      <c r="M91" s="9">
        <f t="shared" si="5"/>
        <v>462000</v>
      </c>
      <c r="N91" s="27"/>
      <c r="O91" s="27"/>
      <c r="P91" s="28">
        <f t="shared" si="6"/>
        <v>0</v>
      </c>
      <c r="Q91" s="36" t="s">
        <v>78</v>
      </c>
    </row>
    <row r="92" spans="1:17" ht="15" customHeight="1" x14ac:dyDescent="0.25">
      <c r="A92" s="5" t="s">
        <v>28</v>
      </c>
      <c r="B92" s="5" t="s">
        <v>36</v>
      </c>
      <c r="C92" s="5" t="s">
        <v>15</v>
      </c>
      <c r="D92" s="6">
        <v>1</v>
      </c>
      <c r="E92" s="31">
        <v>7.6999999999999999E-2</v>
      </c>
      <c r="F92" s="6">
        <v>0.11600000000000001</v>
      </c>
      <c r="G92" s="33" t="s">
        <v>0</v>
      </c>
      <c r="H92" s="6">
        <f>HLOOKUP(G92,Referensi!$I$9:$K$10,2,0)</f>
        <v>0.33</v>
      </c>
      <c r="I92" s="33" t="s">
        <v>4</v>
      </c>
      <c r="J92" s="9">
        <f>HLOOKUP(I92,Referensi!$M$9:$O$10,2,0)</f>
        <v>7000</v>
      </c>
      <c r="K92" s="30">
        <f t="shared" si="4"/>
        <v>177.87</v>
      </c>
      <c r="L92" s="9">
        <v>100000</v>
      </c>
      <c r="M92" s="9">
        <f t="shared" si="5"/>
        <v>17787000</v>
      </c>
      <c r="N92" s="27"/>
      <c r="O92" s="27"/>
      <c r="P92" s="28">
        <f t="shared" si="6"/>
        <v>0</v>
      </c>
      <c r="Q92" s="36" t="s">
        <v>78</v>
      </c>
    </row>
    <row r="93" spans="1:17" ht="15" customHeight="1" x14ac:dyDescent="0.25">
      <c r="A93" s="5" t="s">
        <v>28</v>
      </c>
      <c r="B93" s="5" t="s">
        <v>36</v>
      </c>
      <c r="C93" s="5" t="s">
        <v>15</v>
      </c>
      <c r="D93" s="6">
        <v>2</v>
      </c>
      <c r="E93" s="31">
        <v>6.4000000000000001E-2</v>
      </c>
      <c r="F93" s="31">
        <v>9.6000000000000002E-2</v>
      </c>
      <c r="G93" s="33" t="s">
        <v>0</v>
      </c>
      <c r="H93" s="6">
        <f>HLOOKUP(G93,Referensi!$I$9:$K$10,2,0)</f>
        <v>0.33</v>
      </c>
      <c r="I93" s="33" t="s">
        <v>4</v>
      </c>
      <c r="J93" s="9">
        <f>HLOOKUP(I93,Referensi!$M$9:$O$10,2,0)</f>
        <v>7000</v>
      </c>
      <c r="K93" s="30">
        <f t="shared" si="4"/>
        <v>147.84</v>
      </c>
      <c r="L93" s="9">
        <v>100000</v>
      </c>
      <c r="M93" s="9">
        <f t="shared" si="5"/>
        <v>14784000</v>
      </c>
      <c r="N93" s="27"/>
      <c r="O93" s="27"/>
      <c r="P93" s="28">
        <f t="shared" si="6"/>
        <v>0</v>
      </c>
      <c r="Q93" s="36" t="s">
        <v>78</v>
      </c>
    </row>
    <row r="94" spans="1:17" ht="15" customHeight="1" x14ac:dyDescent="0.25">
      <c r="A94" s="5" t="s">
        <v>28</v>
      </c>
      <c r="B94" s="5" t="s">
        <v>36</v>
      </c>
      <c r="C94" s="5" t="s">
        <v>15</v>
      </c>
      <c r="D94" s="6">
        <v>3</v>
      </c>
      <c r="E94" s="31">
        <v>4.5999999999999999E-2</v>
      </c>
      <c r="F94" s="6">
        <v>6.8000000000000005E-2</v>
      </c>
      <c r="G94" s="33" t="s">
        <v>0</v>
      </c>
      <c r="H94" s="6">
        <f>HLOOKUP(G94,Referensi!$I$9:$K$10,2,0)</f>
        <v>0.33</v>
      </c>
      <c r="I94" s="33" t="s">
        <v>4</v>
      </c>
      <c r="J94" s="9">
        <f>HLOOKUP(I94,Referensi!$M$9:$O$10,2,0)</f>
        <v>7000</v>
      </c>
      <c r="K94" s="30">
        <f t="shared" si="4"/>
        <v>106.26</v>
      </c>
      <c r="L94" s="9">
        <v>100000</v>
      </c>
      <c r="M94" s="9">
        <f t="shared" si="5"/>
        <v>10626000</v>
      </c>
      <c r="N94" s="27"/>
      <c r="O94" s="27"/>
      <c r="P94" s="28">
        <f t="shared" si="6"/>
        <v>0</v>
      </c>
      <c r="Q94" s="36" t="s">
        <v>78</v>
      </c>
    </row>
    <row r="95" spans="1:17" ht="15" customHeight="1" x14ac:dyDescent="0.25">
      <c r="A95" s="5" t="s">
        <v>28</v>
      </c>
      <c r="B95" s="5" t="s">
        <v>36</v>
      </c>
      <c r="C95" s="5" t="s">
        <v>15</v>
      </c>
      <c r="D95" s="6">
        <v>4</v>
      </c>
      <c r="E95" s="31">
        <v>2.9000000000000001E-2</v>
      </c>
      <c r="F95" s="31">
        <v>4.3999999999999997E-2</v>
      </c>
      <c r="G95" s="33" t="s">
        <v>0</v>
      </c>
      <c r="H95" s="6">
        <f>HLOOKUP(G95,Referensi!$I$9:$K$10,2,0)</f>
        <v>0.33</v>
      </c>
      <c r="I95" s="33" t="s">
        <v>4</v>
      </c>
      <c r="J95" s="9">
        <f>HLOOKUP(I95,Referensi!$M$9:$O$10,2,0)</f>
        <v>7000</v>
      </c>
      <c r="K95" s="30">
        <f t="shared" si="4"/>
        <v>66.990000000000009</v>
      </c>
      <c r="L95" s="9">
        <v>100000</v>
      </c>
      <c r="M95" s="9">
        <f t="shared" si="5"/>
        <v>6699000.0000000009</v>
      </c>
      <c r="N95" s="27"/>
      <c r="O95" s="27"/>
      <c r="P95" s="28">
        <f t="shared" si="6"/>
        <v>0</v>
      </c>
      <c r="Q95" s="36" t="s">
        <v>78</v>
      </c>
    </row>
    <row r="96" spans="1:17" ht="15" customHeight="1" x14ac:dyDescent="0.25">
      <c r="A96" s="5" t="s">
        <v>28</v>
      </c>
      <c r="B96" s="5" t="s">
        <v>36</v>
      </c>
      <c r="C96" s="5" t="s">
        <v>15</v>
      </c>
      <c r="D96" s="6">
        <v>5</v>
      </c>
      <c r="E96" s="31">
        <v>1.4999999999999999E-2</v>
      </c>
      <c r="F96" s="6">
        <v>2.3E-2</v>
      </c>
      <c r="G96" s="33" t="s">
        <v>0</v>
      </c>
      <c r="H96" s="6">
        <f>HLOOKUP(G96,Referensi!$I$9:$K$10,2,0)</f>
        <v>0.33</v>
      </c>
      <c r="I96" s="33" t="s">
        <v>4</v>
      </c>
      <c r="J96" s="9">
        <f>HLOOKUP(I96,Referensi!$M$9:$O$10,2,0)</f>
        <v>7000</v>
      </c>
      <c r="K96" s="30">
        <f t="shared" si="4"/>
        <v>34.650000000000006</v>
      </c>
      <c r="L96" s="9">
        <v>100000</v>
      </c>
      <c r="M96" s="9">
        <f t="shared" si="5"/>
        <v>3465000.0000000005</v>
      </c>
      <c r="N96" s="27"/>
      <c r="O96" s="27"/>
      <c r="P96" s="28">
        <f t="shared" si="6"/>
        <v>0</v>
      </c>
      <c r="Q96" s="36" t="s">
        <v>78</v>
      </c>
    </row>
    <row r="97" spans="1:17" ht="15" customHeight="1" x14ac:dyDescent="0.25">
      <c r="A97" s="5" t="s">
        <v>37</v>
      </c>
      <c r="B97" s="5" t="s">
        <v>36</v>
      </c>
      <c r="C97" s="5" t="s">
        <v>15</v>
      </c>
      <c r="D97" s="6">
        <v>1</v>
      </c>
      <c r="E97" s="31">
        <v>2.5999999999999999E-2</v>
      </c>
      <c r="F97" s="6">
        <v>3.9E-2</v>
      </c>
      <c r="G97" s="33" t="s">
        <v>0</v>
      </c>
      <c r="H97" s="6">
        <f>HLOOKUP(G97,Referensi!$I$9:$K$10,2,0)</f>
        <v>0.33</v>
      </c>
      <c r="I97" s="33" t="s">
        <v>4</v>
      </c>
      <c r="J97" s="9">
        <f>HLOOKUP(I97,Referensi!$M$9:$O$10,2,0)</f>
        <v>7000</v>
      </c>
      <c r="K97" s="30">
        <f t="shared" si="4"/>
        <v>60.06</v>
      </c>
      <c r="L97" s="9">
        <v>100000</v>
      </c>
      <c r="M97" s="9">
        <f t="shared" si="5"/>
        <v>6006000</v>
      </c>
      <c r="N97" s="27"/>
      <c r="O97" s="27"/>
      <c r="P97" s="28">
        <f t="shared" si="6"/>
        <v>0</v>
      </c>
      <c r="Q97" s="37" t="s">
        <v>48</v>
      </c>
    </row>
    <row r="98" spans="1:17" ht="15" customHeight="1" x14ac:dyDescent="0.25">
      <c r="A98" s="5" t="s">
        <v>37</v>
      </c>
      <c r="B98" s="5" t="s">
        <v>36</v>
      </c>
      <c r="C98" s="5" t="s">
        <v>15</v>
      </c>
      <c r="D98" s="6">
        <v>2</v>
      </c>
      <c r="E98" s="31">
        <v>2.8000000000000001E-2</v>
      </c>
      <c r="F98" s="31">
        <v>4.2000000000000003E-2</v>
      </c>
      <c r="G98" s="33" t="s">
        <v>0</v>
      </c>
      <c r="H98" s="6">
        <f>HLOOKUP(G98,Referensi!$I$9:$K$10,2,0)</f>
        <v>0.33</v>
      </c>
      <c r="I98" s="33" t="s">
        <v>4</v>
      </c>
      <c r="J98" s="9">
        <f>HLOOKUP(I98,Referensi!$M$9:$O$10,2,0)</f>
        <v>7000</v>
      </c>
      <c r="K98" s="30">
        <f t="shared" si="4"/>
        <v>64.679999999999993</v>
      </c>
      <c r="L98" s="9">
        <v>100000</v>
      </c>
      <c r="M98" s="9">
        <f t="shared" si="5"/>
        <v>6467999.9999999991</v>
      </c>
      <c r="N98" s="27"/>
      <c r="O98" s="27"/>
      <c r="P98" s="28">
        <f t="shared" si="6"/>
        <v>0</v>
      </c>
      <c r="Q98" s="37" t="s">
        <v>48</v>
      </c>
    </row>
    <row r="99" spans="1:17" ht="15" customHeight="1" x14ac:dyDescent="0.25">
      <c r="A99" s="5" t="s">
        <v>37</v>
      </c>
      <c r="B99" s="5" t="s">
        <v>36</v>
      </c>
      <c r="C99" s="5" t="s">
        <v>15</v>
      </c>
      <c r="D99" s="6">
        <v>3</v>
      </c>
      <c r="E99" s="31">
        <v>2.1000000000000001E-2</v>
      </c>
      <c r="F99" s="6">
        <v>3.2000000000000001E-2</v>
      </c>
      <c r="G99" s="33" t="s">
        <v>0</v>
      </c>
      <c r="H99" s="6">
        <f>HLOOKUP(G99,Referensi!$I$9:$K$10,2,0)</f>
        <v>0.33</v>
      </c>
      <c r="I99" s="33" t="s">
        <v>4</v>
      </c>
      <c r="J99" s="9">
        <f>HLOOKUP(I99,Referensi!$M$9:$O$10,2,0)</f>
        <v>7000</v>
      </c>
      <c r="K99" s="30">
        <f t="shared" si="4"/>
        <v>48.510000000000005</v>
      </c>
      <c r="L99" s="9">
        <v>100000</v>
      </c>
      <c r="M99" s="9">
        <f t="shared" si="5"/>
        <v>4851000.0000000009</v>
      </c>
      <c r="N99" s="27"/>
      <c r="O99" s="27"/>
      <c r="P99" s="28">
        <f t="shared" si="6"/>
        <v>0</v>
      </c>
      <c r="Q99" s="37" t="s">
        <v>48</v>
      </c>
    </row>
    <row r="100" spans="1:17" ht="15" customHeight="1" x14ac:dyDescent="0.25">
      <c r="A100" s="5" t="s">
        <v>37</v>
      </c>
      <c r="B100" s="5" t="s">
        <v>36</v>
      </c>
      <c r="C100" s="5" t="s">
        <v>15</v>
      </c>
      <c r="D100" s="6">
        <v>4</v>
      </c>
      <c r="E100" s="31">
        <v>1.4E-2</v>
      </c>
      <c r="F100" s="31">
        <v>2.1000000000000001E-2</v>
      </c>
      <c r="G100" s="33" t="s">
        <v>0</v>
      </c>
      <c r="H100" s="6">
        <f>HLOOKUP(G100,Referensi!$I$9:$K$10,2,0)</f>
        <v>0.33</v>
      </c>
      <c r="I100" s="33" t="s">
        <v>4</v>
      </c>
      <c r="J100" s="9">
        <f>HLOOKUP(I100,Referensi!$M$9:$O$10,2,0)</f>
        <v>7000</v>
      </c>
      <c r="K100" s="30">
        <f t="shared" si="4"/>
        <v>32.339999999999996</v>
      </c>
      <c r="L100" s="9">
        <v>100000</v>
      </c>
      <c r="M100" s="9">
        <f t="shared" si="5"/>
        <v>3233999.9999999995</v>
      </c>
      <c r="N100" s="27"/>
      <c r="O100" s="27"/>
      <c r="P100" s="28">
        <f t="shared" si="6"/>
        <v>0</v>
      </c>
      <c r="Q100" s="37" t="s">
        <v>48</v>
      </c>
    </row>
    <row r="101" spans="1:17" ht="15" customHeight="1" x14ac:dyDescent="0.25">
      <c r="A101" s="5" t="s">
        <v>37</v>
      </c>
      <c r="B101" s="5" t="s">
        <v>36</v>
      </c>
      <c r="C101" s="5" t="s">
        <v>15</v>
      </c>
      <c r="D101" s="6">
        <v>5</v>
      </c>
      <c r="E101" s="31">
        <v>7.0000000000000001E-3</v>
      </c>
      <c r="F101" s="31">
        <v>0.01</v>
      </c>
      <c r="G101" s="33" t="s">
        <v>0</v>
      </c>
      <c r="H101" s="6">
        <f>HLOOKUP(G101,Referensi!$I$9:$K$10,2,0)</f>
        <v>0.33</v>
      </c>
      <c r="I101" s="33" t="s">
        <v>4</v>
      </c>
      <c r="J101" s="9">
        <f>HLOOKUP(I101,Referensi!$M$9:$O$10,2,0)</f>
        <v>7000</v>
      </c>
      <c r="K101" s="30">
        <f t="shared" si="4"/>
        <v>16.169999999999998</v>
      </c>
      <c r="L101" s="9">
        <v>100000</v>
      </c>
      <c r="M101" s="9">
        <f t="shared" si="5"/>
        <v>1616999.9999999998</v>
      </c>
      <c r="N101" s="27"/>
      <c r="O101" s="27"/>
      <c r="P101" s="28">
        <f t="shared" si="6"/>
        <v>0</v>
      </c>
      <c r="Q101" s="37" t="s">
        <v>48</v>
      </c>
    </row>
    <row r="102" spans="1:17" ht="15" customHeight="1" x14ac:dyDescent="0.25">
      <c r="A102" s="5" t="s">
        <v>37</v>
      </c>
      <c r="B102" s="5" t="s">
        <v>38</v>
      </c>
      <c r="C102" s="5" t="s">
        <v>30</v>
      </c>
      <c r="D102" s="6">
        <v>1</v>
      </c>
      <c r="E102" s="31">
        <v>2.3E-2</v>
      </c>
      <c r="F102" s="6">
        <v>3.5000000000000003E-2</v>
      </c>
      <c r="G102" s="33" t="s">
        <v>0</v>
      </c>
      <c r="H102" s="6">
        <f>HLOOKUP(G102,Referensi!$I$9:$K$10,2,0)</f>
        <v>0.33</v>
      </c>
      <c r="I102" s="33" t="s">
        <v>4</v>
      </c>
      <c r="J102" s="9">
        <f>HLOOKUP(I102,Referensi!$M$9:$O$10,2,0)</f>
        <v>7000</v>
      </c>
      <c r="K102" s="30">
        <f t="shared" si="4"/>
        <v>53.13</v>
      </c>
      <c r="L102" s="9">
        <v>100000</v>
      </c>
      <c r="M102" s="9">
        <f t="shared" si="5"/>
        <v>5313000</v>
      </c>
      <c r="N102" s="27"/>
      <c r="O102" s="27"/>
      <c r="P102" s="28">
        <f t="shared" si="6"/>
        <v>0</v>
      </c>
      <c r="Q102" s="37" t="s">
        <v>48</v>
      </c>
    </row>
    <row r="103" spans="1:17" ht="15" customHeight="1" x14ac:dyDescent="0.25">
      <c r="A103" s="5" t="s">
        <v>37</v>
      </c>
      <c r="B103" s="5" t="s">
        <v>38</v>
      </c>
      <c r="C103" s="5" t="s">
        <v>30</v>
      </c>
      <c r="D103" s="6">
        <v>2</v>
      </c>
      <c r="E103" s="31">
        <v>1.9E-2</v>
      </c>
      <c r="F103" s="31">
        <v>2.8000000000000001E-2</v>
      </c>
      <c r="G103" s="33" t="s">
        <v>0</v>
      </c>
      <c r="H103" s="6">
        <f>HLOOKUP(G103,Referensi!$I$9:$K$10,2,0)</f>
        <v>0.33</v>
      </c>
      <c r="I103" s="33" t="s">
        <v>4</v>
      </c>
      <c r="J103" s="9">
        <f>HLOOKUP(I103,Referensi!$M$9:$O$10,2,0)</f>
        <v>7000</v>
      </c>
      <c r="K103" s="30">
        <f t="shared" si="4"/>
        <v>43.89</v>
      </c>
      <c r="L103" s="9">
        <v>100000</v>
      </c>
      <c r="M103" s="9">
        <f t="shared" si="5"/>
        <v>4389000</v>
      </c>
      <c r="N103" s="27"/>
      <c r="O103" s="27"/>
      <c r="P103" s="28">
        <f t="shared" si="6"/>
        <v>0</v>
      </c>
      <c r="Q103" s="37" t="s">
        <v>48</v>
      </c>
    </row>
    <row r="104" spans="1:17" ht="15" customHeight="1" x14ac:dyDescent="0.25">
      <c r="A104" s="5" t="s">
        <v>37</v>
      </c>
      <c r="B104" s="5" t="s">
        <v>38</v>
      </c>
      <c r="C104" s="5" t="s">
        <v>30</v>
      </c>
      <c r="D104" s="6">
        <v>3</v>
      </c>
      <c r="E104" s="31">
        <v>1.4E-2</v>
      </c>
      <c r="F104" s="6">
        <v>2.1000000000000001E-2</v>
      </c>
      <c r="G104" s="33" t="s">
        <v>0</v>
      </c>
      <c r="H104" s="6">
        <f>HLOOKUP(G104,Referensi!$I$9:$K$10,2,0)</f>
        <v>0.33</v>
      </c>
      <c r="I104" s="33" t="s">
        <v>4</v>
      </c>
      <c r="J104" s="9">
        <f>HLOOKUP(I104,Referensi!$M$9:$O$10,2,0)</f>
        <v>7000</v>
      </c>
      <c r="K104" s="30">
        <f t="shared" si="4"/>
        <v>32.339999999999996</v>
      </c>
      <c r="L104" s="9">
        <v>100000</v>
      </c>
      <c r="M104" s="9">
        <f t="shared" si="5"/>
        <v>3233999.9999999995</v>
      </c>
      <c r="N104" s="27"/>
      <c r="O104" s="27"/>
      <c r="P104" s="28">
        <f t="shared" si="6"/>
        <v>0</v>
      </c>
      <c r="Q104" s="37" t="s">
        <v>48</v>
      </c>
    </row>
    <row r="105" spans="1:17" ht="15" customHeight="1" x14ac:dyDescent="0.25">
      <c r="A105" s="5" t="s">
        <v>37</v>
      </c>
      <c r="B105" s="5" t="s">
        <v>38</v>
      </c>
      <c r="C105" s="5" t="s">
        <v>30</v>
      </c>
      <c r="D105" s="6">
        <v>4</v>
      </c>
      <c r="E105" s="31">
        <v>8.9999999999999993E-3</v>
      </c>
      <c r="F105" s="31">
        <v>1.4E-2</v>
      </c>
      <c r="G105" s="33" t="s">
        <v>0</v>
      </c>
      <c r="H105" s="6">
        <f>HLOOKUP(G105,Referensi!$I$9:$K$10,2,0)</f>
        <v>0.33</v>
      </c>
      <c r="I105" s="33" t="s">
        <v>4</v>
      </c>
      <c r="J105" s="9">
        <f>HLOOKUP(I105,Referensi!$M$9:$O$10,2,0)</f>
        <v>7000</v>
      </c>
      <c r="K105" s="30">
        <f t="shared" si="4"/>
        <v>20.79</v>
      </c>
      <c r="L105" s="9">
        <v>100000</v>
      </c>
      <c r="M105" s="9">
        <f t="shared" si="5"/>
        <v>2079000</v>
      </c>
      <c r="N105" s="27"/>
      <c r="O105" s="27"/>
      <c r="P105" s="28">
        <f t="shared" si="6"/>
        <v>0</v>
      </c>
      <c r="Q105" s="37" t="s">
        <v>48</v>
      </c>
    </row>
    <row r="106" spans="1:17" ht="15" customHeight="1" x14ac:dyDescent="0.25">
      <c r="A106" s="5" t="s">
        <v>37</v>
      </c>
      <c r="B106" s="5" t="s">
        <v>38</v>
      </c>
      <c r="C106" s="5" t="s">
        <v>30</v>
      </c>
      <c r="D106" s="6">
        <v>5</v>
      </c>
      <c r="E106" s="31">
        <v>5.0000000000000001E-3</v>
      </c>
      <c r="F106" s="31">
        <v>7.0000000000000001E-3</v>
      </c>
      <c r="G106" s="33" t="s">
        <v>0</v>
      </c>
      <c r="H106" s="6">
        <f>HLOOKUP(G106,Referensi!$I$9:$K$10,2,0)</f>
        <v>0.33</v>
      </c>
      <c r="I106" s="33" t="s">
        <v>4</v>
      </c>
      <c r="J106" s="9">
        <f>HLOOKUP(I106,Referensi!$M$9:$O$10,2,0)</f>
        <v>7000</v>
      </c>
      <c r="K106" s="30">
        <f t="shared" si="4"/>
        <v>11.55</v>
      </c>
      <c r="L106" s="9">
        <v>100000</v>
      </c>
      <c r="M106" s="9">
        <f t="shared" si="5"/>
        <v>1155000</v>
      </c>
      <c r="N106" s="27"/>
      <c r="O106" s="27"/>
      <c r="P106" s="28">
        <f t="shared" si="6"/>
        <v>0</v>
      </c>
      <c r="Q106" s="37" t="s">
        <v>48</v>
      </c>
    </row>
    <row r="107" spans="1:17" x14ac:dyDescent="0.25">
      <c r="A107" s="5" t="s">
        <v>39</v>
      </c>
      <c r="B107" s="5" t="s">
        <v>40</v>
      </c>
      <c r="C107" s="5" t="s">
        <v>15</v>
      </c>
      <c r="D107" s="6">
        <v>1</v>
      </c>
      <c r="E107" s="31">
        <v>5.3999999999999999E-2</v>
      </c>
      <c r="F107" s="6">
        <v>8.2000000000000003E-2</v>
      </c>
      <c r="G107" s="33" t="s">
        <v>0</v>
      </c>
      <c r="H107" s="6">
        <f>HLOOKUP(G107,Referensi!$I$9:$K$10,2,0)</f>
        <v>0.33</v>
      </c>
      <c r="I107" s="33" t="s">
        <v>4</v>
      </c>
      <c r="J107" s="9">
        <f>HLOOKUP(I107,Referensi!$M$9:$O$10,2,0)</f>
        <v>7000</v>
      </c>
      <c r="K107" s="30">
        <f t="shared" si="4"/>
        <v>124.74</v>
      </c>
      <c r="L107" s="9">
        <v>100000</v>
      </c>
      <c r="M107" s="9">
        <f t="shared" si="5"/>
        <v>12474000</v>
      </c>
      <c r="N107" s="27"/>
      <c r="O107" s="27"/>
      <c r="P107" s="28">
        <f t="shared" si="6"/>
        <v>0</v>
      </c>
      <c r="Q107" s="38" t="s">
        <v>49</v>
      </c>
    </row>
    <row r="108" spans="1:17" x14ac:dyDescent="0.25">
      <c r="A108" s="5" t="s">
        <v>39</v>
      </c>
      <c r="B108" s="5" t="s">
        <v>40</v>
      </c>
      <c r="C108" s="5" t="s">
        <v>15</v>
      </c>
      <c r="D108" s="6">
        <v>2</v>
      </c>
      <c r="E108" s="31">
        <v>4.3999999999999997E-2</v>
      </c>
      <c r="F108" s="31">
        <v>6.5000000000000002E-2</v>
      </c>
      <c r="G108" s="33" t="s">
        <v>0</v>
      </c>
      <c r="H108" s="6">
        <f>HLOOKUP(G108,Referensi!$I$9:$K$10,2,0)</f>
        <v>0.33</v>
      </c>
      <c r="I108" s="33" t="s">
        <v>4</v>
      </c>
      <c r="J108" s="9">
        <f>HLOOKUP(I108,Referensi!$M$9:$O$10,2,0)</f>
        <v>7000</v>
      </c>
      <c r="K108" s="30">
        <f t="shared" si="4"/>
        <v>101.64</v>
      </c>
      <c r="L108" s="9">
        <v>100000</v>
      </c>
      <c r="M108" s="9">
        <f t="shared" si="5"/>
        <v>10164000</v>
      </c>
      <c r="N108" s="27"/>
      <c r="O108" s="27"/>
      <c r="P108" s="28">
        <f t="shared" si="6"/>
        <v>0</v>
      </c>
      <c r="Q108" s="38" t="s">
        <v>49</v>
      </c>
    </row>
    <row r="109" spans="1:17" x14ac:dyDescent="0.25">
      <c r="A109" s="5" t="s">
        <v>39</v>
      </c>
      <c r="B109" s="5" t="s">
        <v>40</v>
      </c>
      <c r="C109" s="5" t="s">
        <v>15</v>
      </c>
      <c r="D109" s="6">
        <v>3</v>
      </c>
      <c r="E109" s="31">
        <v>3.3000000000000002E-2</v>
      </c>
      <c r="F109" s="6">
        <v>4.9000000000000002E-2</v>
      </c>
      <c r="G109" s="33" t="s">
        <v>0</v>
      </c>
      <c r="H109" s="6">
        <f>HLOOKUP(G109,Referensi!$I$9:$K$10,2,0)</f>
        <v>0.33</v>
      </c>
      <c r="I109" s="33" t="s">
        <v>4</v>
      </c>
      <c r="J109" s="9">
        <f>HLOOKUP(I109,Referensi!$M$9:$O$10,2,0)</f>
        <v>7000</v>
      </c>
      <c r="K109" s="30">
        <f t="shared" si="4"/>
        <v>76.23</v>
      </c>
      <c r="L109" s="9">
        <v>100000</v>
      </c>
      <c r="M109" s="9">
        <f t="shared" si="5"/>
        <v>7623000</v>
      </c>
      <c r="N109" s="27"/>
      <c r="O109" s="27"/>
      <c r="P109" s="28">
        <f t="shared" si="6"/>
        <v>0</v>
      </c>
      <c r="Q109" s="38" t="s">
        <v>49</v>
      </c>
    </row>
    <row r="110" spans="1:17" x14ac:dyDescent="0.25">
      <c r="A110" s="5" t="s">
        <v>39</v>
      </c>
      <c r="B110" s="5" t="s">
        <v>40</v>
      </c>
      <c r="C110" s="5" t="s">
        <v>15</v>
      </c>
      <c r="D110" s="6">
        <v>4</v>
      </c>
      <c r="E110" s="31">
        <v>2.1999999999999999E-2</v>
      </c>
      <c r="F110" s="31">
        <v>3.3000000000000002E-2</v>
      </c>
      <c r="G110" s="33" t="s">
        <v>0</v>
      </c>
      <c r="H110" s="6">
        <f>HLOOKUP(G110,Referensi!$I$9:$K$10,2,0)</f>
        <v>0.33</v>
      </c>
      <c r="I110" s="33" t="s">
        <v>4</v>
      </c>
      <c r="J110" s="9">
        <f>HLOOKUP(I110,Referensi!$M$9:$O$10,2,0)</f>
        <v>7000</v>
      </c>
      <c r="K110" s="30">
        <f t="shared" si="4"/>
        <v>50.82</v>
      </c>
      <c r="L110" s="9">
        <v>100000</v>
      </c>
      <c r="M110" s="9">
        <f t="shared" si="5"/>
        <v>5082000</v>
      </c>
      <c r="N110" s="27"/>
      <c r="O110" s="27"/>
      <c r="P110" s="28">
        <f t="shared" si="6"/>
        <v>0</v>
      </c>
      <c r="Q110" s="38" t="s">
        <v>49</v>
      </c>
    </row>
    <row r="111" spans="1:17" x14ac:dyDescent="0.25">
      <c r="A111" s="5" t="s">
        <v>39</v>
      </c>
      <c r="B111" s="5" t="s">
        <v>40</v>
      </c>
      <c r="C111" s="5" t="s">
        <v>15</v>
      </c>
      <c r="D111" s="6">
        <v>5</v>
      </c>
      <c r="E111" s="31">
        <v>1.0999999999999999E-2</v>
      </c>
      <c r="F111" s="31">
        <v>1.6E-2</v>
      </c>
      <c r="G111" s="33" t="s">
        <v>0</v>
      </c>
      <c r="H111" s="6">
        <f>HLOOKUP(G111,Referensi!$I$9:$K$10,2,0)</f>
        <v>0.33</v>
      </c>
      <c r="I111" s="33" t="s">
        <v>4</v>
      </c>
      <c r="J111" s="9">
        <f>HLOOKUP(I111,Referensi!$M$9:$O$10,2,0)</f>
        <v>7000</v>
      </c>
      <c r="K111" s="30">
        <f t="shared" si="4"/>
        <v>25.41</v>
      </c>
      <c r="L111" s="9">
        <v>100000</v>
      </c>
      <c r="M111" s="9">
        <f t="shared" si="5"/>
        <v>2541000</v>
      </c>
      <c r="N111" s="27"/>
      <c r="O111" s="27"/>
      <c r="P111" s="28">
        <f t="shared" si="6"/>
        <v>0</v>
      </c>
      <c r="Q111" s="38" t="s">
        <v>49</v>
      </c>
    </row>
    <row r="112" spans="1:17" x14ac:dyDescent="0.25">
      <c r="A112" s="5" t="s">
        <v>39</v>
      </c>
      <c r="B112" s="5" t="s">
        <v>40</v>
      </c>
      <c r="C112" s="5" t="s">
        <v>24</v>
      </c>
      <c r="D112" s="6">
        <v>1</v>
      </c>
      <c r="E112" s="31">
        <v>0.622</v>
      </c>
      <c r="F112" s="6">
        <v>0.93400000000000005</v>
      </c>
      <c r="G112" s="33" t="s">
        <v>0</v>
      </c>
      <c r="H112" s="6">
        <f>HLOOKUP(G112,Referensi!$I$9:$K$10,2,0)</f>
        <v>0.33</v>
      </c>
      <c r="I112" s="33" t="s">
        <v>4</v>
      </c>
      <c r="J112" s="9">
        <f>HLOOKUP(I112,Referensi!$M$9:$O$10,2,0)</f>
        <v>7000</v>
      </c>
      <c r="K112" s="30">
        <f t="shared" si="4"/>
        <v>1436.82</v>
      </c>
      <c r="L112" s="9">
        <v>100000</v>
      </c>
      <c r="M112" s="9">
        <f t="shared" si="5"/>
        <v>143682000</v>
      </c>
      <c r="N112" s="27"/>
      <c r="O112" s="27"/>
      <c r="P112" s="28">
        <f t="shared" si="6"/>
        <v>0</v>
      </c>
      <c r="Q112" s="38" t="s">
        <v>49</v>
      </c>
    </row>
    <row r="113" spans="1:17" x14ac:dyDescent="0.25">
      <c r="A113" s="5" t="s">
        <v>39</v>
      </c>
      <c r="B113" s="5" t="s">
        <v>40</v>
      </c>
      <c r="C113" s="5" t="s">
        <v>24</v>
      </c>
      <c r="D113" s="6">
        <v>2</v>
      </c>
      <c r="E113" s="31">
        <v>1.0999999999999999E-2</v>
      </c>
      <c r="F113" s="31">
        <v>1.6E-2</v>
      </c>
      <c r="G113" s="33" t="s">
        <v>0</v>
      </c>
      <c r="H113" s="6">
        <f>HLOOKUP(G113,Referensi!$I$9:$K$10,2,0)</f>
        <v>0.33</v>
      </c>
      <c r="I113" s="33" t="s">
        <v>4</v>
      </c>
      <c r="J113" s="9">
        <f>HLOOKUP(I113,Referensi!$M$9:$O$10,2,0)</f>
        <v>7000</v>
      </c>
      <c r="K113" s="30">
        <f t="shared" si="4"/>
        <v>25.41</v>
      </c>
      <c r="L113" s="9">
        <v>100000</v>
      </c>
      <c r="M113" s="9">
        <f t="shared" si="5"/>
        <v>2541000</v>
      </c>
      <c r="N113" s="27"/>
      <c r="O113" s="27"/>
      <c r="P113" s="28">
        <f t="shared" si="6"/>
        <v>0</v>
      </c>
      <c r="Q113" s="38" t="s">
        <v>49</v>
      </c>
    </row>
    <row r="114" spans="1:17" x14ac:dyDescent="0.25">
      <c r="A114" s="5" t="s">
        <v>39</v>
      </c>
      <c r="B114" s="5" t="s">
        <v>40</v>
      </c>
      <c r="C114" s="5" t="s">
        <v>24</v>
      </c>
      <c r="D114" s="6">
        <v>3</v>
      </c>
      <c r="E114" s="31">
        <v>0.01</v>
      </c>
      <c r="F114" s="6">
        <v>1.4999999999999999E-2</v>
      </c>
      <c r="G114" s="33" t="s">
        <v>0</v>
      </c>
      <c r="H114" s="6">
        <f>HLOOKUP(G114,Referensi!$I$9:$K$10,2,0)</f>
        <v>0.33</v>
      </c>
      <c r="I114" s="33" t="s">
        <v>4</v>
      </c>
      <c r="J114" s="9">
        <f>HLOOKUP(I114,Referensi!$M$9:$O$10,2,0)</f>
        <v>7000</v>
      </c>
      <c r="K114" s="30">
        <f t="shared" si="4"/>
        <v>23.1</v>
      </c>
      <c r="L114" s="9">
        <v>100000</v>
      </c>
      <c r="M114" s="9">
        <f t="shared" si="5"/>
        <v>2310000</v>
      </c>
      <c r="N114" s="27"/>
      <c r="O114" s="27"/>
      <c r="P114" s="28">
        <f t="shared" si="6"/>
        <v>0</v>
      </c>
      <c r="Q114" s="38" t="s">
        <v>49</v>
      </c>
    </row>
    <row r="115" spans="1:17" x14ac:dyDescent="0.25">
      <c r="A115" s="5" t="s">
        <v>39</v>
      </c>
      <c r="B115" s="5" t="s">
        <v>40</v>
      </c>
      <c r="C115" s="5" t="s">
        <v>24</v>
      </c>
      <c r="D115" s="6">
        <v>4</v>
      </c>
      <c r="E115" s="31">
        <v>7.0000000000000001E-3</v>
      </c>
      <c r="F115" s="31">
        <v>0.01</v>
      </c>
      <c r="G115" s="33" t="s">
        <v>0</v>
      </c>
      <c r="H115" s="6">
        <f>HLOOKUP(G115,Referensi!$I$9:$K$10,2,0)</f>
        <v>0.33</v>
      </c>
      <c r="I115" s="33" t="s">
        <v>4</v>
      </c>
      <c r="J115" s="9">
        <f>HLOOKUP(I115,Referensi!$M$9:$O$10,2,0)</f>
        <v>7000</v>
      </c>
      <c r="K115" s="30">
        <f t="shared" si="4"/>
        <v>16.169999999999998</v>
      </c>
      <c r="L115" s="9">
        <v>100000</v>
      </c>
      <c r="M115" s="9">
        <f t="shared" si="5"/>
        <v>1616999.9999999998</v>
      </c>
      <c r="N115" s="27"/>
      <c r="O115" s="27"/>
      <c r="P115" s="28">
        <f t="shared" si="6"/>
        <v>0</v>
      </c>
      <c r="Q115" s="38" t="s">
        <v>49</v>
      </c>
    </row>
    <row r="116" spans="1:17" x14ac:dyDescent="0.25">
      <c r="A116" s="5" t="s">
        <v>39</v>
      </c>
      <c r="B116" s="5" t="s">
        <v>40</v>
      </c>
      <c r="C116" s="5" t="s">
        <v>24</v>
      </c>
      <c r="D116" s="6">
        <v>5</v>
      </c>
      <c r="E116" s="31">
        <v>0.124</v>
      </c>
      <c r="F116" s="31">
        <v>0.187</v>
      </c>
      <c r="G116" s="33" t="s">
        <v>0</v>
      </c>
      <c r="H116" s="6">
        <f>HLOOKUP(G116,Referensi!$I$9:$K$10,2,0)</f>
        <v>0.33</v>
      </c>
      <c r="I116" s="33" t="s">
        <v>4</v>
      </c>
      <c r="J116" s="9">
        <f>HLOOKUP(I116,Referensi!$M$9:$O$10,2,0)</f>
        <v>7000</v>
      </c>
      <c r="K116" s="30">
        <f t="shared" si="4"/>
        <v>286.44000000000005</v>
      </c>
      <c r="L116" s="9">
        <v>100000</v>
      </c>
      <c r="M116" s="9">
        <f t="shared" si="5"/>
        <v>28644000.000000004</v>
      </c>
      <c r="N116" s="27"/>
      <c r="O116" s="27"/>
      <c r="P116" s="28">
        <f t="shared" si="6"/>
        <v>0</v>
      </c>
      <c r="Q116" s="38" t="s">
        <v>49</v>
      </c>
    </row>
    <row r="117" spans="1:17" x14ac:dyDescent="0.25">
      <c r="A117" s="5" t="s">
        <v>39</v>
      </c>
      <c r="B117" s="5" t="s">
        <v>41</v>
      </c>
      <c r="C117" s="5" t="s">
        <v>30</v>
      </c>
      <c r="D117" s="6">
        <v>1</v>
      </c>
      <c r="E117" s="31">
        <v>5.0000000000000001E-3</v>
      </c>
      <c r="F117" s="6">
        <v>8.0000000000000002E-3</v>
      </c>
      <c r="G117" s="33" t="s">
        <v>0</v>
      </c>
      <c r="H117" s="6">
        <f>HLOOKUP(G117,Referensi!$I$9:$K$10,2,0)</f>
        <v>0.33</v>
      </c>
      <c r="I117" s="33" t="s">
        <v>4</v>
      </c>
      <c r="J117" s="9">
        <f>HLOOKUP(I117,Referensi!$M$9:$O$10,2,0)</f>
        <v>7000</v>
      </c>
      <c r="K117" s="30">
        <f t="shared" si="4"/>
        <v>11.55</v>
      </c>
      <c r="L117" s="9">
        <v>100000</v>
      </c>
      <c r="M117" s="9">
        <f t="shared" si="5"/>
        <v>1155000</v>
      </c>
      <c r="N117" s="27"/>
      <c r="O117" s="27"/>
      <c r="P117" s="28">
        <f t="shared" si="6"/>
        <v>0</v>
      </c>
      <c r="Q117" s="38" t="s">
        <v>49</v>
      </c>
    </row>
    <row r="118" spans="1:17" x14ac:dyDescent="0.25">
      <c r="A118" s="5" t="s">
        <v>39</v>
      </c>
      <c r="B118" s="5" t="s">
        <v>41</v>
      </c>
      <c r="C118" s="5" t="s">
        <v>30</v>
      </c>
      <c r="D118" s="6">
        <v>2</v>
      </c>
      <c r="E118" s="31">
        <v>3.0000000000000001E-3</v>
      </c>
      <c r="F118" s="31">
        <v>5.0000000000000001E-3</v>
      </c>
      <c r="G118" s="33" t="s">
        <v>0</v>
      </c>
      <c r="H118" s="6">
        <f>HLOOKUP(G118,Referensi!$I$9:$K$10,2,0)</f>
        <v>0.33</v>
      </c>
      <c r="I118" s="33" t="s">
        <v>4</v>
      </c>
      <c r="J118" s="9">
        <f>HLOOKUP(I118,Referensi!$M$9:$O$10,2,0)</f>
        <v>7000</v>
      </c>
      <c r="K118" s="30">
        <f t="shared" si="4"/>
        <v>6.93</v>
      </c>
      <c r="L118" s="9">
        <v>100000</v>
      </c>
      <c r="M118" s="9">
        <f t="shared" si="5"/>
        <v>693000</v>
      </c>
      <c r="N118" s="27"/>
      <c r="O118" s="27"/>
      <c r="P118" s="28">
        <f t="shared" si="6"/>
        <v>0</v>
      </c>
      <c r="Q118" s="38" t="s">
        <v>49</v>
      </c>
    </row>
    <row r="119" spans="1:17" x14ac:dyDescent="0.25">
      <c r="A119" s="5" t="s">
        <v>39</v>
      </c>
      <c r="B119" s="5" t="s">
        <v>41</v>
      </c>
      <c r="C119" s="5" t="s">
        <v>30</v>
      </c>
      <c r="D119" s="6">
        <v>3</v>
      </c>
      <c r="E119" s="31">
        <v>3.0000000000000001E-3</v>
      </c>
      <c r="F119" s="6">
        <v>4.0000000000000001E-3</v>
      </c>
      <c r="G119" s="33" t="s">
        <v>0</v>
      </c>
      <c r="H119" s="6">
        <f>HLOOKUP(G119,Referensi!$I$9:$K$10,2,0)</f>
        <v>0.33</v>
      </c>
      <c r="I119" s="33" t="s">
        <v>4</v>
      </c>
      <c r="J119" s="9">
        <f>HLOOKUP(I119,Referensi!$M$9:$O$10,2,0)</f>
        <v>7000</v>
      </c>
      <c r="K119" s="30">
        <f t="shared" si="4"/>
        <v>6.93</v>
      </c>
      <c r="L119" s="9">
        <v>100000</v>
      </c>
      <c r="M119" s="9">
        <f t="shared" si="5"/>
        <v>693000</v>
      </c>
      <c r="N119" s="27"/>
      <c r="O119" s="27"/>
      <c r="P119" s="28">
        <f t="shared" si="6"/>
        <v>0</v>
      </c>
      <c r="Q119" s="38" t="s">
        <v>49</v>
      </c>
    </row>
    <row r="120" spans="1:17" x14ac:dyDescent="0.25">
      <c r="A120" s="5" t="s">
        <v>39</v>
      </c>
      <c r="B120" s="5" t="s">
        <v>41</v>
      </c>
      <c r="C120" s="5" t="s">
        <v>30</v>
      </c>
      <c r="D120" s="6">
        <v>4</v>
      </c>
      <c r="E120" s="31">
        <v>2E-3</v>
      </c>
      <c r="F120" s="31">
        <v>3.0000000000000001E-3</v>
      </c>
      <c r="G120" s="33" t="s">
        <v>0</v>
      </c>
      <c r="H120" s="6">
        <f>HLOOKUP(G120,Referensi!$I$9:$K$10,2,0)</f>
        <v>0.33</v>
      </c>
      <c r="I120" s="33" t="s">
        <v>4</v>
      </c>
      <c r="J120" s="9">
        <f>HLOOKUP(I120,Referensi!$M$9:$O$10,2,0)</f>
        <v>7000</v>
      </c>
      <c r="K120" s="30">
        <f t="shared" si="4"/>
        <v>4.62</v>
      </c>
      <c r="L120" s="9">
        <v>100000</v>
      </c>
      <c r="M120" s="9">
        <f t="shared" si="5"/>
        <v>462000</v>
      </c>
      <c r="N120" s="27"/>
      <c r="O120" s="27"/>
      <c r="P120" s="28">
        <f t="shared" si="6"/>
        <v>0</v>
      </c>
      <c r="Q120" s="38" t="s">
        <v>49</v>
      </c>
    </row>
    <row r="121" spans="1:17" x14ac:dyDescent="0.25">
      <c r="A121" s="5" t="s">
        <v>39</v>
      </c>
      <c r="B121" s="5" t="s">
        <v>41</v>
      </c>
      <c r="C121" s="5" t="s">
        <v>30</v>
      </c>
      <c r="D121" s="6">
        <v>5</v>
      </c>
      <c r="E121" s="31">
        <v>1E-3</v>
      </c>
      <c r="F121" s="31">
        <v>2E-3</v>
      </c>
      <c r="G121" s="33" t="s">
        <v>0</v>
      </c>
      <c r="H121" s="6">
        <f>HLOOKUP(G121,Referensi!$I$9:$K$10,2,0)</f>
        <v>0.33</v>
      </c>
      <c r="I121" s="33" t="s">
        <v>4</v>
      </c>
      <c r="J121" s="9">
        <f>HLOOKUP(I121,Referensi!$M$9:$O$10,2,0)</f>
        <v>7000</v>
      </c>
      <c r="K121" s="30">
        <f t="shared" si="4"/>
        <v>2.31</v>
      </c>
      <c r="L121" s="9">
        <v>100000</v>
      </c>
      <c r="M121" s="9">
        <f t="shared" si="5"/>
        <v>231000</v>
      </c>
      <c r="N121" s="27"/>
      <c r="O121" s="27"/>
      <c r="P121" s="28">
        <f t="shared" si="6"/>
        <v>0</v>
      </c>
      <c r="Q121" s="38" t="s">
        <v>49</v>
      </c>
    </row>
    <row r="122" spans="1:17" x14ac:dyDescent="0.25">
      <c r="A122" s="5" t="s">
        <v>42</v>
      </c>
      <c r="B122" s="5" t="s">
        <v>43</v>
      </c>
      <c r="C122" s="5" t="s">
        <v>44</v>
      </c>
      <c r="D122" s="6">
        <v>1</v>
      </c>
      <c r="E122" s="31">
        <v>0.02</v>
      </c>
      <c r="F122" s="6">
        <v>3.1E-2</v>
      </c>
      <c r="G122" s="33" t="s">
        <v>0</v>
      </c>
      <c r="H122" s="6">
        <f>HLOOKUP(G122,Referensi!$I$9:$K$10,2,0)</f>
        <v>0.33</v>
      </c>
      <c r="I122" s="33" t="s">
        <v>4</v>
      </c>
      <c r="J122" s="9">
        <f>HLOOKUP(I122,Referensi!$M$9:$O$10,2,0)</f>
        <v>7000</v>
      </c>
      <c r="K122" s="30">
        <f t="shared" si="4"/>
        <v>46.2</v>
      </c>
      <c r="L122" s="9">
        <v>100000</v>
      </c>
      <c r="M122" s="9">
        <f t="shared" si="5"/>
        <v>4620000</v>
      </c>
      <c r="N122" s="27"/>
      <c r="O122" s="27"/>
      <c r="P122" s="28">
        <f t="shared" si="6"/>
        <v>0</v>
      </c>
      <c r="Q122" s="39" t="s">
        <v>47</v>
      </c>
    </row>
    <row r="123" spans="1:17" x14ac:dyDescent="0.25">
      <c r="A123" s="5" t="s">
        <v>42</v>
      </c>
      <c r="B123" s="5" t="s">
        <v>43</v>
      </c>
      <c r="C123" s="5" t="s">
        <v>44</v>
      </c>
      <c r="D123" s="6">
        <v>2</v>
      </c>
      <c r="E123" s="31">
        <v>1.6E-2</v>
      </c>
      <c r="F123" s="31">
        <v>2.4E-2</v>
      </c>
      <c r="G123" s="33" t="s">
        <v>0</v>
      </c>
      <c r="H123" s="6">
        <f>HLOOKUP(G123,Referensi!$I$9:$K$10,2,0)</f>
        <v>0.33</v>
      </c>
      <c r="I123" s="33" t="s">
        <v>4</v>
      </c>
      <c r="J123" s="9">
        <f>HLOOKUP(I123,Referensi!$M$9:$O$10,2,0)</f>
        <v>7000</v>
      </c>
      <c r="K123" s="30">
        <f t="shared" si="4"/>
        <v>36.96</v>
      </c>
      <c r="L123" s="9">
        <v>100000</v>
      </c>
      <c r="M123" s="9">
        <f t="shared" si="5"/>
        <v>3696000</v>
      </c>
      <c r="N123" s="27"/>
      <c r="O123" s="27"/>
      <c r="P123" s="28">
        <f t="shared" si="6"/>
        <v>0</v>
      </c>
      <c r="Q123" s="39" t="s">
        <v>47</v>
      </c>
    </row>
    <row r="124" spans="1:17" x14ac:dyDescent="0.25">
      <c r="A124" s="5" t="s">
        <v>42</v>
      </c>
      <c r="B124" s="5" t="s">
        <v>43</v>
      </c>
      <c r="C124" s="5" t="s">
        <v>44</v>
      </c>
      <c r="D124" s="6">
        <v>3</v>
      </c>
      <c r="E124" s="31">
        <v>1.2E-2</v>
      </c>
      <c r="F124" s="6">
        <v>1.7999999999999999E-2</v>
      </c>
      <c r="G124" s="33" t="s">
        <v>0</v>
      </c>
      <c r="H124" s="6">
        <f>HLOOKUP(G124,Referensi!$I$9:$K$10,2,0)</f>
        <v>0.33</v>
      </c>
      <c r="I124" s="33" t="s">
        <v>4</v>
      </c>
      <c r="J124" s="9">
        <f>HLOOKUP(I124,Referensi!$M$9:$O$10,2,0)</f>
        <v>7000</v>
      </c>
      <c r="K124" s="30">
        <f t="shared" si="4"/>
        <v>27.72</v>
      </c>
      <c r="L124" s="9">
        <v>100000</v>
      </c>
      <c r="M124" s="9">
        <f t="shared" si="5"/>
        <v>2772000</v>
      </c>
      <c r="N124" s="27"/>
      <c r="O124" s="27"/>
      <c r="P124" s="28">
        <f t="shared" si="6"/>
        <v>0</v>
      </c>
      <c r="Q124" s="39" t="s">
        <v>47</v>
      </c>
    </row>
    <row r="125" spans="1:17" x14ac:dyDescent="0.25">
      <c r="A125" s="5" t="s">
        <v>42</v>
      </c>
      <c r="B125" s="5" t="s">
        <v>43</v>
      </c>
      <c r="C125" s="5" t="s">
        <v>44</v>
      </c>
      <c r="D125" s="6">
        <v>4</v>
      </c>
      <c r="E125" s="31">
        <v>8.0000000000000002E-3</v>
      </c>
      <c r="F125" s="31">
        <v>1.2E-2</v>
      </c>
      <c r="G125" s="33" t="s">
        <v>0</v>
      </c>
      <c r="H125" s="6">
        <f>HLOOKUP(G125,Referensi!$I$9:$K$10,2,0)</f>
        <v>0.33</v>
      </c>
      <c r="I125" s="33" t="s">
        <v>4</v>
      </c>
      <c r="J125" s="9">
        <f>HLOOKUP(I125,Referensi!$M$9:$O$10,2,0)</f>
        <v>7000</v>
      </c>
      <c r="K125" s="30">
        <f t="shared" si="4"/>
        <v>18.48</v>
      </c>
      <c r="L125" s="9">
        <v>100000</v>
      </c>
      <c r="M125" s="9">
        <f t="shared" si="5"/>
        <v>1848000</v>
      </c>
      <c r="N125" s="27"/>
      <c r="O125" s="27"/>
      <c r="P125" s="28">
        <f t="shared" si="6"/>
        <v>0</v>
      </c>
      <c r="Q125" s="39" t="s">
        <v>47</v>
      </c>
    </row>
    <row r="126" spans="1:17" x14ac:dyDescent="0.25">
      <c r="A126" s="5" t="s">
        <v>42</v>
      </c>
      <c r="B126" s="5" t="s">
        <v>43</v>
      </c>
      <c r="C126" s="5" t="s">
        <v>44</v>
      </c>
      <c r="D126" s="6">
        <v>5</v>
      </c>
      <c r="E126" s="31">
        <v>4.0000000000000001E-3</v>
      </c>
      <c r="F126" s="31">
        <v>6.0000000000000001E-3</v>
      </c>
      <c r="G126" s="33" t="s">
        <v>0</v>
      </c>
      <c r="H126" s="6">
        <f>HLOOKUP(G126,Referensi!$I$9:$K$10,2,0)</f>
        <v>0.33</v>
      </c>
      <c r="I126" s="33" t="s">
        <v>4</v>
      </c>
      <c r="J126" s="9">
        <f>HLOOKUP(I126,Referensi!$M$9:$O$10,2,0)</f>
        <v>7000</v>
      </c>
      <c r="K126" s="30">
        <f t="shared" si="4"/>
        <v>9.24</v>
      </c>
      <c r="L126" s="9">
        <v>100000</v>
      </c>
      <c r="M126" s="9">
        <f t="shared" si="5"/>
        <v>924000</v>
      </c>
      <c r="N126" s="27"/>
      <c r="O126" s="27"/>
      <c r="P126" s="28">
        <f t="shared" si="6"/>
        <v>0</v>
      </c>
      <c r="Q126" s="39" t="s">
        <v>47</v>
      </c>
    </row>
    <row r="127" spans="1:17" x14ac:dyDescent="0.25">
      <c r="A127" s="5" t="s">
        <v>42</v>
      </c>
      <c r="B127" s="5" t="s">
        <v>43</v>
      </c>
      <c r="C127" s="5" t="s">
        <v>24</v>
      </c>
      <c r="D127" s="6">
        <v>1</v>
      </c>
      <c r="E127" s="31">
        <v>5.1999999999999998E-2</v>
      </c>
      <c r="F127" s="6">
        <v>7.9000000000000001E-2</v>
      </c>
      <c r="G127" s="33" t="s">
        <v>0</v>
      </c>
      <c r="H127" s="6">
        <f>HLOOKUP(G127,Referensi!$I$9:$K$10,2,0)</f>
        <v>0.33</v>
      </c>
      <c r="I127" s="33" t="s">
        <v>4</v>
      </c>
      <c r="J127" s="9">
        <f>HLOOKUP(I127,Referensi!$M$9:$O$10,2,0)</f>
        <v>7000</v>
      </c>
      <c r="K127" s="30">
        <f t="shared" si="4"/>
        <v>120.12</v>
      </c>
      <c r="L127" s="9">
        <v>100000</v>
      </c>
      <c r="M127" s="9">
        <f t="shared" si="5"/>
        <v>12012000</v>
      </c>
      <c r="N127" s="27"/>
      <c r="O127" s="27"/>
      <c r="P127" s="28">
        <f t="shared" si="6"/>
        <v>0</v>
      </c>
      <c r="Q127" s="39" t="s">
        <v>47</v>
      </c>
    </row>
    <row r="128" spans="1:17" x14ac:dyDescent="0.25">
      <c r="A128" s="5" t="s">
        <v>42</v>
      </c>
      <c r="B128" s="5" t="s">
        <v>43</v>
      </c>
      <c r="C128" s="5" t="s">
        <v>24</v>
      </c>
      <c r="D128" s="6">
        <v>2</v>
      </c>
      <c r="E128" s="31">
        <v>0.27300000000000002</v>
      </c>
      <c r="F128" s="31">
        <v>0.40899999999999997</v>
      </c>
      <c r="G128" s="33" t="s">
        <v>0</v>
      </c>
      <c r="H128" s="6">
        <f>HLOOKUP(G128,Referensi!$I$9:$K$10,2,0)</f>
        <v>0.33</v>
      </c>
      <c r="I128" s="33" t="s">
        <v>4</v>
      </c>
      <c r="J128" s="9">
        <f>HLOOKUP(I128,Referensi!$M$9:$O$10,2,0)</f>
        <v>7000</v>
      </c>
      <c r="K128" s="30">
        <f t="shared" si="4"/>
        <v>630.63000000000011</v>
      </c>
      <c r="L128" s="9">
        <v>100000</v>
      </c>
      <c r="M128" s="9">
        <f t="shared" si="5"/>
        <v>63063000.000000007</v>
      </c>
      <c r="N128" s="27"/>
      <c r="O128" s="27"/>
      <c r="P128" s="28">
        <f t="shared" si="6"/>
        <v>0</v>
      </c>
      <c r="Q128" s="39" t="s">
        <v>47</v>
      </c>
    </row>
    <row r="129" spans="1:18" x14ac:dyDescent="0.25">
      <c r="A129" s="5" t="s">
        <v>42</v>
      </c>
      <c r="B129" s="5" t="s">
        <v>43</v>
      </c>
      <c r="C129" s="5" t="s">
        <v>24</v>
      </c>
      <c r="D129" s="6">
        <v>3</v>
      </c>
      <c r="E129" s="31">
        <v>0.20499999999999999</v>
      </c>
      <c r="F129" s="6">
        <v>0.307</v>
      </c>
      <c r="G129" s="33" t="s">
        <v>0</v>
      </c>
      <c r="H129" s="6">
        <f>HLOOKUP(G129,Referensi!$I$9:$K$10,2,0)</f>
        <v>0.33</v>
      </c>
      <c r="I129" s="33" t="s">
        <v>4</v>
      </c>
      <c r="J129" s="9">
        <f>HLOOKUP(I129,Referensi!$M$9:$O$10,2,0)</f>
        <v>7000</v>
      </c>
      <c r="K129" s="30">
        <f t="shared" si="4"/>
        <v>473.55</v>
      </c>
      <c r="L129" s="9">
        <v>100000</v>
      </c>
      <c r="M129" s="9">
        <f t="shared" si="5"/>
        <v>47355000</v>
      </c>
      <c r="N129" s="27"/>
      <c r="O129" s="27"/>
      <c r="P129" s="28">
        <f t="shared" si="6"/>
        <v>0</v>
      </c>
      <c r="Q129" s="39" t="s">
        <v>47</v>
      </c>
    </row>
    <row r="130" spans="1:18" x14ac:dyDescent="0.25">
      <c r="A130" s="5" t="s">
        <v>42</v>
      </c>
      <c r="B130" s="5" t="s">
        <v>43</v>
      </c>
      <c r="C130" s="5" t="s">
        <v>24</v>
      </c>
      <c r="D130" s="6">
        <v>4</v>
      </c>
      <c r="E130" s="31">
        <v>0.13600000000000001</v>
      </c>
      <c r="F130" s="31">
        <v>0.20499999999999999</v>
      </c>
      <c r="G130" s="33" t="s">
        <v>0</v>
      </c>
      <c r="H130" s="6">
        <f>HLOOKUP(G130,Referensi!$I$9:$K$10,2,0)</f>
        <v>0.33</v>
      </c>
      <c r="I130" s="33" t="s">
        <v>4</v>
      </c>
      <c r="J130" s="9">
        <f>HLOOKUP(I130,Referensi!$M$9:$O$10,2,0)</f>
        <v>7000</v>
      </c>
      <c r="K130" s="30">
        <f t="shared" si="4"/>
        <v>314.16000000000003</v>
      </c>
      <c r="L130" s="9">
        <v>100000</v>
      </c>
      <c r="M130" s="9">
        <f t="shared" si="5"/>
        <v>31416000.000000004</v>
      </c>
      <c r="N130" s="27"/>
      <c r="O130" s="27"/>
      <c r="P130" s="28">
        <f t="shared" si="6"/>
        <v>0</v>
      </c>
      <c r="Q130" s="39" t="s">
        <v>47</v>
      </c>
    </row>
    <row r="131" spans="1:18" x14ac:dyDescent="0.25">
      <c r="A131" s="5" t="s">
        <v>42</v>
      </c>
      <c r="B131" s="5" t="s">
        <v>43</v>
      </c>
      <c r="C131" s="5" t="s">
        <v>24</v>
      </c>
      <c r="D131" s="6">
        <v>5</v>
      </c>
      <c r="E131" s="31">
        <v>6.8000000000000005E-2</v>
      </c>
      <c r="F131" s="31">
        <v>0.10199999999999999</v>
      </c>
      <c r="G131" s="33" t="s">
        <v>0</v>
      </c>
      <c r="H131" s="6">
        <f>HLOOKUP(G131,Referensi!$I$9:$K$10,2,0)</f>
        <v>0.33</v>
      </c>
      <c r="I131" s="33" t="s">
        <v>4</v>
      </c>
      <c r="J131" s="9">
        <f>HLOOKUP(I131,Referensi!$M$9:$O$10,2,0)</f>
        <v>7000</v>
      </c>
      <c r="K131" s="30">
        <f t="shared" si="4"/>
        <v>157.08000000000001</v>
      </c>
      <c r="L131" s="9">
        <v>100000</v>
      </c>
      <c r="M131" s="9">
        <f t="shared" si="5"/>
        <v>15708000.000000002</v>
      </c>
      <c r="N131" s="27"/>
      <c r="O131" s="27"/>
      <c r="P131" s="28">
        <f t="shared" si="6"/>
        <v>0</v>
      </c>
      <c r="Q131" s="39" t="s">
        <v>47</v>
      </c>
    </row>
    <row r="132" spans="1:18" x14ac:dyDescent="0.25">
      <c r="A132" s="5" t="s">
        <v>42</v>
      </c>
      <c r="B132" s="5" t="s">
        <v>45</v>
      </c>
      <c r="C132" s="5" t="s">
        <v>24</v>
      </c>
      <c r="D132" s="6">
        <v>1</v>
      </c>
      <c r="E132" s="31">
        <v>8.2000000000000003E-2</v>
      </c>
      <c r="F132" s="6">
        <v>0.124</v>
      </c>
      <c r="G132" s="33" t="s">
        <v>0</v>
      </c>
      <c r="H132" s="6">
        <f>HLOOKUP(G132,Referensi!$I$9:$K$10,2,0)</f>
        <v>0.33</v>
      </c>
      <c r="I132" s="33" t="s">
        <v>4</v>
      </c>
      <c r="J132" s="9">
        <f>HLOOKUP(I132,Referensi!$M$9:$O$10,2,0)</f>
        <v>7000</v>
      </c>
      <c r="K132" s="30">
        <f t="shared" si="4"/>
        <v>189.42000000000002</v>
      </c>
      <c r="L132" s="9">
        <v>100000</v>
      </c>
      <c r="M132" s="9">
        <f t="shared" si="5"/>
        <v>18942000</v>
      </c>
      <c r="N132" s="27"/>
      <c r="O132" s="27"/>
      <c r="P132" s="28">
        <f t="shared" si="6"/>
        <v>0</v>
      </c>
      <c r="Q132" s="39" t="s">
        <v>47</v>
      </c>
    </row>
    <row r="133" spans="1:18" x14ac:dyDescent="0.25">
      <c r="A133" s="5" t="s">
        <v>42</v>
      </c>
      <c r="B133" s="5" t="s">
        <v>45</v>
      </c>
      <c r="C133" s="5" t="s">
        <v>24</v>
      </c>
      <c r="D133" s="6">
        <v>2</v>
      </c>
      <c r="E133" s="31">
        <v>6.6000000000000003E-2</v>
      </c>
      <c r="F133" s="31">
        <v>9.9000000000000005E-2</v>
      </c>
      <c r="G133" s="33" t="s">
        <v>0</v>
      </c>
      <c r="H133" s="6">
        <f>HLOOKUP(G133,Referensi!$I$9:$K$10,2,0)</f>
        <v>0.33</v>
      </c>
      <c r="I133" s="33" t="s">
        <v>4</v>
      </c>
      <c r="J133" s="9">
        <f>HLOOKUP(I133,Referensi!$M$9:$O$10,2,0)</f>
        <v>7000</v>
      </c>
      <c r="K133" s="30">
        <f t="shared" si="4"/>
        <v>152.46</v>
      </c>
      <c r="L133" s="9">
        <v>100000</v>
      </c>
      <c r="M133" s="9">
        <f t="shared" si="5"/>
        <v>15246000</v>
      </c>
      <c r="N133" s="27"/>
      <c r="O133" s="27"/>
      <c r="P133" s="28">
        <f t="shared" si="6"/>
        <v>0</v>
      </c>
      <c r="Q133" s="39" t="s">
        <v>47</v>
      </c>
    </row>
    <row r="134" spans="1:18" x14ac:dyDescent="0.25">
      <c r="A134" s="5" t="s">
        <v>42</v>
      </c>
      <c r="B134" s="5" t="s">
        <v>45</v>
      </c>
      <c r="C134" s="5" t="s">
        <v>24</v>
      </c>
      <c r="D134" s="6">
        <v>3</v>
      </c>
      <c r="E134" s="31">
        <v>4.7E-2</v>
      </c>
      <c r="F134" s="6">
        <v>7.0999999999999994E-2</v>
      </c>
      <c r="G134" s="33" t="s">
        <v>0</v>
      </c>
      <c r="H134" s="6">
        <f>HLOOKUP(G134,Referensi!$I$9:$K$10,2,0)</f>
        <v>0.33</v>
      </c>
      <c r="I134" s="33" t="s">
        <v>4</v>
      </c>
      <c r="J134" s="9">
        <f>HLOOKUP(I134,Referensi!$M$9:$O$10,2,0)</f>
        <v>7000</v>
      </c>
      <c r="K134" s="30">
        <f t="shared" si="4"/>
        <v>108.57000000000001</v>
      </c>
      <c r="L134" s="9">
        <v>100000</v>
      </c>
      <c r="M134" s="9">
        <f t="shared" si="5"/>
        <v>10857000</v>
      </c>
      <c r="N134" s="27"/>
      <c r="O134" s="27"/>
      <c r="P134" s="28">
        <f t="shared" si="6"/>
        <v>0</v>
      </c>
      <c r="Q134" s="39" t="s">
        <v>47</v>
      </c>
    </row>
    <row r="135" spans="1:18" x14ac:dyDescent="0.25">
      <c r="A135" s="5" t="s">
        <v>42</v>
      </c>
      <c r="B135" s="5" t="s">
        <v>45</v>
      </c>
      <c r="C135" s="5" t="s">
        <v>24</v>
      </c>
      <c r="D135" s="6">
        <v>4</v>
      </c>
      <c r="E135" s="31">
        <v>3.3000000000000002E-2</v>
      </c>
      <c r="F135" s="31">
        <v>4.9000000000000002E-2</v>
      </c>
      <c r="G135" s="33" t="s">
        <v>0</v>
      </c>
      <c r="H135" s="6">
        <f>HLOOKUP(G135,Referensi!$I$9:$K$10,2,0)</f>
        <v>0.33</v>
      </c>
      <c r="I135" s="33" t="s">
        <v>4</v>
      </c>
      <c r="J135" s="9">
        <f>HLOOKUP(I135,Referensi!$M$9:$O$10,2,0)</f>
        <v>7000</v>
      </c>
      <c r="K135" s="30">
        <f t="shared" si="4"/>
        <v>76.23</v>
      </c>
      <c r="L135" s="9">
        <v>100000</v>
      </c>
      <c r="M135" s="9">
        <f t="shared" si="5"/>
        <v>7623000</v>
      </c>
      <c r="N135" s="27"/>
      <c r="O135" s="27"/>
      <c r="P135" s="28">
        <f t="shared" si="6"/>
        <v>0</v>
      </c>
      <c r="Q135" s="39" t="s">
        <v>47</v>
      </c>
    </row>
    <row r="136" spans="1:18" x14ac:dyDescent="0.25">
      <c r="A136" s="5" t="s">
        <v>42</v>
      </c>
      <c r="B136" s="5" t="s">
        <v>45</v>
      </c>
      <c r="C136" s="5" t="s">
        <v>24</v>
      </c>
      <c r="D136" s="6">
        <v>5</v>
      </c>
      <c r="E136" s="31">
        <v>0.1</v>
      </c>
      <c r="F136" s="31">
        <v>0.15</v>
      </c>
      <c r="G136" s="33" t="s">
        <v>0</v>
      </c>
      <c r="H136" s="6">
        <f>HLOOKUP(G136,Referensi!$I$9:$K$10,2,0)</f>
        <v>0.33</v>
      </c>
      <c r="I136" s="33" t="s">
        <v>4</v>
      </c>
      <c r="J136" s="9">
        <f>HLOOKUP(I136,Referensi!$M$9:$O$10,2,0)</f>
        <v>7000</v>
      </c>
      <c r="K136" s="30">
        <f t="shared" ref="K136:K137" si="7">E136*H136*J136</f>
        <v>231</v>
      </c>
      <c r="L136" s="9">
        <v>100000</v>
      </c>
      <c r="M136" s="9">
        <f t="shared" ref="M136:M137" si="8">K136*L136</f>
        <v>23100000</v>
      </c>
      <c r="N136" s="27"/>
      <c r="O136" s="27"/>
      <c r="P136" s="28">
        <f t="shared" si="6"/>
        <v>0</v>
      </c>
      <c r="Q136" s="39" t="s">
        <v>47</v>
      </c>
    </row>
    <row r="137" spans="1:18" ht="31.5" customHeight="1" x14ac:dyDescent="0.25">
      <c r="A137" s="5" t="s">
        <v>50</v>
      </c>
      <c r="B137" s="5" t="s">
        <v>50</v>
      </c>
      <c r="C137" s="5" t="s">
        <v>50</v>
      </c>
      <c r="D137" s="6">
        <v>0</v>
      </c>
      <c r="E137" s="32">
        <v>1.9E-3</v>
      </c>
      <c r="F137" s="32">
        <v>2.8E-3</v>
      </c>
      <c r="G137" s="33" t="s">
        <v>0</v>
      </c>
      <c r="H137" s="6">
        <f>HLOOKUP(G137,Referensi!$I$9:$K$10,2,0)</f>
        <v>0.33</v>
      </c>
      <c r="I137" s="33" t="s">
        <v>4</v>
      </c>
      <c r="J137" s="9">
        <f>HLOOKUP(I137,Referensi!$M$9:$O$10,2,0)</f>
        <v>7000</v>
      </c>
      <c r="K137" s="30">
        <f t="shared" si="7"/>
        <v>4.3890000000000002</v>
      </c>
      <c r="L137" s="9">
        <v>100000</v>
      </c>
      <c r="M137" s="9">
        <f t="shared" si="8"/>
        <v>438900</v>
      </c>
      <c r="N137" s="27"/>
      <c r="O137" s="27"/>
      <c r="P137" s="28">
        <f t="shared" si="6"/>
        <v>0</v>
      </c>
      <c r="Q137" s="5" t="s">
        <v>51</v>
      </c>
    </row>
    <row r="138" spans="1:18" x14ac:dyDescent="0.25">
      <c r="R138" s="1"/>
    </row>
  </sheetData>
  <autoFilter ref="A6:Q137" xr:uid="{4E56198C-4A07-42EE-A732-979EFA2DF895}"/>
  <mergeCells count="1">
    <mergeCell ref="A1:Q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157EFD23-BBE3-4B69-BCD0-7A2F72145D1D}">
          <x14:formula1>
            <xm:f>Referensi!$I$9:$K$9</xm:f>
          </x14:formula1>
          <xm:sqref>G7:G137</xm:sqref>
        </x14:dataValidation>
        <x14:dataValidation type="list" allowBlank="1" showInputMessage="1" showErrorMessage="1" xr:uid="{44BE839E-05D0-484F-80A9-8431CA2E2D32}">
          <x14:formula1>
            <xm:f>Referensi!$M$9:$O$9</xm:f>
          </x14:formula1>
          <xm:sqref>I7:I137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6198C-4A07-42EE-A732-979EFA2DF895}">
  <dimension ref="A3:O136"/>
  <sheetViews>
    <sheetView tabSelected="1" topLeftCell="D6" zoomScale="90" zoomScaleNormal="90" workbookViewId="0">
      <selection activeCell="N26" sqref="N26"/>
    </sheetView>
  </sheetViews>
  <sheetFormatPr defaultRowHeight="15" x14ac:dyDescent="0.25"/>
  <cols>
    <col min="1" max="1" width="23.28515625" customWidth="1"/>
    <col min="2" max="2" width="33.28515625" customWidth="1"/>
    <col min="3" max="3" width="33.140625" customWidth="1"/>
    <col min="5" max="6" width="14.42578125" customWidth="1"/>
    <col min="7" max="7" width="23.42578125" customWidth="1"/>
    <col min="8" max="8" width="23.85546875" customWidth="1"/>
    <col min="12" max="12" width="12.140625" bestFit="1" customWidth="1"/>
    <col min="18" max="18" width="12.42578125" customWidth="1"/>
  </cols>
  <sheetData>
    <row r="3" spans="1:15" x14ac:dyDescent="0.25">
      <c r="A3" t="s">
        <v>46</v>
      </c>
    </row>
    <row r="5" spans="1:15" ht="45" x14ac:dyDescent="0.25">
      <c r="A5" s="6" t="s">
        <v>6</v>
      </c>
      <c r="B5" s="6" t="s">
        <v>7</v>
      </c>
      <c r="C5" s="6" t="s">
        <v>8</v>
      </c>
      <c r="D5" s="6" t="s">
        <v>9</v>
      </c>
      <c r="E5" s="7" t="s">
        <v>10</v>
      </c>
      <c r="F5" s="7" t="s">
        <v>11</v>
      </c>
      <c r="G5" s="7" t="s">
        <v>12</v>
      </c>
      <c r="H5" s="7"/>
    </row>
    <row r="6" spans="1:15" x14ac:dyDescent="0.25">
      <c r="A6" t="s">
        <v>13</v>
      </c>
      <c r="B6" t="s">
        <v>14</v>
      </c>
      <c r="C6" t="s">
        <v>15</v>
      </c>
      <c r="D6">
        <v>1</v>
      </c>
      <c r="E6">
        <v>0.61799999999999999</v>
      </c>
      <c r="F6">
        <v>0.92700000000000005</v>
      </c>
      <c r="G6" t="s">
        <v>47</v>
      </c>
      <c r="I6" s="3"/>
      <c r="J6" s="3"/>
      <c r="K6" s="3"/>
      <c r="M6" s="3"/>
      <c r="N6" s="3"/>
      <c r="O6" s="3"/>
    </row>
    <row r="7" spans="1:15" x14ac:dyDescent="0.25">
      <c r="A7" t="s">
        <v>13</v>
      </c>
      <c r="B7" t="s">
        <v>14</v>
      </c>
      <c r="C7" t="s">
        <v>15</v>
      </c>
      <c r="D7">
        <v>2</v>
      </c>
      <c r="E7">
        <v>0.47199999999999998</v>
      </c>
      <c r="F7">
        <v>0.70899999999999996</v>
      </c>
      <c r="K7" s="2"/>
      <c r="M7" s="4"/>
      <c r="N7" s="4"/>
      <c r="O7" s="4"/>
    </row>
    <row r="8" spans="1:15" x14ac:dyDescent="0.25">
      <c r="A8" t="s">
        <v>13</v>
      </c>
      <c r="B8" t="s">
        <v>14</v>
      </c>
      <c r="C8" t="s">
        <v>15</v>
      </c>
      <c r="D8">
        <v>3</v>
      </c>
      <c r="E8">
        <v>0.36299999999999999</v>
      </c>
      <c r="F8">
        <v>0.54400000000000004</v>
      </c>
    </row>
    <row r="9" spans="1:15" x14ac:dyDescent="0.25">
      <c r="A9" t="s">
        <v>13</v>
      </c>
      <c r="B9" t="s">
        <v>14</v>
      </c>
      <c r="C9" t="s">
        <v>15</v>
      </c>
      <c r="D9">
        <v>4</v>
      </c>
      <c r="E9">
        <v>0.24099999999999999</v>
      </c>
      <c r="F9">
        <v>0.36099999999999999</v>
      </c>
      <c r="H9" t="s">
        <v>13</v>
      </c>
      <c r="I9" s="3" t="s">
        <v>0</v>
      </c>
      <c r="J9" s="3" t="s">
        <v>1</v>
      </c>
      <c r="K9" s="3" t="s">
        <v>2</v>
      </c>
      <c r="M9" s="3" t="s">
        <v>3</v>
      </c>
      <c r="N9" s="3" t="s">
        <v>4</v>
      </c>
      <c r="O9" s="3" t="s">
        <v>5</v>
      </c>
    </row>
    <row r="10" spans="1:15" x14ac:dyDescent="0.25">
      <c r="A10" t="s">
        <v>13</v>
      </c>
      <c r="B10" t="s">
        <v>14</v>
      </c>
      <c r="C10" t="s">
        <v>15</v>
      </c>
      <c r="D10">
        <v>5</v>
      </c>
      <c r="E10" s="1">
        <v>0.12</v>
      </c>
      <c r="F10" s="1">
        <v>0.18</v>
      </c>
      <c r="H10" t="s">
        <v>22</v>
      </c>
      <c r="I10">
        <f>33/100</f>
        <v>0.33</v>
      </c>
      <c r="J10">
        <f>67/100</f>
        <v>0.67</v>
      </c>
      <c r="K10" s="2">
        <v>100</v>
      </c>
      <c r="M10" s="4">
        <v>600000</v>
      </c>
      <c r="N10" s="4">
        <v>7000</v>
      </c>
      <c r="O10" s="4">
        <v>5000</v>
      </c>
    </row>
    <row r="11" spans="1:15" x14ac:dyDescent="0.25">
      <c r="A11" t="s">
        <v>13</v>
      </c>
      <c r="B11" t="s">
        <v>16</v>
      </c>
      <c r="C11" t="s">
        <v>17</v>
      </c>
      <c r="D11">
        <v>1</v>
      </c>
      <c r="E11">
        <v>3.6999999999999998E-2</v>
      </c>
      <c r="F11">
        <v>5.6000000000000001E-2</v>
      </c>
      <c r="H11" t="s">
        <v>28</v>
      </c>
    </row>
    <row r="12" spans="1:15" x14ac:dyDescent="0.25">
      <c r="A12" t="s">
        <v>13</v>
      </c>
      <c r="B12" t="s">
        <v>16</v>
      </c>
      <c r="C12" t="s">
        <v>17</v>
      </c>
      <c r="D12">
        <v>2</v>
      </c>
      <c r="E12">
        <v>2.9000000000000001E-2</v>
      </c>
      <c r="F12">
        <v>5.6000000000000001E-2</v>
      </c>
      <c r="H12" t="s">
        <v>37</v>
      </c>
    </row>
    <row r="13" spans="1:15" x14ac:dyDescent="0.25">
      <c r="A13" t="s">
        <v>13</v>
      </c>
      <c r="B13" t="s">
        <v>16</v>
      </c>
      <c r="C13" t="s">
        <v>17</v>
      </c>
      <c r="D13">
        <v>3</v>
      </c>
      <c r="E13">
        <v>2.1000000000000001E-2</v>
      </c>
      <c r="F13">
        <v>5.6000000000000001E-2</v>
      </c>
      <c r="H13" t="s">
        <v>39</v>
      </c>
    </row>
    <row r="14" spans="1:15" x14ac:dyDescent="0.25">
      <c r="A14" t="s">
        <v>13</v>
      </c>
      <c r="B14" t="s">
        <v>16</v>
      </c>
      <c r="C14" t="s">
        <v>17</v>
      </c>
      <c r="D14">
        <v>4</v>
      </c>
      <c r="E14">
        <v>1.4E-2</v>
      </c>
      <c r="F14">
        <v>5.6000000000000001E-2</v>
      </c>
      <c r="H14" t="s">
        <v>42</v>
      </c>
    </row>
    <row r="15" spans="1:15" x14ac:dyDescent="0.25">
      <c r="A15" t="s">
        <v>13</v>
      </c>
      <c r="B15" t="s">
        <v>16</v>
      </c>
      <c r="C15" t="s">
        <v>17</v>
      </c>
      <c r="D15">
        <v>5</v>
      </c>
      <c r="E15" s="1">
        <v>7.0000000000000001E-3</v>
      </c>
      <c r="F15">
        <v>5.6000000000000001E-2</v>
      </c>
      <c r="H15" t="s">
        <v>50</v>
      </c>
    </row>
    <row r="16" spans="1:15" x14ac:dyDescent="0.25">
      <c r="A16" t="s">
        <v>13</v>
      </c>
      <c r="B16" t="s">
        <v>18</v>
      </c>
      <c r="C16" t="s">
        <v>19</v>
      </c>
      <c r="D16">
        <v>1</v>
      </c>
      <c r="E16">
        <v>3.4000000000000002E-2</v>
      </c>
      <c r="F16">
        <v>5.0999999999999997E-2</v>
      </c>
    </row>
    <row r="17" spans="1:12" x14ac:dyDescent="0.25">
      <c r="A17" t="s">
        <v>13</v>
      </c>
      <c r="B17" t="s">
        <v>18</v>
      </c>
      <c r="C17" t="s">
        <v>19</v>
      </c>
      <c r="D17">
        <v>2</v>
      </c>
      <c r="E17">
        <v>2.7E-2</v>
      </c>
      <c r="F17" s="1">
        <v>0.04</v>
      </c>
    </row>
    <row r="18" spans="1:12" x14ac:dyDescent="0.25">
      <c r="A18" t="s">
        <v>13</v>
      </c>
      <c r="B18" t="s">
        <v>18</v>
      </c>
      <c r="C18" t="s">
        <v>19</v>
      </c>
      <c r="D18">
        <v>3</v>
      </c>
      <c r="E18" s="1">
        <v>0.02</v>
      </c>
      <c r="F18" s="1">
        <v>0.03</v>
      </c>
      <c r="H18">
        <v>1</v>
      </c>
    </row>
    <row r="19" spans="1:12" x14ac:dyDescent="0.25">
      <c r="A19" t="s">
        <v>13</v>
      </c>
      <c r="B19" t="s">
        <v>18</v>
      </c>
      <c r="C19" t="s">
        <v>19</v>
      </c>
      <c r="D19">
        <v>4</v>
      </c>
      <c r="E19">
        <v>1.2999999999999999E-2</v>
      </c>
      <c r="F19" s="1">
        <v>0.02</v>
      </c>
      <c r="H19">
        <v>2</v>
      </c>
    </row>
    <row r="20" spans="1:12" x14ac:dyDescent="0.25">
      <c r="A20" t="s">
        <v>13</v>
      </c>
      <c r="B20" t="s">
        <v>18</v>
      </c>
      <c r="C20" t="s">
        <v>19</v>
      </c>
      <c r="D20">
        <v>5</v>
      </c>
      <c r="E20" s="1">
        <v>7.0000000000000001E-3</v>
      </c>
      <c r="F20">
        <v>1.0999999999999999E-2</v>
      </c>
      <c r="H20">
        <v>3</v>
      </c>
    </row>
    <row r="21" spans="1:12" x14ac:dyDescent="0.25">
      <c r="A21" t="s">
        <v>13</v>
      </c>
      <c r="B21" t="s">
        <v>20</v>
      </c>
      <c r="C21" t="s">
        <v>17</v>
      </c>
      <c r="D21">
        <v>1</v>
      </c>
      <c r="E21" s="1">
        <v>0.02</v>
      </c>
      <c r="F21">
        <v>3.1E-2</v>
      </c>
      <c r="H21">
        <v>4</v>
      </c>
    </row>
    <row r="22" spans="1:12" x14ac:dyDescent="0.25">
      <c r="A22" t="s">
        <v>13</v>
      </c>
      <c r="B22" t="s">
        <v>20</v>
      </c>
      <c r="C22" t="s">
        <v>17</v>
      </c>
      <c r="D22">
        <v>2</v>
      </c>
      <c r="E22">
        <v>1.6E-2</v>
      </c>
      <c r="F22">
        <v>3.1E-2</v>
      </c>
      <c r="H22">
        <v>5</v>
      </c>
    </row>
    <row r="23" spans="1:12" x14ac:dyDescent="0.25">
      <c r="A23" t="s">
        <v>13</v>
      </c>
      <c r="B23" t="s">
        <v>20</v>
      </c>
      <c r="C23" t="s">
        <v>17</v>
      </c>
      <c r="D23">
        <v>3</v>
      </c>
      <c r="E23" s="1">
        <v>1.2E-2</v>
      </c>
      <c r="F23">
        <v>3.1E-2</v>
      </c>
    </row>
    <row r="24" spans="1:12" x14ac:dyDescent="0.25">
      <c r="A24" t="s">
        <v>13</v>
      </c>
      <c r="B24" t="s">
        <v>20</v>
      </c>
      <c r="C24" t="s">
        <v>17</v>
      </c>
      <c r="D24">
        <v>4</v>
      </c>
      <c r="E24">
        <v>8.0000000000000002E-3</v>
      </c>
      <c r="F24">
        <v>3.1E-2</v>
      </c>
    </row>
    <row r="25" spans="1:12" x14ac:dyDescent="0.25">
      <c r="A25" t="s">
        <v>13</v>
      </c>
      <c r="B25" t="s">
        <v>20</v>
      </c>
      <c r="C25" t="s">
        <v>17</v>
      </c>
      <c r="D25">
        <v>5</v>
      </c>
      <c r="E25" s="1">
        <v>4.0000000000000001E-3</v>
      </c>
      <c r="F25">
        <v>3.1E-2</v>
      </c>
      <c r="H25" s="44" t="s">
        <v>81</v>
      </c>
      <c r="I25" s="44" t="s">
        <v>68</v>
      </c>
      <c r="K25" s="45" t="s">
        <v>72</v>
      </c>
      <c r="L25" s="45" t="s">
        <v>71</v>
      </c>
    </row>
    <row r="26" spans="1:12" x14ac:dyDescent="0.25">
      <c r="A26" t="s">
        <v>13</v>
      </c>
      <c r="B26" t="s">
        <v>20</v>
      </c>
      <c r="C26" t="s">
        <v>19</v>
      </c>
      <c r="D26">
        <v>1</v>
      </c>
      <c r="E26" s="1">
        <v>1.6E-2</v>
      </c>
      <c r="F26">
        <v>2.4E-2</v>
      </c>
      <c r="H26" s="3" t="s">
        <v>0</v>
      </c>
      <c r="I26">
        <f>33/100</f>
        <v>0.33</v>
      </c>
      <c r="K26" t="s">
        <v>3</v>
      </c>
      <c r="L26" s="46">
        <v>600000</v>
      </c>
    </row>
    <row r="27" spans="1:12" x14ac:dyDescent="0.25">
      <c r="A27" t="s">
        <v>13</v>
      </c>
      <c r="B27" t="s">
        <v>20</v>
      </c>
      <c r="C27" t="s">
        <v>19</v>
      </c>
      <c r="D27">
        <v>2</v>
      </c>
      <c r="E27">
        <v>1.2999999999999999E-2</v>
      </c>
      <c r="F27">
        <v>1.9E-2</v>
      </c>
      <c r="H27" s="3" t="s">
        <v>1</v>
      </c>
      <c r="I27">
        <f>67/100</f>
        <v>0.67</v>
      </c>
      <c r="K27" t="s">
        <v>4</v>
      </c>
      <c r="L27" s="46">
        <v>7000</v>
      </c>
    </row>
    <row r="28" spans="1:12" x14ac:dyDescent="0.25">
      <c r="A28" t="s">
        <v>13</v>
      </c>
      <c r="B28" t="s">
        <v>20</v>
      </c>
      <c r="C28" t="s">
        <v>19</v>
      </c>
      <c r="D28">
        <v>3</v>
      </c>
      <c r="E28" s="1">
        <v>0.01</v>
      </c>
      <c r="F28">
        <v>1.4E-2</v>
      </c>
      <c r="H28" s="3" t="s">
        <v>2</v>
      </c>
      <c r="I28" s="2">
        <v>100</v>
      </c>
      <c r="K28" t="s">
        <v>5</v>
      </c>
      <c r="L28" s="46">
        <v>5000</v>
      </c>
    </row>
    <row r="29" spans="1:12" x14ac:dyDescent="0.25">
      <c r="A29" t="s">
        <v>13</v>
      </c>
      <c r="B29" t="s">
        <v>20</v>
      </c>
      <c r="C29" t="s">
        <v>19</v>
      </c>
      <c r="D29">
        <v>4</v>
      </c>
      <c r="E29">
        <v>6.0000000000000001E-3</v>
      </c>
      <c r="F29" s="1">
        <v>0.01</v>
      </c>
    </row>
    <row r="30" spans="1:12" x14ac:dyDescent="0.25">
      <c r="A30" t="s">
        <v>13</v>
      </c>
      <c r="B30" t="s">
        <v>20</v>
      </c>
      <c r="C30" t="s">
        <v>19</v>
      </c>
      <c r="D30">
        <v>5</v>
      </c>
      <c r="E30" s="1">
        <v>3.0000000000000001E-3</v>
      </c>
      <c r="F30">
        <v>5.0000000000000001E-3</v>
      </c>
    </row>
    <row r="31" spans="1:12" x14ac:dyDescent="0.25">
      <c r="A31" t="s">
        <v>13</v>
      </c>
      <c r="B31" t="s">
        <v>21</v>
      </c>
      <c r="C31" t="s">
        <v>19</v>
      </c>
      <c r="D31">
        <v>1</v>
      </c>
      <c r="E31" s="1">
        <v>8.6999999999999994E-2</v>
      </c>
      <c r="F31">
        <v>0.13100000000000001</v>
      </c>
    </row>
    <row r="32" spans="1:12" x14ac:dyDescent="0.25">
      <c r="A32" t="s">
        <v>13</v>
      </c>
      <c r="B32" t="s">
        <v>21</v>
      </c>
      <c r="C32" t="s">
        <v>19</v>
      </c>
      <c r="D32">
        <v>2</v>
      </c>
      <c r="E32" s="1">
        <v>7.0000000000000007E-2</v>
      </c>
      <c r="F32">
        <v>0.105</v>
      </c>
    </row>
    <row r="33" spans="1:7" x14ac:dyDescent="0.25">
      <c r="A33" t="s">
        <v>13</v>
      </c>
      <c r="B33" t="s">
        <v>21</v>
      </c>
      <c r="C33" t="s">
        <v>19</v>
      </c>
      <c r="D33">
        <v>3</v>
      </c>
      <c r="E33" s="1">
        <v>5.1999999999999998E-2</v>
      </c>
      <c r="F33">
        <v>7.8E-2</v>
      </c>
    </row>
    <row r="34" spans="1:7" x14ac:dyDescent="0.25">
      <c r="A34" t="s">
        <v>13</v>
      </c>
      <c r="B34" t="s">
        <v>21</v>
      </c>
      <c r="C34" t="s">
        <v>19</v>
      </c>
      <c r="D34">
        <v>4</v>
      </c>
      <c r="E34">
        <v>3.5000000000000003E-2</v>
      </c>
      <c r="F34" s="1">
        <v>5.1999999999999998E-2</v>
      </c>
    </row>
    <row r="35" spans="1:7" x14ac:dyDescent="0.25">
      <c r="A35" t="s">
        <v>13</v>
      </c>
      <c r="B35" t="s">
        <v>21</v>
      </c>
      <c r="C35" t="s">
        <v>19</v>
      </c>
      <c r="D35">
        <v>5</v>
      </c>
      <c r="E35" s="1">
        <v>1.7000000000000001E-2</v>
      </c>
      <c r="F35">
        <v>2.5999999999999999E-2</v>
      </c>
    </row>
    <row r="36" spans="1:7" x14ac:dyDescent="0.25">
      <c r="A36" t="s">
        <v>22</v>
      </c>
      <c r="B36" t="s">
        <v>23</v>
      </c>
      <c r="C36" t="s">
        <v>24</v>
      </c>
      <c r="D36">
        <v>1</v>
      </c>
      <c r="E36" s="1">
        <v>0.14000000000000001</v>
      </c>
      <c r="F36">
        <v>0.21099999999999999</v>
      </c>
      <c r="G36" t="s">
        <v>47</v>
      </c>
    </row>
    <row r="37" spans="1:7" x14ac:dyDescent="0.25">
      <c r="A37" t="s">
        <v>22</v>
      </c>
      <c r="B37" t="s">
        <v>23</v>
      </c>
      <c r="C37" t="s">
        <v>24</v>
      </c>
      <c r="D37">
        <v>2</v>
      </c>
      <c r="E37" s="1">
        <v>0.112</v>
      </c>
      <c r="F37">
        <v>0.16800000000000001</v>
      </c>
    </row>
    <row r="38" spans="1:7" x14ac:dyDescent="0.25">
      <c r="A38" t="s">
        <v>22</v>
      </c>
      <c r="B38" t="s">
        <v>23</v>
      </c>
      <c r="C38" t="s">
        <v>24</v>
      </c>
      <c r="D38">
        <v>3</v>
      </c>
      <c r="E38" s="1">
        <v>7.8E-2</v>
      </c>
      <c r="F38">
        <v>0.11799999999999999</v>
      </c>
    </row>
    <row r="39" spans="1:7" x14ac:dyDescent="0.25">
      <c r="A39" t="s">
        <v>22</v>
      </c>
      <c r="B39" t="s">
        <v>23</v>
      </c>
      <c r="C39" t="s">
        <v>24</v>
      </c>
      <c r="D39">
        <v>4</v>
      </c>
      <c r="E39">
        <v>5.1999999999999998E-2</v>
      </c>
      <c r="F39" s="1">
        <v>7.8E-2</v>
      </c>
    </row>
    <row r="40" spans="1:7" x14ac:dyDescent="0.25">
      <c r="A40" t="s">
        <v>22</v>
      </c>
      <c r="B40" t="s">
        <v>23</v>
      </c>
      <c r="C40" t="s">
        <v>24</v>
      </c>
      <c r="D40">
        <v>5</v>
      </c>
      <c r="E40" s="1">
        <v>1.4999999999999999E-2</v>
      </c>
      <c r="F40">
        <v>2.1999999999999999E-2</v>
      </c>
    </row>
    <row r="41" spans="1:7" x14ac:dyDescent="0.25">
      <c r="A41" t="s">
        <v>22</v>
      </c>
      <c r="B41" t="s">
        <v>25</v>
      </c>
      <c r="C41" t="s">
        <v>26</v>
      </c>
      <c r="D41">
        <v>1</v>
      </c>
      <c r="E41" s="1">
        <v>0.155</v>
      </c>
      <c r="F41">
        <v>8.2000000000000003E-2</v>
      </c>
    </row>
    <row r="42" spans="1:7" x14ac:dyDescent="0.25">
      <c r="A42" t="s">
        <v>22</v>
      </c>
      <c r="B42" t="s">
        <v>25</v>
      </c>
      <c r="C42" t="s">
        <v>26</v>
      </c>
      <c r="D42">
        <v>2</v>
      </c>
      <c r="E42" s="1">
        <v>0.14399999999999999</v>
      </c>
      <c r="F42">
        <v>6.6000000000000003E-2</v>
      </c>
    </row>
    <row r="43" spans="1:7" x14ac:dyDescent="0.25">
      <c r="A43" t="s">
        <v>22</v>
      </c>
      <c r="B43" t="s">
        <v>25</v>
      </c>
      <c r="C43" t="s">
        <v>26</v>
      </c>
      <c r="D43">
        <v>3</v>
      </c>
      <c r="E43" s="1">
        <v>3.3000000000000002E-2</v>
      </c>
      <c r="F43">
        <v>4.9000000000000002E-2</v>
      </c>
    </row>
    <row r="44" spans="1:7" x14ac:dyDescent="0.25">
      <c r="A44" t="s">
        <v>22</v>
      </c>
      <c r="B44" t="s">
        <v>25</v>
      </c>
      <c r="C44" t="s">
        <v>26</v>
      </c>
      <c r="D44">
        <v>4</v>
      </c>
      <c r="E44">
        <v>2.1999999999999999E-2</v>
      </c>
      <c r="F44" s="1">
        <v>3.3000000000000002E-2</v>
      </c>
    </row>
    <row r="45" spans="1:7" x14ac:dyDescent="0.25">
      <c r="A45" t="s">
        <v>22</v>
      </c>
      <c r="B45" t="s">
        <v>25</v>
      </c>
      <c r="C45" t="s">
        <v>26</v>
      </c>
      <c r="D45">
        <v>5</v>
      </c>
      <c r="E45" s="1">
        <v>1.0999999999999999E-2</v>
      </c>
      <c r="F45">
        <v>1.6E-2</v>
      </c>
    </row>
    <row r="46" spans="1:7" x14ac:dyDescent="0.25">
      <c r="A46" t="s">
        <v>22</v>
      </c>
      <c r="B46" t="s">
        <v>25</v>
      </c>
      <c r="C46" t="s">
        <v>24</v>
      </c>
      <c r="D46">
        <v>1</v>
      </c>
      <c r="E46" s="1">
        <v>0.109</v>
      </c>
      <c r="F46">
        <v>0.16300000000000001</v>
      </c>
    </row>
    <row r="47" spans="1:7" x14ac:dyDescent="0.25">
      <c r="A47" t="s">
        <v>22</v>
      </c>
      <c r="B47" t="s">
        <v>25</v>
      </c>
      <c r="C47" t="s">
        <v>24</v>
      </c>
      <c r="D47">
        <v>2</v>
      </c>
      <c r="E47" s="1">
        <v>8.6999999999999994E-2</v>
      </c>
      <c r="F47" s="1">
        <v>0.13</v>
      </c>
    </row>
    <row r="48" spans="1:7" x14ac:dyDescent="0.25">
      <c r="A48" t="s">
        <v>22</v>
      </c>
      <c r="B48" t="s">
        <v>25</v>
      </c>
      <c r="C48" t="s">
        <v>24</v>
      </c>
      <c r="D48">
        <v>3</v>
      </c>
      <c r="E48" s="1">
        <v>6.5000000000000002E-2</v>
      </c>
      <c r="F48">
        <v>9.8000000000000004E-2</v>
      </c>
    </row>
    <row r="49" spans="1:7" x14ac:dyDescent="0.25">
      <c r="A49" t="s">
        <v>22</v>
      </c>
      <c r="B49" t="s">
        <v>25</v>
      </c>
      <c r="C49" t="s">
        <v>24</v>
      </c>
      <c r="D49">
        <v>4</v>
      </c>
      <c r="E49">
        <v>4.2999999999999997E-2</v>
      </c>
      <c r="F49" s="1">
        <v>6.5000000000000002E-2</v>
      </c>
    </row>
    <row r="50" spans="1:7" x14ac:dyDescent="0.25">
      <c r="A50" t="s">
        <v>22</v>
      </c>
      <c r="B50" t="s">
        <v>25</v>
      </c>
      <c r="C50" t="s">
        <v>24</v>
      </c>
      <c r="D50">
        <v>5</v>
      </c>
      <c r="E50" s="1">
        <v>2.1999999999999999E-2</v>
      </c>
      <c r="F50">
        <v>3.3000000000000002E-2</v>
      </c>
    </row>
    <row r="51" spans="1:7" x14ac:dyDescent="0.25">
      <c r="A51" t="s">
        <v>22</v>
      </c>
      <c r="B51" t="s">
        <v>27</v>
      </c>
      <c r="C51" t="s">
        <v>26</v>
      </c>
      <c r="D51">
        <v>1</v>
      </c>
      <c r="E51" s="1">
        <v>3.9E-2</v>
      </c>
      <c r="F51">
        <v>5.8999999999999997E-2</v>
      </c>
    </row>
    <row r="52" spans="1:7" x14ac:dyDescent="0.25">
      <c r="A52" t="s">
        <v>22</v>
      </c>
      <c r="B52" t="s">
        <v>27</v>
      </c>
      <c r="C52" t="s">
        <v>26</v>
      </c>
      <c r="D52">
        <v>2</v>
      </c>
      <c r="E52" s="1">
        <v>3.2000000000000001E-2</v>
      </c>
      <c r="F52">
        <v>4.7E-2</v>
      </c>
    </row>
    <row r="53" spans="1:7" x14ac:dyDescent="0.25">
      <c r="A53" t="s">
        <v>22</v>
      </c>
      <c r="B53" t="s">
        <v>27</v>
      </c>
      <c r="C53" t="s">
        <v>26</v>
      </c>
      <c r="D53">
        <v>3</v>
      </c>
      <c r="E53" s="1">
        <v>1.9E-2</v>
      </c>
      <c r="F53">
        <v>2.8000000000000001E-2</v>
      </c>
    </row>
    <row r="54" spans="1:7" x14ac:dyDescent="0.25">
      <c r="A54" t="s">
        <v>22</v>
      </c>
      <c r="B54" t="s">
        <v>27</v>
      </c>
      <c r="C54" t="s">
        <v>26</v>
      </c>
      <c r="D54">
        <v>4</v>
      </c>
      <c r="E54">
        <v>1.6E-2</v>
      </c>
      <c r="F54" s="1">
        <v>2.4E-2</v>
      </c>
    </row>
    <row r="55" spans="1:7" x14ac:dyDescent="0.25">
      <c r="A55" t="s">
        <v>22</v>
      </c>
      <c r="B55" t="s">
        <v>27</v>
      </c>
      <c r="C55" t="s">
        <v>26</v>
      </c>
      <c r="D55">
        <v>5</v>
      </c>
      <c r="E55" s="1">
        <v>8.0000000000000002E-3</v>
      </c>
      <c r="F55">
        <v>1.2E-2</v>
      </c>
    </row>
    <row r="56" spans="1:7" x14ac:dyDescent="0.25">
      <c r="A56" t="s">
        <v>22</v>
      </c>
      <c r="B56" t="s">
        <v>27</v>
      </c>
      <c r="C56" t="s">
        <v>24</v>
      </c>
      <c r="D56">
        <v>1</v>
      </c>
      <c r="E56" s="1">
        <v>6.3E-2</v>
      </c>
      <c r="F56">
        <v>9.4E-2</v>
      </c>
    </row>
    <row r="57" spans="1:7" x14ac:dyDescent="0.25">
      <c r="A57" t="s">
        <v>22</v>
      </c>
      <c r="B57" t="s">
        <v>27</v>
      </c>
      <c r="C57" t="s">
        <v>24</v>
      </c>
      <c r="D57">
        <v>2</v>
      </c>
      <c r="E57" s="1">
        <v>0.05</v>
      </c>
      <c r="F57">
        <v>7.4999999999999997E-2</v>
      </c>
    </row>
    <row r="58" spans="1:7" x14ac:dyDescent="0.25">
      <c r="A58" t="s">
        <v>22</v>
      </c>
      <c r="B58" t="s">
        <v>27</v>
      </c>
      <c r="C58" t="s">
        <v>24</v>
      </c>
      <c r="D58">
        <v>3</v>
      </c>
      <c r="E58" s="1">
        <v>0.03</v>
      </c>
      <c r="F58">
        <v>4.4999999999999998E-2</v>
      </c>
    </row>
    <row r="59" spans="1:7" x14ac:dyDescent="0.25">
      <c r="A59" t="s">
        <v>22</v>
      </c>
      <c r="B59" t="s">
        <v>27</v>
      </c>
      <c r="C59" t="s">
        <v>24</v>
      </c>
      <c r="D59">
        <v>4</v>
      </c>
      <c r="E59">
        <v>2.5000000000000001E-2</v>
      </c>
      <c r="F59" s="1">
        <v>3.7999999999999999E-2</v>
      </c>
    </row>
    <row r="60" spans="1:7" x14ac:dyDescent="0.25">
      <c r="A60" t="s">
        <v>22</v>
      </c>
      <c r="B60" t="s">
        <v>27</v>
      </c>
      <c r="C60" t="s">
        <v>24</v>
      </c>
      <c r="D60">
        <v>5</v>
      </c>
      <c r="E60" s="1">
        <v>1.2999999999999999E-2</v>
      </c>
      <c r="F60">
        <v>1.9E-2</v>
      </c>
    </row>
    <row r="61" spans="1:7" x14ac:dyDescent="0.25">
      <c r="A61" t="s">
        <v>28</v>
      </c>
      <c r="B61" t="s">
        <v>29</v>
      </c>
      <c r="C61" t="s">
        <v>31</v>
      </c>
      <c r="D61">
        <v>1</v>
      </c>
      <c r="E61" s="1">
        <v>3.5999999999999997E-2</v>
      </c>
      <c r="F61">
        <v>5.5E-2</v>
      </c>
      <c r="G61" t="s">
        <v>47</v>
      </c>
    </row>
    <row r="62" spans="1:7" x14ac:dyDescent="0.25">
      <c r="A62" t="s">
        <v>28</v>
      </c>
      <c r="B62" t="s">
        <v>29</v>
      </c>
      <c r="C62" t="s">
        <v>31</v>
      </c>
      <c r="D62">
        <v>2</v>
      </c>
      <c r="E62" s="1">
        <v>2.9000000000000001E-2</v>
      </c>
      <c r="F62">
        <v>4.3999999999999997E-2</v>
      </c>
    </row>
    <row r="63" spans="1:7" x14ac:dyDescent="0.25">
      <c r="A63" t="s">
        <v>28</v>
      </c>
      <c r="B63" t="s">
        <v>29</v>
      </c>
      <c r="C63" t="s">
        <v>31</v>
      </c>
      <c r="D63">
        <v>3</v>
      </c>
      <c r="E63" s="1">
        <v>2.1999999999999999E-2</v>
      </c>
      <c r="F63">
        <v>3.3000000000000002E-2</v>
      </c>
    </row>
    <row r="64" spans="1:7" x14ac:dyDescent="0.25">
      <c r="A64" t="s">
        <v>28</v>
      </c>
      <c r="B64" t="s">
        <v>29</v>
      </c>
      <c r="C64" t="s">
        <v>31</v>
      </c>
      <c r="D64">
        <v>4</v>
      </c>
      <c r="E64">
        <v>1.4999999999999999E-2</v>
      </c>
      <c r="F64" s="1">
        <v>2.1999999999999999E-2</v>
      </c>
    </row>
    <row r="65" spans="1:6" x14ac:dyDescent="0.25">
      <c r="A65" t="s">
        <v>28</v>
      </c>
      <c r="B65" t="s">
        <v>29</v>
      </c>
      <c r="C65" t="s">
        <v>31</v>
      </c>
      <c r="D65">
        <v>5</v>
      </c>
      <c r="E65" s="1">
        <v>7.0000000000000001E-3</v>
      </c>
      <c r="F65">
        <v>1.0999999999999999E-2</v>
      </c>
    </row>
    <row r="66" spans="1:6" x14ac:dyDescent="0.25">
      <c r="A66" t="s">
        <v>28</v>
      </c>
      <c r="B66" t="s">
        <v>29</v>
      </c>
      <c r="C66" t="s">
        <v>32</v>
      </c>
      <c r="D66">
        <v>1</v>
      </c>
      <c r="E66" s="1">
        <v>2.4E-2</v>
      </c>
      <c r="F66">
        <v>3.6999999999999998E-2</v>
      </c>
    </row>
    <row r="67" spans="1:6" x14ac:dyDescent="0.25">
      <c r="A67" t="s">
        <v>28</v>
      </c>
      <c r="B67" t="s">
        <v>29</v>
      </c>
      <c r="C67" t="s">
        <v>32</v>
      </c>
      <c r="D67">
        <v>2</v>
      </c>
      <c r="E67" s="1">
        <v>1.9E-2</v>
      </c>
      <c r="F67">
        <v>2.9000000000000001E-2</v>
      </c>
    </row>
    <row r="68" spans="1:6" x14ac:dyDescent="0.25">
      <c r="A68" t="s">
        <v>28</v>
      </c>
      <c r="B68" t="s">
        <v>29</v>
      </c>
      <c r="C68" t="s">
        <v>32</v>
      </c>
      <c r="D68">
        <v>3</v>
      </c>
      <c r="E68" s="1">
        <v>1.4E-2</v>
      </c>
      <c r="F68">
        <v>2.1999999999999999E-2</v>
      </c>
    </row>
    <row r="69" spans="1:6" x14ac:dyDescent="0.25">
      <c r="A69" t="s">
        <v>28</v>
      </c>
      <c r="B69" t="s">
        <v>29</v>
      </c>
      <c r="C69" t="s">
        <v>32</v>
      </c>
      <c r="D69">
        <v>4</v>
      </c>
      <c r="E69" s="1">
        <v>0.01</v>
      </c>
      <c r="F69" s="1">
        <v>1.4E-2</v>
      </c>
    </row>
    <row r="70" spans="1:6" x14ac:dyDescent="0.25">
      <c r="A70" t="s">
        <v>28</v>
      </c>
      <c r="B70" t="s">
        <v>29</v>
      </c>
      <c r="C70" t="s">
        <v>32</v>
      </c>
      <c r="D70">
        <v>5</v>
      </c>
      <c r="E70" s="1">
        <v>5.0000000000000001E-3</v>
      </c>
      <c r="F70">
        <v>7.0000000000000001E-3</v>
      </c>
    </row>
    <row r="71" spans="1:6" x14ac:dyDescent="0.25">
      <c r="A71" t="s">
        <v>28</v>
      </c>
      <c r="B71" t="s">
        <v>29</v>
      </c>
      <c r="C71" t="s">
        <v>33</v>
      </c>
      <c r="D71">
        <v>1</v>
      </c>
      <c r="E71" s="8">
        <v>1.9E-3</v>
      </c>
      <c r="F71" s="8">
        <v>2.8E-3</v>
      </c>
    </row>
    <row r="72" spans="1:6" x14ac:dyDescent="0.25">
      <c r="A72" t="s">
        <v>28</v>
      </c>
      <c r="B72" t="s">
        <v>29</v>
      </c>
      <c r="C72" t="s">
        <v>33</v>
      </c>
      <c r="D72">
        <v>2</v>
      </c>
      <c r="E72" s="8">
        <v>1.5E-3</v>
      </c>
      <c r="F72" s="8">
        <v>2.3E-3</v>
      </c>
    </row>
    <row r="73" spans="1:6" x14ac:dyDescent="0.25">
      <c r="A73" t="s">
        <v>28</v>
      </c>
      <c r="B73" t="s">
        <v>29</v>
      </c>
      <c r="C73" t="s">
        <v>33</v>
      </c>
      <c r="D73">
        <v>3</v>
      </c>
      <c r="E73" s="8">
        <v>1.1999999999999999E-3</v>
      </c>
      <c r="F73" s="8">
        <v>1.8E-3</v>
      </c>
    </row>
    <row r="74" spans="1:6" x14ac:dyDescent="0.25">
      <c r="A74" t="s">
        <v>28</v>
      </c>
      <c r="B74" t="s">
        <v>29</v>
      </c>
      <c r="C74" t="s">
        <v>33</v>
      </c>
      <c r="D74">
        <v>4</v>
      </c>
      <c r="E74" s="8">
        <v>8.9999999999999998E-4</v>
      </c>
      <c r="F74" s="8">
        <v>1.2999999999999999E-3</v>
      </c>
    </row>
    <row r="75" spans="1:6" x14ac:dyDescent="0.25">
      <c r="A75" t="s">
        <v>28</v>
      </c>
      <c r="B75" t="s">
        <v>29</v>
      </c>
      <c r="C75" t="s">
        <v>33</v>
      </c>
      <c r="D75">
        <v>5</v>
      </c>
      <c r="E75" s="8">
        <v>4.0000000000000002E-4</v>
      </c>
      <c r="F75" s="8">
        <v>5.9999999999999995E-4</v>
      </c>
    </row>
    <row r="76" spans="1:6" x14ac:dyDescent="0.25">
      <c r="A76" t="s">
        <v>28</v>
      </c>
      <c r="B76" t="s">
        <v>34</v>
      </c>
      <c r="C76" t="s">
        <v>19</v>
      </c>
      <c r="D76">
        <v>1</v>
      </c>
      <c r="E76" s="1">
        <v>0.08</v>
      </c>
      <c r="F76">
        <v>0.11899999999999999</v>
      </c>
    </row>
    <row r="77" spans="1:6" x14ac:dyDescent="0.25">
      <c r="A77" t="s">
        <v>28</v>
      </c>
      <c r="B77" t="s">
        <v>34</v>
      </c>
      <c r="C77" t="s">
        <v>19</v>
      </c>
      <c r="D77">
        <v>2</v>
      </c>
      <c r="E77" s="1">
        <v>6.4000000000000001E-2</v>
      </c>
      <c r="F77">
        <v>9.5000000000000001E-2</v>
      </c>
    </row>
    <row r="78" spans="1:6" x14ac:dyDescent="0.25">
      <c r="A78" t="s">
        <v>28</v>
      </c>
      <c r="B78" t="s">
        <v>34</v>
      </c>
      <c r="C78" t="s">
        <v>19</v>
      </c>
      <c r="D78">
        <v>3</v>
      </c>
      <c r="E78" s="1">
        <v>4.8000000000000001E-2</v>
      </c>
      <c r="F78">
        <v>7.1999999999999995E-2</v>
      </c>
    </row>
    <row r="79" spans="1:6" x14ac:dyDescent="0.25">
      <c r="A79" t="s">
        <v>28</v>
      </c>
      <c r="B79" t="s">
        <v>34</v>
      </c>
      <c r="C79" t="s">
        <v>19</v>
      </c>
      <c r="D79">
        <v>4</v>
      </c>
      <c r="E79" s="1">
        <v>0.03</v>
      </c>
      <c r="F79" s="1">
        <v>4.3999999999999997E-2</v>
      </c>
    </row>
    <row r="80" spans="1:6" x14ac:dyDescent="0.25">
      <c r="A80" t="s">
        <v>28</v>
      </c>
      <c r="B80" t="s">
        <v>34</v>
      </c>
      <c r="C80" t="s">
        <v>19</v>
      </c>
      <c r="D80">
        <v>5</v>
      </c>
      <c r="E80" s="1">
        <v>1.4999999999999999E-2</v>
      </c>
      <c r="F80">
        <v>2.3E-2</v>
      </c>
    </row>
    <row r="81" spans="1:7" x14ac:dyDescent="0.25">
      <c r="A81" t="s">
        <v>28</v>
      </c>
      <c r="B81" t="s">
        <v>34</v>
      </c>
      <c r="C81" t="s">
        <v>15</v>
      </c>
      <c r="D81">
        <v>1</v>
      </c>
      <c r="E81" s="1">
        <v>8.2000000000000003E-2</v>
      </c>
      <c r="F81">
        <v>0.124</v>
      </c>
    </row>
    <row r="82" spans="1:7" x14ac:dyDescent="0.25">
      <c r="A82" t="s">
        <v>28</v>
      </c>
      <c r="B82" t="s">
        <v>34</v>
      </c>
      <c r="C82" t="s">
        <v>15</v>
      </c>
      <c r="D82">
        <v>2</v>
      </c>
      <c r="E82" s="1">
        <v>5.3999999999999999E-2</v>
      </c>
      <c r="F82">
        <v>8.1000000000000003E-2</v>
      </c>
    </row>
    <row r="83" spans="1:7" x14ac:dyDescent="0.25">
      <c r="A83" t="s">
        <v>28</v>
      </c>
      <c r="B83" t="s">
        <v>34</v>
      </c>
      <c r="C83" t="s">
        <v>15</v>
      </c>
      <c r="D83">
        <v>3</v>
      </c>
      <c r="E83" s="1">
        <v>4.9000000000000002E-2</v>
      </c>
      <c r="F83">
        <v>7.3999999999999996E-2</v>
      </c>
    </row>
    <row r="84" spans="1:7" x14ac:dyDescent="0.25">
      <c r="A84" t="s">
        <v>28</v>
      </c>
      <c r="B84" t="s">
        <v>34</v>
      </c>
      <c r="C84" t="s">
        <v>15</v>
      </c>
      <c r="D84">
        <v>4</v>
      </c>
      <c r="E84" s="1">
        <v>2.7E-2</v>
      </c>
      <c r="F84" s="1">
        <v>4.1000000000000002E-2</v>
      </c>
    </row>
    <row r="85" spans="1:7" x14ac:dyDescent="0.25">
      <c r="A85" t="s">
        <v>28</v>
      </c>
      <c r="B85" t="s">
        <v>34</v>
      </c>
      <c r="C85" t="s">
        <v>15</v>
      </c>
      <c r="D85">
        <v>5</v>
      </c>
      <c r="E85" s="1">
        <v>1.6E-2</v>
      </c>
      <c r="F85">
        <v>2.5000000000000001E-2</v>
      </c>
    </row>
    <row r="86" spans="1:7" x14ac:dyDescent="0.25">
      <c r="A86" t="s">
        <v>28</v>
      </c>
      <c r="B86" t="s">
        <v>35</v>
      </c>
      <c r="C86" t="s">
        <v>30</v>
      </c>
      <c r="D86">
        <v>1</v>
      </c>
      <c r="E86" s="1">
        <v>8.9999999999999993E-3</v>
      </c>
      <c r="F86">
        <v>1.2999999999999999E-2</v>
      </c>
    </row>
    <row r="87" spans="1:7" x14ac:dyDescent="0.25">
      <c r="A87" t="s">
        <v>28</v>
      </c>
      <c r="B87" t="s">
        <v>35</v>
      </c>
      <c r="C87" t="s">
        <v>30</v>
      </c>
      <c r="D87">
        <v>2</v>
      </c>
      <c r="E87" s="1">
        <v>7.0000000000000001E-3</v>
      </c>
      <c r="F87" s="1">
        <v>0.01</v>
      </c>
    </row>
    <row r="88" spans="1:7" x14ac:dyDescent="0.25">
      <c r="A88" t="s">
        <v>28</v>
      </c>
      <c r="B88" t="s">
        <v>35</v>
      </c>
      <c r="C88" t="s">
        <v>30</v>
      </c>
      <c r="D88">
        <v>3</v>
      </c>
      <c r="E88" s="1">
        <v>5.0000000000000001E-3</v>
      </c>
      <c r="F88">
        <v>8.0000000000000002E-3</v>
      </c>
    </row>
    <row r="89" spans="1:7" x14ac:dyDescent="0.25">
      <c r="A89" t="s">
        <v>28</v>
      </c>
      <c r="B89" t="s">
        <v>35</v>
      </c>
      <c r="C89" t="s">
        <v>30</v>
      </c>
      <c r="D89">
        <v>4</v>
      </c>
      <c r="E89" s="1">
        <v>3.0000000000000001E-3</v>
      </c>
      <c r="F89" s="1">
        <v>5.0000000000000001E-3</v>
      </c>
    </row>
    <row r="90" spans="1:7" x14ac:dyDescent="0.25">
      <c r="A90" t="s">
        <v>28</v>
      </c>
      <c r="B90" t="s">
        <v>35</v>
      </c>
      <c r="C90" t="s">
        <v>30</v>
      </c>
      <c r="D90">
        <v>5</v>
      </c>
      <c r="E90" s="1">
        <v>2E-3</v>
      </c>
      <c r="F90">
        <v>3.0000000000000001E-3</v>
      </c>
    </row>
    <row r="91" spans="1:7" x14ac:dyDescent="0.25">
      <c r="A91" t="s">
        <v>28</v>
      </c>
      <c r="B91" t="s">
        <v>36</v>
      </c>
      <c r="C91" t="s">
        <v>15</v>
      </c>
      <c r="D91">
        <v>1</v>
      </c>
      <c r="E91" s="1">
        <v>7.6999999999999999E-2</v>
      </c>
      <c r="F91">
        <v>0.11600000000000001</v>
      </c>
    </row>
    <row r="92" spans="1:7" x14ac:dyDescent="0.25">
      <c r="A92" t="s">
        <v>28</v>
      </c>
      <c r="B92" t="s">
        <v>36</v>
      </c>
      <c r="C92" t="s">
        <v>15</v>
      </c>
      <c r="D92">
        <v>2</v>
      </c>
      <c r="E92" s="1">
        <v>6.4000000000000001E-2</v>
      </c>
      <c r="F92" s="1">
        <v>9.6000000000000002E-2</v>
      </c>
    </row>
    <row r="93" spans="1:7" x14ac:dyDescent="0.25">
      <c r="A93" t="s">
        <v>28</v>
      </c>
      <c r="B93" t="s">
        <v>36</v>
      </c>
      <c r="C93" t="s">
        <v>15</v>
      </c>
      <c r="D93">
        <v>3</v>
      </c>
      <c r="E93" s="1">
        <v>4.5999999999999999E-2</v>
      </c>
      <c r="F93">
        <v>6.8000000000000005E-2</v>
      </c>
    </row>
    <row r="94" spans="1:7" x14ac:dyDescent="0.25">
      <c r="A94" t="s">
        <v>28</v>
      </c>
      <c r="B94" t="s">
        <v>36</v>
      </c>
      <c r="C94" t="s">
        <v>15</v>
      </c>
      <c r="D94">
        <v>4</v>
      </c>
      <c r="E94" s="1">
        <v>2.9000000000000001E-2</v>
      </c>
      <c r="F94" s="1">
        <v>4.3999999999999997E-2</v>
      </c>
    </row>
    <row r="95" spans="1:7" x14ac:dyDescent="0.25">
      <c r="A95" t="s">
        <v>28</v>
      </c>
      <c r="B95" t="s">
        <v>36</v>
      </c>
      <c r="C95" t="s">
        <v>15</v>
      </c>
      <c r="D95">
        <v>5</v>
      </c>
      <c r="E95" s="1">
        <v>1.4999999999999999E-2</v>
      </c>
      <c r="F95">
        <v>2.3E-2</v>
      </c>
    </row>
    <row r="96" spans="1:7" x14ac:dyDescent="0.25">
      <c r="A96" t="s">
        <v>37</v>
      </c>
      <c r="B96" t="s">
        <v>36</v>
      </c>
      <c r="C96" t="s">
        <v>15</v>
      </c>
      <c r="D96">
        <v>1</v>
      </c>
      <c r="E96" s="1">
        <v>2.5999999999999999E-2</v>
      </c>
      <c r="F96">
        <v>3.9E-2</v>
      </c>
      <c r="G96" t="s">
        <v>48</v>
      </c>
    </row>
    <row r="97" spans="1:7" x14ac:dyDescent="0.25">
      <c r="A97" t="s">
        <v>37</v>
      </c>
      <c r="B97" t="s">
        <v>36</v>
      </c>
      <c r="C97" t="s">
        <v>15</v>
      </c>
      <c r="D97">
        <v>2</v>
      </c>
      <c r="E97" s="1">
        <v>2.8000000000000001E-2</v>
      </c>
      <c r="F97" s="1">
        <v>4.2000000000000003E-2</v>
      </c>
    </row>
    <row r="98" spans="1:7" x14ac:dyDescent="0.25">
      <c r="A98" t="s">
        <v>37</v>
      </c>
      <c r="B98" t="s">
        <v>36</v>
      </c>
      <c r="C98" t="s">
        <v>15</v>
      </c>
      <c r="D98">
        <v>3</v>
      </c>
      <c r="E98" s="1">
        <v>2.1000000000000001E-2</v>
      </c>
      <c r="F98">
        <v>3.2000000000000001E-2</v>
      </c>
    </row>
    <row r="99" spans="1:7" x14ac:dyDescent="0.25">
      <c r="A99" t="s">
        <v>37</v>
      </c>
      <c r="B99" t="s">
        <v>36</v>
      </c>
      <c r="C99" t="s">
        <v>15</v>
      </c>
      <c r="D99">
        <v>4</v>
      </c>
      <c r="E99" s="1">
        <v>1.4E-2</v>
      </c>
      <c r="F99" s="1">
        <v>2.1000000000000001E-2</v>
      </c>
    </row>
    <row r="100" spans="1:7" x14ac:dyDescent="0.25">
      <c r="A100" t="s">
        <v>37</v>
      </c>
      <c r="B100" t="s">
        <v>36</v>
      </c>
      <c r="C100" t="s">
        <v>15</v>
      </c>
      <c r="D100">
        <v>5</v>
      </c>
      <c r="E100" s="1">
        <v>7.0000000000000001E-3</v>
      </c>
      <c r="F100" s="1">
        <v>0.01</v>
      </c>
    </row>
    <row r="101" spans="1:7" x14ac:dyDescent="0.25">
      <c r="A101" t="s">
        <v>37</v>
      </c>
      <c r="B101" t="s">
        <v>38</v>
      </c>
      <c r="C101" t="s">
        <v>30</v>
      </c>
      <c r="D101">
        <v>1</v>
      </c>
      <c r="E101" s="1">
        <v>2.3E-2</v>
      </c>
      <c r="F101">
        <v>3.5000000000000003E-2</v>
      </c>
    </row>
    <row r="102" spans="1:7" x14ac:dyDescent="0.25">
      <c r="A102" t="s">
        <v>37</v>
      </c>
      <c r="B102" t="s">
        <v>38</v>
      </c>
      <c r="C102" t="s">
        <v>30</v>
      </c>
      <c r="D102">
        <v>2</v>
      </c>
      <c r="E102" s="1">
        <v>1.9E-2</v>
      </c>
      <c r="F102" s="1">
        <v>2.8000000000000001E-2</v>
      </c>
    </row>
    <row r="103" spans="1:7" x14ac:dyDescent="0.25">
      <c r="A103" t="s">
        <v>37</v>
      </c>
      <c r="B103" t="s">
        <v>38</v>
      </c>
      <c r="C103" t="s">
        <v>30</v>
      </c>
      <c r="D103">
        <v>3</v>
      </c>
      <c r="E103" s="1">
        <v>1.4E-2</v>
      </c>
      <c r="F103">
        <v>2.1000000000000001E-2</v>
      </c>
    </row>
    <row r="104" spans="1:7" x14ac:dyDescent="0.25">
      <c r="A104" t="s">
        <v>37</v>
      </c>
      <c r="B104" t="s">
        <v>38</v>
      </c>
      <c r="C104" t="s">
        <v>30</v>
      </c>
      <c r="D104">
        <v>4</v>
      </c>
      <c r="E104" s="1">
        <v>8.9999999999999993E-3</v>
      </c>
      <c r="F104" s="1">
        <v>1.4E-2</v>
      </c>
    </row>
    <row r="105" spans="1:7" x14ac:dyDescent="0.25">
      <c r="A105" t="s">
        <v>37</v>
      </c>
      <c r="B105" t="s">
        <v>38</v>
      </c>
      <c r="C105" t="s">
        <v>30</v>
      </c>
      <c r="D105">
        <v>5</v>
      </c>
      <c r="E105" s="1">
        <v>5.0000000000000001E-3</v>
      </c>
      <c r="F105" s="1">
        <v>7.0000000000000001E-3</v>
      </c>
    </row>
    <row r="106" spans="1:7" x14ac:dyDescent="0.25">
      <c r="A106" t="s">
        <v>39</v>
      </c>
      <c r="B106" t="s">
        <v>40</v>
      </c>
      <c r="C106" t="s">
        <v>15</v>
      </c>
      <c r="D106">
        <v>1</v>
      </c>
      <c r="E106" s="1">
        <v>5.3999999999999999E-2</v>
      </c>
      <c r="F106">
        <v>8.2000000000000003E-2</v>
      </c>
      <c r="G106" t="s">
        <v>49</v>
      </c>
    </row>
    <row r="107" spans="1:7" x14ac:dyDescent="0.25">
      <c r="A107" t="s">
        <v>39</v>
      </c>
      <c r="B107" t="s">
        <v>40</v>
      </c>
      <c r="C107" t="s">
        <v>15</v>
      </c>
      <c r="D107">
        <v>2</v>
      </c>
      <c r="E107" s="1">
        <v>4.3999999999999997E-2</v>
      </c>
      <c r="F107" s="1">
        <v>6.5000000000000002E-2</v>
      </c>
    </row>
    <row r="108" spans="1:7" x14ac:dyDescent="0.25">
      <c r="A108" t="s">
        <v>39</v>
      </c>
      <c r="B108" t="s">
        <v>40</v>
      </c>
      <c r="C108" t="s">
        <v>15</v>
      </c>
      <c r="D108">
        <v>3</v>
      </c>
      <c r="E108" s="1">
        <v>3.3000000000000002E-2</v>
      </c>
      <c r="F108">
        <v>4.9000000000000002E-2</v>
      </c>
    </row>
    <row r="109" spans="1:7" x14ac:dyDescent="0.25">
      <c r="A109" t="s">
        <v>39</v>
      </c>
      <c r="B109" t="s">
        <v>40</v>
      </c>
      <c r="C109" t="s">
        <v>15</v>
      </c>
      <c r="D109">
        <v>4</v>
      </c>
      <c r="E109" s="1">
        <v>2.1999999999999999E-2</v>
      </c>
      <c r="F109" s="1">
        <v>3.3000000000000002E-2</v>
      </c>
    </row>
    <row r="110" spans="1:7" x14ac:dyDescent="0.25">
      <c r="A110" t="s">
        <v>39</v>
      </c>
      <c r="B110" t="s">
        <v>40</v>
      </c>
      <c r="C110" t="s">
        <v>15</v>
      </c>
      <c r="D110">
        <v>5</v>
      </c>
      <c r="E110" s="1">
        <v>1.0999999999999999E-2</v>
      </c>
      <c r="F110" s="1">
        <v>1.6E-2</v>
      </c>
    </row>
    <row r="111" spans="1:7" x14ac:dyDescent="0.25">
      <c r="A111" t="s">
        <v>39</v>
      </c>
      <c r="B111" t="s">
        <v>40</v>
      </c>
      <c r="C111" t="s">
        <v>24</v>
      </c>
      <c r="D111">
        <v>1</v>
      </c>
      <c r="E111" s="1">
        <v>0.622</v>
      </c>
      <c r="F111">
        <v>0.93400000000000005</v>
      </c>
    </row>
    <row r="112" spans="1:7" x14ac:dyDescent="0.25">
      <c r="A112" t="s">
        <v>39</v>
      </c>
      <c r="B112" t="s">
        <v>40</v>
      </c>
      <c r="C112" t="s">
        <v>24</v>
      </c>
      <c r="D112">
        <v>2</v>
      </c>
      <c r="E112" s="1">
        <v>1.0999999999999999E-2</v>
      </c>
      <c r="F112" s="1">
        <v>1.6E-2</v>
      </c>
    </row>
    <row r="113" spans="1:7" x14ac:dyDescent="0.25">
      <c r="A113" t="s">
        <v>39</v>
      </c>
      <c r="B113" t="s">
        <v>40</v>
      </c>
      <c r="C113" t="s">
        <v>24</v>
      </c>
      <c r="D113">
        <v>3</v>
      </c>
      <c r="E113" s="1">
        <v>0.01</v>
      </c>
      <c r="F113">
        <v>1.4999999999999999E-2</v>
      </c>
    </row>
    <row r="114" spans="1:7" x14ac:dyDescent="0.25">
      <c r="A114" t="s">
        <v>39</v>
      </c>
      <c r="B114" t="s">
        <v>40</v>
      </c>
      <c r="C114" t="s">
        <v>24</v>
      </c>
      <c r="D114">
        <v>4</v>
      </c>
      <c r="E114" s="1">
        <v>7.0000000000000001E-3</v>
      </c>
      <c r="F114" s="1">
        <v>0.01</v>
      </c>
    </row>
    <row r="115" spans="1:7" x14ac:dyDescent="0.25">
      <c r="A115" t="s">
        <v>39</v>
      </c>
      <c r="B115" t="s">
        <v>40</v>
      </c>
      <c r="C115" t="s">
        <v>24</v>
      </c>
      <c r="D115">
        <v>5</v>
      </c>
      <c r="E115" s="1">
        <v>0.124</v>
      </c>
      <c r="F115" s="1">
        <v>0.187</v>
      </c>
    </row>
    <row r="116" spans="1:7" x14ac:dyDescent="0.25">
      <c r="A116" t="s">
        <v>39</v>
      </c>
      <c r="B116" t="s">
        <v>41</v>
      </c>
      <c r="C116" t="s">
        <v>30</v>
      </c>
      <c r="D116">
        <v>1</v>
      </c>
      <c r="E116" s="1">
        <v>5.0000000000000001E-3</v>
      </c>
      <c r="F116">
        <v>8.0000000000000002E-3</v>
      </c>
    </row>
    <row r="117" spans="1:7" x14ac:dyDescent="0.25">
      <c r="A117" t="s">
        <v>39</v>
      </c>
      <c r="B117" t="s">
        <v>41</v>
      </c>
      <c r="C117" t="s">
        <v>30</v>
      </c>
      <c r="D117">
        <v>2</v>
      </c>
      <c r="E117" s="1">
        <v>3.0000000000000001E-3</v>
      </c>
      <c r="F117" s="1">
        <v>5.0000000000000001E-3</v>
      </c>
    </row>
    <row r="118" spans="1:7" x14ac:dyDescent="0.25">
      <c r="A118" t="s">
        <v>39</v>
      </c>
      <c r="B118" t="s">
        <v>41</v>
      </c>
      <c r="C118" t="s">
        <v>30</v>
      </c>
      <c r="D118">
        <v>3</v>
      </c>
      <c r="E118" s="1">
        <v>3.0000000000000001E-3</v>
      </c>
      <c r="F118">
        <v>4.0000000000000001E-3</v>
      </c>
    </row>
    <row r="119" spans="1:7" x14ac:dyDescent="0.25">
      <c r="A119" t="s">
        <v>39</v>
      </c>
      <c r="B119" t="s">
        <v>41</v>
      </c>
      <c r="C119" t="s">
        <v>30</v>
      </c>
      <c r="D119">
        <v>4</v>
      </c>
      <c r="E119" s="1">
        <v>2E-3</v>
      </c>
      <c r="F119" s="1">
        <v>3.0000000000000001E-3</v>
      </c>
    </row>
    <row r="120" spans="1:7" x14ac:dyDescent="0.25">
      <c r="A120" t="s">
        <v>39</v>
      </c>
      <c r="B120" t="s">
        <v>41</v>
      </c>
      <c r="C120" t="s">
        <v>30</v>
      </c>
      <c r="D120">
        <v>5</v>
      </c>
      <c r="E120" s="1">
        <v>1E-3</v>
      </c>
      <c r="F120" s="1">
        <v>2E-3</v>
      </c>
    </row>
    <row r="121" spans="1:7" x14ac:dyDescent="0.25">
      <c r="A121" t="s">
        <v>42</v>
      </c>
      <c r="B121" t="s">
        <v>43</v>
      </c>
      <c r="C121" t="s">
        <v>44</v>
      </c>
      <c r="D121">
        <v>1</v>
      </c>
      <c r="E121" s="1">
        <v>0.02</v>
      </c>
      <c r="F121">
        <v>3.1E-2</v>
      </c>
      <c r="G121" t="s">
        <v>47</v>
      </c>
    </row>
    <row r="122" spans="1:7" x14ac:dyDescent="0.25">
      <c r="A122" t="s">
        <v>42</v>
      </c>
      <c r="B122" t="s">
        <v>43</v>
      </c>
      <c r="C122" t="s">
        <v>44</v>
      </c>
      <c r="D122">
        <v>2</v>
      </c>
      <c r="E122" s="1">
        <v>1.6E-2</v>
      </c>
      <c r="F122" s="1">
        <v>2.4E-2</v>
      </c>
    </row>
    <row r="123" spans="1:7" x14ac:dyDescent="0.25">
      <c r="A123" t="s">
        <v>42</v>
      </c>
      <c r="B123" t="s">
        <v>43</v>
      </c>
      <c r="C123" t="s">
        <v>44</v>
      </c>
      <c r="D123">
        <v>3</v>
      </c>
      <c r="E123" s="1">
        <v>1.2E-2</v>
      </c>
      <c r="F123">
        <v>1.7999999999999999E-2</v>
      </c>
    </row>
    <row r="124" spans="1:7" x14ac:dyDescent="0.25">
      <c r="A124" t="s">
        <v>42</v>
      </c>
      <c r="B124" t="s">
        <v>43</v>
      </c>
      <c r="C124" t="s">
        <v>44</v>
      </c>
      <c r="D124">
        <v>4</v>
      </c>
      <c r="E124" s="1">
        <v>8.0000000000000002E-3</v>
      </c>
      <c r="F124" s="1">
        <v>1.2E-2</v>
      </c>
    </row>
    <row r="125" spans="1:7" x14ac:dyDescent="0.25">
      <c r="A125" t="s">
        <v>42</v>
      </c>
      <c r="B125" t="s">
        <v>43</v>
      </c>
      <c r="C125" t="s">
        <v>44</v>
      </c>
      <c r="D125">
        <v>5</v>
      </c>
      <c r="E125" s="1">
        <v>4.0000000000000001E-3</v>
      </c>
      <c r="F125" s="1">
        <v>6.0000000000000001E-3</v>
      </c>
    </row>
    <row r="126" spans="1:7" x14ac:dyDescent="0.25">
      <c r="A126" t="s">
        <v>42</v>
      </c>
      <c r="B126" t="s">
        <v>43</v>
      </c>
      <c r="C126" t="s">
        <v>24</v>
      </c>
      <c r="D126">
        <v>1</v>
      </c>
      <c r="E126" s="1">
        <v>5.1999999999999998E-2</v>
      </c>
      <c r="F126">
        <v>7.9000000000000001E-2</v>
      </c>
    </row>
    <row r="127" spans="1:7" x14ac:dyDescent="0.25">
      <c r="A127" t="s">
        <v>42</v>
      </c>
      <c r="B127" t="s">
        <v>43</v>
      </c>
      <c r="C127" t="s">
        <v>24</v>
      </c>
      <c r="D127">
        <v>2</v>
      </c>
      <c r="E127" s="1">
        <v>0.27300000000000002</v>
      </c>
      <c r="F127" s="1">
        <v>0.40899999999999997</v>
      </c>
    </row>
    <row r="128" spans="1:7" x14ac:dyDescent="0.25">
      <c r="A128" t="s">
        <v>42</v>
      </c>
      <c r="B128" t="s">
        <v>43</v>
      </c>
      <c r="C128" t="s">
        <v>24</v>
      </c>
      <c r="D128">
        <v>3</v>
      </c>
      <c r="E128" s="1">
        <v>0.20499999999999999</v>
      </c>
      <c r="F128">
        <v>0.307</v>
      </c>
    </row>
    <row r="129" spans="1:7" x14ac:dyDescent="0.25">
      <c r="A129" t="s">
        <v>42</v>
      </c>
      <c r="B129" t="s">
        <v>43</v>
      </c>
      <c r="C129" t="s">
        <v>24</v>
      </c>
      <c r="D129">
        <v>4</v>
      </c>
      <c r="E129" s="1">
        <v>0.13600000000000001</v>
      </c>
      <c r="F129" s="1">
        <v>0.20499999999999999</v>
      </c>
    </row>
    <row r="130" spans="1:7" x14ac:dyDescent="0.25">
      <c r="A130" t="s">
        <v>42</v>
      </c>
      <c r="B130" t="s">
        <v>43</v>
      </c>
      <c r="C130" t="s">
        <v>24</v>
      </c>
      <c r="D130">
        <v>5</v>
      </c>
      <c r="E130" s="1">
        <v>6.8000000000000005E-2</v>
      </c>
      <c r="F130" s="1">
        <v>0.10199999999999999</v>
      </c>
    </row>
    <row r="131" spans="1:7" x14ac:dyDescent="0.25">
      <c r="A131" t="s">
        <v>42</v>
      </c>
      <c r="B131" t="s">
        <v>45</v>
      </c>
      <c r="C131" t="s">
        <v>24</v>
      </c>
      <c r="D131">
        <v>1</v>
      </c>
      <c r="E131" s="1">
        <v>8.2000000000000003E-2</v>
      </c>
      <c r="F131">
        <v>0.124</v>
      </c>
    </row>
    <row r="132" spans="1:7" x14ac:dyDescent="0.25">
      <c r="A132" t="s">
        <v>42</v>
      </c>
      <c r="B132" t="s">
        <v>45</v>
      </c>
      <c r="C132" t="s">
        <v>24</v>
      </c>
      <c r="D132">
        <v>2</v>
      </c>
      <c r="E132" s="1">
        <v>6.6000000000000003E-2</v>
      </c>
      <c r="F132" s="1">
        <v>9.9000000000000005E-2</v>
      </c>
    </row>
    <row r="133" spans="1:7" x14ac:dyDescent="0.25">
      <c r="A133" t="s">
        <v>42</v>
      </c>
      <c r="B133" t="s">
        <v>45</v>
      </c>
      <c r="C133" t="s">
        <v>24</v>
      </c>
      <c r="D133">
        <v>3</v>
      </c>
      <c r="E133" s="1">
        <v>4.7E-2</v>
      </c>
      <c r="F133">
        <v>7.0999999999999994E-2</v>
      </c>
    </row>
    <row r="134" spans="1:7" x14ac:dyDescent="0.25">
      <c r="A134" t="s">
        <v>42</v>
      </c>
      <c r="B134" t="s">
        <v>45</v>
      </c>
      <c r="C134" t="s">
        <v>24</v>
      </c>
      <c r="D134">
        <v>4</v>
      </c>
      <c r="E134" s="1">
        <v>3.3000000000000002E-2</v>
      </c>
      <c r="F134" s="1">
        <v>4.9000000000000002E-2</v>
      </c>
    </row>
    <row r="135" spans="1:7" x14ac:dyDescent="0.25">
      <c r="A135" t="s">
        <v>42</v>
      </c>
      <c r="B135" t="s">
        <v>45</v>
      </c>
      <c r="C135" t="s">
        <v>24</v>
      </c>
      <c r="D135">
        <v>5</v>
      </c>
      <c r="E135" s="1">
        <v>0.1</v>
      </c>
      <c r="F135" s="1">
        <v>0.15</v>
      </c>
    </row>
    <row r="136" spans="1:7" x14ac:dyDescent="0.25">
      <c r="A136" t="s">
        <v>50</v>
      </c>
      <c r="B136" t="s">
        <v>50</v>
      </c>
      <c r="C136" t="s">
        <v>50</v>
      </c>
      <c r="D136">
        <v>0</v>
      </c>
      <c r="E136" s="8">
        <v>1.9E-3</v>
      </c>
      <c r="F136" s="8">
        <v>2.8E-3</v>
      </c>
      <c r="G136" t="s">
        <v>51</v>
      </c>
    </row>
  </sheetData>
  <autoFilter ref="A5:G136" xr:uid="{4E56198C-4A07-42EE-A732-979EFA2DF895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APT</vt:lpstr>
      <vt:lpstr>FREK &amp; ALAT</vt:lpstr>
      <vt:lpstr>Referensi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iank ardie</dc:creator>
  <cp:lastModifiedBy>iank ardie</cp:lastModifiedBy>
  <dcterms:created xsi:type="dcterms:W3CDTF">2024-11-18T08:25:27Z</dcterms:created>
  <dcterms:modified xsi:type="dcterms:W3CDTF">2025-05-04T12:31:28Z</dcterms:modified>
</cp:coreProperties>
</file>