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TUGAS AKHIR\TUGAS AKHIR 2\LAPORAN TA\"/>
    </mc:Choice>
  </mc:AlternateContent>
  <bookViews>
    <workbookView xWindow="0" yWindow="0" windowWidth="20490" windowHeight="8745"/>
  </bookViews>
  <sheets>
    <sheet name="Data Hitung Fixxx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3" l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V6" i="3"/>
  <c r="V7" i="3"/>
  <c r="V8" i="3"/>
  <c r="W5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AQ6" i="3" l="1"/>
  <c r="AX6" i="3" s="1"/>
  <c r="AQ7" i="3"/>
  <c r="AX7" i="3" s="1"/>
  <c r="V9" i="3"/>
  <c r="AQ9" i="3" s="1"/>
  <c r="AX9" i="3" s="1"/>
  <c r="V10" i="3"/>
  <c r="V11" i="3"/>
  <c r="V12" i="3"/>
  <c r="AQ12" i="3" s="1"/>
  <c r="AX12" i="3" s="1"/>
  <c r="V13" i="3"/>
  <c r="AQ13" i="3" s="1"/>
  <c r="AX13" i="3" s="1"/>
  <c r="V14" i="3"/>
  <c r="V15" i="3"/>
  <c r="AQ15" i="3" s="1"/>
  <c r="AX15" i="3" s="1"/>
  <c r="V16" i="3"/>
  <c r="AQ16" i="3" s="1"/>
  <c r="AX16" i="3" s="1"/>
  <c r="V17" i="3"/>
  <c r="AQ17" i="3" s="1"/>
  <c r="AX17" i="3" s="1"/>
  <c r="V18" i="3"/>
  <c r="AQ18" i="3" s="1"/>
  <c r="AX18" i="3" s="1"/>
  <c r="V19" i="3"/>
  <c r="V20" i="3"/>
  <c r="V21" i="3"/>
  <c r="V22" i="3"/>
  <c r="V23" i="3"/>
  <c r="V24" i="3"/>
  <c r="V25" i="3"/>
  <c r="V26" i="3"/>
  <c r="V27" i="3"/>
  <c r="AQ27" i="3" s="1"/>
  <c r="AX27" i="3" s="1"/>
  <c r="V28" i="3"/>
  <c r="AQ28" i="3" s="1"/>
  <c r="AX28" i="3" s="1"/>
  <c r="V29" i="3"/>
  <c r="AQ29" i="3" s="1"/>
  <c r="AX29" i="3" s="1"/>
  <c r="V30" i="3"/>
  <c r="AQ30" i="3" s="1"/>
  <c r="AX30" i="3" s="1"/>
  <c r="V31" i="3"/>
  <c r="AQ31" i="3" s="1"/>
  <c r="AX31" i="3" s="1"/>
  <c r="V32" i="3"/>
  <c r="V33" i="3"/>
  <c r="AQ33" i="3" s="1"/>
  <c r="AX33" i="3" s="1"/>
  <c r="V34" i="3"/>
  <c r="V35" i="3"/>
  <c r="V36" i="3"/>
  <c r="V37" i="3"/>
  <c r="V38" i="3"/>
  <c r="V5" i="3"/>
  <c r="AQ5" i="3" s="1"/>
  <c r="AX5" i="3" s="1"/>
  <c r="AQ35" i="3"/>
  <c r="AX35" i="3" s="1"/>
  <c r="AI38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5" i="3"/>
  <c r="AA8" i="3"/>
  <c r="AK8" i="3" s="1"/>
  <c r="AA9" i="3"/>
  <c r="AB9" i="3" s="1"/>
  <c r="AR9" i="3" s="1"/>
  <c r="AY9" i="3" s="1"/>
  <c r="AA10" i="3"/>
  <c r="AB10" i="3" s="1"/>
  <c r="AR10" i="3" s="1"/>
  <c r="AY10" i="3" s="1"/>
  <c r="AA11" i="3"/>
  <c r="AB11" i="3" s="1"/>
  <c r="AR11" i="3" s="1"/>
  <c r="AY11" i="3" s="1"/>
  <c r="AA12" i="3"/>
  <c r="AB12" i="3" s="1"/>
  <c r="AR12" i="3" s="1"/>
  <c r="AY12" i="3" s="1"/>
  <c r="AA13" i="3"/>
  <c r="AK13" i="3" s="1"/>
  <c r="AA14" i="3"/>
  <c r="AB14" i="3" s="1"/>
  <c r="AR14" i="3" s="1"/>
  <c r="AY14" i="3" s="1"/>
  <c r="AA15" i="3"/>
  <c r="AK15" i="3" s="1"/>
  <c r="AA16" i="3"/>
  <c r="AK16" i="3" s="1"/>
  <c r="AA17" i="3"/>
  <c r="AB17" i="3" s="1"/>
  <c r="AR17" i="3" s="1"/>
  <c r="AY17" i="3" s="1"/>
  <c r="AA18" i="3"/>
  <c r="AK18" i="3" s="1"/>
  <c r="AA19" i="3"/>
  <c r="AK19" i="3" s="1"/>
  <c r="AA20" i="3"/>
  <c r="AK20" i="3" s="1"/>
  <c r="AA21" i="3"/>
  <c r="AB21" i="3" s="1"/>
  <c r="AR21" i="3" s="1"/>
  <c r="AY21" i="3" s="1"/>
  <c r="AA22" i="3"/>
  <c r="AB22" i="3" s="1"/>
  <c r="AR22" i="3" s="1"/>
  <c r="AY22" i="3" s="1"/>
  <c r="AA23" i="3"/>
  <c r="AB23" i="3" s="1"/>
  <c r="AR23" i="3" s="1"/>
  <c r="AY23" i="3" s="1"/>
  <c r="AA24" i="3"/>
  <c r="AB24" i="3" s="1"/>
  <c r="AR24" i="3" s="1"/>
  <c r="AY24" i="3" s="1"/>
  <c r="AA25" i="3"/>
  <c r="AK25" i="3" s="1"/>
  <c r="AA26" i="3"/>
  <c r="AB26" i="3" s="1"/>
  <c r="AR26" i="3" s="1"/>
  <c r="AY26" i="3" s="1"/>
  <c r="AA27" i="3"/>
  <c r="AK27" i="3" s="1"/>
  <c r="AA28" i="3"/>
  <c r="AK28" i="3" s="1"/>
  <c r="AA29" i="3"/>
  <c r="AB29" i="3" s="1"/>
  <c r="AR29" i="3" s="1"/>
  <c r="AY29" i="3" s="1"/>
  <c r="AA30" i="3"/>
  <c r="AK30" i="3" s="1"/>
  <c r="AA31" i="3"/>
  <c r="AK31" i="3" s="1"/>
  <c r="AA32" i="3"/>
  <c r="AK32" i="3" s="1"/>
  <c r="AA33" i="3"/>
  <c r="AB33" i="3" s="1"/>
  <c r="AR33" i="3" s="1"/>
  <c r="AY33" i="3" s="1"/>
  <c r="AA34" i="3"/>
  <c r="AB34" i="3" s="1"/>
  <c r="AR34" i="3" s="1"/>
  <c r="AY34" i="3" s="1"/>
  <c r="AA35" i="3"/>
  <c r="AB35" i="3" s="1"/>
  <c r="AR35" i="3" s="1"/>
  <c r="AY35" i="3" s="1"/>
  <c r="AA36" i="3"/>
  <c r="AB36" i="3" s="1"/>
  <c r="AR36" i="3" s="1"/>
  <c r="AY36" i="3" s="1"/>
  <c r="AA37" i="3"/>
  <c r="AK37" i="3" s="1"/>
  <c r="AA38" i="3"/>
  <c r="AB38" i="3" s="1"/>
  <c r="AR38" i="3" s="1"/>
  <c r="AY38" i="3" s="1"/>
  <c r="AQ8" i="3"/>
  <c r="AX8" i="3" s="1"/>
  <c r="AQ10" i="3"/>
  <c r="AX10" i="3" s="1"/>
  <c r="AQ11" i="3"/>
  <c r="AX11" i="3" s="1"/>
  <c r="AQ14" i="3"/>
  <c r="AX14" i="3" s="1"/>
  <c r="AQ19" i="3"/>
  <c r="AX19" i="3" s="1"/>
  <c r="AQ20" i="3"/>
  <c r="AX20" i="3" s="1"/>
  <c r="AQ21" i="3"/>
  <c r="AX21" i="3" s="1"/>
  <c r="AQ22" i="3"/>
  <c r="AX22" i="3" s="1"/>
  <c r="AQ23" i="3"/>
  <c r="AX23" i="3" s="1"/>
  <c r="AQ24" i="3"/>
  <c r="AX24" i="3" s="1"/>
  <c r="AQ25" i="3"/>
  <c r="AX25" i="3" s="1"/>
  <c r="AQ26" i="3"/>
  <c r="AX26" i="3" s="1"/>
  <c r="AQ32" i="3"/>
  <c r="AX32" i="3" s="1"/>
  <c r="AQ34" i="3"/>
  <c r="AX34" i="3" s="1"/>
  <c r="AQ36" i="3"/>
  <c r="AX36" i="3" s="1"/>
  <c r="AQ37" i="3"/>
  <c r="AX37" i="3" s="1"/>
  <c r="AQ38" i="3"/>
  <c r="AX38" i="3" s="1"/>
  <c r="AP38" i="3"/>
  <c r="AW38" i="3" s="1"/>
  <c r="P8" i="3"/>
  <c r="AP8" i="3" s="1"/>
  <c r="AW8" i="3" s="1"/>
  <c r="P9" i="3"/>
  <c r="AP9" i="3" s="1"/>
  <c r="AW9" i="3" s="1"/>
  <c r="P10" i="3"/>
  <c r="AP10" i="3" s="1"/>
  <c r="AW10" i="3" s="1"/>
  <c r="P11" i="3"/>
  <c r="AP11" i="3" s="1"/>
  <c r="AW11" i="3" s="1"/>
  <c r="P12" i="3"/>
  <c r="AP12" i="3" s="1"/>
  <c r="AW12" i="3" s="1"/>
  <c r="P13" i="3"/>
  <c r="AP13" i="3" s="1"/>
  <c r="AW13" i="3" s="1"/>
  <c r="P14" i="3"/>
  <c r="AP14" i="3" s="1"/>
  <c r="AW14" i="3" s="1"/>
  <c r="P15" i="3"/>
  <c r="AP15" i="3" s="1"/>
  <c r="AW15" i="3" s="1"/>
  <c r="P16" i="3"/>
  <c r="AP16" i="3" s="1"/>
  <c r="AW16" i="3" s="1"/>
  <c r="P17" i="3"/>
  <c r="AP17" i="3" s="1"/>
  <c r="AW17" i="3" s="1"/>
  <c r="P18" i="3"/>
  <c r="AP18" i="3" s="1"/>
  <c r="AW18" i="3" s="1"/>
  <c r="P19" i="3"/>
  <c r="AP19" i="3" s="1"/>
  <c r="AW19" i="3" s="1"/>
  <c r="P20" i="3"/>
  <c r="AP20" i="3" s="1"/>
  <c r="AW20" i="3" s="1"/>
  <c r="P21" i="3"/>
  <c r="AP21" i="3" s="1"/>
  <c r="AW21" i="3" s="1"/>
  <c r="P22" i="3"/>
  <c r="AP22" i="3" s="1"/>
  <c r="AW22" i="3" s="1"/>
  <c r="P23" i="3"/>
  <c r="AP23" i="3" s="1"/>
  <c r="AW23" i="3" s="1"/>
  <c r="P24" i="3"/>
  <c r="AP24" i="3" s="1"/>
  <c r="AW24" i="3" s="1"/>
  <c r="P25" i="3"/>
  <c r="AP25" i="3" s="1"/>
  <c r="AW25" i="3" s="1"/>
  <c r="P26" i="3"/>
  <c r="AP26" i="3" s="1"/>
  <c r="AW26" i="3" s="1"/>
  <c r="P27" i="3"/>
  <c r="AP27" i="3" s="1"/>
  <c r="AW27" i="3" s="1"/>
  <c r="P28" i="3"/>
  <c r="AP28" i="3" s="1"/>
  <c r="AW28" i="3" s="1"/>
  <c r="P29" i="3"/>
  <c r="AP29" i="3" s="1"/>
  <c r="AW29" i="3" s="1"/>
  <c r="P30" i="3"/>
  <c r="AP30" i="3" s="1"/>
  <c r="AW30" i="3" s="1"/>
  <c r="P31" i="3"/>
  <c r="AP31" i="3" s="1"/>
  <c r="AW31" i="3" s="1"/>
  <c r="P32" i="3"/>
  <c r="AP32" i="3" s="1"/>
  <c r="AW32" i="3" s="1"/>
  <c r="P33" i="3"/>
  <c r="AP33" i="3" s="1"/>
  <c r="AW33" i="3" s="1"/>
  <c r="P34" i="3"/>
  <c r="AP34" i="3" s="1"/>
  <c r="AW34" i="3" s="1"/>
  <c r="P35" i="3"/>
  <c r="AP35" i="3" s="1"/>
  <c r="AW35" i="3" s="1"/>
  <c r="P36" i="3"/>
  <c r="AP36" i="3" s="1"/>
  <c r="AW36" i="3" s="1"/>
  <c r="P37" i="3"/>
  <c r="AP37" i="3" s="1"/>
  <c r="AW37" i="3" s="1"/>
  <c r="M8" i="3"/>
  <c r="N8" i="3" s="1"/>
  <c r="AO8" i="3" s="1"/>
  <c r="AV8" i="3" s="1"/>
  <c r="M9" i="3"/>
  <c r="N9" i="3" s="1"/>
  <c r="AO9" i="3" s="1"/>
  <c r="AV9" i="3" s="1"/>
  <c r="M10" i="3"/>
  <c r="N10" i="3" s="1"/>
  <c r="AO10" i="3" s="1"/>
  <c r="AV10" i="3" s="1"/>
  <c r="M11" i="3"/>
  <c r="N11" i="3" s="1"/>
  <c r="AO11" i="3" s="1"/>
  <c r="AV11" i="3" s="1"/>
  <c r="M12" i="3"/>
  <c r="N12" i="3" s="1"/>
  <c r="AO12" i="3" s="1"/>
  <c r="AV12" i="3" s="1"/>
  <c r="M13" i="3"/>
  <c r="N13" i="3" s="1"/>
  <c r="AO13" i="3" s="1"/>
  <c r="AV13" i="3" s="1"/>
  <c r="M14" i="3"/>
  <c r="N14" i="3" s="1"/>
  <c r="AO14" i="3" s="1"/>
  <c r="AV14" i="3" s="1"/>
  <c r="M15" i="3"/>
  <c r="N15" i="3" s="1"/>
  <c r="AO15" i="3" s="1"/>
  <c r="AV15" i="3" s="1"/>
  <c r="M16" i="3"/>
  <c r="N16" i="3" s="1"/>
  <c r="AO16" i="3" s="1"/>
  <c r="AV16" i="3" s="1"/>
  <c r="M17" i="3"/>
  <c r="N17" i="3" s="1"/>
  <c r="AO17" i="3" s="1"/>
  <c r="AV17" i="3" s="1"/>
  <c r="M18" i="3"/>
  <c r="N18" i="3" s="1"/>
  <c r="AO18" i="3" s="1"/>
  <c r="AV18" i="3" s="1"/>
  <c r="M19" i="3"/>
  <c r="N19" i="3" s="1"/>
  <c r="AO19" i="3" s="1"/>
  <c r="AV19" i="3" s="1"/>
  <c r="M20" i="3"/>
  <c r="N20" i="3" s="1"/>
  <c r="AO20" i="3" s="1"/>
  <c r="AV20" i="3" s="1"/>
  <c r="M21" i="3"/>
  <c r="N21" i="3" s="1"/>
  <c r="AO21" i="3" s="1"/>
  <c r="AV21" i="3" s="1"/>
  <c r="M22" i="3"/>
  <c r="N22" i="3" s="1"/>
  <c r="AO22" i="3" s="1"/>
  <c r="AV22" i="3" s="1"/>
  <c r="M23" i="3"/>
  <c r="N23" i="3" s="1"/>
  <c r="AO23" i="3" s="1"/>
  <c r="AV23" i="3" s="1"/>
  <c r="M24" i="3"/>
  <c r="N24" i="3" s="1"/>
  <c r="AO24" i="3" s="1"/>
  <c r="AV24" i="3" s="1"/>
  <c r="M25" i="3"/>
  <c r="N25" i="3" s="1"/>
  <c r="AO25" i="3" s="1"/>
  <c r="AV25" i="3" s="1"/>
  <c r="M26" i="3"/>
  <c r="N26" i="3" s="1"/>
  <c r="AO26" i="3" s="1"/>
  <c r="AV26" i="3" s="1"/>
  <c r="M27" i="3"/>
  <c r="N27" i="3" s="1"/>
  <c r="AO27" i="3" s="1"/>
  <c r="AV27" i="3" s="1"/>
  <c r="M28" i="3"/>
  <c r="N28" i="3" s="1"/>
  <c r="AO28" i="3" s="1"/>
  <c r="AV28" i="3" s="1"/>
  <c r="M29" i="3"/>
  <c r="N29" i="3" s="1"/>
  <c r="AO29" i="3" s="1"/>
  <c r="AV29" i="3" s="1"/>
  <c r="M30" i="3"/>
  <c r="N30" i="3" s="1"/>
  <c r="AO30" i="3" s="1"/>
  <c r="AV30" i="3" s="1"/>
  <c r="M31" i="3"/>
  <c r="N31" i="3" s="1"/>
  <c r="AO31" i="3" s="1"/>
  <c r="AV31" i="3" s="1"/>
  <c r="M32" i="3"/>
  <c r="N32" i="3" s="1"/>
  <c r="AO32" i="3" s="1"/>
  <c r="AV32" i="3" s="1"/>
  <c r="M33" i="3"/>
  <c r="N33" i="3" s="1"/>
  <c r="AO33" i="3" s="1"/>
  <c r="AV33" i="3" s="1"/>
  <c r="M34" i="3"/>
  <c r="N34" i="3" s="1"/>
  <c r="AO34" i="3" s="1"/>
  <c r="AV34" i="3" s="1"/>
  <c r="M35" i="3"/>
  <c r="N35" i="3" s="1"/>
  <c r="AO35" i="3" s="1"/>
  <c r="AV35" i="3" s="1"/>
  <c r="M36" i="3"/>
  <c r="N36" i="3" s="1"/>
  <c r="AO36" i="3" s="1"/>
  <c r="AV36" i="3" s="1"/>
  <c r="M37" i="3"/>
  <c r="N37" i="3" s="1"/>
  <c r="AO37" i="3" s="1"/>
  <c r="AV37" i="3" s="1"/>
  <c r="M38" i="3"/>
  <c r="N38" i="3" s="1"/>
  <c r="AO38" i="3" s="1"/>
  <c r="AV38" i="3" s="1"/>
  <c r="H8" i="3"/>
  <c r="I8" i="3" s="1"/>
  <c r="AN8" i="3" s="1"/>
  <c r="AU8" i="3" s="1"/>
  <c r="H9" i="3"/>
  <c r="I9" i="3" s="1"/>
  <c r="AN9" i="3" s="1"/>
  <c r="AU9" i="3" s="1"/>
  <c r="H10" i="3"/>
  <c r="I10" i="3" s="1"/>
  <c r="AN10" i="3" s="1"/>
  <c r="AU10" i="3" s="1"/>
  <c r="H11" i="3"/>
  <c r="I11" i="3" s="1"/>
  <c r="AN11" i="3" s="1"/>
  <c r="AU11" i="3" s="1"/>
  <c r="H12" i="3"/>
  <c r="I12" i="3" s="1"/>
  <c r="AN12" i="3" s="1"/>
  <c r="AU12" i="3" s="1"/>
  <c r="H13" i="3"/>
  <c r="I13" i="3" s="1"/>
  <c r="AN13" i="3" s="1"/>
  <c r="AU13" i="3" s="1"/>
  <c r="H14" i="3"/>
  <c r="I14" i="3" s="1"/>
  <c r="AN14" i="3" s="1"/>
  <c r="AU14" i="3" s="1"/>
  <c r="H15" i="3"/>
  <c r="I15" i="3" s="1"/>
  <c r="AN15" i="3" s="1"/>
  <c r="AU15" i="3" s="1"/>
  <c r="H16" i="3"/>
  <c r="I16" i="3" s="1"/>
  <c r="AN16" i="3" s="1"/>
  <c r="AU16" i="3" s="1"/>
  <c r="H17" i="3"/>
  <c r="I17" i="3" s="1"/>
  <c r="AN17" i="3" s="1"/>
  <c r="AU17" i="3" s="1"/>
  <c r="H18" i="3"/>
  <c r="I18" i="3" s="1"/>
  <c r="AN18" i="3" s="1"/>
  <c r="AU18" i="3" s="1"/>
  <c r="H19" i="3"/>
  <c r="I19" i="3" s="1"/>
  <c r="AN19" i="3" s="1"/>
  <c r="AU19" i="3" s="1"/>
  <c r="H20" i="3"/>
  <c r="I20" i="3" s="1"/>
  <c r="AN20" i="3" s="1"/>
  <c r="AU20" i="3" s="1"/>
  <c r="H21" i="3"/>
  <c r="I21" i="3" s="1"/>
  <c r="AN21" i="3" s="1"/>
  <c r="AU21" i="3" s="1"/>
  <c r="H22" i="3"/>
  <c r="I22" i="3" s="1"/>
  <c r="AN22" i="3" s="1"/>
  <c r="AU22" i="3" s="1"/>
  <c r="H23" i="3"/>
  <c r="I23" i="3" s="1"/>
  <c r="AN23" i="3" s="1"/>
  <c r="AU23" i="3" s="1"/>
  <c r="H24" i="3"/>
  <c r="I24" i="3" s="1"/>
  <c r="AN24" i="3" s="1"/>
  <c r="AU24" i="3" s="1"/>
  <c r="H25" i="3"/>
  <c r="I25" i="3" s="1"/>
  <c r="AN25" i="3" s="1"/>
  <c r="AU25" i="3" s="1"/>
  <c r="H26" i="3"/>
  <c r="I26" i="3" s="1"/>
  <c r="AN26" i="3" s="1"/>
  <c r="AU26" i="3" s="1"/>
  <c r="H27" i="3"/>
  <c r="I27" i="3" s="1"/>
  <c r="AN27" i="3" s="1"/>
  <c r="AU27" i="3" s="1"/>
  <c r="H28" i="3"/>
  <c r="I28" i="3" s="1"/>
  <c r="AN28" i="3" s="1"/>
  <c r="AU28" i="3" s="1"/>
  <c r="H29" i="3"/>
  <c r="I29" i="3" s="1"/>
  <c r="AN29" i="3" s="1"/>
  <c r="AU29" i="3" s="1"/>
  <c r="H30" i="3"/>
  <c r="I30" i="3" s="1"/>
  <c r="AN30" i="3" s="1"/>
  <c r="AU30" i="3" s="1"/>
  <c r="H31" i="3"/>
  <c r="I31" i="3" s="1"/>
  <c r="AN31" i="3" s="1"/>
  <c r="AU31" i="3" s="1"/>
  <c r="H32" i="3"/>
  <c r="I32" i="3" s="1"/>
  <c r="AN32" i="3" s="1"/>
  <c r="AU32" i="3" s="1"/>
  <c r="H33" i="3"/>
  <c r="I33" i="3" s="1"/>
  <c r="AN33" i="3" s="1"/>
  <c r="AU33" i="3" s="1"/>
  <c r="H34" i="3"/>
  <c r="I34" i="3" s="1"/>
  <c r="AN34" i="3" s="1"/>
  <c r="AU34" i="3" s="1"/>
  <c r="H35" i="3"/>
  <c r="I35" i="3" s="1"/>
  <c r="AN35" i="3" s="1"/>
  <c r="AU35" i="3" s="1"/>
  <c r="H36" i="3"/>
  <c r="I36" i="3" s="1"/>
  <c r="AN36" i="3" s="1"/>
  <c r="AU36" i="3" s="1"/>
  <c r="H37" i="3"/>
  <c r="I37" i="3" s="1"/>
  <c r="AN37" i="3" s="1"/>
  <c r="AU37" i="3" s="1"/>
  <c r="H38" i="3"/>
  <c r="I38" i="3" s="1"/>
  <c r="AN38" i="3" s="1"/>
  <c r="AU38" i="3" s="1"/>
  <c r="H6" i="3"/>
  <c r="I6" i="3" s="1"/>
  <c r="AN6" i="3" s="1"/>
  <c r="AU6" i="3" s="1"/>
  <c r="M6" i="3"/>
  <c r="N6" i="3" s="1"/>
  <c r="AO6" i="3" s="1"/>
  <c r="AV6" i="3" s="1"/>
  <c r="P6" i="3"/>
  <c r="AP6" i="3" s="1"/>
  <c r="AW6" i="3" s="1"/>
  <c r="AA6" i="3"/>
  <c r="AB6" i="3" s="1"/>
  <c r="AR6" i="3" s="1"/>
  <c r="AY6" i="3" s="1"/>
  <c r="H7" i="3"/>
  <c r="I7" i="3" s="1"/>
  <c r="AN7" i="3" s="1"/>
  <c r="AU7" i="3" s="1"/>
  <c r="M7" i="3"/>
  <c r="N7" i="3" s="1"/>
  <c r="AO7" i="3" s="1"/>
  <c r="AV7" i="3" s="1"/>
  <c r="P7" i="3"/>
  <c r="AP7" i="3" s="1"/>
  <c r="AW7" i="3" s="1"/>
  <c r="AA7" i="3"/>
  <c r="AB7" i="3" s="1"/>
  <c r="AR7" i="3" s="1"/>
  <c r="AY7" i="3" s="1"/>
  <c r="AA5" i="3"/>
  <c r="AB5" i="3" s="1"/>
  <c r="AR5" i="3" s="1"/>
  <c r="AY5" i="3" s="1"/>
  <c r="P5" i="3"/>
  <c r="AP5" i="3" s="1"/>
  <c r="AW5" i="3" s="1"/>
  <c r="M5" i="3"/>
  <c r="N5" i="3" s="1"/>
  <c r="AO5" i="3" s="1"/>
  <c r="AV5" i="3" s="1"/>
  <c r="H5" i="3"/>
  <c r="I5" i="3" s="1"/>
  <c r="AN5" i="3" s="1"/>
  <c r="AU5" i="3" s="1"/>
  <c r="AZ26" i="3" l="1"/>
  <c r="AZ7" i="3"/>
  <c r="AZ14" i="3"/>
  <c r="AB16" i="3"/>
  <c r="AR16" i="3" s="1"/>
  <c r="AY16" i="3" s="1"/>
  <c r="AZ28" i="3"/>
  <c r="AZ29" i="3"/>
  <c r="AZ17" i="3"/>
  <c r="AB28" i="3"/>
  <c r="AR28" i="3" s="1"/>
  <c r="AY28" i="3" s="1"/>
  <c r="AZ38" i="3"/>
  <c r="AZ36" i="3"/>
  <c r="AZ24" i="3"/>
  <c r="AZ12" i="3"/>
  <c r="AZ23" i="3"/>
  <c r="AZ11" i="3"/>
  <c r="AZ35" i="3"/>
  <c r="AZ34" i="3"/>
  <c r="AZ10" i="3"/>
  <c r="AZ22" i="3"/>
  <c r="AZ33" i="3"/>
  <c r="AZ21" i="3"/>
  <c r="AZ9" i="3"/>
  <c r="AZ20" i="3"/>
  <c r="AZ5" i="3"/>
  <c r="AZ16" i="3"/>
  <c r="AZ6" i="3"/>
  <c r="AB32" i="3"/>
  <c r="AR32" i="3" s="1"/>
  <c r="AY32" i="3" s="1"/>
  <c r="AZ32" i="3" s="1"/>
  <c r="AB20" i="3"/>
  <c r="AR20" i="3" s="1"/>
  <c r="AY20" i="3" s="1"/>
  <c r="AB8" i="3"/>
  <c r="AR8" i="3" s="1"/>
  <c r="AY8" i="3" s="1"/>
  <c r="AZ8" i="3" s="1"/>
  <c r="AH5" i="3"/>
  <c r="AH37" i="3"/>
  <c r="AK34" i="3"/>
  <c r="AI32" i="3"/>
  <c r="AG30" i="3"/>
  <c r="AJ27" i="3"/>
  <c r="AH25" i="3"/>
  <c r="AK22" i="3"/>
  <c r="AI20" i="3"/>
  <c r="AG18" i="3"/>
  <c r="AJ15" i="3"/>
  <c r="AH13" i="3"/>
  <c r="AK10" i="3"/>
  <c r="AI8" i="3"/>
  <c r="AG6" i="3"/>
  <c r="AB31" i="3"/>
  <c r="AR31" i="3" s="1"/>
  <c r="AY31" i="3" s="1"/>
  <c r="AZ31" i="3" s="1"/>
  <c r="AB19" i="3"/>
  <c r="AR19" i="3" s="1"/>
  <c r="AY19" i="3" s="1"/>
  <c r="AZ19" i="3" s="1"/>
  <c r="AI5" i="3"/>
  <c r="AG37" i="3"/>
  <c r="AJ34" i="3"/>
  <c r="AH32" i="3"/>
  <c r="AK29" i="3"/>
  <c r="AI27" i="3"/>
  <c r="AG25" i="3"/>
  <c r="AJ22" i="3"/>
  <c r="AH20" i="3"/>
  <c r="AK17" i="3"/>
  <c r="AI15" i="3"/>
  <c r="AG13" i="3"/>
  <c r="AJ10" i="3"/>
  <c r="AH8" i="3"/>
  <c r="AB30" i="3"/>
  <c r="AR30" i="3" s="1"/>
  <c r="AY30" i="3" s="1"/>
  <c r="AZ30" i="3" s="1"/>
  <c r="AB18" i="3"/>
  <c r="AR18" i="3" s="1"/>
  <c r="AY18" i="3" s="1"/>
  <c r="AZ18" i="3" s="1"/>
  <c r="AJ5" i="3"/>
  <c r="AK36" i="3"/>
  <c r="AI34" i="3"/>
  <c r="AG32" i="3"/>
  <c r="AJ29" i="3"/>
  <c r="AH27" i="3"/>
  <c r="AK24" i="3"/>
  <c r="AI22" i="3"/>
  <c r="AG20" i="3"/>
  <c r="AJ17" i="3"/>
  <c r="AH15" i="3"/>
  <c r="AK12" i="3"/>
  <c r="AI10" i="3"/>
  <c r="AG8" i="3"/>
  <c r="AK5" i="3"/>
  <c r="AJ36" i="3"/>
  <c r="AH34" i="3"/>
  <c r="AI29" i="3"/>
  <c r="AG27" i="3"/>
  <c r="AJ24" i="3"/>
  <c r="AH22" i="3"/>
  <c r="AI17" i="3"/>
  <c r="AG15" i="3"/>
  <c r="AJ12" i="3"/>
  <c r="AH10" i="3"/>
  <c r="AK7" i="3"/>
  <c r="AK38" i="3"/>
  <c r="AI36" i="3"/>
  <c r="AG34" i="3"/>
  <c r="AJ31" i="3"/>
  <c r="AH29" i="3"/>
  <c r="AK26" i="3"/>
  <c r="AI24" i="3"/>
  <c r="AG22" i="3"/>
  <c r="AJ19" i="3"/>
  <c r="AH17" i="3"/>
  <c r="AK14" i="3"/>
  <c r="AI12" i="3"/>
  <c r="AG10" i="3"/>
  <c r="AJ7" i="3"/>
  <c r="AB27" i="3"/>
  <c r="AR27" i="3" s="1"/>
  <c r="AY27" i="3" s="1"/>
  <c r="AZ27" i="3" s="1"/>
  <c r="AB15" i="3"/>
  <c r="AR15" i="3" s="1"/>
  <c r="AY15" i="3" s="1"/>
  <c r="AZ15" i="3" s="1"/>
  <c r="AJ38" i="3"/>
  <c r="AH36" i="3"/>
  <c r="AK33" i="3"/>
  <c r="AI31" i="3"/>
  <c r="AG29" i="3"/>
  <c r="AJ26" i="3"/>
  <c r="AH24" i="3"/>
  <c r="AK21" i="3"/>
  <c r="AI19" i="3"/>
  <c r="AG17" i="3"/>
  <c r="AJ14" i="3"/>
  <c r="AH12" i="3"/>
  <c r="AK9" i="3"/>
  <c r="AI7" i="3"/>
  <c r="AG36" i="3"/>
  <c r="AJ33" i="3"/>
  <c r="AH31" i="3"/>
  <c r="AI26" i="3"/>
  <c r="AG24" i="3"/>
  <c r="AJ21" i="3"/>
  <c r="AH19" i="3"/>
  <c r="AI14" i="3"/>
  <c r="AG12" i="3"/>
  <c r="AJ9" i="3"/>
  <c r="AH7" i="3"/>
  <c r="AB37" i="3"/>
  <c r="AR37" i="3" s="1"/>
  <c r="AY37" i="3" s="1"/>
  <c r="AZ37" i="3" s="1"/>
  <c r="AB25" i="3"/>
  <c r="AR25" i="3" s="1"/>
  <c r="AY25" i="3" s="1"/>
  <c r="AZ25" i="3" s="1"/>
  <c r="AB13" i="3"/>
  <c r="AR13" i="3" s="1"/>
  <c r="AY13" i="3" s="1"/>
  <c r="AZ13" i="3" s="1"/>
  <c r="AH38" i="3"/>
  <c r="AK35" i="3"/>
  <c r="AI33" i="3"/>
  <c r="AG31" i="3"/>
  <c r="AJ28" i="3"/>
  <c r="AH26" i="3"/>
  <c r="AK23" i="3"/>
  <c r="AI21" i="3"/>
  <c r="AG19" i="3"/>
  <c r="AJ16" i="3"/>
  <c r="AH14" i="3"/>
  <c r="AK11" i="3"/>
  <c r="AI9" i="3"/>
  <c r="AG7" i="3"/>
  <c r="AG38" i="3"/>
  <c r="AJ35" i="3"/>
  <c r="AH33" i="3"/>
  <c r="AI28" i="3"/>
  <c r="AG26" i="3"/>
  <c r="AJ23" i="3"/>
  <c r="AH21" i="3"/>
  <c r="AI16" i="3"/>
  <c r="AG14" i="3"/>
  <c r="AJ11" i="3"/>
  <c r="AH9" i="3"/>
  <c r="AK6" i="3"/>
  <c r="AI35" i="3"/>
  <c r="AG33" i="3"/>
  <c r="AJ30" i="3"/>
  <c r="AH28" i="3"/>
  <c r="AI23" i="3"/>
  <c r="AG21" i="3"/>
  <c r="AJ18" i="3"/>
  <c r="AH16" i="3"/>
  <c r="AI11" i="3"/>
  <c r="AG9" i="3"/>
  <c r="AJ6" i="3"/>
  <c r="AJ37" i="3"/>
  <c r="AH35" i="3"/>
  <c r="AI30" i="3"/>
  <c r="AG28" i="3"/>
  <c r="AJ25" i="3"/>
  <c r="AH23" i="3"/>
  <c r="AI18" i="3"/>
  <c r="AG16" i="3"/>
  <c r="AJ13" i="3"/>
  <c r="AH11" i="3"/>
  <c r="AI6" i="3"/>
  <c r="AG5" i="3"/>
  <c r="AI37" i="3"/>
  <c r="AG35" i="3"/>
  <c r="AJ32" i="3"/>
  <c r="AH30" i="3"/>
  <c r="AI25" i="3"/>
  <c r="AG23" i="3"/>
  <c r="AJ20" i="3"/>
  <c r="AH18" i="3"/>
  <c r="AI13" i="3"/>
  <c r="AG11" i="3"/>
  <c r="AJ8" i="3"/>
  <c r="AH6" i="3"/>
  <c r="AZ39" i="3" l="1"/>
  <c r="BB10" i="3" s="1"/>
  <c r="BB38" i="3" l="1"/>
  <c r="BB22" i="3"/>
  <c r="BB20" i="3"/>
  <c r="BB33" i="3"/>
  <c r="BB21" i="3"/>
  <c r="BB8" i="3"/>
  <c r="BB12" i="3"/>
  <c r="BB27" i="3"/>
  <c r="BB34" i="3"/>
  <c r="BB35" i="3"/>
  <c r="BB37" i="3"/>
  <c r="BB11" i="3"/>
  <c r="BB25" i="3"/>
  <c r="BB23" i="3"/>
  <c r="BB32" i="3"/>
  <c r="BB13" i="3"/>
  <c r="BB26" i="3"/>
  <c r="BB14" i="3"/>
  <c r="BB17" i="3"/>
  <c r="BB29" i="3"/>
  <c r="BB28" i="3"/>
  <c r="BB7" i="3"/>
  <c r="BB19" i="3"/>
  <c r="BB16" i="3"/>
  <c r="BB15" i="3"/>
  <c r="BB36" i="3"/>
  <c r="BB31" i="3"/>
  <c r="BB9" i="3"/>
  <c r="BB30" i="3"/>
  <c r="BB24" i="3"/>
  <c r="BB5" i="3"/>
  <c r="BB6" i="3"/>
  <c r="BB18" i="3"/>
  <c r="BC38" i="3" l="1"/>
  <c r="BC33" i="3"/>
  <c r="BC19" i="3"/>
  <c r="BC37" i="3"/>
  <c r="BC32" i="3"/>
  <c r="BC18" i="3"/>
  <c r="BC6" i="3"/>
  <c r="BC28" i="3"/>
  <c r="BC5" i="3"/>
  <c r="BC29" i="3"/>
  <c r="BC7" i="3"/>
  <c r="BC35" i="3"/>
  <c r="BC24" i="3"/>
  <c r="BC17" i="3"/>
  <c r="BC20" i="3"/>
  <c r="BC30" i="3"/>
  <c r="BC26" i="3"/>
  <c r="BC27" i="3"/>
  <c r="BC22" i="3"/>
  <c r="BC31" i="3"/>
  <c r="BC21" i="3"/>
  <c r="BC12" i="3"/>
  <c r="BC36" i="3"/>
  <c r="BC8" i="3"/>
  <c r="BC14" i="3"/>
  <c r="BC15" i="3"/>
  <c r="BC34" i="3"/>
  <c r="BC11" i="3"/>
  <c r="BC23" i="3"/>
  <c r="BC9" i="3"/>
  <c r="BC13" i="3"/>
  <c r="BC16" i="3"/>
  <c r="BC25" i="3"/>
  <c r="BC10" i="3"/>
</calcChain>
</file>

<file path=xl/sharedStrings.xml><?xml version="1.0" encoding="utf-8"?>
<sst xmlns="http://schemas.openxmlformats.org/spreadsheetml/2006/main" count="257" uniqueCount="140">
  <si>
    <t>Kriteria</t>
  </si>
  <si>
    <t>CV Hijrah Corp</t>
  </si>
  <si>
    <t>CV Madu OdengKu</t>
  </si>
  <si>
    <t>CV Raja Bolang</t>
  </si>
  <si>
    <t>C1</t>
  </si>
  <si>
    <t>C2</t>
  </si>
  <si>
    <t>C3</t>
  </si>
  <si>
    <t>C4</t>
  </si>
  <si>
    <t>C5</t>
  </si>
  <si>
    <t>Suplier</t>
  </si>
  <si>
    <t>Kualitas madu  (C1)</t>
  </si>
  <si>
    <t>Rasa (C1.1)</t>
  </si>
  <si>
    <t xml:space="preserve"> Aroma (C1.2)</t>
  </si>
  <si>
    <t>Warna (C1.3)</t>
  </si>
  <si>
    <t>Pengiriman (C2)</t>
  </si>
  <si>
    <t>Konsistensi kuantitas madu yang dikirimkan (C2.3)</t>
  </si>
  <si>
    <t>Aksesibilitas pengirim (C2.1)</t>
  </si>
  <si>
    <t>Packaging (C2.2)</t>
  </si>
  <si>
    <t>Harga (C3)</t>
  </si>
  <si>
    <t>Keterjangkauan harga yang ditawarkan (C3.1)</t>
  </si>
  <si>
    <t>Garansi yang diberikan ketika terdapat madu yang rusak (C4.2)</t>
  </si>
  <si>
    <t>Komunikasi yang terjalin (C5.3)</t>
  </si>
  <si>
    <t>Legalisasi perusahaan (C5.1)</t>
  </si>
  <si>
    <t xml:space="preserve">Manajerial (C5.2) </t>
  </si>
  <si>
    <t>Reputasi Supplier (C5)</t>
  </si>
  <si>
    <t xml:space="preserve"> Fleksibilitas pembayaran (C4.1) </t>
  </si>
  <si>
    <t>Skor Total</t>
  </si>
  <si>
    <t>Skor Per sub Indikator</t>
  </si>
  <si>
    <t>No</t>
  </si>
  <si>
    <t>Kode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</si>
  <si>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</si>
  <si>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</si>
  <si>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</si>
  <si>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</si>
  <si>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</si>
  <si>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</si>
  <si>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</si>
  <si>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</si>
  <si>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</si>
  <si>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</si>
  <si>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</si>
  <si>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</si>
  <si>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</si>
  <si>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</si>
  <si>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</si>
  <si>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</si>
  <si>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</si>
  <si>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</si>
  <si>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</si>
  <si>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</si>
  <si>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</si>
  <si>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</si>
  <si>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</si>
  <si>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</si>
  <si>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</si>
  <si>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</si>
  <si>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</si>
  <si>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</si>
  <si>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</si>
  <si>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</si>
  <si>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</si>
  <si>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</si>
  <si>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</si>
  <si>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</si>
  <si>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Alt</t>
  </si>
  <si>
    <t>Nama Supplier</t>
  </si>
  <si>
    <t>Alternatif</t>
  </si>
  <si>
    <t>Perhitungan Nilai Vektor (S)</t>
  </si>
  <si>
    <t>Nilai Preferensi Vektor S</t>
  </si>
  <si>
    <t>Vektor V</t>
  </si>
  <si>
    <t>Hasil Nilai Vektor (V)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</si>
  <si>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</si>
  <si>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</si>
  <si>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</si>
  <si>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</si>
  <si>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</si>
  <si>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</si>
  <si>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</si>
  <si>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</si>
  <si>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</si>
  <si>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</si>
  <si>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</si>
  <si>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</si>
  <si>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</si>
  <si>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</si>
  <si>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</si>
  <si>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</si>
  <si>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</si>
  <si>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</si>
  <si>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</si>
  <si>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</si>
  <si>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</si>
  <si>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</si>
  <si>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</si>
  <si>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</si>
  <si>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</si>
  <si>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</si>
  <si>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</si>
  <si>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</si>
  <si>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</si>
  <si>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</si>
  <si>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</si>
  <si>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</si>
  <si>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</si>
  <si>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</si>
  <si>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Ranking</t>
  </si>
  <si>
    <t>CV Madu 4</t>
  </si>
  <si>
    <t>CV Madu 5</t>
  </si>
  <si>
    <t>CV Madu 6</t>
  </si>
  <si>
    <t>CV Madu 7</t>
  </si>
  <si>
    <t>CV Madu 8</t>
  </si>
  <si>
    <t>CV Madu 9</t>
  </si>
  <si>
    <t>CV Madu 10</t>
  </si>
  <si>
    <t>CV Madu 11</t>
  </si>
  <si>
    <t>CV Madu 12</t>
  </si>
  <si>
    <t>CV Madu 13</t>
  </si>
  <si>
    <t>CV Madu 14</t>
  </si>
  <si>
    <t>CV Madu 15</t>
  </si>
  <si>
    <t>CV Madu 16</t>
  </si>
  <si>
    <t>CV Madu 17</t>
  </si>
  <si>
    <t>CV Madu 18</t>
  </si>
  <si>
    <t>CV Madu 19</t>
  </si>
  <si>
    <t>CV Madu 20</t>
  </si>
  <si>
    <t>CV Madu 21</t>
  </si>
  <si>
    <t>CV Madu 22</t>
  </si>
  <si>
    <t>CV Madu 23</t>
  </si>
  <si>
    <t>CV Madu 24</t>
  </si>
  <si>
    <t>CV Madu 25</t>
  </si>
  <si>
    <t>CV Madu 26</t>
  </si>
  <si>
    <t>CV Madu 27</t>
  </si>
  <si>
    <t>CV Madu 28</t>
  </si>
  <si>
    <t>CV Madu 29</t>
  </si>
  <si>
    <t>CV Madu 30</t>
  </si>
  <si>
    <t>CV Madu 31</t>
  </si>
  <si>
    <t>CV Madu 32</t>
  </si>
  <si>
    <t>CV Madu 33</t>
  </si>
  <si>
    <t>CV Madu 34</t>
  </si>
  <si>
    <t>Fleksibilitas dan Lokasi(C4)</t>
  </si>
  <si>
    <t>Lokasi Lebih Dekat (C4.3)</t>
  </si>
  <si>
    <t>Lokasi Mendukung Moda transportasi roda 4/ Mudah di akses (C4.4)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</si>
</sst>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1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43"/>
  <sheetViews>
    <sheetView tabSelected="1" topLeftCell="AF1" zoomScale="70" zoomScaleNormal="70" workbookViewId="0">
      <selection activeCell="S33" sqref="S33"/>
    </sheetView>
  </sheetViews>
  <sheetFormatPr defaultRowHeight="15" x14ac:dyDescent="0.25"/>
  <cols>
    <col min="4" max="4" width="23.140625" customWidth="1"/>
    <col min="5" max="11" width="12.28515625" style="2" customWidth="1"/>
    <col min="12" max="12" width="21" style="2" customWidth="1"/>
    <col min="13" max="14" width="12.28515625" style="2" customWidth="1"/>
    <col min="15" max="15" width="20.85546875" style="2" customWidth="1"/>
    <col min="16" max="17" width="12.28515625" style="2" customWidth="1"/>
    <col min="18" max="18" width="16.7109375" style="2" customWidth="1"/>
    <col min="19" max="21" width="24.140625" style="2" customWidth="1"/>
    <col min="22" max="26" width="12.28515625" style="2" customWidth="1"/>
    <col min="27" max="27" width="9.140625" style="2"/>
    <col min="31" max="31" width="9.140625" style="2"/>
    <col min="32" max="32" width="20.140625" customWidth="1"/>
    <col min="40" max="44" width="9.140625" style="2"/>
    <col min="46" max="46" width="10" customWidth="1"/>
    <col min="52" max="52" width="25.85546875" customWidth="1"/>
    <col min="53" max="53" width="14.7109375" customWidth="1"/>
    <col min="54" max="54" width="21.85546875" customWidth="1"/>
  </cols>
  <sheetData>
    <row r="1" spans="2:55" x14ac:dyDescent="0.25"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2:55" x14ac:dyDescent="0.25">
      <c r="B2" s="24" t="s">
        <v>28</v>
      </c>
      <c r="C2" s="25"/>
      <c r="D2" s="17" t="s">
        <v>9</v>
      </c>
      <c r="E2" s="17" t="s">
        <v>10</v>
      </c>
      <c r="F2" s="17"/>
      <c r="G2" s="17"/>
      <c r="H2" s="18" t="s">
        <v>26</v>
      </c>
      <c r="I2" s="18" t="s">
        <v>0</v>
      </c>
      <c r="J2" s="17" t="s">
        <v>14</v>
      </c>
      <c r="K2" s="17"/>
      <c r="L2" s="17"/>
      <c r="M2" s="18" t="s">
        <v>26</v>
      </c>
      <c r="N2" s="18" t="s">
        <v>0</v>
      </c>
      <c r="O2" s="19" t="s">
        <v>18</v>
      </c>
      <c r="P2" s="18" t="s">
        <v>26</v>
      </c>
      <c r="Q2" s="18" t="s">
        <v>0</v>
      </c>
      <c r="R2" s="20" t="s">
        <v>137</v>
      </c>
      <c r="S2" s="21"/>
      <c r="T2" s="21"/>
      <c r="U2" s="22"/>
      <c r="V2" s="18" t="s">
        <v>26</v>
      </c>
      <c r="W2" s="18" t="s">
        <v>0</v>
      </c>
      <c r="X2" s="17" t="s">
        <v>24</v>
      </c>
      <c r="Y2" s="17"/>
      <c r="Z2" s="17"/>
      <c r="AA2" s="18" t="s">
        <v>26</v>
      </c>
      <c r="AB2" s="24" t="s">
        <v>0</v>
      </c>
    </row>
    <row r="3" spans="2:55" s="1" customFormat="1" ht="45" x14ac:dyDescent="0.25">
      <c r="B3" s="24"/>
      <c r="C3" s="25"/>
      <c r="D3" s="17"/>
      <c r="E3" s="23" t="s">
        <v>11</v>
      </c>
      <c r="F3" s="23" t="s">
        <v>12</v>
      </c>
      <c r="G3" s="23" t="s">
        <v>13</v>
      </c>
      <c r="H3" s="18"/>
      <c r="I3" s="18"/>
      <c r="J3" s="23" t="s">
        <v>16</v>
      </c>
      <c r="K3" s="23" t="s">
        <v>17</v>
      </c>
      <c r="L3" s="23" t="s">
        <v>15</v>
      </c>
      <c r="M3" s="18"/>
      <c r="N3" s="18"/>
      <c r="O3" s="23" t="s">
        <v>19</v>
      </c>
      <c r="P3" s="18"/>
      <c r="Q3" s="18"/>
      <c r="R3" s="23" t="s">
        <v>25</v>
      </c>
      <c r="S3" s="23" t="s">
        <v>20</v>
      </c>
      <c r="T3" s="23" t="s">
        <v>138</v>
      </c>
      <c r="U3" s="23" t="s">
        <v>139</v>
      </c>
      <c r="V3" s="18"/>
      <c r="W3" s="18"/>
      <c r="X3" s="23" t="s">
        <v>22</v>
      </c>
      <c r="Y3" s="23" t="s">
        <v>23</v>
      </c>
      <c r="Z3" s="23" t="s">
        <v>21</v>
      </c>
      <c r="AA3" s="18"/>
      <c r="AB3" s="24"/>
      <c r="AE3" s="16" t="s">
        <v>64</v>
      </c>
      <c r="AF3" s="16" t="s">
        <v>65</v>
      </c>
      <c r="AG3" s="16" t="s">
        <v>4</v>
      </c>
      <c r="AH3" s="16" t="s">
        <v>5</v>
      </c>
      <c r="AI3" s="16" t="s">
        <v>6</v>
      </c>
      <c r="AJ3" s="16" t="s">
        <v>7</v>
      </c>
      <c r="AK3" s="16" t="s">
        <v>8</v>
      </c>
      <c r="AM3" s="16" t="s">
        <v>66</v>
      </c>
      <c r="AN3" s="16" t="s">
        <v>0</v>
      </c>
      <c r="AO3" s="16"/>
      <c r="AP3" s="16"/>
      <c r="AQ3" s="16"/>
      <c r="AR3" s="16"/>
      <c r="AT3" s="16" t="s">
        <v>66</v>
      </c>
      <c r="AU3" s="16" t="s">
        <v>67</v>
      </c>
      <c r="AV3" s="16"/>
      <c r="AW3" s="16"/>
      <c r="AX3" s="16"/>
      <c r="AY3" s="16"/>
      <c r="AZ3" s="16" t="s">
        <v>68</v>
      </c>
      <c r="BA3" s="16" t="s">
        <v>69</v>
      </c>
      <c r="BB3" s="16" t="s">
        <v>70</v>
      </c>
      <c r="BC3" s="16" t="s">
        <v>105</v>
      </c>
    </row>
    <row r="4" spans="2:55" x14ac:dyDescent="0.25">
      <c r="B4" s="24"/>
      <c r="C4" s="25" t="s">
        <v>29</v>
      </c>
      <c r="D4" s="19" t="s">
        <v>27</v>
      </c>
      <c r="E4" s="19">
        <v>40</v>
      </c>
      <c r="F4" s="19">
        <v>30</v>
      </c>
      <c r="G4" s="19">
        <v>30</v>
      </c>
      <c r="H4" s="19"/>
      <c r="I4" s="19"/>
      <c r="J4" s="19">
        <v>40</v>
      </c>
      <c r="K4" s="19">
        <v>30</v>
      </c>
      <c r="L4" s="19">
        <v>30</v>
      </c>
      <c r="M4" s="19"/>
      <c r="N4" s="19"/>
      <c r="O4" s="19">
        <v>100</v>
      </c>
      <c r="P4" s="19"/>
      <c r="Q4" s="19"/>
      <c r="R4" s="19">
        <v>25</v>
      </c>
      <c r="S4" s="19">
        <v>25</v>
      </c>
      <c r="T4" s="19">
        <v>25</v>
      </c>
      <c r="U4" s="19">
        <v>25</v>
      </c>
      <c r="V4" s="19"/>
      <c r="W4" s="19"/>
      <c r="X4" s="19">
        <v>30</v>
      </c>
      <c r="Y4" s="19">
        <v>30</v>
      </c>
      <c r="Z4" s="19">
        <v>40</v>
      </c>
      <c r="AA4" s="25"/>
      <c r="AB4" s="25"/>
      <c r="AE4" s="16"/>
      <c r="AF4" s="16"/>
      <c r="AG4" s="16"/>
      <c r="AH4" s="16"/>
      <c r="AI4" s="16"/>
      <c r="AJ4" s="16"/>
      <c r="AK4" s="16"/>
      <c r="AM4" s="16"/>
      <c r="AN4" s="7" t="s">
        <v>4</v>
      </c>
      <c r="AO4" s="7" t="s">
        <v>5</v>
      </c>
      <c r="AP4" s="7" t="s">
        <v>6</v>
      </c>
      <c r="AQ4" s="7" t="s">
        <v>7</v>
      </c>
      <c r="AR4" s="7" t="s">
        <v>8</v>
      </c>
      <c r="AT4" s="16"/>
      <c r="AU4" s="7">
        <v>0.25</v>
      </c>
      <c r="AV4" s="7">
        <v>0.15</v>
      </c>
      <c r="AW4" s="7">
        <v>-0.25</v>
      </c>
      <c r="AX4" s="7">
        <v>-0.2</v>
      </c>
      <c r="AY4" s="7">
        <v>0.15</v>
      </c>
      <c r="AZ4" s="16"/>
      <c r="BA4" s="16"/>
      <c r="BB4" s="16"/>
      <c r="BC4" s="16"/>
    </row>
    <row r="5" spans="2:55" x14ac:dyDescent="0.25">
      <c r="B5" s="26">
        <v>1</v>
      </c>
      <c r="C5" s="26" t="s">
        <v>30</v>
      </c>
      <c r="D5" s="15" t="s">
        <v>1</v>
      </c>
      <c r="E5" s="15">
        <v>35</v>
      </c>
      <c r="F5" s="15">
        <v>25</v>
      </c>
      <c r="G5" s="15">
        <v>25</v>
      </c>
      <c r="H5" s="15">
        <f>SUM(E5:G5)</f>
        <v>85</v>
      </c>
      <c r="I5" s="15" t="str">
        <f>IF(H5&gt;86,"5",IF(H5&gt;79,"4",IF(H5&gt;69,"3",IF(H5&gt;40,"2","1"))))</f>
        <v>4</v>
      </c>
      <c r="J5" s="15">
        <v>30</v>
      </c>
      <c r="K5" s="15">
        <v>25</v>
      </c>
      <c r="L5" s="15">
        <v>20</v>
      </c>
      <c r="M5" s="15">
        <f>SUM(J5:L5)</f>
        <v>75</v>
      </c>
      <c r="N5" s="15" t="str">
        <f>IF(M5&gt;86,"5",IF(M5&gt;79,"4",IF(M5&gt;69,"3",IF(M5&gt;40,"2","1"))))</f>
        <v>3</v>
      </c>
      <c r="O5" s="15">
        <v>90</v>
      </c>
      <c r="P5" s="15">
        <f>SUM(O5)</f>
        <v>90</v>
      </c>
      <c r="Q5" s="15" t="str">
        <f t="shared" ref="Q5:Q38" si="0">IF(P5&gt;86,"1",IF(P5&gt;79,"2",IF(P5&gt;69,"3",IF(P5&gt;40,"4","5"))))</f>
        <v>1</v>
      </c>
      <c r="R5" s="15">
        <v>15</v>
      </c>
      <c r="S5" s="15">
        <v>20</v>
      </c>
      <c r="T5" s="15">
        <v>15</v>
      </c>
      <c r="U5" s="15">
        <v>10</v>
      </c>
      <c r="V5" s="15">
        <f>SUM(R5:U5)</f>
        <v>60</v>
      </c>
      <c r="W5" s="15" t="str">
        <f>IF(V5&gt;86,"1",IF(V5&gt;79,"2",IF(V5&gt;69,"3",IF(V5&gt;40,"4","5"))))</f>
        <v>4</v>
      </c>
      <c r="X5" s="15">
        <v>20</v>
      </c>
      <c r="Y5" s="15">
        <v>20</v>
      </c>
      <c r="Z5" s="15">
        <v>25</v>
      </c>
      <c r="AA5" s="26">
        <f>SUM(X5:Z5)</f>
        <v>65</v>
      </c>
      <c r="AB5" s="15" t="str">
        <f>IF(AA5&gt;86,"5",IF(AA5&gt;79,"4",IF(AA5&gt;69,"3",IF(AA5&gt;40,"2","1"))))</f>
        <v>2</v>
      </c>
      <c r="AE5" s="6" t="s">
        <v>30</v>
      </c>
      <c r="AF5" s="3" t="str">
        <f>D5</f>
        <v>CV Hijrah Corp</v>
      </c>
      <c r="AG5" s="3">
        <f>H5</f>
        <v>85</v>
      </c>
      <c r="AH5" s="3">
        <f>M5</f>
        <v>75</v>
      </c>
      <c r="AI5" s="3">
        <f>P5</f>
        <v>90</v>
      </c>
      <c r="AJ5" s="3">
        <f>V5</f>
        <v>60</v>
      </c>
      <c r="AK5" s="3">
        <f>AA5</f>
        <v>65</v>
      </c>
      <c r="AM5" s="3" t="s">
        <v>30</v>
      </c>
      <c r="AN5" s="6" t="str">
        <f>I5</f>
        <v>4</v>
      </c>
      <c r="AO5" s="6" t="str">
        <f>N5</f>
        <v>3</v>
      </c>
      <c r="AP5" s="6" t="str">
        <f>Q5</f>
        <v>1</v>
      </c>
      <c r="AQ5" s="6" t="str">
        <f>W5</f>
        <v>4</v>
      </c>
      <c r="AR5" s="6" t="str">
        <f>AB5</f>
        <v>2</v>
      </c>
      <c r="AT5" s="6" t="s">
        <v>30</v>
      </c>
      <c r="AU5" s="8">
        <f>AN5^$AU$4</f>
        <v>1.4142135623730949</v>
      </c>
      <c r="AV5" s="8">
        <f>AO5^$AV$4</f>
        <v>1.1791476456813665</v>
      </c>
      <c r="AW5" s="8">
        <f>AP5^$AW$4</f>
        <v>1</v>
      </c>
      <c r="AX5" s="8">
        <f>AQ5^$AX$4</f>
        <v>0.75785828325519911</v>
      </c>
      <c r="AY5" s="8">
        <f>AR5^$AY$4</f>
        <v>1.1095694720678451</v>
      </c>
      <c r="AZ5" s="9">
        <f>AU5*AV5*AW5*AX5*AY5</f>
        <v>1.4022507698829887</v>
      </c>
      <c r="BA5" s="6" t="s">
        <v>71</v>
      </c>
      <c r="BB5" s="11">
        <f>AZ5/$AZ$39</f>
        <v>4.6293978302362558E-2</v>
      </c>
      <c r="BC5" s="14">
        <f>RANK(BB5,$BB$5:$BB$38,0)</f>
        <v>1</v>
      </c>
    </row>
    <row r="6" spans="2:55" x14ac:dyDescent="0.25">
      <c r="B6" s="26">
        <v>2</v>
      </c>
      <c r="C6" s="26" t="s">
        <v>31</v>
      </c>
      <c r="D6" s="15" t="s">
        <v>2</v>
      </c>
      <c r="E6" s="15">
        <v>30</v>
      </c>
      <c r="F6" s="15">
        <v>15</v>
      </c>
      <c r="G6" s="15">
        <v>25</v>
      </c>
      <c r="H6" s="15">
        <f t="shared" ref="H6:H38" si="1">SUM(E6:G6)</f>
        <v>70</v>
      </c>
      <c r="I6" s="15" t="str">
        <f t="shared" ref="I6:I38" si="2">IF(H6&gt;86,"5",IF(H6&gt;79,"4",IF(H6&gt;69,"3",IF(H6&gt;40,"2","1"))))</f>
        <v>3</v>
      </c>
      <c r="J6" s="15">
        <v>35</v>
      </c>
      <c r="K6" s="15">
        <v>20</v>
      </c>
      <c r="L6" s="15">
        <v>25</v>
      </c>
      <c r="M6" s="15">
        <f t="shared" ref="M6:M38" si="3">SUM(J6:L6)</f>
        <v>80</v>
      </c>
      <c r="N6" s="15" t="str">
        <f t="shared" ref="N6:N38" si="4">IF(M6&gt;86,"5",IF(M6&gt;79,"4",IF(M6&gt;69,"3",IF(M6&gt;40,"2","1"))))</f>
        <v>4</v>
      </c>
      <c r="O6" s="15">
        <v>80</v>
      </c>
      <c r="P6" s="15">
        <f t="shared" ref="P6:P37" si="5">SUM(O6)</f>
        <v>80</v>
      </c>
      <c r="Q6" s="15" t="str">
        <f t="shared" si="0"/>
        <v>2</v>
      </c>
      <c r="R6" s="15">
        <v>15</v>
      </c>
      <c r="S6" s="15">
        <v>15</v>
      </c>
      <c r="T6" s="15">
        <v>20</v>
      </c>
      <c r="U6" s="15">
        <v>15</v>
      </c>
      <c r="V6" s="15">
        <f t="shared" ref="V6:V8" si="6">SUM(R6:U6)</f>
        <v>65</v>
      </c>
      <c r="W6" s="15" t="str">
        <f t="shared" ref="W6:W38" si="7">IF(V6&gt;86,"1",IF(V6&gt;79,"2",IF(V6&gt;69,"3",IF(V6&gt;40,"4","5"))))</f>
        <v>4</v>
      </c>
      <c r="X6" s="15">
        <v>25</v>
      </c>
      <c r="Y6" s="15">
        <v>15</v>
      </c>
      <c r="Z6" s="15">
        <v>20</v>
      </c>
      <c r="AA6" s="26">
        <f t="shared" ref="AA6:AA38" si="8">SUM(X6:Z6)</f>
        <v>60</v>
      </c>
      <c r="AB6" s="15" t="str">
        <f t="shared" ref="AB6:AB38" si="9">IF(AA6&gt;86,"5",IF(AA6&gt;79,"4",IF(AA6&gt;69,"3",IF(AA6&gt;40,"2","1"))))</f>
        <v>2</v>
      </c>
      <c r="AE6" s="6" t="s">
        <v>31</v>
      </c>
      <c r="AF6" s="3" t="str">
        <f t="shared" ref="AF6:AF38" si="10">D6</f>
        <v>CV Madu OdengKu</v>
      </c>
      <c r="AG6" s="3">
        <f t="shared" ref="AG6:AG38" si="11">H6</f>
        <v>70</v>
      </c>
      <c r="AH6" s="3">
        <f t="shared" ref="AH6:AH38" si="12">M6</f>
        <v>80</v>
      </c>
      <c r="AI6" s="3">
        <f t="shared" ref="AI6:AI38" si="13">P6</f>
        <v>80</v>
      </c>
      <c r="AJ6" s="3">
        <f t="shared" ref="AJ6:AJ38" si="14">V6</f>
        <v>65</v>
      </c>
      <c r="AK6" s="3">
        <f t="shared" ref="AK6:AK38" si="15">AA6</f>
        <v>60</v>
      </c>
      <c r="AM6" s="3" t="s">
        <v>31</v>
      </c>
      <c r="AN6" s="6" t="str">
        <f t="shared" ref="AN6:AN38" si="16">I6</f>
        <v>3</v>
      </c>
      <c r="AO6" s="6" t="str">
        <f t="shared" ref="AO6:AO38" si="17">N6</f>
        <v>4</v>
      </c>
      <c r="AP6" s="6" t="str">
        <f t="shared" ref="AP6:AP38" si="18">Q6</f>
        <v>2</v>
      </c>
      <c r="AQ6" s="6" t="str">
        <f t="shared" ref="AQ6:AQ38" si="19">W6</f>
        <v>4</v>
      </c>
      <c r="AR6" s="6" t="str">
        <f t="shared" ref="AR6:AR38" si="20">AB6</f>
        <v>2</v>
      </c>
      <c r="AT6" s="6" t="s">
        <v>31</v>
      </c>
      <c r="AU6" s="8">
        <f t="shared" ref="AU6:AU38" si="21">AN6^$AU$4</f>
        <v>1.3160740129524926</v>
      </c>
      <c r="AV6" s="8">
        <f t="shared" ref="AV6:AV38" si="22">AO6^$AV$4</f>
        <v>1.2311444133449163</v>
      </c>
      <c r="AW6" s="8">
        <f t="shared" ref="AW6:AW38" si="23">AP6^$AW$4</f>
        <v>0.84089641525371461</v>
      </c>
      <c r="AX6" s="8">
        <f t="shared" ref="AX6:AX38" si="24">AQ6^$AX$4</f>
        <v>0.75785828325519911</v>
      </c>
      <c r="AY6" s="8">
        <f t="shared" ref="AY6:AY38" si="25">AR6^$AY$4</f>
        <v>1.1095694720678451</v>
      </c>
      <c r="AZ6" s="9">
        <f t="shared" ref="AZ6:AZ38" si="26">AU6*AV6*AW6*AX6*AY6</f>
        <v>1.1457089733151833</v>
      </c>
      <c r="BA6" s="6" t="s">
        <v>72</v>
      </c>
      <c r="BB6" s="11">
        <f t="shared" ref="BB6:BB38" si="27">AZ6/$AZ$39</f>
        <v>3.7824494370504835E-2</v>
      </c>
      <c r="BC6" s="14">
        <f t="shared" ref="BC6:BC38" si="28">RANK(BB6,$BB$5:$BB$38,0)</f>
        <v>3</v>
      </c>
    </row>
    <row r="7" spans="2:55" x14ac:dyDescent="0.25">
      <c r="B7" s="26">
        <v>3</v>
      </c>
      <c r="C7" s="26" t="s">
        <v>32</v>
      </c>
      <c r="D7" s="15" t="s">
        <v>3</v>
      </c>
      <c r="E7" s="15">
        <v>35</v>
      </c>
      <c r="F7" s="15">
        <v>20</v>
      </c>
      <c r="G7" s="15">
        <v>25</v>
      </c>
      <c r="H7" s="15">
        <f t="shared" si="1"/>
        <v>80</v>
      </c>
      <c r="I7" s="15" t="str">
        <f t="shared" si="2"/>
        <v>4</v>
      </c>
      <c r="J7" s="15">
        <v>25</v>
      </c>
      <c r="K7" s="15">
        <v>25</v>
      </c>
      <c r="L7" s="15">
        <v>15</v>
      </c>
      <c r="M7" s="15">
        <f t="shared" si="3"/>
        <v>65</v>
      </c>
      <c r="N7" s="15" t="str">
        <f t="shared" si="4"/>
        <v>2</v>
      </c>
      <c r="O7" s="15">
        <v>80</v>
      </c>
      <c r="P7" s="15">
        <f t="shared" si="5"/>
        <v>80</v>
      </c>
      <c r="Q7" s="15" t="str">
        <f t="shared" si="0"/>
        <v>2</v>
      </c>
      <c r="R7" s="15">
        <v>10</v>
      </c>
      <c r="S7" s="15">
        <v>10</v>
      </c>
      <c r="T7" s="15">
        <v>20</v>
      </c>
      <c r="U7" s="15">
        <v>10</v>
      </c>
      <c r="V7" s="15">
        <f t="shared" si="6"/>
        <v>50</v>
      </c>
      <c r="W7" s="15" t="str">
        <f t="shared" si="7"/>
        <v>4</v>
      </c>
      <c r="X7" s="15">
        <v>25</v>
      </c>
      <c r="Y7" s="15">
        <v>25</v>
      </c>
      <c r="Z7" s="15">
        <v>30</v>
      </c>
      <c r="AA7" s="26">
        <f t="shared" si="8"/>
        <v>80</v>
      </c>
      <c r="AB7" s="15" t="str">
        <f t="shared" si="9"/>
        <v>4</v>
      </c>
      <c r="AE7" s="6" t="s">
        <v>32</v>
      </c>
      <c r="AF7" s="3" t="str">
        <f t="shared" si="10"/>
        <v>CV Raja Bolang</v>
      </c>
      <c r="AG7" s="3">
        <f t="shared" si="11"/>
        <v>80</v>
      </c>
      <c r="AH7" s="3">
        <f t="shared" si="12"/>
        <v>65</v>
      </c>
      <c r="AI7" s="3">
        <f t="shared" si="13"/>
        <v>80</v>
      </c>
      <c r="AJ7" s="3">
        <f t="shared" si="14"/>
        <v>50</v>
      </c>
      <c r="AK7" s="3">
        <f t="shared" si="15"/>
        <v>80</v>
      </c>
      <c r="AM7" s="3" t="s">
        <v>32</v>
      </c>
      <c r="AN7" s="6" t="str">
        <f t="shared" si="16"/>
        <v>4</v>
      </c>
      <c r="AO7" s="6" t="str">
        <f t="shared" si="17"/>
        <v>2</v>
      </c>
      <c r="AP7" s="6" t="str">
        <f t="shared" si="18"/>
        <v>2</v>
      </c>
      <c r="AQ7" s="6" t="str">
        <f t="shared" si="19"/>
        <v>4</v>
      </c>
      <c r="AR7" s="6" t="str">
        <f t="shared" si="20"/>
        <v>4</v>
      </c>
      <c r="AT7" s="6" t="s">
        <v>32</v>
      </c>
      <c r="AU7" s="8">
        <f t="shared" si="21"/>
        <v>1.4142135623730949</v>
      </c>
      <c r="AV7" s="8">
        <f t="shared" si="22"/>
        <v>1.1095694720678451</v>
      </c>
      <c r="AW7" s="8">
        <f t="shared" si="23"/>
        <v>0.84089641525371461</v>
      </c>
      <c r="AX7" s="8">
        <f t="shared" si="24"/>
        <v>0.75785828325519911</v>
      </c>
      <c r="AY7" s="8">
        <f t="shared" si="25"/>
        <v>1.2311444133449163</v>
      </c>
      <c r="AZ7" s="9">
        <f t="shared" si="26"/>
        <v>1.2311444133449163</v>
      </c>
      <c r="BA7" s="6" t="s">
        <v>73</v>
      </c>
      <c r="BB7" s="11">
        <f t="shared" si="27"/>
        <v>4.0645064336973319E-2</v>
      </c>
      <c r="BC7" s="14">
        <f t="shared" si="28"/>
        <v>2</v>
      </c>
    </row>
    <row r="8" spans="2:55" x14ac:dyDescent="0.25">
      <c r="B8" s="26">
        <v>4</v>
      </c>
      <c r="C8" s="26" t="s">
        <v>33</v>
      </c>
      <c r="D8" s="15" t="s">
        <v>106</v>
      </c>
      <c r="E8" s="15">
        <v>25</v>
      </c>
      <c r="F8" s="15">
        <v>20</v>
      </c>
      <c r="G8" s="15">
        <v>5</v>
      </c>
      <c r="H8" s="15">
        <f t="shared" si="1"/>
        <v>50</v>
      </c>
      <c r="I8" s="15" t="str">
        <f t="shared" si="2"/>
        <v>2</v>
      </c>
      <c r="J8" s="15">
        <v>25</v>
      </c>
      <c r="K8" s="15">
        <v>20</v>
      </c>
      <c r="L8" s="15">
        <v>15</v>
      </c>
      <c r="M8" s="15">
        <f t="shared" si="3"/>
        <v>60</v>
      </c>
      <c r="N8" s="15" t="str">
        <f t="shared" si="4"/>
        <v>2</v>
      </c>
      <c r="O8" s="15">
        <v>70</v>
      </c>
      <c r="P8" s="15">
        <f t="shared" si="5"/>
        <v>70</v>
      </c>
      <c r="Q8" s="15" t="str">
        <f t="shared" si="0"/>
        <v>3</v>
      </c>
      <c r="R8" s="15">
        <v>5</v>
      </c>
      <c r="S8" s="15">
        <v>15</v>
      </c>
      <c r="T8" s="15">
        <v>15</v>
      </c>
      <c r="U8" s="15">
        <v>5</v>
      </c>
      <c r="V8" s="15">
        <f t="shared" si="6"/>
        <v>40</v>
      </c>
      <c r="W8" s="15" t="str">
        <f t="shared" si="7"/>
        <v>5</v>
      </c>
      <c r="X8" s="15">
        <v>20</v>
      </c>
      <c r="Y8" s="15">
        <v>15</v>
      </c>
      <c r="Z8" s="15">
        <v>35</v>
      </c>
      <c r="AA8" s="26">
        <f t="shared" si="8"/>
        <v>70</v>
      </c>
      <c r="AB8" s="15" t="str">
        <f t="shared" si="9"/>
        <v>3</v>
      </c>
      <c r="AE8" s="6" t="s">
        <v>33</v>
      </c>
      <c r="AF8" s="3" t="str">
        <f t="shared" si="10"/>
        <v>CV Madu 4</v>
      </c>
      <c r="AG8" s="3">
        <f t="shared" si="11"/>
        <v>50</v>
      </c>
      <c r="AH8" s="3">
        <f t="shared" si="12"/>
        <v>60</v>
      </c>
      <c r="AI8" s="3">
        <f t="shared" si="13"/>
        <v>70</v>
      </c>
      <c r="AJ8" s="3">
        <f t="shared" si="14"/>
        <v>40</v>
      </c>
      <c r="AK8" s="3">
        <f t="shared" si="15"/>
        <v>70</v>
      </c>
      <c r="AM8" s="3" t="s">
        <v>33</v>
      </c>
      <c r="AN8" s="6" t="str">
        <f t="shared" si="16"/>
        <v>2</v>
      </c>
      <c r="AO8" s="6" t="str">
        <f t="shared" si="17"/>
        <v>2</v>
      </c>
      <c r="AP8" s="6" t="str">
        <f t="shared" si="18"/>
        <v>3</v>
      </c>
      <c r="AQ8" s="6" t="str">
        <f t="shared" si="19"/>
        <v>5</v>
      </c>
      <c r="AR8" s="6" t="str">
        <f t="shared" si="20"/>
        <v>3</v>
      </c>
      <c r="AT8" s="6" t="s">
        <v>33</v>
      </c>
      <c r="AU8" s="8">
        <f t="shared" si="21"/>
        <v>1.189207115002721</v>
      </c>
      <c r="AV8" s="8">
        <f t="shared" si="22"/>
        <v>1.1095694720678451</v>
      </c>
      <c r="AW8" s="8">
        <f t="shared" si="23"/>
        <v>0.75983568565159243</v>
      </c>
      <c r="AX8" s="8">
        <f t="shared" si="24"/>
        <v>0.72477966367769553</v>
      </c>
      <c r="AY8" s="8">
        <f t="shared" si="25"/>
        <v>1.1791476456813665</v>
      </c>
      <c r="AZ8" s="9">
        <f t="shared" si="26"/>
        <v>0.85685211277674445</v>
      </c>
      <c r="BA8" s="6" t="s">
        <v>74</v>
      </c>
      <c r="BB8" s="11">
        <f t="shared" si="27"/>
        <v>2.8288159271633105E-2</v>
      </c>
      <c r="BC8" s="14">
        <f t="shared" si="28"/>
        <v>21</v>
      </c>
    </row>
    <row r="9" spans="2:55" x14ac:dyDescent="0.25">
      <c r="B9" s="26">
        <v>5</v>
      </c>
      <c r="C9" s="26" t="s">
        <v>34</v>
      </c>
      <c r="D9" s="15" t="s">
        <v>107</v>
      </c>
      <c r="E9" s="15">
        <v>20</v>
      </c>
      <c r="F9" s="15">
        <v>20</v>
      </c>
      <c r="G9" s="15">
        <v>10</v>
      </c>
      <c r="H9" s="15">
        <f t="shared" si="1"/>
        <v>50</v>
      </c>
      <c r="I9" s="15" t="str">
        <f t="shared" si="2"/>
        <v>2</v>
      </c>
      <c r="J9" s="15">
        <v>20</v>
      </c>
      <c r="K9" s="15">
        <v>10</v>
      </c>
      <c r="L9" s="15">
        <v>20</v>
      </c>
      <c r="M9" s="15">
        <f t="shared" si="3"/>
        <v>50</v>
      </c>
      <c r="N9" s="15" t="str">
        <f t="shared" si="4"/>
        <v>2</v>
      </c>
      <c r="O9" s="15">
        <v>90</v>
      </c>
      <c r="P9" s="15">
        <f t="shared" si="5"/>
        <v>90</v>
      </c>
      <c r="Q9" s="15" t="str">
        <f t="shared" si="0"/>
        <v>1</v>
      </c>
      <c r="R9" s="15">
        <v>5</v>
      </c>
      <c r="S9" s="15">
        <v>10</v>
      </c>
      <c r="T9" s="15">
        <v>5</v>
      </c>
      <c r="U9" s="15">
        <v>10</v>
      </c>
      <c r="V9" s="15">
        <f t="shared" ref="V9:V38" si="29">SUM(R9:U9)</f>
        <v>30</v>
      </c>
      <c r="W9" s="15" t="str">
        <f t="shared" si="7"/>
        <v>5</v>
      </c>
      <c r="X9" s="15">
        <v>10</v>
      </c>
      <c r="Y9" s="15">
        <v>20</v>
      </c>
      <c r="Z9" s="15">
        <v>30</v>
      </c>
      <c r="AA9" s="26">
        <f t="shared" si="8"/>
        <v>60</v>
      </c>
      <c r="AB9" s="15" t="str">
        <f t="shared" si="9"/>
        <v>2</v>
      </c>
      <c r="AE9" s="6" t="s">
        <v>34</v>
      </c>
      <c r="AF9" s="3" t="str">
        <f t="shared" si="10"/>
        <v>CV Madu 5</v>
      </c>
      <c r="AG9" s="3">
        <f t="shared" si="11"/>
        <v>50</v>
      </c>
      <c r="AH9" s="3">
        <f t="shared" si="12"/>
        <v>50</v>
      </c>
      <c r="AI9" s="3">
        <f t="shared" si="13"/>
        <v>90</v>
      </c>
      <c r="AJ9" s="3">
        <f t="shared" si="14"/>
        <v>30</v>
      </c>
      <c r="AK9" s="3">
        <f t="shared" si="15"/>
        <v>60</v>
      </c>
      <c r="AM9" s="3" t="s">
        <v>34</v>
      </c>
      <c r="AN9" s="6" t="str">
        <f t="shared" si="16"/>
        <v>2</v>
      </c>
      <c r="AO9" s="6" t="str">
        <f t="shared" si="17"/>
        <v>2</v>
      </c>
      <c r="AP9" s="6" t="str">
        <f t="shared" si="18"/>
        <v>1</v>
      </c>
      <c r="AQ9" s="6" t="str">
        <f t="shared" si="19"/>
        <v>5</v>
      </c>
      <c r="AR9" s="6" t="str">
        <f t="shared" si="20"/>
        <v>2</v>
      </c>
      <c r="AT9" s="6" t="s">
        <v>34</v>
      </c>
      <c r="AU9" s="8">
        <f t="shared" si="21"/>
        <v>1.189207115002721</v>
      </c>
      <c r="AV9" s="8">
        <f t="shared" si="22"/>
        <v>1.1095694720678451</v>
      </c>
      <c r="AW9" s="8">
        <f t="shared" si="23"/>
        <v>1</v>
      </c>
      <c r="AX9" s="8">
        <f t="shared" si="24"/>
        <v>0.72477966367769553</v>
      </c>
      <c r="AY9" s="8">
        <f t="shared" si="25"/>
        <v>1.1095694720678451</v>
      </c>
      <c r="AZ9" s="9">
        <f t="shared" si="26"/>
        <v>1.0611395383027951</v>
      </c>
      <c r="BA9" s="6" t="s">
        <v>75</v>
      </c>
      <c r="BB9" s="11">
        <f t="shared" si="27"/>
        <v>3.5032514737765356E-2</v>
      </c>
      <c r="BC9" s="14">
        <f t="shared" si="28"/>
        <v>4</v>
      </c>
    </row>
    <row r="10" spans="2:55" x14ac:dyDescent="0.25">
      <c r="B10" s="26">
        <v>6</v>
      </c>
      <c r="C10" s="26" t="s">
        <v>35</v>
      </c>
      <c r="D10" s="15" t="s">
        <v>108</v>
      </c>
      <c r="E10" s="15">
        <v>10</v>
      </c>
      <c r="F10" s="15">
        <v>20</v>
      </c>
      <c r="G10" s="15">
        <v>15</v>
      </c>
      <c r="H10" s="15">
        <f t="shared" si="1"/>
        <v>45</v>
      </c>
      <c r="I10" s="15" t="str">
        <f t="shared" si="2"/>
        <v>2</v>
      </c>
      <c r="J10" s="15">
        <v>10</v>
      </c>
      <c r="K10" s="15">
        <v>20</v>
      </c>
      <c r="L10" s="15">
        <v>10</v>
      </c>
      <c r="M10" s="15">
        <f t="shared" si="3"/>
        <v>40</v>
      </c>
      <c r="N10" s="15" t="str">
        <f t="shared" si="4"/>
        <v>1</v>
      </c>
      <c r="O10" s="15">
        <v>80</v>
      </c>
      <c r="P10" s="15">
        <f t="shared" si="5"/>
        <v>80</v>
      </c>
      <c r="Q10" s="15" t="str">
        <f t="shared" si="0"/>
        <v>2</v>
      </c>
      <c r="R10" s="15">
        <v>5</v>
      </c>
      <c r="S10" s="15">
        <v>15</v>
      </c>
      <c r="T10" s="15">
        <v>10</v>
      </c>
      <c r="U10" s="15">
        <v>15</v>
      </c>
      <c r="V10" s="15">
        <f t="shared" si="29"/>
        <v>45</v>
      </c>
      <c r="W10" s="15" t="str">
        <f t="shared" si="7"/>
        <v>4</v>
      </c>
      <c r="X10" s="15">
        <v>20</v>
      </c>
      <c r="Y10" s="15">
        <v>10</v>
      </c>
      <c r="Z10" s="15">
        <v>35</v>
      </c>
      <c r="AA10" s="26">
        <f t="shared" si="8"/>
        <v>65</v>
      </c>
      <c r="AB10" s="15" t="str">
        <f t="shared" si="9"/>
        <v>2</v>
      </c>
      <c r="AE10" s="6" t="s">
        <v>35</v>
      </c>
      <c r="AF10" s="3" t="str">
        <f t="shared" si="10"/>
        <v>CV Madu 6</v>
      </c>
      <c r="AG10" s="3">
        <f t="shared" si="11"/>
        <v>45</v>
      </c>
      <c r="AH10" s="3">
        <f t="shared" si="12"/>
        <v>40</v>
      </c>
      <c r="AI10" s="3">
        <f t="shared" si="13"/>
        <v>80</v>
      </c>
      <c r="AJ10" s="3">
        <f t="shared" si="14"/>
        <v>45</v>
      </c>
      <c r="AK10" s="3">
        <f t="shared" si="15"/>
        <v>65</v>
      </c>
      <c r="AM10" s="3" t="s">
        <v>35</v>
      </c>
      <c r="AN10" s="6" t="str">
        <f t="shared" si="16"/>
        <v>2</v>
      </c>
      <c r="AO10" s="6" t="str">
        <f t="shared" si="17"/>
        <v>1</v>
      </c>
      <c r="AP10" s="6" t="str">
        <f t="shared" si="18"/>
        <v>2</v>
      </c>
      <c r="AQ10" s="6" t="str">
        <f t="shared" si="19"/>
        <v>4</v>
      </c>
      <c r="AR10" s="6" t="str">
        <f t="shared" si="20"/>
        <v>2</v>
      </c>
      <c r="AT10" s="6" t="s">
        <v>35</v>
      </c>
      <c r="AU10" s="8">
        <f t="shared" si="21"/>
        <v>1.189207115002721</v>
      </c>
      <c r="AV10" s="8">
        <f t="shared" si="22"/>
        <v>1</v>
      </c>
      <c r="AW10" s="8">
        <f t="shared" si="23"/>
        <v>0.84089641525371461</v>
      </c>
      <c r="AX10" s="8">
        <f t="shared" si="24"/>
        <v>0.75785828325519911</v>
      </c>
      <c r="AY10" s="8">
        <f t="shared" si="25"/>
        <v>1.1095694720678451</v>
      </c>
      <c r="AZ10" s="9">
        <f t="shared" si="26"/>
        <v>0.84089641525371461</v>
      </c>
      <c r="BA10" s="6" t="s">
        <v>76</v>
      </c>
      <c r="BB10" s="11">
        <f t="shared" si="27"/>
        <v>2.7761397061338979E-2</v>
      </c>
      <c r="BC10" s="14">
        <f t="shared" si="28"/>
        <v>24</v>
      </c>
    </row>
    <row r="11" spans="2:55" x14ac:dyDescent="0.25">
      <c r="B11" s="26">
        <v>7</v>
      </c>
      <c r="C11" s="26" t="s">
        <v>36</v>
      </c>
      <c r="D11" s="15" t="s">
        <v>109</v>
      </c>
      <c r="E11" s="15">
        <v>25</v>
      </c>
      <c r="F11" s="15">
        <v>10</v>
      </c>
      <c r="G11" s="15">
        <v>20</v>
      </c>
      <c r="H11" s="15">
        <f t="shared" si="1"/>
        <v>55</v>
      </c>
      <c r="I11" s="15" t="str">
        <f t="shared" si="2"/>
        <v>2</v>
      </c>
      <c r="J11" s="15">
        <v>25</v>
      </c>
      <c r="K11" s="15">
        <v>5</v>
      </c>
      <c r="L11" s="15">
        <v>15</v>
      </c>
      <c r="M11" s="15">
        <f t="shared" si="3"/>
        <v>45</v>
      </c>
      <c r="N11" s="15" t="str">
        <f t="shared" si="4"/>
        <v>2</v>
      </c>
      <c r="O11" s="15">
        <v>80</v>
      </c>
      <c r="P11" s="15">
        <f t="shared" si="5"/>
        <v>80</v>
      </c>
      <c r="Q11" s="15" t="str">
        <f t="shared" si="0"/>
        <v>2</v>
      </c>
      <c r="R11" s="15">
        <v>10</v>
      </c>
      <c r="S11" s="15">
        <v>20</v>
      </c>
      <c r="T11" s="15">
        <v>5</v>
      </c>
      <c r="U11" s="15">
        <v>20</v>
      </c>
      <c r="V11" s="15">
        <f t="shared" si="29"/>
        <v>55</v>
      </c>
      <c r="W11" s="15" t="str">
        <f t="shared" si="7"/>
        <v>4</v>
      </c>
      <c r="X11" s="15">
        <v>5</v>
      </c>
      <c r="Y11" s="15">
        <v>15</v>
      </c>
      <c r="Z11" s="15">
        <v>25</v>
      </c>
      <c r="AA11" s="26">
        <f t="shared" si="8"/>
        <v>45</v>
      </c>
      <c r="AB11" s="15" t="str">
        <f t="shared" si="9"/>
        <v>2</v>
      </c>
      <c r="AE11" s="6" t="s">
        <v>36</v>
      </c>
      <c r="AF11" s="3" t="str">
        <f t="shared" si="10"/>
        <v>CV Madu 7</v>
      </c>
      <c r="AG11" s="3">
        <f t="shared" si="11"/>
        <v>55</v>
      </c>
      <c r="AH11" s="3">
        <f t="shared" si="12"/>
        <v>45</v>
      </c>
      <c r="AI11" s="3">
        <f t="shared" si="13"/>
        <v>80</v>
      </c>
      <c r="AJ11" s="3">
        <f t="shared" si="14"/>
        <v>55</v>
      </c>
      <c r="AK11" s="3">
        <f t="shared" si="15"/>
        <v>45</v>
      </c>
      <c r="AM11" s="3" t="s">
        <v>36</v>
      </c>
      <c r="AN11" s="6" t="str">
        <f t="shared" si="16"/>
        <v>2</v>
      </c>
      <c r="AO11" s="6" t="str">
        <f t="shared" si="17"/>
        <v>2</v>
      </c>
      <c r="AP11" s="6" t="str">
        <f t="shared" si="18"/>
        <v>2</v>
      </c>
      <c r="AQ11" s="6" t="str">
        <f t="shared" si="19"/>
        <v>4</v>
      </c>
      <c r="AR11" s="6" t="str">
        <f t="shared" si="20"/>
        <v>2</v>
      </c>
      <c r="AT11" s="6" t="s">
        <v>36</v>
      </c>
      <c r="AU11" s="8">
        <f t="shared" si="21"/>
        <v>1.189207115002721</v>
      </c>
      <c r="AV11" s="8">
        <f t="shared" si="22"/>
        <v>1.1095694720678451</v>
      </c>
      <c r="AW11" s="8">
        <f t="shared" si="23"/>
        <v>0.84089641525371461</v>
      </c>
      <c r="AX11" s="8">
        <f t="shared" si="24"/>
        <v>0.75785828325519911</v>
      </c>
      <c r="AY11" s="8">
        <f t="shared" si="25"/>
        <v>1.1095694720678451</v>
      </c>
      <c r="AZ11" s="9">
        <f t="shared" si="26"/>
        <v>0.93303299153680752</v>
      </c>
      <c r="BA11" s="6" t="s">
        <v>77</v>
      </c>
      <c r="BB11" s="11">
        <f t="shared" si="27"/>
        <v>3.0803198681215716E-2</v>
      </c>
      <c r="BC11" s="14">
        <f t="shared" si="28"/>
        <v>7</v>
      </c>
    </row>
    <row r="12" spans="2:55" x14ac:dyDescent="0.25">
      <c r="B12" s="26">
        <v>8</v>
      </c>
      <c r="C12" s="26" t="s">
        <v>37</v>
      </c>
      <c r="D12" s="15" t="s">
        <v>110</v>
      </c>
      <c r="E12" s="15">
        <v>25</v>
      </c>
      <c r="F12" s="15">
        <v>20</v>
      </c>
      <c r="G12" s="15">
        <v>10</v>
      </c>
      <c r="H12" s="15">
        <f t="shared" si="1"/>
        <v>55</v>
      </c>
      <c r="I12" s="15" t="str">
        <f t="shared" si="2"/>
        <v>2</v>
      </c>
      <c r="J12" s="15">
        <v>25</v>
      </c>
      <c r="K12" s="15">
        <v>10</v>
      </c>
      <c r="L12" s="15">
        <v>25</v>
      </c>
      <c r="M12" s="15">
        <f t="shared" si="3"/>
        <v>60</v>
      </c>
      <c r="N12" s="15" t="str">
        <f t="shared" si="4"/>
        <v>2</v>
      </c>
      <c r="O12" s="15">
        <v>70</v>
      </c>
      <c r="P12" s="15">
        <f t="shared" si="5"/>
        <v>70</v>
      </c>
      <c r="Q12" s="15" t="str">
        <f t="shared" si="0"/>
        <v>3</v>
      </c>
      <c r="R12" s="15">
        <v>15</v>
      </c>
      <c r="S12" s="15">
        <v>10</v>
      </c>
      <c r="T12" s="15">
        <v>10</v>
      </c>
      <c r="U12" s="15">
        <v>5</v>
      </c>
      <c r="V12" s="15">
        <f t="shared" si="29"/>
        <v>40</v>
      </c>
      <c r="W12" s="15" t="str">
        <f t="shared" si="7"/>
        <v>5</v>
      </c>
      <c r="X12" s="15">
        <v>10</v>
      </c>
      <c r="Y12" s="15">
        <v>25</v>
      </c>
      <c r="Z12" s="15">
        <v>20</v>
      </c>
      <c r="AA12" s="26">
        <f t="shared" si="8"/>
        <v>55</v>
      </c>
      <c r="AB12" s="15" t="str">
        <f t="shared" si="9"/>
        <v>2</v>
      </c>
      <c r="AE12" s="6" t="s">
        <v>37</v>
      </c>
      <c r="AF12" s="3" t="str">
        <f t="shared" si="10"/>
        <v>CV Madu 8</v>
      </c>
      <c r="AG12" s="3">
        <f t="shared" si="11"/>
        <v>55</v>
      </c>
      <c r="AH12" s="3">
        <f t="shared" si="12"/>
        <v>60</v>
      </c>
      <c r="AI12" s="3">
        <f t="shared" si="13"/>
        <v>70</v>
      </c>
      <c r="AJ12" s="3">
        <f t="shared" si="14"/>
        <v>40</v>
      </c>
      <c r="AK12" s="3">
        <f t="shared" si="15"/>
        <v>55</v>
      </c>
      <c r="AM12" s="3" t="s">
        <v>37</v>
      </c>
      <c r="AN12" s="6" t="str">
        <f t="shared" si="16"/>
        <v>2</v>
      </c>
      <c r="AO12" s="6" t="str">
        <f t="shared" si="17"/>
        <v>2</v>
      </c>
      <c r="AP12" s="6" t="str">
        <f t="shared" si="18"/>
        <v>3</v>
      </c>
      <c r="AQ12" s="6" t="str">
        <f t="shared" si="19"/>
        <v>5</v>
      </c>
      <c r="AR12" s="6" t="str">
        <f t="shared" si="20"/>
        <v>2</v>
      </c>
      <c r="AT12" s="6" t="s">
        <v>37</v>
      </c>
      <c r="AU12" s="8">
        <f t="shared" si="21"/>
        <v>1.189207115002721</v>
      </c>
      <c r="AV12" s="8">
        <f t="shared" si="22"/>
        <v>1.1095694720678451</v>
      </c>
      <c r="AW12" s="8">
        <f t="shared" si="23"/>
        <v>0.75983568565159243</v>
      </c>
      <c r="AX12" s="8">
        <f t="shared" si="24"/>
        <v>0.72477966367769553</v>
      </c>
      <c r="AY12" s="8">
        <f t="shared" si="25"/>
        <v>1.1095694720678451</v>
      </c>
      <c r="AZ12" s="9">
        <f t="shared" si="26"/>
        <v>0.80629168865831879</v>
      </c>
      <c r="BA12" s="6" t="s">
        <v>78</v>
      </c>
      <c r="BB12" s="11">
        <f t="shared" si="27"/>
        <v>2.6618954855869466E-2</v>
      </c>
      <c r="BC12" s="14">
        <f t="shared" si="28"/>
        <v>26</v>
      </c>
    </row>
    <row r="13" spans="2:55" x14ac:dyDescent="0.25">
      <c r="B13" s="26">
        <v>9</v>
      </c>
      <c r="C13" s="26" t="s">
        <v>38</v>
      </c>
      <c r="D13" s="15" t="s">
        <v>111</v>
      </c>
      <c r="E13" s="15">
        <v>10</v>
      </c>
      <c r="F13" s="15">
        <v>5</v>
      </c>
      <c r="G13" s="15">
        <v>15</v>
      </c>
      <c r="H13" s="15">
        <f t="shared" si="1"/>
        <v>30</v>
      </c>
      <c r="I13" s="15" t="str">
        <f t="shared" si="2"/>
        <v>1</v>
      </c>
      <c r="J13" s="15">
        <v>10</v>
      </c>
      <c r="K13" s="15">
        <v>15</v>
      </c>
      <c r="L13" s="15">
        <v>15</v>
      </c>
      <c r="M13" s="15">
        <f t="shared" si="3"/>
        <v>40</v>
      </c>
      <c r="N13" s="15" t="str">
        <f t="shared" si="4"/>
        <v>1</v>
      </c>
      <c r="O13" s="15">
        <v>50</v>
      </c>
      <c r="P13" s="15">
        <f t="shared" si="5"/>
        <v>50</v>
      </c>
      <c r="Q13" s="15" t="str">
        <f t="shared" si="0"/>
        <v>4</v>
      </c>
      <c r="R13" s="15">
        <v>20</v>
      </c>
      <c r="S13" s="15">
        <v>15</v>
      </c>
      <c r="T13" s="15">
        <v>20</v>
      </c>
      <c r="U13" s="15">
        <v>15</v>
      </c>
      <c r="V13" s="15">
        <f t="shared" si="29"/>
        <v>70</v>
      </c>
      <c r="W13" s="15" t="str">
        <f t="shared" si="7"/>
        <v>3</v>
      </c>
      <c r="X13" s="15">
        <v>15</v>
      </c>
      <c r="Y13" s="15">
        <v>15</v>
      </c>
      <c r="Z13" s="15">
        <v>10</v>
      </c>
      <c r="AA13" s="26">
        <f t="shared" si="8"/>
        <v>40</v>
      </c>
      <c r="AB13" s="15" t="str">
        <f t="shared" si="9"/>
        <v>1</v>
      </c>
      <c r="AE13" s="6" t="s">
        <v>38</v>
      </c>
      <c r="AF13" s="3" t="str">
        <f t="shared" si="10"/>
        <v>CV Madu 9</v>
      </c>
      <c r="AG13" s="3">
        <f t="shared" si="11"/>
        <v>30</v>
      </c>
      <c r="AH13" s="3">
        <f t="shared" si="12"/>
        <v>40</v>
      </c>
      <c r="AI13" s="3">
        <f t="shared" si="13"/>
        <v>50</v>
      </c>
      <c r="AJ13" s="3">
        <f t="shared" si="14"/>
        <v>70</v>
      </c>
      <c r="AK13" s="3">
        <f t="shared" si="15"/>
        <v>40</v>
      </c>
      <c r="AM13" s="3" t="s">
        <v>38</v>
      </c>
      <c r="AN13" s="6" t="str">
        <f t="shared" si="16"/>
        <v>1</v>
      </c>
      <c r="AO13" s="6" t="str">
        <f t="shared" si="17"/>
        <v>1</v>
      </c>
      <c r="AP13" s="6" t="str">
        <f t="shared" si="18"/>
        <v>4</v>
      </c>
      <c r="AQ13" s="6" t="str">
        <f t="shared" si="19"/>
        <v>3</v>
      </c>
      <c r="AR13" s="6" t="str">
        <f t="shared" si="20"/>
        <v>1</v>
      </c>
      <c r="AT13" s="6" t="s">
        <v>38</v>
      </c>
      <c r="AU13" s="8">
        <f t="shared" si="21"/>
        <v>1</v>
      </c>
      <c r="AV13" s="8">
        <f t="shared" si="22"/>
        <v>1</v>
      </c>
      <c r="AW13" s="8">
        <f t="shared" si="23"/>
        <v>0.70710678118654757</v>
      </c>
      <c r="AX13" s="8">
        <f t="shared" si="24"/>
        <v>0.80274156176023059</v>
      </c>
      <c r="AY13" s="8">
        <f t="shared" si="25"/>
        <v>1</v>
      </c>
      <c r="AZ13" s="9">
        <f t="shared" si="26"/>
        <v>0.56762400186093886</v>
      </c>
      <c r="BA13" s="6" t="s">
        <v>79</v>
      </c>
      <c r="BB13" s="11">
        <f t="shared" si="27"/>
        <v>1.8739567693903461E-2</v>
      </c>
      <c r="BC13" s="14">
        <f t="shared" si="28"/>
        <v>34</v>
      </c>
    </row>
    <row r="14" spans="2:55" x14ac:dyDescent="0.25">
      <c r="B14" s="26">
        <v>10</v>
      </c>
      <c r="C14" s="26" t="s">
        <v>39</v>
      </c>
      <c r="D14" s="15" t="s">
        <v>112</v>
      </c>
      <c r="E14" s="15">
        <v>30</v>
      </c>
      <c r="F14" s="15">
        <v>10</v>
      </c>
      <c r="G14" s="15">
        <v>25</v>
      </c>
      <c r="H14" s="15">
        <f t="shared" si="1"/>
        <v>65</v>
      </c>
      <c r="I14" s="15" t="str">
        <f t="shared" si="2"/>
        <v>2</v>
      </c>
      <c r="J14" s="15">
        <v>30</v>
      </c>
      <c r="K14" s="15">
        <v>20</v>
      </c>
      <c r="L14" s="15">
        <v>15</v>
      </c>
      <c r="M14" s="15">
        <f t="shared" si="3"/>
        <v>65</v>
      </c>
      <c r="N14" s="15" t="str">
        <f t="shared" si="4"/>
        <v>2</v>
      </c>
      <c r="O14" s="15">
        <v>80</v>
      </c>
      <c r="P14" s="15">
        <f t="shared" si="5"/>
        <v>80</v>
      </c>
      <c r="Q14" s="15" t="str">
        <f t="shared" si="0"/>
        <v>2</v>
      </c>
      <c r="R14" s="15">
        <v>10</v>
      </c>
      <c r="S14" s="15">
        <v>5</v>
      </c>
      <c r="T14" s="15">
        <v>10</v>
      </c>
      <c r="U14" s="15">
        <v>15</v>
      </c>
      <c r="V14" s="15">
        <f t="shared" si="29"/>
        <v>40</v>
      </c>
      <c r="W14" s="15" t="str">
        <f t="shared" si="7"/>
        <v>5</v>
      </c>
      <c r="X14" s="15">
        <v>20</v>
      </c>
      <c r="Y14" s="15">
        <v>15</v>
      </c>
      <c r="Z14" s="15">
        <v>25</v>
      </c>
      <c r="AA14" s="26">
        <f t="shared" si="8"/>
        <v>60</v>
      </c>
      <c r="AB14" s="15" t="str">
        <f t="shared" si="9"/>
        <v>2</v>
      </c>
      <c r="AE14" s="6" t="s">
        <v>39</v>
      </c>
      <c r="AF14" s="3" t="str">
        <f t="shared" si="10"/>
        <v>CV Madu 10</v>
      </c>
      <c r="AG14" s="3">
        <f t="shared" si="11"/>
        <v>65</v>
      </c>
      <c r="AH14" s="3">
        <f t="shared" si="12"/>
        <v>65</v>
      </c>
      <c r="AI14" s="3">
        <f t="shared" si="13"/>
        <v>80</v>
      </c>
      <c r="AJ14" s="3">
        <f t="shared" si="14"/>
        <v>40</v>
      </c>
      <c r="AK14" s="3">
        <f t="shared" si="15"/>
        <v>60</v>
      </c>
      <c r="AM14" s="3" t="s">
        <v>39</v>
      </c>
      <c r="AN14" s="6" t="str">
        <f t="shared" si="16"/>
        <v>2</v>
      </c>
      <c r="AO14" s="6" t="str">
        <f t="shared" si="17"/>
        <v>2</v>
      </c>
      <c r="AP14" s="6" t="str">
        <f t="shared" si="18"/>
        <v>2</v>
      </c>
      <c r="AQ14" s="6" t="str">
        <f t="shared" si="19"/>
        <v>5</v>
      </c>
      <c r="AR14" s="6" t="str">
        <f t="shared" si="20"/>
        <v>2</v>
      </c>
      <c r="AT14" s="6" t="s">
        <v>39</v>
      </c>
      <c r="AU14" s="8">
        <f t="shared" si="21"/>
        <v>1.189207115002721</v>
      </c>
      <c r="AV14" s="8">
        <f t="shared" si="22"/>
        <v>1.1095694720678451</v>
      </c>
      <c r="AW14" s="8">
        <f t="shared" si="23"/>
        <v>0.84089641525371461</v>
      </c>
      <c r="AX14" s="8">
        <f t="shared" si="24"/>
        <v>0.72477966367769553</v>
      </c>
      <c r="AY14" s="8">
        <f t="shared" si="25"/>
        <v>1.1095694720678451</v>
      </c>
      <c r="AZ14" s="9">
        <f t="shared" si="26"/>
        <v>0.89230843384280223</v>
      </c>
      <c r="BA14" s="6" t="s">
        <v>80</v>
      </c>
      <c r="BB14" s="11">
        <f t="shared" si="27"/>
        <v>2.9458716060309816E-2</v>
      </c>
      <c r="BC14" s="14">
        <f t="shared" si="28"/>
        <v>13</v>
      </c>
    </row>
    <row r="15" spans="2:55" x14ac:dyDescent="0.25">
      <c r="B15" s="26">
        <v>11</v>
      </c>
      <c r="C15" s="26" t="s">
        <v>40</v>
      </c>
      <c r="D15" s="15" t="s">
        <v>113</v>
      </c>
      <c r="E15" s="15">
        <v>25</v>
      </c>
      <c r="F15" s="15">
        <v>15</v>
      </c>
      <c r="G15" s="15">
        <v>15</v>
      </c>
      <c r="H15" s="15">
        <f t="shared" si="1"/>
        <v>55</v>
      </c>
      <c r="I15" s="15" t="str">
        <f t="shared" si="2"/>
        <v>2</v>
      </c>
      <c r="J15" s="15">
        <v>25</v>
      </c>
      <c r="K15" s="15">
        <v>10</v>
      </c>
      <c r="L15" s="15">
        <v>10</v>
      </c>
      <c r="M15" s="15">
        <f t="shared" si="3"/>
        <v>45</v>
      </c>
      <c r="N15" s="15" t="str">
        <f t="shared" si="4"/>
        <v>2</v>
      </c>
      <c r="O15" s="15">
        <v>80</v>
      </c>
      <c r="P15" s="15">
        <f t="shared" si="5"/>
        <v>80</v>
      </c>
      <c r="Q15" s="15" t="str">
        <f t="shared" si="0"/>
        <v>2</v>
      </c>
      <c r="R15" s="15">
        <v>5</v>
      </c>
      <c r="S15" s="15">
        <v>10</v>
      </c>
      <c r="T15" s="15">
        <v>10</v>
      </c>
      <c r="U15" s="15">
        <v>10</v>
      </c>
      <c r="V15" s="15">
        <f t="shared" si="29"/>
        <v>35</v>
      </c>
      <c r="W15" s="15" t="str">
        <f t="shared" si="7"/>
        <v>5</v>
      </c>
      <c r="X15" s="15">
        <v>10</v>
      </c>
      <c r="Y15" s="15">
        <v>10</v>
      </c>
      <c r="Z15" s="15">
        <v>25</v>
      </c>
      <c r="AA15" s="26">
        <f t="shared" si="8"/>
        <v>45</v>
      </c>
      <c r="AB15" s="15" t="str">
        <f t="shared" si="9"/>
        <v>2</v>
      </c>
      <c r="AE15" s="6" t="s">
        <v>40</v>
      </c>
      <c r="AF15" s="3" t="str">
        <f t="shared" si="10"/>
        <v>CV Madu 11</v>
      </c>
      <c r="AG15" s="3">
        <f t="shared" si="11"/>
        <v>55</v>
      </c>
      <c r="AH15" s="3">
        <f t="shared" si="12"/>
        <v>45</v>
      </c>
      <c r="AI15" s="3">
        <f t="shared" si="13"/>
        <v>80</v>
      </c>
      <c r="AJ15" s="3">
        <f t="shared" si="14"/>
        <v>35</v>
      </c>
      <c r="AK15" s="3">
        <f t="shared" si="15"/>
        <v>45</v>
      </c>
      <c r="AM15" s="3" t="s">
        <v>40</v>
      </c>
      <c r="AN15" s="6" t="str">
        <f t="shared" si="16"/>
        <v>2</v>
      </c>
      <c r="AO15" s="6" t="str">
        <f t="shared" si="17"/>
        <v>2</v>
      </c>
      <c r="AP15" s="6" t="str">
        <f t="shared" si="18"/>
        <v>2</v>
      </c>
      <c r="AQ15" s="6" t="str">
        <f t="shared" si="19"/>
        <v>5</v>
      </c>
      <c r="AR15" s="6" t="str">
        <f t="shared" si="20"/>
        <v>2</v>
      </c>
      <c r="AT15" s="6" t="s">
        <v>40</v>
      </c>
      <c r="AU15" s="8">
        <f t="shared" si="21"/>
        <v>1.189207115002721</v>
      </c>
      <c r="AV15" s="8">
        <f t="shared" si="22"/>
        <v>1.1095694720678451</v>
      </c>
      <c r="AW15" s="8">
        <f t="shared" si="23"/>
        <v>0.84089641525371461</v>
      </c>
      <c r="AX15" s="8">
        <f t="shared" si="24"/>
        <v>0.72477966367769553</v>
      </c>
      <c r="AY15" s="8">
        <f t="shared" si="25"/>
        <v>1.1095694720678451</v>
      </c>
      <c r="AZ15" s="9">
        <f t="shared" si="26"/>
        <v>0.89230843384280223</v>
      </c>
      <c r="BA15" s="6" t="s">
        <v>81</v>
      </c>
      <c r="BB15" s="11">
        <f t="shared" si="27"/>
        <v>2.9458716060309816E-2</v>
      </c>
      <c r="BC15" s="14">
        <f t="shared" si="28"/>
        <v>13</v>
      </c>
    </row>
    <row r="16" spans="2:55" x14ac:dyDescent="0.25">
      <c r="B16" s="26">
        <v>12</v>
      </c>
      <c r="C16" s="26" t="s">
        <v>41</v>
      </c>
      <c r="D16" s="15" t="s">
        <v>114</v>
      </c>
      <c r="E16" s="15">
        <v>15</v>
      </c>
      <c r="F16" s="15">
        <v>20</v>
      </c>
      <c r="G16" s="15">
        <v>15</v>
      </c>
      <c r="H16" s="15">
        <f t="shared" si="1"/>
        <v>50</v>
      </c>
      <c r="I16" s="15" t="str">
        <f t="shared" si="2"/>
        <v>2</v>
      </c>
      <c r="J16" s="15">
        <v>15</v>
      </c>
      <c r="K16" s="15">
        <v>15</v>
      </c>
      <c r="L16" s="15">
        <v>15</v>
      </c>
      <c r="M16" s="15">
        <f t="shared" si="3"/>
        <v>45</v>
      </c>
      <c r="N16" s="15" t="str">
        <f t="shared" si="4"/>
        <v>2</v>
      </c>
      <c r="O16" s="15">
        <v>70</v>
      </c>
      <c r="P16" s="15">
        <f t="shared" si="5"/>
        <v>70</v>
      </c>
      <c r="Q16" s="15" t="str">
        <f t="shared" si="0"/>
        <v>3</v>
      </c>
      <c r="R16" s="15">
        <v>15</v>
      </c>
      <c r="S16" s="15">
        <v>5</v>
      </c>
      <c r="T16" s="15">
        <v>5</v>
      </c>
      <c r="U16" s="15">
        <v>10</v>
      </c>
      <c r="V16" s="15">
        <f t="shared" si="29"/>
        <v>35</v>
      </c>
      <c r="W16" s="15" t="str">
        <f t="shared" si="7"/>
        <v>5</v>
      </c>
      <c r="X16" s="15">
        <v>15</v>
      </c>
      <c r="Y16" s="15">
        <v>15</v>
      </c>
      <c r="Z16" s="15">
        <v>10</v>
      </c>
      <c r="AA16" s="26">
        <f t="shared" si="8"/>
        <v>40</v>
      </c>
      <c r="AB16" s="15" t="str">
        <f t="shared" si="9"/>
        <v>1</v>
      </c>
      <c r="AE16" s="6" t="s">
        <v>41</v>
      </c>
      <c r="AF16" s="3" t="str">
        <f t="shared" si="10"/>
        <v>CV Madu 12</v>
      </c>
      <c r="AG16" s="3">
        <f t="shared" si="11"/>
        <v>50</v>
      </c>
      <c r="AH16" s="3">
        <f t="shared" si="12"/>
        <v>45</v>
      </c>
      <c r="AI16" s="3">
        <f t="shared" si="13"/>
        <v>70</v>
      </c>
      <c r="AJ16" s="3">
        <f t="shared" si="14"/>
        <v>35</v>
      </c>
      <c r="AK16" s="3">
        <f t="shared" si="15"/>
        <v>40</v>
      </c>
      <c r="AM16" s="3" t="s">
        <v>41</v>
      </c>
      <c r="AN16" s="6" t="str">
        <f t="shared" si="16"/>
        <v>2</v>
      </c>
      <c r="AO16" s="6" t="str">
        <f t="shared" si="17"/>
        <v>2</v>
      </c>
      <c r="AP16" s="6" t="str">
        <f t="shared" si="18"/>
        <v>3</v>
      </c>
      <c r="AQ16" s="6" t="str">
        <f t="shared" si="19"/>
        <v>5</v>
      </c>
      <c r="AR16" s="6" t="str">
        <f t="shared" si="20"/>
        <v>1</v>
      </c>
      <c r="AT16" s="6" t="s">
        <v>41</v>
      </c>
      <c r="AU16" s="8">
        <f t="shared" si="21"/>
        <v>1.189207115002721</v>
      </c>
      <c r="AV16" s="8">
        <f t="shared" si="22"/>
        <v>1.1095694720678451</v>
      </c>
      <c r="AW16" s="8">
        <f t="shared" si="23"/>
        <v>0.75983568565159243</v>
      </c>
      <c r="AX16" s="8">
        <f t="shared" si="24"/>
        <v>0.72477966367769553</v>
      </c>
      <c r="AY16" s="8">
        <f t="shared" si="25"/>
        <v>1</v>
      </c>
      <c r="AZ16" s="9">
        <f t="shared" si="26"/>
        <v>0.72667075740257725</v>
      </c>
      <c r="BA16" s="6" t="s">
        <v>82</v>
      </c>
      <c r="BB16" s="11">
        <f t="shared" si="27"/>
        <v>2.3990345378069159E-2</v>
      </c>
      <c r="BC16" s="14">
        <f t="shared" si="28"/>
        <v>32</v>
      </c>
    </row>
    <row r="17" spans="2:55" x14ac:dyDescent="0.25">
      <c r="B17" s="26">
        <v>13</v>
      </c>
      <c r="C17" s="26" t="s">
        <v>42</v>
      </c>
      <c r="D17" s="15" t="s">
        <v>115</v>
      </c>
      <c r="E17" s="15">
        <v>25</v>
      </c>
      <c r="F17" s="15">
        <v>10</v>
      </c>
      <c r="G17" s="15">
        <v>10</v>
      </c>
      <c r="H17" s="15">
        <f t="shared" si="1"/>
        <v>45</v>
      </c>
      <c r="I17" s="15" t="str">
        <f t="shared" si="2"/>
        <v>2</v>
      </c>
      <c r="J17" s="15">
        <v>25</v>
      </c>
      <c r="K17" s="15">
        <v>25</v>
      </c>
      <c r="L17" s="15">
        <v>25</v>
      </c>
      <c r="M17" s="15">
        <f t="shared" si="3"/>
        <v>75</v>
      </c>
      <c r="N17" s="15" t="str">
        <f t="shared" si="4"/>
        <v>3</v>
      </c>
      <c r="O17" s="15">
        <v>50</v>
      </c>
      <c r="P17" s="15">
        <f t="shared" si="5"/>
        <v>50</v>
      </c>
      <c r="Q17" s="15" t="str">
        <f t="shared" si="0"/>
        <v>4</v>
      </c>
      <c r="R17" s="15">
        <v>5</v>
      </c>
      <c r="S17" s="15">
        <v>10</v>
      </c>
      <c r="T17" s="15">
        <v>20</v>
      </c>
      <c r="U17" s="15">
        <v>5</v>
      </c>
      <c r="V17" s="15">
        <f t="shared" si="29"/>
        <v>40</v>
      </c>
      <c r="W17" s="15" t="str">
        <f t="shared" si="7"/>
        <v>5</v>
      </c>
      <c r="X17" s="15">
        <v>25</v>
      </c>
      <c r="Y17" s="15">
        <v>25</v>
      </c>
      <c r="Z17" s="15">
        <v>30</v>
      </c>
      <c r="AA17" s="26">
        <f t="shared" si="8"/>
        <v>80</v>
      </c>
      <c r="AB17" s="15" t="str">
        <f t="shared" si="9"/>
        <v>4</v>
      </c>
      <c r="AE17" s="6" t="s">
        <v>42</v>
      </c>
      <c r="AF17" s="3" t="str">
        <f t="shared" si="10"/>
        <v>CV Madu 13</v>
      </c>
      <c r="AG17" s="3">
        <f t="shared" si="11"/>
        <v>45</v>
      </c>
      <c r="AH17" s="3">
        <f t="shared" si="12"/>
        <v>75</v>
      </c>
      <c r="AI17" s="3">
        <f t="shared" si="13"/>
        <v>50</v>
      </c>
      <c r="AJ17" s="3">
        <f t="shared" si="14"/>
        <v>40</v>
      </c>
      <c r="AK17" s="3">
        <f t="shared" si="15"/>
        <v>80</v>
      </c>
      <c r="AM17" s="3" t="s">
        <v>42</v>
      </c>
      <c r="AN17" s="6" t="str">
        <f t="shared" si="16"/>
        <v>2</v>
      </c>
      <c r="AO17" s="6" t="str">
        <f t="shared" si="17"/>
        <v>3</v>
      </c>
      <c r="AP17" s="6" t="str">
        <f t="shared" si="18"/>
        <v>4</v>
      </c>
      <c r="AQ17" s="6" t="str">
        <f t="shared" si="19"/>
        <v>5</v>
      </c>
      <c r="AR17" s="6" t="str">
        <f t="shared" si="20"/>
        <v>4</v>
      </c>
      <c r="AT17" s="6" t="s">
        <v>42</v>
      </c>
      <c r="AU17" s="8">
        <f t="shared" si="21"/>
        <v>1.189207115002721</v>
      </c>
      <c r="AV17" s="8">
        <f t="shared" si="22"/>
        <v>1.1791476456813665</v>
      </c>
      <c r="AW17" s="8">
        <f t="shared" si="23"/>
        <v>0.70710678118654757</v>
      </c>
      <c r="AX17" s="8">
        <f t="shared" si="24"/>
        <v>0.72477966367769553</v>
      </c>
      <c r="AY17" s="8">
        <f t="shared" si="25"/>
        <v>1.2311444133449163</v>
      </c>
      <c r="AZ17" s="9">
        <f t="shared" si="26"/>
        <v>0.88476042206067718</v>
      </c>
      <c r="BA17" s="6" t="s">
        <v>83</v>
      </c>
      <c r="BB17" s="11">
        <f t="shared" si="27"/>
        <v>2.9209525615082367E-2</v>
      </c>
      <c r="BC17" s="14">
        <f t="shared" si="28"/>
        <v>20</v>
      </c>
    </row>
    <row r="18" spans="2:55" x14ac:dyDescent="0.25">
      <c r="B18" s="26">
        <v>14</v>
      </c>
      <c r="C18" s="26" t="s">
        <v>43</v>
      </c>
      <c r="D18" s="15" t="s">
        <v>116</v>
      </c>
      <c r="E18" s="15">
        <v>25</v>
      </c>
      <c r="F18" s="15">
        <v>15</v>
      </c>
      <c r="G18" s="15">
        <v>15</v>
      </c>
      <c r="H18" s="15">
        <f t="shared" si="1"/>
        <v>55</v>
      </c>
      <c r="I18" s="15" t="str">
        <f t="shared" si="2"/>
        <v>2</v>
      </c>
      <c r="J18" s="15">
        <v>25</v>
      </c>
      <c r="K18" s="15">
        <v>15</v>
      </c>
      <c r="L18" s="15">
        <v>15</v>
      </c>
      <c r="M18" s="15">
        <f t="shared" si="3"/>
        <v>55</v>
      </c>
      <c r="N18" s="15" t="str">
        <f t="shared" si="4"/>
        <v>2</v>
      </c>
      <c r="O18" s="15">
        <v>80</v>
      </c>
      <c r="P18" s="15">
        <f t="shared" si="5"/>
        <v>80</v>
      </c>
      <c r="Q18" s="15" t="str">
        <f t="shared" si="0"/>
        <v>2</v>
      </c>
      <c r="R18" s="15">
        <v>5</v>
      </c>
      <c r="S18" s="15">
        <v>5</v>
      </c>
      <c r="T18" s="15">
        <v>15</v>
      </c>
      <c r="U18" s="15">
        <v>10</v>
      </c>
      <c r="V18" s="15">
        <f t="shared" si="29"/>
        <v>35</v>
      </c>
      <c r="W18" s="15" t="str">
        <f t="shared" si="7"/>
        <v>5</v>
      </c>
      <c r="X18" s="15">
        <v>15</v>
      </c>
      <c r="Y18" s="15">
        <v>15</v>
      </c>
      <c r="Z18" s="15">
        <v>30</v>
      </c>
      <c r="AA18" s="26">
        <f t="shared" si="8"/>
        <v>60</v>
      </c>
      <c r="AB18" s="15" t="str">
        <f t="shared" si="9"/>
        <v>2</v>
      </c>
      <c r="AE18" s="6" t="s">
        <v>43</v>
      </c>
      <c r="AF18" s="3" t="str">
        <f t="shared" si="10"/>
        <v>CV Madu 14</v>
      </c>
      <c r="AG18" s="3">
        <f t="shared" si="11"/>
        <v>55</v>
      </c>
      <c r="AH18" s="3">
        <f t="shared" si="12"/>
        <v>55</v>
      </c>
      <c r="AI18" s="3">
        <f t="shared" si="13"/>
        <v>80</v>
      </c>
      <c r="AJ18" s="3">
        <f t="shared" si="14"/>
        <v>35</v>
      </c>
      <c r="AK18" s="3">
        <f t="shared" si="15"/>
        <v>60</v>
      </c>
      <c r="AM18" s="3" t="s">
        <v>43</v>
      </c>
      <c r="AN18" s="6" t="str">
        <f t="shared" si="16"/>
        <v>2</v>
      </c>
      <c r="AO18" s="6" t="str">
        <f t="shared" si="17"/>
        <v>2</v>
      </c>
      <c r="AP18" s="6" t="str">
        <f t="shared" si="18"/>
        <v>2</v>
      </c>
      <c r="AQ18" s="6" t="str">
        <f t="shared" si="19"/>
        <v>5</v>
      </c>
      <c r="AR18" s="6" t="str">
        <f t="shared" si="20"/>
        <v>2</v>
      </c>
      <c r="AT18" s="6" t="s">
        <v>43</v>
      </c>
      <c r="AU18" s="8">
        <f t="shared" si="21"/>
        <v>1.189207115002721</v>
      </c>
      <c r="AV18" s="8">
        <f t="shared" si="22"/>
        <v>1.1095694720678451</v>
      </c>
      <c r="AW18" s="8">
        <f t="shared" si="23"/>
        <v>0.84089641525371461</v>
      </c>
      <c r="AX18" s="8">
        <f t="shared" si="24"/>
        <v>0.72477966367769553</v>
      </c>
      <c r="AY18" s="8">
        <f t="shared" si="25"/>
        <v>1.1095694720678451</v>
      </c>
      <c r="AZ18" s="9">
        <f t="shared" si="26"/>
        <v>0.89230843384280223</v>
      </c>
      <c r="BA18" s="6" t="s">
        <v>84</v>
      </c>
      <c r="BB18" s="11">
        <f t="shared" si="27"/>
        <v>2.9458716060309816E-2</v>
      </c>
      <c r="BC18" s="14">
        <f t="shared" si="28"/>
        <v>13</v>
      </c>
    </row>
    <row r="19" spans="2:55" x14ac:dyDescent="0.25">
      <c r="B19" s="26">
        <v>15</v>
      </c>
      <c r="C19" s="26" t="s">
        <v>44</v>
      </c>
      <c r="D19" s="15" t="s">
        <v>117</v>
      </c>
      <c r="E19" s="15">
        <v>25</v>
      </c>
      <c r="F19" s="15">
        <v>25</v>
      </c>
      <c r="G19" s="15">
        <v>25</v>
      </c>
      <c r="H19" s="15">
        <f t="shared" si="1"/>
        <v>75</v>
      </c>
      <c r="I19" s="15" t="str">
        <f t="shared" si="2"/>
        <v>3</v>
      </c>
      <c r="J19" s="15">
        <v>25</v>
      </c>
      <c r="K19" s="15">
        <v>15</v>
      </c>
      <c r="L19" s="15">
        <v>15</v>
      </c>
      <c r="M19" s="15">
        <f t="shared" si="3"/>
        <v>55</v>
      </c>
      <c r="N19" s="15" t="str">
        <f t="shared" si="4"/>
        <v>2</v>
      </c>
      <c r="O19" s="15">
        <v>80</v>
      </c>
      <c r="P19" s="15">
        <f t="shared" si="5"/>
        <v>80</v>
      </c>
      <c r="Q19" s="15" t="str">
        <f t="shared" si="0"/>
        <v>2</v>
      </c>
      <c r="R19" s="15">
        <v>10</v>
      </c>
      <c r="S19" s="15">
        <v>5</v>
      </c>
      <c r="T19" s="15">
        <v>5</v>
      </c>
      <c r="U19" s="15">
        <v>5</v>
      </c>
      <c r="V19" s="15">
        <f t="shared" si="29"/>
        <v>25</v>
      </c>
      <c r="W19" s="15" t="str">
        <f t="shared" si="7"/>
        <v>5</v>
      </c>
      <c r="X19" s="15">
        <v>15</v>
      </c>
      <c r="Y19" s="15">
        <v>15</v>
      </c>
      <c r="Z19" s="15">
        <v>35</v>
      </c>
      <c r="AA19" s="26">
        <f t="shared" si="8"/>
        <v>65</v>
      </c>
      <c r="AB19" s="15" t="str">
        <f t="shared" si="9"/>
        <v>2</v>
      </c>
      <c r="AE19" s="6" t="s">
        <v>44</v>
      </c>
      <c r="AF19" s="3" t="str">
        <f t="shared" si="10"/>
        <v>CV Madu 15</v>
      </c>
      <c r="AG19" s="3">
        <f t="shared" si="11"/>
        <v>75</v>
      </c>
      <c r="AH19" s="3">
        <f t="shared" si="12"/>
        <v>55</v>
      </c>
      <c r="AI19" s="3">
        <f t="shared" si="13"/>
        <v>80</v>
      </c>
      <c r="AJ19" s="3">
        <f t="shared" si="14"/>
        <v>25</v>
      </c>
      <c r="AK19" s="3">
        <f t="shared" si="15"/>
        <v>65</v>
      </c>
      <c r="AM19" s="3" t="s">
        <v>44</v>
      </c>
      <c r="AN19" s="6" t="str">
        <f t="shared" si="16"/>
        <v>3</v>
      </c>
      <c r="AO19" s="6" t="str">
        <f t="shared" si="17"/>
        <v>2</v>
      </c>
      <c r="AP19" s="6" t="str">
        <f t="shared" si="18"/>
        <v>2</v>
      </c>
      <c r="AQ19" s="6" t="str">
        <f t="shared" si="19"/>
        <v>5</v>
      </c>
      <c r="AR19" s="6" t="str">
        <f t="shared" si="20"/>
        <v>2</v>
      </c>
      <c r="AT19" s="6" t="s">
        <v>44</v>
      </c>
      <c r="AU19" s="8">
        <f t="shared" si="21"/>
        <v>1.3160740129524926</v>
      </c>
      <c r="AV19" s="8">
        <f t="shared" si="22"/>
        <v>1.1095694720678451</v>
      </c>
      <c r="AW19" s="8">
        <f t="shared" si="23"/>
        <v>0.84089641525371461</v>
      </c>
      <c r="AX19" s="8">
        <f t="shared" si="24"/>
        <v>0.72477966367769553</v>
      </c>
      <c r="AY19" s="8">
        <f t="shared" si="25"/>
        <v>1.1095694720678451</v>
      </c>
      <c r="AZ19" s="9">
        <f t="shared" si="26"/>
        <v>0.98750161052994012</v>
      </c>
      <c r="BA19" s="6" t="s">
        <v>85</v>
      </c>
      <c r="BB19" s="11">
        <f t="shared" si="27"/>
        <v>3.2601428441530377E-2</v>
      </c>
      <c r="BC19" s="14">
        <f t="shared" si="28"/>
        <v>5</v>
      </c>
    </row>
    <row r="20" spans="2:55" x14ac:dyDescent="0.25">
      <c r="B20" s="26">
        <v>16</v>
      </c>
      <c r="C20" s="26" t="s">
        <v>45</v>
      </c>
      <c r="D20" s="15" t="s">
        <v>118</v>
      </c>
      <c r="E20" s="15">
        <v>10</v>
      </c>
      <c r="F20" s="15">
        <v>15</v>
      </c>
      <c r="G20" s="15">
        <v>15</v>
      </c>
      <c r="H20" s="15">
        <f t="shared" si="1"/>
        <v>40</v>
      </c>
      <c r="I20" s="15" t="str">
        <f t="shared" si="2"/>
        <v>1</v>
      </c>
      <c r="J20" s="15">
        <v>10</v>
      </c>
      <c r="K20" s="15">
        <v>10</v>
      </c>
      <c r="L20" s="15">
        <v>15</v>
      </c>
      <c r="M20" s="15">
        <f t="shared" si="3"/>
        <v>35</v>
      </c>
      <c r="N20" s="15" t="str">
        <f t="shared" si="4"/>
        <v>1</v>
      </c>
      <c r="O20" s="15">
        <v>70</v>
      </c>
      <c r="P20" s="15">
        <f t="shared" si="5"/>
        <v>70</v>
      </c>
      <c r="Q20" s="15" t="str">
        <f t="shared" si="0"/>
        <v>3</v>
      </c>
      <c r="R20" s="15">
        <v>15</v>
      </c>
      <c r="S20" s="15">
        <v>10</v>
      </c>
      <c r="T20" s="15">
        <v>5</v>
      </c>
      <c r="U20" s="15">
        <v>5</v>
      </c>
      <c r="V20" s="15">
        <f t="shared" si="29"/>
        <v>35</v>
      </c>
      <c r="W20" s="15" t="str">
        <f t="shared" si="7"/>
        <v>5</v>
      </c>
      <c r="X20" s="15">
        <v>10</v>
      </c>
      <c r="Y20" s="15">
        <v>15</v>
      </c>
      <c r="Z20" s="15">
        <v>25</v>
      </c>
      <c r="AA20" s="26">
        <f t="shared" si="8"/>
        <v>50</v>
      </c>
      <c r="AB20" s="15" t="str">
        <f t="shared" si="9"/>
        <v>2</v>
      </c>
      <c r="AE20" s="6" t="s">
        <v>45</v>
      </c>
      <c r="AF20" s="3" t="str">
        <f t="shared" si="10"/>
        <v>CV Madu 16</v>
      </c>
      <c r="AG20" s="3">
        <f t="shared" si="11"/>
        <v>40</v>
      </c>
      <c r="AH20" s="3">
        <f t="shared" si="12"/>
        <v>35</v>
      </c>
      <c r="AI20" s="3">
        <f t="shared" si="13"/>
        <v>70</v>
      </c>
      <c r="AJ20" s="3">
        <f t="shared" si="14"/>
        <v>35</v>
      </c>
      <c r="AK20" s="3">
        <f t="shared" si="15"/>
        <v>50</v>
      </c>
      <c r="AM20" s="3" t="s">
        <v>45</v>
      </c>
      <c r="AN20" s="6" t="str">
        <f t="shared" si="16"/>
        <v>1</v>
      </c>
      <c r="AO20" s="6" t="str">
        <f t="shared" si="17"/>
        <v>1</v>
      </c>
      <c r="AP20" s="6" t="str">
        <f t="shared" si="18"/>
        <v>3</v>
      </c>
      <c r="AQ20" s="6" t="str">
        <f t="shared" si="19"/>
        <v>5</v>
      </c>
      <c r="AR20" s="6" t="str">
        <f t="shared" si="20"/>
        <v>2</v>
      </c>
      <c r="AT20" s="6" t="s">
        <v>45</v>
      </c>
      <c r="AU20" s="8">
        <f t="shared" si="21"/>
        <v>1</v>
      </c>
      <c r="AV20" s="8">
        <f t="shared" si="22"/>
        <v>1</v>
      </c>
      <c r="AW20" s="8">
        <f t="shared" si="23"/>
        <v>0.75983568565159243</v>
      </c>
      <c r="AX20" s="8">
        <f t="shared" si="24"/>
        <v>0.72477966367769553</v>
      </c>
      <c r="AY20" s="8">
        <f t="shared" si="25"/>
        <v>1.1095694720678451</v>
      </c>
      <c r="AZ20" s="9">
        <f t="shared" si="26"/>
        <v>0.61105483496952884</v>
      </c>
      <c r="BA20" s="6" t="s">
        <v>86</v>
      </c>
      <c r="BB20" s="11">
        <f t="shared" si="27"/>
        <v>2.0173395429116874E-2</v>
      </c>
      <c r="BC20" s="14">
        <f t="shared" si="28"/>
        <v>33</v>
      </c>
    </row>
    <row r="21" spans="2:55" x14ac:dyDescent="0.25">
      <c r="B21" s="26">
        <v>17</v>
      </c>
      <c r="C21" s="26" t="s">
        <v>46</v>
      </c>
      <c r="D21" s="15" t="s">
        <v>119</v>
      </c>
      <c r="E21" s="15">
        <v>35</v>
      </c>
      <c r="F21" s="15">
        <v>15</v>
      </c>
      <c r="G21" s="15">
        <v>15</v>
      </c>
      <c r="H21" s="15">
        <f t="shared" si="1"/>
        <v>65</v>
      </c>
      <c r="I21" s="15" t="str">
        <f t="shared" si="2"/>
        <v>2</v>
      </c>
      <c r="J21" s="15">
        <v>35</v>
      </c>
      <c r="K21" s="15">
        <v>10</v>
      </c>
      <c r="L21" s="15">
        <v>10</v>
      </c>
      <c r="M21" s="15">
        <f t="shared" si="3"/>
        <v>55</v>
      </c>
      <c r="N21" s="15" t="str">
        <f t="shared" si="4"/>
        <v>2</v>
      </c>
      <c r="O21" s="15">
        <v>80</v>
      </c>
      <c r="P21" s="15">
        <f t="shared" si="5"/>
        <v>80</v>
      </c>
      <c r="Q21" s="15" t="str">
        <f t="shared" si="0"/>
        <v>2</v>
      </c>
      <c r="R21" s="15">
        <v>20</v>
      </c>
      <c r="S21" s="15">
        <v>5</v>
      </c>
      <c r="T21" s="15">
        <v>10</v>
      </c>
      <c r="U21" s="15">
        <v>10</v>
      </c>
      <c r="V21" s="15">
        <f t="shared" si="29"/>
        <v>45</v>
      </c>
      <c r="W21" s="15" t="str">
        <f t="shared" si="7"/>
        <v>4</v>
      </c>
      <c r="X21" s="15">
        <v>20</v>
      </c>
      <c r="Y21" s="15">
        <v>25</v>
      </c>
      <c r="Z21" s="15">
        <v>20</v>
      </c>
      <c r="AA21" s="26">
        <f t="shared" si="8"/>
        <v>65</v>
      </c>
      <c r="AB21" s="15" t="str">
        <f t="shared" si="9"/>
        <v>2</v>
      </c>
      <c r="AE21" s="6" t="s">
        <v>46</v>
      </c>
      <c r="AF21" s="3" t="str">
        <f t="shared" si="10"/>
        <v>CV Madu 17</v>
      </c>
      <c r="AG21" s="3">
        <f t="shared" si="11"/>
        <v>65</v>
      </c>
      <c r="AH21" s="3">
        <f t="shared" si="12"/>
        <v>55</v>
      </c>
      <c r="AI21" s="3">
        <f t="shared" si="13"/>
        <v>80</v>
      </c>
      <c r="AJ21" s="3">
        <f t="shared" si="14"/>
        <v>45</v>
      </c>
      <c r="AK21" s="3">
        <f t="shared" si="15"/>
        <v>65</v>
      </c>
      <c r="AM21" s="3" t="s">
        <v>46</v>
      </c>
      <c r="AN21" s="6" t="str">
        <f t="shared" si="16"/>
        <v>2</v>
      </c>
      <c r="AO21" s="6" t="str">
        <f t="shared" si="17"/>
        <v>2</v>
      </c>
      <c r="AP21" s="6" t="str">
        <f t="shared" si="18"/>
        <v>2</v>
      </c>
      <c r="AQ21" s="6" t="str">
        <f t="shared" si="19"/>
        <v>4</v>
      </c>
      <c r="AR21" s="6" t="str">
        <f t="shared" si="20"/>
        <v>2</v>
      </c>
      <c r="AT21" s="6" t="s">
        <v>46</v>
      </c>
      <c r="AU21" s="8">
        <f t="shared" si="21"/>
        <v>1.189207115002721</v>
      </c>
      <c r="AV21" s="8">
        <f t="shared" si="22"/>
        <v>1.1095694720678451</v>
      </c>
      <c r="AW21" s="8">
        <f t="shared" si="23"/>
        <v>0.84089641525371461</v>
      </c>
      <c r="AX21" s="8">
        <f t="shared" si="24"/>
        <v>0.75785828325519911</v>
      </c>
      <c r="AY21" s="8">
        <f t="shared" si="25"/>
        <v>1.1095694720678451</v>
      </c>
      <c r="AZ21" s="9">
        <f t="shared" si="26"/>
        <v>0.93303299153680752</v>
      </c>
      <c r="BA21" s="6" t="s">
        <v>87</v>
      </c>
      <c r="BB21" s="11">
        <f t="shared" si="27"/>
        <v>3.0803198681215716E-2</v>
      </c>
      <c r="BC21" s="14">
        <f t="shared" si="28"/>
        <v>7</v>
      </c>
    </row>
    <row r="22" spans="2:55" x14ac:dyDescent="0.25">
      <c r="B22" s="26">
        <v>18</v>
      </c>
      <c r="C22" s="26" t="s">
        <v>47</v>
      </c>
      <c r="D22" s="15" t="s">
        <v>120</v>
      </c>
      <c r="E22" s="15">
        <v>25</v>
      </c>
      <c r="F22" s="15">
        <v>10</v>
      </c>
      <c r="G22" s="15">
        <v>15</v>
      </c>
      <c r="H22" s="15">
        <f t="shared" si="1"/>
        <v>50</v>
      </c>
      <c r="I22" s="15" t="str">
        <f t="shared" si="2"/>
        <v>2</v>
      </c>
      <c r="J22" s="15">
        <v>25</v>
      </c>
      <c r="K22" s="15">
        <v>15</v>
      </c>
      <c r="L22" s="15">
        <v>15</v>
      </c>
      <c r="M22" s="15">
        <f t="shared" si="3"/>
        <v>55</v>
      </c>
      <c r="N22" s="15" t="str">
        <f t="shared" si="4"/>
        <v>2</v>
      </c>
      <c r="O22" s="15">
        <v>80</v>
      </c>
      <c r="P22" s="15">
        <f t="shared" si="5"/>
        <v>80</v>
      </c>
      <c r="Q22" s="15" t="str">
        <f t="shared" si="0"/>
        <v>2</v>
      </c>
      <c r="R22" s="15">
        <v>5</v>
      </c>
      <c r="S22" s="15">
        <v>10</v>
      </c>
      <c r="T22" s="15">
        <v>15</v>
      </c>
      <c r="U22" s="15">
        <v>5</v>
      </c>
      <c r="V22" s="15">
        <f t="shared" si="29"/>
        <v>35</v>
      </c>
      <c r="W22" s="15" t="str">
        <f t="shared" si="7"/>
        <v>5</v>
      </c>
      <c r="X22" s="15">
        <v>20</v>
      </c>
      <c r="Y22" s="15">
        <v>15</v>
      </c>
      <c r="Z22" s="15">
        <v>10</v>
      </c>
      <c r="AA22" s="26">
        <f t="shared" si="8"/>
        <v>45</v>
      </c>
      <c r="AB22" s="15" t="str">
        <f t="shared" si="9"/>
        <v>2</v>
      </c>
      <c r="AE22" s="6" t="s">
        <v>47</v>
      </c>
      <c r="AF22" s="3" t="str">
        <f t="shared" si="10"/>
        <v>CV Madu 18</v>
      </c>
      <c r="AG22" s="3">
        <f t="shared" si="11"/>
        <v>50</v>
      </c>
      <c r="AH22" s="3">
        <f t="shared" si="12"/>
        <v>55</v>
      </c>
      <c r="AI22" s="3">
        <f t="shared" si="13"/>
        <v>80</v>
      </c>
      <c r="AJ22" s="3">
        <f t="shared" si="14"/>
        <v>35</v>
      </c>
      <c r="AK22" s="3">
        <f t="shared" si="15"/>
        <v>45</v>
      </c>
      <c r="AM22" s="3" t="s">
        <v>47</v>
      </c>
      <c r="AN22" s="6" t="str">
        <f t="shared" si="16"/>
        <v>2</v>
      </c>
      <c r="AO22" s="6" t="str">
        <f t="shared" si="17"/>
        <v>2</v>
      </c>
      <c r="AP22" s="6" t="str">
        <f t="shared" si="18"/>
        <v>2</v>
      </c>
      <c r="AQ22" s="6" t="str">
        <f t="shared" si="19"/>
        <v>5</v>
      </c>
      <c r="AR22" s="6" t="str">
        <f t="shared" si="20"/>
        <v>2</v>
      </c>
      <c r="AT22" s="6" t="s">
        <v>47</v>
      </c>
      <c r="AU22" s="8">
        <f t="shared" si="21"/>
        <v>1.189207115002721</v>
      </c>
      <c r="AV22" s="8">
        <f t="shared" si="22"/>
        <v>1.1095694720678451</v>
      </c>
      <c r="AW22" s="8">
        <f t="shared" si="23"/>
        <v>0.84089641525371461</v>
      </c>
      <c r="AX22" s="8">
        <f t="shared" si="24"/>
        <v>0.72477966367769553</v>
      </c>
      <c r="AY22" s="8">
        <f t="shared" si="25"/>
        <v>1.1095694720678451</v>
      </c>
      <c r="AZ22" s="9">
        <f t="shared" si="26"/>
        <v>0.89230843384280223</v>
      </c>
      <c r="BA22" s="6" t="s">
        <v>88</v>
      </c>
      <c r="BB22" s="11">
        <f t="shared" si="27"/>
        <v>2.9458716060309816E-2</v>
      </c>
      <c r="BC22" s="14">
        <f t="shared" si="28"/>
        <v>13</v>
      </c>
    </row>
    <row r="23" spans="2:55" x14ac:dyDescent="0.25">
      <c r="B23" s="26">
        <v>19</v>
      </c>
      <c r="C23" s="26" t="s">
        <v>48</v>
      </c>
      <c r="D23" s="15" t="s">
        <v>121</v>
      </c>
      <c r="E23" s="15">
        <v>25</v>
      </c>
      <c r="F23" s="15">
        <v>20</v>
      </c>
      <c r="G23" s="15">
        <v>25</v>
      </c>
      <c r="H23" s="15">
        <f t="shared" si="1"/>
        <v>70</v>
      </c>
      <c r="I23" s="15" t="str">
        <f t="shared" si="2"/>
        <v>3</v>
      </c>
      <c r="J23" s="15">
        <v>25</v>
      </c>
      <c r="K23" s="15">
        <v>25</v>
      </c>
      <c r="L23" s="15">
        <v>25</v>
      </c>
      <c r="M23" s="15">
        <f t="shared" si="3"/>
        <v>75</v>
      </c>
      <c r="N23" s="15" t="str">
        <f t="shared" si="4"/>
        <v>3</v>
      </c>
      <c r="O23" s="15">
        <v>70</v>
      </c>
      <c r="P23" s="15">
        <f t="shared" si="5"/>
        <v>70</v>
      </c>
      <c r="Q23" s="15" t="str">
        <f t="shared" si="0"/>
        <v>3</v>
      </c>
      <c r="R23" s="15">
        <v>5</v>
      </c>
      <c r="S23" s="15">
        <v>15</v>
      </c>
      <c r="T23" s="15">
        <v>20</v>
      </c>
      <c r="U23" s="15">
        <v>10</v>
      </c>
      <c r="V23" s="15">
        <f t="shared" si="29"/>
        <v>50</v>
      </c>
      <c r="W23" s="15" t="str">
        <f t="shared" si="7"/>
        <v>4</v>
      </c>
      <c r="X23" s="15">
        <v>15</v>
      </c>
      <c r="Y23" s="15">
        <v>15</v>
      </c>
      <c r="Z23" s="15">
        <v>10</v>
      </c>
      <c r="AA23" s="26">
        <f t="shared" si="8"/>
        <v>40</v>
      </c>
      <c r="AB23" s="15" t="str">
        <f t="shared" si="9"/>
        <v>1</v>
      </c>
      <c r="AE23" s="6" t="s">
        <v>48</v>
      </c>
      <c r="AF23" s="3" t="str">
        <f t="shared" si="10"/>
        <v>CV Madu 19</v>
      </c>
      <c r="AG23" s="3">
        <f t="shared" si="11"/>
        <v>70</v>
      </c>
      <c r="AH23" s="3">
        <f t="shared" si="12"/>
        <v>75</v>
      </c>
      <c r="AI23" s="3">
        <f t="shared" si="13"/>
        <v>70</v>
      </c>
      <c r="AJ23" s="3">
        <f t="shared" si="14"/>
        <v>50</v>
      </c>
      <c r="AK23" s="3">
        <f t="shared" si="15"/>
        <v>40</v>
      </c>
      <c r="AM23" s="3" t="s">
        <v>48</v>
      </c>
      <c r="AN23" s="6" t="str">
        <f t="shared" si="16"/>
        <v>3</v>
      </c>
      <c r="AO23" s="6" t="str">
        <f t="shared" si="17"/>
        <v>3</v>
      </c>
      <c r="AP23" s="6" t="str">
        <f t="shared" si="18"/>
        <v>3</v>
      </c>
      <c r="AQ23" s="6" t="str">
        <f t="shared" si="19"/>
        <v>4</v>
      </c>
      <c r="AR23" s="6" t="str">
        <f t="shared" si="20"/>
        <v>1</v>
      </c>
      <c r="AT23" s="6" t="s">
        <v>48</v>
      </c>
      <c r="AU23" s="8">
        <f t="shared" si="21"/>
        <v>1.3160740129524926</v>
      </c>
      <c r="AV23" s="8">
        <f t="shared" si="22"/>
        <v>1.1791476456813665</v>
      </c>
      <c r="AW23" s="8">
        <f t="shared" si="23"/>
        <v>0.75983568565159243</v>
      </c>
      <c r="AX23" s="8">
        <f t="shared" si="24"/>
        <v>0.75785828325519911</v>
      </c>
      <c r="AY23" s="8">
        <f t="shared" si="25"/>
        <v>1</v>
      </c>
      <c r="AZ23" s="9">
        <f t="shared" si="26"/>
        <v>0.8936268104604902</v>
      </c>
      <c r="BA23" s="6" t="s">
        <v>89</v>
      </c>
      <c r="BB23" s="11">
        <f t="shared" si="27"/>
        <v>2.9502241013081767E-2</v>
      </c>
      <c r="BC23" s="14">
        <f t="shared" si="28"/>
        <v>12</v>
      </c>
    </row>
    <row r="24" spans="2:55" x14ac:dyDescent="0.25">
      <c r="B24" s="26">
        <v>20</v>
      </c>
      <c r="C24" s="26" t="s">
        <v>49</v>
      </c>
      <c r="D24" s="15" t="s">
        <v>122</v>
      </c>
      <c r="E24" s="15">
        <v>25</v>
      </c>
      <c r="F24" s="15">
        <v>20</v>
      </c>
      <c r="G24" s="15">
        <v>15</v>
      </c>
      <c r="H24" s="15">
        <f t="shared" si="1"/>
        <v>60</v>
      </c>
      <c r="I24" s="15" t="str">
        <f t="shared" si="2"/>
        <v>2</v>
      </c>
      <c r="J24" s="15">
        <v>15</v>
      </c>
      <c r="K24" s="15">
        <v>15</v>
      </c>
      <c r="L24" s="15">
        <v>15</v>
      </c>
      <c r="M24" s="15">
        <f t="shared" si="3"/>
        <v>45</v>
      </c>
      <c r="N24" s="15" t="str">
        <f t="shared" si="4"/>
        <v>2</v>
      </c>
      <c r="O24" s="15">
        <v>50</v>
      </c>
      <c r="P24" s="15">
        <f t="shared" si="5"/>
        <v>50</v>
      </c>
      <c r="Q24" s="15" t="str">
        <f t="shared" si="0"/>
        <v>4</v>
      </c>
      <c r="R24" s="15">
        <v>15</v>
      </c>
      <c r="S24" s="15">
        <v>20</v>
      </c>
      <c r="T24" s="15">
        <v>5</v>
      </c>
      <c r="U24" s="15">
        <v>15</v>
      </c>
      <c r="V24" s="15">
        <f t="shared" si="29"/>
        <v>55</v>
      </c>
      <c r="W24" s="15" t="str">
        <f t="shared" si="7"/>
        <v>4</v>
      </c>
      <c r="X24" s="15">
        <v>15</v>
      </c>
      <c r="Y24" s="15">
        <v>10</v>
      </c>
      <c r="Z24" s="15">
        <v>35</v>
      </c>
      <c r="AA24" s="26">
        <f t="shared" si="8"/>
        <v>60</v>
      </c>
      <c r="AB24" s="15" t="str">
        <f t="shared" si="9"/>
        <v>2</v>
      </c>
      <c r="AE24" s="6" t="s">
        <v>49</v>
      </c>
      <c r="AF24" s="3" t="str">
        <f t="shared" si="10"/>
        <v>CV Madu 20</v>
      </c>
      <c r="AG24" s="3">
        <f t="shared" si="11"/>
        <v>60</v>
      </c>
      <c r="AH24" s="3">
        <f t="shared" si="12"/>
        <v>45</v>
      </c>
      <c r="AI24" s="3">
        <f t="shared" si="13"/>
        <v>50</v>
      </c>
      <c r="AJ24" s="3">
        <f t="shared" si="14"/>
        <v>55</v>
      </c>
      <c r="AK24" s="3">
        <f t="shared" si="15"/>
        <v>60</v>
      </c>
      <c r="AM24" s="3" t="s">
        <v>49</v>
      </c>
      <c r="AN24" s="6" t="str">
        <f t="shared" si="16"/>
        <v>2</v>
      </c>
      <c r="AO24" s="6" t="str">
        <f t="shared" si="17"/>
        <v>2</v>
      </c>
      <c r="AP24" s="6" t="str">
        <f t="shared" si="18"/>
        <v>4</v>
      </c>
      <c r="AQ24" s="6" t="str">
        <f t="shared" si="19"/>
        <v>4</v>
      </c>
      <c r="AR24" s="6" t="str">
        <f t="shared" si="20"/>
        <v>2</v>
      </c>
      <c r="AT24" s="6" t="s">
        <v>49</v>
      </c>
      <c r="AU24" s="8">
        <f t="shared" si="21"/>
        <v>1.189207115002721</v>
      </c>
      <c r="AV24" s="8">
        <f t="shared" si="22"/>
        <v>1.1095694720678451</v>
      </c>
      <c r="AW24" s="8">
        <f t="shared" si="23"/>
        <v>0.70710678118654757</v>
      </c>
      <c r="AX24" s="8">
        <f t="shared" si="24"/>
        <v>0.75785828325519911</v>
      </c>
      <c r="AY24" s="8">
        <f t="shared" si="25"/>
        <v>1.1095694720678451</v>
      </c>
      <c r="AZ24" s="9">
        <f t="shared" si="26"/>
        <v>0.78458409789675088</v>
      </c>
      <c r="BA24" s="6" t="s">
        <v>90</v>
      </c>
      <c r="BB24" s="11">
        <f t="shared" si="27"/>
        <v>2.5902299349382242E-2</v>
      </c>
      <c r="BC24" s="14">
        <f t="shared" si="28"/>
        <v>28</v>
      </c>
    </row>
    <row r="25" spans="2:55" x14ac:dyDescent="0.25">
      <c r="B25" s="26">
        <v>21</v>
      </c>
      <c r="C25" s="26" t="s">
        <v>50</v>
      </c>
      <c r="D25" s="15" t="s">
        <v>123</v>
      </c>
      <c r="E25" s="15">
        <v>25</v>
      </c>
      <c r="F25" s="15">
        <v>15</v>
      </c>
      <c r="G25" s="15">
        <v>15</v>
      </c>
      <c r="H25" s="15">
        <f t="shared" si="1"/>
        <v>55</v>
      </c>
      <c r="I25" s="15" t="str">
        <f t="shared" si="2"/>
        <v>2</v>
      </c>
      <c r="J25" s="15">
        <v>25</v>
      </c>
      <c r="K25" s="15">
        <v>15</v>
      </c>
      <c r="L25" s="15">
        <v>15</v>
      </c>
      <c r="M25" s="15">
        <f t="shared" si="3"/>
        <v>55</v>
      </c>
      <c r="N25" s="15" t="str">
        <f t="shared" si="4"/>
        <v>2</v>
      </c>
      <c r="O25" s="15">
        <v>80</v>
      </c>
      <c r="P25" s="15">
        <f t="shared" si="5"/>
        <v>80</v>
      </c>
      <c r="Q25" s="15" t="str">
        <f t="shared" si="0"/>
        <v>2</v>
      </c>
      <c r="R25" s="15">
        <v>5</v>
      </c>
      <c r="S25" s="15">
        <v>10</v>
      </c>
      <c r="T25" s="15">
        <v>20</v>
      </c>
      <c r="U25" s="15">
        <v>10</v>
      </c>
      <c r="V25" s="15">
        <f t="shared" si="29"/>
        <v>45</v>
      </c>
      <c r="W25" s="15" t="str">
        <f t="shared" si="7"/>
        <v>4</v>
      </c>
      <c r="X25" s="15">
        <v>20</v>
      </c>
      <c r="Y25" s="15">
        <v>20</v>
      </c>
      <c r="Z25" s="15">
        <v>25</v>
      </c>
      <c r="AA25" s="26">
        <f t="shared" si="8"/>
        <v>65</v>
      </c>
      <c r="AB25" s="15" t="str">
        <f t="shared" si="9"/>
        <v>2</v>
      </c>
      <c r="AE25" s="6" t="s">
        <v>50</v>
      </c>
      <c r="AF25" s="3" t="str">
        <f t="shared" si="10"/>
        <v>CV Madu 21</v>
      </c>
      <c r="AG25" s="3">
        <f t="shared" si="11"/>
        <v>55</v>
      </c>
      <c r="AH25" s="3">
        <f t="shared" si="12"/>
        <v>55</v>
      </c>
      <c r="AI25" s="3">
        <f t="shared" si="13"/>
        <v>80</v>
      </c>
      <c r="AJ25" s="3">
        <f t="shared" si="14"/>
        <v>45</v>
      </c>
      <c r="AK25" s="3">
        <f t="shared" si="15"/>
        <v>65</v>
      </c>
      <c r="AM25" s="3" t="s">
        <v>50</v>
      </c>
      <c r="AN25" s="6" t="str">
        <f t="shared" si="16"/>
        <v>2</v>
      </c>
      <c r="AO25" s="6" t="str">
        <f t="shared" si="17"/>
        <v>2</v>
      </c>
      <c r="AP25" s="6" t="str">
        <f t="shared" si="18"/>
        <v>2</v>
      </c>
      <c r="AQ25" s="6" t="str">
        <f t="shared" si="19"/>
        <v>4</v>
      </c>
      <c r="AR25" s="6" t="str">
        <f t="shared" si="20"/>
        <v>2</v>
      </c>
      <c r="AT25" s="6" t="s">
        <v>50</v>
      </c>
      <c r="AU25" s="8">
        <f t="shared" si="21"/>
        <v>1.189207115002721</v>
      </c>
      <c r="AV25" s="8">
        <f t="shared" si="22"/>
        <v>1.1095694720678451</v>
      </c>
      <c r="AW25" s="8">
        <f t="shared" si="23"/>
        <v>0.84089641525371461</v>
      </c>
      <c r="AX25" s="8">
        <f t="shared" si="24"/>
        <v>0.75785828325519911</v>
      </c>
      <c r="AY25" s="8">
        <f t="shared" si="25"/>
        <v>1.1095694720678451</v>
      </c>
      <c r="AZ25" s="9">
        <f t="shared" si="26"/>
        <v>0.93303299153680752</v>
      </c>
      <c r="BA25" s="6" t="s">
        <v>91</v>
      </c>
      <c r="BB25" s="11">
        <f t="shared" si="27"/>
        <v>3.0803198681215716E-2</v>
      </c>
      <c r="BC25" s="14">
        <f t="shared" si="28"/>
        <v>7</v>
      </c>
    </row>
    <row r="26" spans="2:55" x14ac:dyDescent="0.25">
      <c r="B26" s="26">
        <v>22</v>
      </c>
      <c r="C26" s="26" t="s">
        <v>51</v>
      </c>
      <c r="D26" s="15" t="s">
        <v>124</v>
      </c>
      <c r="E26" s="15">
        <v>20</v>
      </c>
      <c r="F26" s="15">
        <v>15</v>
      </c>
      <c r="G26" s="15">
        <v>10</v>
      </c>
      <c r="H26" s="15">
        <f t="shared" si="1"/>
        <v>45</v>
      </c>
      <c r="I26" s="15" t="str">
        <f t="shared" si="2"/>
        <v>2</v>
      </c>
      <c r="J26" s="15">
        <v>25</v>
      </c>
      <c r="K26" s="15">
        <v>10</v>
      </c>
      <c r="L26" s="15">
        <v>15</v>
      </c>
      <c r="M26" s="15">
        <f t="shared" si="3"/>
        <v>50</v>
      </c>
      <c r="N26" s="15" t="str">
        <f t="shared" si="4"/>
        <v>2</v>
      </c>
      <c r="O26" s="15">
        <v>80</v>
      </c>
      <c r="P26" s="15">
        <f t="shared" si="5"/>
        <v>80</v>
      </c>
      <c r="Q26" s="15" t="str">
        <f t="shared" si="0"/>
        <v>2</v>
      </c>
      <c r="R26" s="15">
        <v>5</v>
      </c>
      <c r="S26" s="15">
        <v>5</v>
      </c>
      <c r="T26" s="15">
        <v>15</v>
      </c>
      <c r="U26" s="15">
        <v>5</v>
      </c>
      <c r="V26" s="15">
        <f t="shared" si="29"/>
        <v>30</v>
      </c>
      <c r="W26" s="15" t="str">
        <f t="shared" si="7"/>
        <v>5</v>
      </c>
      <c r="X26" s="15">
        <v>10</v>
      </c>
      <c r="Y26" s="15">
        <v>20</v>
      </c>
      <c r="Z26" s="15">
        <v>25</v>
      </c>
      <c r="AA26" s="26">
        <f t="shared" si="8"/>
        <v>55</v>
      </c>
      <c r="AB26" s="15" t="str">
        <f t="shared" si="9"/>
        <v>2</v>
      </c>
      <c r="AE26" s="6" t="s">
        <v>51</v>
      </c>
      <c r="AF26" s="3" t="str">
        <f t="shared" si="10"/>
        <v>CV Madu 22</v>
      </c>
      <c r="AG26" s="3">
        <f t="shared" si="11"/>
        <v>45</v>
      </c>
      <c r="AH26" s="3">
        <f t="shared" si="12"/>
        <v>50</v>
      </c>
      <c r="AI26" s="3">
        <f t="shared" si="13"/>
        <v>80</v>
      </c>
      <c r="AJ26" s="3">
        <f t="shared" si="14"/>
        <v>30</v>
      </c>
      <c r="AK26" s="3">
        <f t="shared" si="15"/>
        <v>55</v>
      </c>
      <c r="AM26" s="3" t="s">
        <v>51</v>
      </c>
      <c r="AN26" s="6" t="str">
        <f t="shared" si="16"/>
        <v>2</v>
      </c>
      <c r="AO26" s="6" t="str">
        <f t="shared" si="17"/>
        <v>2</v>
      </c>
      <c r="AP26" s="6" t="str">
        <f t="shared" si="18"/>
        <v>2</v>
      </c>
      <c r="AQ26" s="6" t="str">
        <f t="shared" si="19"/>
        <v>5</v>
      </c>
      <c r="AR26" s="6" t="str">
        <f t="shared" si="20"/>
        <v>2</v>
      </c>
      <c r="AT26" s="6" t="s">
        <v>51</v>
      </c>
      <c r="AU26" s="8">
        <f t="shared" si="21"/>
        <v>1.189207115002721</v>
      </c>
      <c r="AV26" s="8">
        <f t="shared" si="22"/>
        <v>1.1095694720678451</v>
      </c>
      <c r="AW26" s="8">
        <f t="shared" si="23"/>
        <v>0.84089641525371461</v>
      </c>
      <c r="AX26" s="8">
        <f t="shared" si="24"/>
        <v>0.72477966367769553</v>
      </c>
      <c r="AY26" s="8">
        <f t="shared" si="25"/>
        <v>1.1095694720678451</v>
      </c>
      <c r="AZ26" s="9">
        <f t="shared" si="26"/>
        <v>0.89230843384280223</v>
      </c>
      <c r="BA26" s="6" t="s">
        <v>92</v>
      </c>
      <c r="BB26" s="11">
        <f t="shared" si="27"/>
        <v>2.9458716060309816E-2</v>
      </c>
      <c r="BC26" s="14">
        <f t="shared" si="28"/>
        <v>13</v>
      </c>
    </row>
    <row r="27" spans="2:55" x14ac:dyDescent="0.25">
      <c r="B27" s="26">
        <v>23</v>
      </c>
      <c r="C27" s="26" t="s">
        <v>52</v>
      </c>
      <c r="D27" s="15" t="s">
        <v>125</v>
      </c>
      <c r="E27" s="15">
        <v>25</v>
      </c>
      <c r="F27" s="15">
        <v>20</v>
      </c>
      <c r="G27" s="15">
        <v>20</v>
      </c>
      <c r="H27" s="15">
        <f t="shared" si="1"/>
        <v>65</v>
      </c>
      <c r="I27" s="15" t="str">
        <f t="shared" si="2"/>
        <v>2</v>
      </c>
      <c r="J27" s="15">
        <v>25</v>
      </c>
      <c r="K27" s="15">
        <v>20</v>
      </c>
      <c r="L27" s="15">
        <v>25</v>
      </c>
      <c r="M27" s="15">
        <f t="shared" si="3"/>
        <v>70</v>
      </c>
      <c r="N27" s="15" t="str">
        <f t="shared" si="4"/>
        <v>3</v>
      </c>
      <c r="O27" s="15">
        <v>70</v>
      </c>
      <c r="P27" s="15">
        <f t="shared" si="5"/>
        <v>70</v>
      </c>
      <c r="Q27" s="15" t="str">
        <f t="shared" si="0"/>
        <v>3</v>
      </c>
      <c r="R27" s="15">
        <v>10</v>
      </c>
      <c r="S27" s="15">
        <v>15</v>
      </c>
      <c r="T27" s="15">
        <v>5</v>
      </c>
      <c r="U27" s="15">
        <v>10</v>
      </c>
      <c r="V27" s="15">
        <f t="shared" si="29"/>
        <v>40</v>
      </c>
      <c r="W27" s="15" t="str">
        <f t="shared" si="7"/>
        <v>5</v>
      </c>
      <c r="X27" s="15">
        <v>10</v>
      </c>
      <c r="Y27" s="15">
        <v>10</v>
      </c>
      <c r="Z27" s="15">
        <v>25</v>
      </c>
      <c r="AA27" s="26">
        <f t="shared" si="8"/>
        <v>45</v>
      </c>
      <c r="AB27" s="15" t="str">
        <f t="shared" si="9"/>
        <v>2</v>
      </c>
      <c r="AE27" s="6" t="s">
        <v>52</v>
      </c>
      <c r="AF27" s="3" t="str">
        <f t="shared" si="10"/>
        <v>CV Madu 23</v>
      </c>
      <c r="AG27" s="3">
        <f t="shared" si="11"/>
        <v>65</v>
      </c>
      <c r="AH27" s="3">
        <f t="shared" si="12"/>
        <v>70</v>
      </c>
      <c r="AI27" s="3">
        <f t="shared" si="13"/>
        <v>70</v>
      </c>
      <c r="AJ27" s="3">
        <f t="shared" si="14"/>
        <v>40</v>
      </c>
      <c r="AK27" s="3">
        <f t="shared" si="15"/>
        <v>45</v>
      </c>
      <c r="AM27" s="3" t="s">
        <v>52</v>
      </c>
      <c r="AN27" s="6" t="str">
        <f t="shared" si="16"/>
        <v>2</v>
      </c>
      <c r="AO27" s="6" t="str">
        <f t="shared" si="17"/>
        <v>3</v>
      </c>
      <c r="AP27" s="6" t="str">
        <f t="shared" si="18"/>
        <v>3</v>
      </c>
      <c r="AQ27" s="6" t="str">
        <f t="shared" si="19"/>
        <v>5</v>
      </c>
      <c r="AR27" s="6" t="str">
        <f t="shared" si="20"/>
        <v>2</v>
      </c>
      <c r="AT27" s="6" t="s">
        <v>52</v>
      </c>
      <c r="AU27" s="8">
        <f t="shared" si="21"/>
        <v>1.189207115002721</v>
      </c>
      <c r="AV27" s="8">
        <f t="shared" si="22"/>
        <v>1.1791476456813665</v>
      </c>
      <c r="AW27" s="8">
        <f t="shared" si="23"/>
        <v>0.75983568565159243</v>
      </c>
      <c r="AX27" s="8">
        <f t="shared" si="24"/>
        <v>0.72477966367769553</v>
      </c>
      <c r="AY27" s="8">
        <f t="shared" si="25"/>
        <v>1.1095694720678451</v>
      </c>
      <c r="AZ27" s="9">
        <f t="shared" si="26"/>
        <v>0.85685211277674433</v>
      </c>
      <c r="BA27" s="6" t="s">
        <v>93</v>
      </c>
      <c r="BB27" s="11">
        <f t="shared" si="27"/>
        <v>2.8288159271633102E-2</v>
      </c>
      <c r="BC27" s="14">
        <f t="shared" si="28"/>
        <v>22</v>
      </c>
    </row>
    <row r="28" spans="2:55" x14ac:dyDescent="0.25">
      <c r="B28" s="26">
        <v>24</v>
      </c>
      <c r="C28" s="26" t="s">
        <v>53</v>
      </c>
      <c r="D28" s="15" t="s">
        <v>126</v>
      </c>
      <c r="E28" s="15">
        <v>15</v>
      </c>
      <c r="F28" s="15">
        <v>10</v>
      </c>
      <c r="G28" s="15">
        <v>20</v>
      </c>
      <c r="H28" s="15">
        <f t="shared" si="1"/>
        <v>45</v>
      </c>
      <c r="I28" s="15" t="str">
        <f t="shared" si="2"/>
        <v>2</v>
      </c>
      <c r="J28" s="15">
        <v>10</v>
      </c>
      <c r="K28" s="15">
        <v>20</v>
      </c>
      <c r="L28" s="15">
        <v>15</v>
      </c>
      <c r="M28" s="15">
        <f t="shared" si="3"/>
        <v>45</v>
      </c>
      <c r="N28" s="15" t="str">
        <f t="shared" si="4"/>
        <v>2</v>
      </c>
      <c r="O28" s="15">
        <v>50</v>
      </c>
      <c r="P28" s="15">
        <f t="shared" si="5"/>
        <v>50</v>
      </c>
      <c r="Q28" s="15" t="str">
        <f t="shared" si="0"/>
        <v>4</v>
      </c>
      <c r="R28" s="15">
        <v>5</v>
      </c>
      <c r="S28" s="15">
        <v>5</v>
      </c>
      <c r="T28" s="15">
        <v>15</v>
      </c>
      <c r="U28" s="15">
        <v>15</v>
      </c>
      <c r="V28" s="15">
        <f t="shared" si="29"/>
        <v>40</v>
      </c>
      <c r="W28" s="15" t="str">
        <f t="shared" si="7"/>
        <v>5</v>
      </c>
      <c r="X28" s="15">
        <v>15</v>
      </c>
      <c r="Y28" s="15">
        <v>15</v>
      </c>
      <c r="Z28" s="15">
        <v>25</v>
      </c>
      <c r="AA28" s="26">
        <f t="shared" si="8"/>
        <v>55</v>
      </c>
      <c r="AB28" s="15" t="str">
        <f t="shared" si="9"/>
        <v>2</v>
      </c>
      <c r="AE28" s="6" t="s">
        <v>53</v>
      </c>
      <c r="AF28" s="3" t="str">
        <f t="shared" si="10"/>
        <v>CV Madu 24</v>
      </c>
      <c r="AG28" s="3">
        <f t="shared" si="11"/>
        <v>45</v>
      </c>
      <c r="AH28" s="3">
        <f t="shared" si="12"/>
        <v>45</v>
      </c>
      <c r="AI28" s="3">
        <f t="shared" si="13"/>
        <v>50</v>
      </c>
      <c r="AJ28" s="3">
        <f t="shared" si="14"/>
        <v>40</v>
      </c>
      <c r="AK28" s="3">
        <f t="shared" si="15"/>
        <v>55</v>
      </c>
      <c r="AM28" s="3" t="s">
        <v>53</v>
      </c>
      <c r="AN28" s="6" t="str">
        <f t="shared" si="16"/>
        <v>2</v>
      </c>
      <c r="AO28" s="6" t="str">
        <f t="shared" si="17"/>
        <v>2</v>
      </c>
      <c r="AP28" s="6" t="str">
        <f t="shared" si="18"/>
        <v>4</v>
      </c>
      <c r="AQ28" s="6" t="str">
        <f t="shared" si="19"/>
        <v>5</v>
      </c>
      <c r="AR28" s="6" t="str">
        <f t="shared" si="20"/>
        <v>2</v>
      </c>
      <c r="AT28" s="6" t="s">
        <v>53</v>
      </c>
      <c r="AU28" s="8">
        <f t="shared" si="21"/>
        <v>1.189207115002721</v>
      </c>
      <c r="AV28" s="8">
        <f t="shared" si="22"/>
        <v>1.1095694720678451</v>
      </c>
      <c r="AW28" s="8">
        <f t="shared" si="23"/>
        <v>0.70710678118654757</v>
      </c>
      <c r="AX28" s="8">
        <f t="shared" si="24"/>
        <v>0.72477966367769553</v>
      </c>
      <c r="AY28" s="8">
        <f t="shared" si="25"/>
        <v>1.1095694720678451</v>
      </c>
      <c r="AZ28" s="9">
        <f t="shared" si="26"/>
        <v>0.7503389633190688</v>
      </c>
      <c r="BA28" s="6" t="s">
        <v>94</v>
      </c>
      <c r="BB28" s="11">
        <f t="shared" si="27"/>
        <v>2.4771728733091556E-2</v>
      </c>
      <c r="BC28" s="14">
        <f t="shared" si="28"/>
        <v>30</v>
      </c>
    </row>
    <row r="29" spans="2:55" x14ac:dyDescent="0.25">
      <c r="B29" s="26">
        <v>25</v>
      </c>
      <c r="C29" s="26" t="s">
        <v>54</v>
      </c>
      <c r="D29" s="15" t="s">
        <v>127</v>
      </c>
      <c r="E29" s="15">
        <v>25</v>
      </c>
      <c r="F29" s="15">
        <v>20</v>
      </c>
      <c r="G29" s="15">
        <v>15</v>
      </c>
      <c r="H29" s="15">
        <f t="shared" si="1"/>
        <v>60</v>
      </c>
      <c r="I29" s="15" t="str">
        <f t="shared" si="2"/>
        <v>2</v>
      </c>
      <c r="J29" s="15">
        <v>35</v>
      </c>
      <c r="K29" s="15">
        <v>15</v>
      </c>
      <c r="L29" s="15">
        <v>15</v>
      </c>
      <c r="M29" s="15">
        <f t="shared" si="3"/>
        <v>65</v>
      </c>
      <c r="N29" s="15" t="str">
        <f t="shared" si="4"/>
        <v>2</v>
      </c>
      <c r="O29" s="15">
        <v>80</v>
      </c>
      <c r="P29" s="15">
        <f t="shared" si="5"/>
        <v>80</v>
      </c>
      <c r="Q29" s="15" t="str">
        <f t="shared" si="0"/>
        <v>2</v>
      </c>
      <c r="R29" s="15">
        <v>5</v>
      </c>
      <c r="S29" s="15">
        <v>10</v>
      </c>
      <c r="T29" s="15">
        <v>5</v>
      </c>
      <c r="U29" s="15">
        <v>20</v>
      </c>
      <c r="V29" s="15">
        <f t="shared" si="29"/>
        <v>40</v>
      </c>
      <c r="W29" s="15" t="str">
        <f t="shared" si="7"/>
        <v>5</v>
      </c>
      <c r="X29" s="15">
        <v>25</v>
      </c>
      <c r="Y29" s="15">
        <v>25</v>
      </c>
      <c r="Z29" s="15">
        <v>20</v>
      </c>
      <c r="AA29" s="26">
        <f t="shared" si="8"/>
        <v>70</v>
      </c>
      <c r="AB29" s="15" t="str">
        <f t="shared" si="9"/>
        <v>3</v>
      </c>
      <c r="AE29" s="6" t="s">
        <v>54</v>
      </c>
      <c r="AF29" s="3" t="str">
        <f t="shared" si="10"/>
        <v>CV Madu 25</v>
      </c>
      <c r="AG29" s="3">
        <f t="shared" si="11"/>
        <v>60</v>
      </c>
      <c r="AH29" s="3">
        <f t="shared" si="12"/>
        <v>65</v>
      </c>
      <c r="AI29" s="3">
        <f t="shared" si="13"/>
        <v>80</v>
      </c>
      <c r="AJ29" s="3">
        <f t="shared" si="14"/>
        <v>40</v>
      </c>
      <c r="AK29" s="3">
        <f t="shared" si="15"/>
        <v>70</v>
      </c>
      <c r="AM29" s="3" t="s">
        <v>54</v>
      </c>
      <c r="AN29" s="6" t="str">
        <f t="shared" si="16"/>
        <v>2</v>
      </c>
      <c r="AO29" s="6" t="str">
        <f t="shared" si="17"/>
        <v>2</v>
      </c>
      <c r="AP29" s="6" t="str">
        <f t="shared" si="18"/>
        <v>2</v>
      </c>
      <c r="AQ29" s="6" t="str">
        <f t="shared" si="19"/>
        <v>5</v>
      </c>
      <c r="AR29" s="6" t="str">
        <f t="shared" si="20"/>
        <v>3</v>
      </c>
      <c r="AT29" s="6" t="s">
        <v>54</v>
      </c>
      <c r="AU29" s="8">
        <f t="shared" si="21"/>
        <v>1.189207115002721</v>
      </c>
      <c r="AV29" s="8">
        <f t="shared" si="22"/>
        <v>1.1095694720678451</v>
      </c>
      <c r="AW29" s="8">
        <f t="shared" si="23"/>
        <v>0.84089641525371461</v>
      </c>
      <c r="AX29" s="8">
        <f t="shared" si="24"/>
        <v>0.72477966367769553</v>
      </c>
      <c r="AY29" s="8">
        <f t="shared" si="25"/>
        <v>1.1791476456813665</v>
      </c>
      <c r="AZ29" s="9">
        <f t="shared" si="26"/>
        <v>0.948262741067044</v>
      </c>
      <c r="BA29" s="6" t="s">
        <v>95</v>
      </c>
      <c r="BB29" s="11">
        <f t="shared" si="27"/>
        <v>3.1305994407519376E-2</v>
      </c>
      <c r="BC29" s="14">
        <f t="shared" si="28"/>
        <v>6</v>
      </c>
    </row>
    <row r="30" spans="2:55" x14ac:dyDescent="0.25">
      <c r="B30" s="26">
        <v>26</v>
      </c>
      <c r="C30" s="26" t="s">
        <v>55</v>
      </c>
      <c r="D30" s="15" t="s">
        <v>128</v>
      </c>
      <c r="E30" s="15">
        <v>20</v>
      </c>
      <c r="F30" s="15">
        <v>20</v>
      </c>
      <c r="G30" s="15">
        <v>15</v>
      </c>
      <c r="H30" s="15">
        <f t="shared" si="1"/>
        <v>55</v>
      </c>
      <c r="I30" s="15" t="str">
        <f t="shared" si="2"/>
        <v>2</v>
      </c>
      <c r="J30" s="15">
        <v>25</v>
      </c>
      <c r="K30" s="15">
        <v>15</v>
      </c>
      <c r="L30" s="15">
        <v>10</v>
      </c>
      <c r="M30" s="15">
        <f t="shared" si="3"/>
        <v>50</v>
      </c>
      <c r="N30" s="15" t="str">
        <f t="shared" si="4"/>
        <v>2</v>
      </c>
      <c r="O30" s="15">
        <v>80</v>
      </c>
      <c r="P30" s="15">
        <f t="shared" si="5"/>
        <v>80</v>
      </c>
      <c r="Q30" s="15" t="str">
        <f t="shared" si="0"/>
        <v>2</v>
      </c>
      <c r="R30" s="15">
        <v>10</v>
      </c>
      <c r="S30" s="15">
        <v>10</v>
      </c>
      <c r="T30" s="15">
        <v>20</v>
      </c>
      <c r="U30" s="15">
        <v>5</v>
      </c>
      <c r="V30" s="15">
        <f t="shared" si="29"/>
        <v>45</v>
      </c>
      <c r="W30" s="15" t="str">
        <f t="shared" si="7"/>
        <v>4</v>
      </c>
      <c r="X30" s="15">
        <v>15</v>
      </c>
      <c r="Y30" s="15">
        <v>15</v>
      </c>
      <c r="Z30" s="15">
        <v>25</v>
      </c>
      <c r="AA30" s="26">
        <f t="shared" si="8"/>
        <v>55</v>
      </c>
      <c r="AB30" s="15" t="str">
        <f t="shared" si="9"/>
        <v>2</v>
      </c>
      <c r="AE30" s="6" t="s">
        <v>55</v>
      </c>
      <c r="AF30" s="3" t="str">
        <f t="shared" si="10"/>
        <v>CV Madu 26</v>
      </c>
      <c r="AG30" s="3">
        <f t="shared" si="11"/>
        <v>55</v>
      </c>
      <c r="AH30" s="3">
        <f t="shared" si="12"/>
        <v>50</v>
      </c>
      <c r="AI30" s="3">
        <f t="shared" si="13"/>
        <v>80</v>
      </c>
      <c r="AJ30" s="3">
        <f t="shared" si="14"/>
        <v>45</v>
      </c>
      <c r="AK30" s="3">
        <f t="shared" si="15"/>
        <v>55</v>
      </c>
      <c r="AM30" s="3" t="s">
        <v>55</v>
      </c>
      <c r="AN30" s="6" t="str">
        <f t="shared" si="16"/>
        <v>2</v>
      </c>
      <c r="AO30" s="6" t="str">
        <f t="shared" si="17"/>
        <v>2</v>
      </c>
      <c r="AP30" s="6" t="str">
        <f t="shared" si="18"/>
        <v>2</v>
      </c>
      <c r="AQ30" s="6" t="str">
        <f t="shared" si="19"/>
        <v>4</v>
      </c>
      <c r="AR30" s="6" t="str">
        <f t="shared" si="20"/>
        <v>2</v>
      </c>
      <c r="AT30" s="6" t="s">
        <v>55</v>
      </c>
      <c r="AU30" s="8">
        <f t="shared" si="21"/>
        <v>1.189207115002721</v>
      </c>
      <c r="AV30" s="8">
        <f t="shared" si="22"/>
        <v>1.1095694720678451</v>
      </c>
      <c r="AW30" s="8">
        <f t="shared" si="23"/>
        <v>0.84089641525371461</v>
      </c>
      <c r="AX30" s="8">
        <f t="shared" si="24"/>
        <v>0.75785828325519911</v>
      </c>
      <c r="AY30" s="8">
        <f t="shared" si="25"/>
        <v>1.1095694720678451</v>
      </c>
      <c r="AZ30" s="9">
        <f t="shared" si="26"/>
        <v>0.93303299153680752</v>
      </c>
      <c r="BA30" s="6" t="s">
        <v>96</v>
      </c>
      <c r="BB30" s="11">
        <f t="shared" si="27"/>
        <v>3.0803198681215716E-2</v>
      </c>
      <c r="BC30" s="14">
        <f t="shared" si="28"/>
        <v>7</v>
      </c>
    </row>
    <row r="31" spans="2:55" x14ac:dyDescent="0.25">
      <c r="B31" s="26">
        <v>27</v>
      </c>
      <c r="C31" s="26" t="s">
        <v>56</v>
      </c>
      <c r="D31" s="15" t="s">
        <v>129</v>
      </c>
      <c r="E31" s="15">
        <v>30</v>
      </c>
      <c r="F31" s="15">
        <v>15</v>
      </c>
      <c r="G31" s="15">
        <v>20</v>
      </c>
      <c r="H31" s="15">
        <f t="shared" si="1"/>
        <v>65</v>
      </c>
      <c r="I31" s="15" t="str">
        <f t="shared" si="2"/>
        <v>2</v>
      </c>
      <c r="J31" s="15">
        <v>25</v>
      </c>
      <c r="K31" s="15">
        <v>20</v>
      </c>
      <c r="L31" s="15">
        <v>20</v>
      </c>
      <c r="M31" s="15">
        <f t="shared" si="3"/>
        <v>65</v>
      </c>
      <c r="N31" s="15" t="str">
        <f t="shared" si="4"/>
        <v>2</v>
      </c>
      <c r="O31" s="15">
        <v>80</v>
      </c>
      <c r="P31" s="15">
        <f t="shared" si="5"/>
        <v>80</v>
      </c>
      <c r="Q31" s="15" t="str">
        <f t="shared" si="0"/>
        <v>2</v>
      </c>
      <c r="R31" s="15">
        <v>5</v>
      </c>
      <c r="S31" s="15">
        <v>5</v>
      </c>
      <c r="T31" s="15">
        <v>5</v>
      </c>
      <c r="U31" s="15">
        <v>15</v>
      </c>
      <c r="V31" s="15">
        <f t="shared" si="29"/>
        <v>30</v>
      </c>
      <c r="W31" s="15" t="str">
        <f t="shared" si="7"/>
        <v>5</v>
      </c>
      <c r="X31" s="15">
        <v>15</v>
      </c>
      <c r="Y31" s="15">
        <v>15</v>
      </c>
      <c r="Z31" s="15">
        <v>15</v>
      </c>
      <c r="AA31" s="26">
        <f t="shared" si="8"/>
        <v>45</v>
      </c>
      <c r="AB31" s="15" t="str">
        <f t="shared" si="9"/>
        <v>2</v>
      </c>
      <c r="AE31" s="6" t="s">
        <v>56</v>
      </c>
      <c r="AF31" s="3" t="str">
        <f t="shared" si="10"/>
        <v>CV Madu 27</v>
      </c>
      <c r="AG31" s="3">
        <f t="shared" si="11"/>
        <v>65</v>
      </c>
      <c r="AH31" s="3">
        <f t="shared" si="12"/>
        <v>65</v>
      </c>
      <c r="AI31" s="3">
        <f t="shared" si="13"/>
        <v>80</v>
      </c>
      <c r="AJ31" s="3">
        <f t="shared" si="14"/>
        <v>30</v>
      </c>
      <c r="AK31" s="3">
        <f t="shared" si="15"/>
        <v>45</v>
      </c>
      <c r="AM31" s="3" t="s">
        <v>56</v>
      </c>
      <c r="AN31" s="6" t="str">
        <f t="shared" si="16"/>
        <v>2</v>
      </c>
      <c r="AO31" s="6" t="str">
        <f t="shared" si="17"/>
        <v>2</v>
      </c>
      <c r="AP31" s="6" t="str">
        <f t="shared" si="18"/>
        <v>2</v>
      </c>
      <c r="AQ31" s="6" t="str">
        <f t="shared" si="19"/>
        <v>5</v>
      </c>
      <c r="AR31" s="6" t="str">
        <f t="shared" si="20"/>
        <v>2</v>
      </c>
      <c r="AT31" s="6" t="s">
        <v>56</v>
      </c>
      <c r="AU31" s="8">
        <f t="shared" si="21"/>
        <v>1.189207115002721</v>
      </c>
      <c r="AV31" s="8">
        <f t="shared" si="22"/>
        <v>1.1095694720678451</v>
      </c>
      <c r="AW31" s="8">
        <f t="shared" si="23"/>
        <v>0.84089641525371461</v>
      </c>
      <c r="AX31" s="8">
        <f t="shared" si="24"/>
        <v>0.72477966367769553</v>
      </c>
      <c r="AY31" s="8">
        <f t="shared" si="25"/>
        <v>1.1095694720678451</v>
      </c>
      <c r="AZ31" s="9">
        <f t="shared" si="26"/>
        <v>0.89230843384280223</v>
      </c>
      <c r="BA31" s="6" t="s">
        <v>97</v>
      </c>
      <c r="BB31" s="11">
        <f t="shared" si="27"/>
        <v>2.9458716060309816E-2</v>
      </c>
      <c r="BC31" s="14">
        <f t="shared" si="28"/>
        <v>13</v>
      </c>
    </row>
    <row r="32" spans="2:55" x14ac:dyDescent="0.25">
      <c r="B32" s="26">
        <v>28</v>
      </c>
      <c r="C32" s="26" t="s">
        <v>57</v>
      </c>
      <c r="D32" s="15" t="s">
        <v>130</v>
      </c>
      <c r="E32" s="15">
        <v>25</v>
      </c>
      <c r="F32" s="15">
        <v>20</v>
      </c>
      <c r="G32" s="15">
        <v>20</v>
      </c>
      <c r="H32" s="15">
        <f t="shared" si="1"/>
        <v>65</v>
      </c>
      <c r="I32" s="15" t="str">
        <f t="shared" si="2"/>
        <v>2</v>
      </c>
      <c r="J32" s="15">
        <v>25</v>
      </c>
      <c r="K32" s="15">
        <v>10</v>
      </c>
      <c r="L32" s="15">
        <v>20</v>
      </c>
      <c r="M32" s="15">
        <f t="shared" si="3"/>
        <v>55</v>
      </c>
      <c r="N32" s="15" t="str">
        <f t="shared" si="4"/>
        <v>2</v>
      </c>
      <c r="O32" s="15">
        <v>80</v>
      </c>
      <c r="P32" s="15">
        <f t="shared" si="5"/>
        <v>80</v>
      </c>
      <c r="Q32" s="15" t="str">
        <f t="shared" si="0"/>
        <v>2</v>
      </c>
      <c r="R32" s="15">
        <v>5</v>
      </c>
      <c r="S32" s="15">
        <v>10</v>
      </c>
      <c r="T32" s="15">
        <v>5</v>
      </c>
      <c r="U32" s="15">
        <v>10</v>
      </c>
      <c r="V32" s="15">
        <f t="shared" si="29"/>
        <v>30</v>
      </c>
      <c r="W32" s="15" t="str">
        <f t="shared" si="7"/>
        <v>5</v>
      </c>
      <c r="X32" s="15">
        <v>10</v>
      </c>
      <c r="Y32" s="15">
        <v>15</v>
      </c>
      <c r="Z32" s="15">
        <v>25</v>
      </c>
      <c r="AA32" s="26">
        <f t="shared" si="8"/>
        <v>50</v>
      </c>
      <c r="AB32" s="15" t="str">
        <f t="shared" si="9"/>
        <v>2</v>
      </c>
      <c r="AE32" s="6" t="s">
        <v>57</v>
      </c>
      <c r="AF32" s="3" t="str">
        <f t="shared" si="10"/>
        <v>CV Madu 28</v>
      </c>
      <c r="AG32" s="3">
        <f t="shared" si="11"/>
        <v>65</v>
      </c>
      <c r="AH32" s="3">
        <f t="shared" si="12"/>
        <v>55</v>
      </c>
      <c r="AI32" s="3">
        <f t="shared" si="13"/>
        <v>80</v>
      </c>
      <c r="AJ32" s="3">
        <f t="shared" si="14"/>
        <v>30</v>
      </c>
      <c r="AK32" s="3">
        <f t="shared" si="15"/>
        <v>50</v>
      </c>
      <c r="AM32" s="3" t="s">
        <v>57</v>
      </c>
      <c r="AN32" s="6" t="str">
        <f t="shared" si="16"/>
        <v>2</v>
      </c>
      <c r="AO32" s="6" t="str">
        <f t="shared" si="17"/>
        <v>2</v>
      </c>
      <c r="AP32" s="6" t="str">
        <f t="shared" si="18"/>
        <v>2</v>
      </c>
      <c r="AQ32" s="6" t="str">
        <f t="shared" si="19"/>
        <v>5</v>
      </c>
      <c r="AR32" s="6" t="str">
        <f t="shared" si="20"/>
        <v>2</v>
      </c>
      <c r="AT32" s="6" t="s">
        <v>57</v>
      </c>
      <c r="AU32" s="8">
        <f t="shared" si="21"/>
        <v>1.189207115002721</v>
      </c>
      <c r="AV32" s="8">
        <f t="shared" si="22"/>
        <v>1.1095694720678451</v>
      </c>
      <c r="AW32" s="8">
        <f t="shared" si="23"/>
        <v>0.84089641525371461</v>
      </c>
      <c r="AX32" s="8">
        <f t="shared" si="24"/>
        <v>0.72477966367769553</v>
      </c>
      <c r="AY32" s="8">
        <f t="shared" si="25"/>
        <v>1.1095694720678451</v>
      </c>
      <c r="AZ32" s="9">
        <f t="shared" si="26"/>
        <v>0.89230843384280223</v>
      </c>
      <c r="BA32" s="6" t="s">
        <v>98</v>
      </c>
      <c r="BB32" s="11">
        <f t="shared" si="27"/>
        <v>2.9458716060309816E-2</v>
      </c>
      <c r="BC32" s="14">
        <f t="shared" si="28"/>
        <v>13</v>
      </c>
    </row>
    <row r="33" spans="2:55" x14ac:dyDescent="0.25">
      <c r="B33" s="26">
        <v>29</v>
      </c>
      <c r="C33" s="26" t="s">
        <v>58</v>
      </c>
      <c r="D33" s="15" t="s">
        <v>131</v>
      </c>
      <c r="E33" s="15">
        <v>15</v>
      </c>
      <c r="F33" s="15">
        <v>20</v>
      </c>
      <c r="G33" s="15">
        <v>20</v>
      </c>
      <c r="H33" s="15">
        <f t="shared" si="1"/>
        <v>55</v>
      </c>
      <c r="I33" s="15" t="str">
        <f t="shared" si="2"/>
        <v>2</v>
      </c>
      <c r="J33" s="15">
        <v>25</v>
      </c>
      <c r="K33" s="15">
        <v>20</v>
      </c>
      <c r="L33" s="15">
        <v>15</v>
      </c>
      <c r="M33" s="15">
        <f t="shared" si="3"/>
        <v>60</v>
      </c>
      <c r="N33" s="15" t="str">
        <f t="shared" si="4"/>
        <v>2</v>
      </c>
      <c r="O33" s="15">
        <v>70</v>
      </c>
      <c r="P33" s="15">
        <f t="shared" si="5"/>
        <v>70</v>
      </c>
      <c r="Q33" s="15" t="str">
        <f t="shared" si="0"/>
        <v>3</v>
      </c>
      <c r="R33" s="15">
        <v>5</v>
      </c>
      <c r="S33" s="15">
        <v>15</v>
      </c>
      <c r="T33" s="15">
        <v>15</v>
      </c>
      <c r="U33" s="15">
        <v>5</v>
      </c>
      <c r="V33" s="15">
        <f t="shared" si="29"/>
        <v>40</v>
      </c>
      <c r="W33" s="15" t="str">
        <f t="shared" si="7"/>
        <v>5</v>
      </c>
      <c r="X33" s="15">
        <v>20</v>
      </c>
      <c r="Y33" s="15">
        <v>25</v>
      </c>
      <c r="Z33" s="15">
        <v>20</v>
      </c>
      <c r="AA33" s="26">
        <f t="shared" si="8"/>
        <v>65</v>
      </c>
      <c r="AB33" s="15" t="str">
        <f t="shared" si="9"/>
        <v>2</v>
      </c>
      <c r="AE33" s="6" t="s">
        <v>58</v>
      </c>
      <c r="AF33" s="3" t="str">
        <f t="shared" si="10"/>
        <v>CV Madu 29</v>
      </c>
      <c r="AG33" s="3">
        <f t="shared" si="11"/>
        <v>55</v>
      </c>
      <c r="AH33" s="3">
        <f t="shared" si="12"/>
        <v>60</v>
      </c>
      <c r="AI33" s="3">
        <f t="shared" si="13"/>
        <v>70</v>
      </c>
      <c r="AJ33" s="3">
        <f t="shared" si="14"/>
        <v>40</v>
      </c>
      <c r="AK33" s="3">
        <f t="shared" si="15"/>
        <v>65</v>
      </c>
      <c r="AM33" s="3" t="s">
        <v>58</v>
      </c>
      <c r="AN33" s="6" t="str">
        <f t="shared" si="16"/>
        <v>2</v>
      </c>
      <c r="AO33" s="6" t="str">
        <f t="shared" si="17"/>
        <v>2</v>
      </c>
      <c r="AP33" s="6" t="str">
        <f t="shared" si="18"/>
        <v>3</v>
      </c>
      <c r="AQ33" s="6" t="str">
        <f t="shared" si="19"/>
        <v>5</v>
      </c>
      <c r="AR33" s="6" t="str">
        <f t="shared" si="20"/>
        <v>2</v>
      </c>
      <c r="AT33" s="6" t="s">
        <v>58</v>
      </c>
      <c r="AU33" s="8">
        <f t="shared" si="21"/>
        <v>1.189207115002721</v>
      </c>
      <c r="AV33" s="8">
        <f t="shared" si="22"/>
        <v>1.1095694720678451</v>
      </c>
      <c r="AW33" s="8">
        <f t="shared" si="23"/>
        <v>0.75983568565159243</v>
      </c>
      <c r="AX33" s="8">
        <f t="shared" si="24"/>
        <v>0.72477966367769553</v>
      </c>
      <c r="AY33" s="8">
        <f t="shared" si="25"/>
        <v>1.1095694720678451</v>
      </c>
      <c r="AZ33" s="9">
        <f t="shared" si="26"/>
        <v>0.80629168865831879</v>
      </c>
      <c r="BA33" s="6" t="s">
        <v>99</v>
      </c>
      <c r="BB33" s="11">
        <f t="shared" si="27"/>
        <v>2.6618954855869466E-2</v>
      </c>
      <c r="BC33" s="14">
        <f t="shared" si="28"/>
        <v>26</v>
      </c>
    </row>
    <row r="34" spans="2:55" x14ac:dyDescent="0.25">
      <c r="B34" s="26">
        <v>30</v>
      </c>
      <c r="C34" s="26" t="s">
        <v>59</v>
      </c>
      <c r="D34" s="15" t="s">
        <v>132</v>
      </c>
      <c r="E34" s="15">
        <v>25</v>
      </c>
      <c r="F34" s="15">
        <v>10</v>
      </c>
      <c r="G34" s="15">
        <v>10</v>
      </c>
      <c r="H34" s="15">
        <f t="shared" si="1"/>
        <v>45</v>
      </c>
      <c r="I34" s="15" t="str">
        <f t="shared" si="2"/>
        <v>2</v>
      </c>
      <c r="J34" s="15">
        <v>20</v>
      </c>
      <c r="K34" s="15">
        <v>20</v>
      </c>
      <c r="L34" s="15">
        <v>15</v>
      </c>
      <c r="M34" s="15">
        <f t="shared" si="3"/>
        <v>55</v>
      </c>
      <c r="N34" s="15" t="str">
        <f t="shared" si="4"/>
        <v>2</v>
      </c>
      <c r="O34" s="15">
        <v>50</v>
      </c>
      <c r="P34" s="15">
        <f t="shared" si="5"/>
        <v>50</v>
      </c>
      <c r="Q34" s="15" t="str">
        <f t="shared" si="0"/>
        <v>4</v>
      </c>
      <c r="R34" s="15">
        <v>10</v>
      </c>
      <c r="S34" s="15">
        <v>20</v>
      </c>
      <c r="T34" s="15">
        <v>20</v>
      </c>
      <c r="U34" s="15">
        <v>10</v>
      </c>
      <c r="V34" s="15">
        <f t="shared" si="29"/>
        <v>60</v>
      </c>
      <c r="W34" s="15" t="str">
        <f t="shared" si="7"/>
        <v>4</v>
      </c>
      <c r="X34" s="15">
        <v>20</v>
      </c>
      <c r="Y34" s="15">
        <v>15</v>
      </c>
      <c r="Z34" s="15">
        <v>30</v>
      </c>
      <c r="AA34" s="26">
        <f t="shared" si="8"/>
        <v>65</v>
      </c>
      <c r="AB34" s="15" t="str">
        <f t="shared" si="9"/>
        <v>2</v>
      </c>
      <c r="AE34" s="6" t="s">
        <v>59</v>
      </c>
      <c r="AF34" s="3" t="str">
        <f t="shared" si="10"/>
        <v>CV Madu 30</v>
      </c>
      <c r="AG34" s="3">
        <f t="shared" si="11"/>
        <v>45</v>
      </c>
      <c r="AH34" s="3">
        <f t="shared" si="12"/>
        <v>55</v>
      </c>
      <c r="AI34" s="3">
        <f t="shared" si="13"/>
        <v>50</v>
      </c>
      <c r="AJ34" s="3">
        <f t="shared" si="14"/>
        <v>60</v>
      </c>
      <c r="AK34" s="3">
        <f t="shared" si="15"/>
        <v>65</v>
      </c>
      <c r="AM34" s="3" t="s">
        <v>59</v>
      </c>
      <c r="AN34" s="6" t="str">
        <f t="shared" si="16"/>
        <v>2</v>
      </c>
      <c r="AO34" s="6" t="str">
        <f t="shared" si="17"/>
        <v>2</v>
      </c>
      <c r="AP34" s="6" t="str">
        <f t="shared" si="18"/>
        <v>4</v>
      </c>
      <c r="AQ34" s="6" t="str">
        <f t="shared" si="19"/>
        <v>4</v>
      </c>
      <c r="AR34" s="6" t="str">
        <f t="shared" si="20"/>
        <v>2</v>
      </c>
      <c r="AT34" s="6" t="s">
        <v>59</v>
      </c>
      <c r="AU34" s="8">
        <f t="shared" si="21"/>
        <v>1.189207115002721</v>
      </c>
      <c r="AV34" s="8">
        <f t="shared" si="22"/>
        <v>1.1095694720678451</v>
      </c>
      <c r="AW34" s="8">
        <f t="shared" si="23"/>
        <v>0.70710678118654757</v>
      </c>
      <c r="AX34" s="8">
        <f t="shared" si="24"/>
        <v>0.75785828325519911</v>
      </c>
      <c r="AY34" s="8">
        <f t="shared" si="25"/>
        <v>1.1095694720678451</v>
      </c>
      <c r="AZ34" s="9">
        <f t="shared" si="26"/>
        <v>0.78458409789675088</v>
      </c>
      <c r="BA34" s="6" t="s">
        <v>100</v>
      </c>
      <c r="BB34" s="11">
        <f t="shared" si="27"/>
        <v>2.5902299349382242E-2</v>
      </c>
      <c r="BC34" s="14">
        <f t="shared" si="28"/>
        <v>28</v>
      </c>
    </row>
    <row r="35" spans="2:55" x14ac:dyDescent="0.25">
      <c r="B35" s="26">
        <v>31</v>
      </c>
      <c r="C35" s="26" t="s">
        <v>60</v>
      </c>
      <c r="D35" s="15" t="s">
        <v>133</v>
      </c>
      <c r="E35" s="15">
        <v>25</v>
      </c>
      <c r="F35" s="15">
        <v>15</v>
      </c>
      <c r="G35" s="15">
        <v>15</v>
      </c>
      <c r="H35" s="15">
        <f t="shared" si="1"/>
        <v>55</v>
      </c>
      <c r="I35" s="15" t="str">
        <f t="shared" si="2"/>
        <v>2</v>
      </c>
      <c r="J35" s="15">
        <v>25</v>
      </c>
      <c r="K35" s="15">
        <v>15</v>
      </c>
      <c r="L35" s="15">
        <v>20</v>
      </c>
      <c r="M35" s="15">
        <f t="shared" si="3"/>
        <v>60</v>
      </c>
      <c r="N35" s="15" t="str">
        <f t="shared" si="4"/>
        <v>2</v>
      </c>
      <c r="O35" s="15">
        <v>80</v>
      </c>
      <c r="P35" s="15">
        <f t="shared" si="5"/>
        <v>80</v>
      </c>
      <c r="Q35" s="15" t="str">
        <f t="shared" si="0"/>
        <v>2</v>
      </c>
      <c r="R35" s="15">
        <v>15</v>
      </c>
      <c r="S35" s="15">
        <v>5</v>
      </c>
      <c r="T35" s="15">
        <v>20</v>
      </c>
      <c r="U35" s="15">
        <v>15</v>
      </c>
      <c r="V35" s="15">
        <f t="shared" si="29"/>
        <v>55</v>
      </c>
      <c r="W35" s="15" t="str">
        <f t="shared" si="7"/>
        <v>4</v>
      </c>
      <c r="X35" s="15">
        <v>15</v>
      </c>
      <c r="Y35" s="15">
        <v>15</v>
      </c>
      <c r="Z35" s="15">
        <v>10</v>
      </c>
      <c r="AA35" s="26">
        <f t="shared" si="8"/>
        <v>40</v>
      </c>
      <c r="AB35" s="15" t="str">
        <f t="shared" si="9"/>
        <v>1</v>
      </c>
      <c r="AE35" s="6" t="s">
        <v>60</v>
      </c>
      <c r="AF35" s="3" t="str">
        <f t="shared" si="10"/>
        <v>CV Madu 31</v>
      </c>
      <c r="AG35" s="3">
        <f t="shared" si="11"/>
        <v>55</v>
      </c>
      <c r="AH35" s="3">
        <f t="shared" si="12"/>
        <v>60</v>
      </c>
      <c r="AI35" s="3">
        <f t="shared" si="13"/>
        <v>80</v>
      </c>
      <c r="AJ35" s="3">
        <f t="shared" si="14"/>
        <v>55</v>
      </c>
      <c r="AK35" s="3">
        <f t="shared" si="15"/>
        <v>40</v>
      </c>
      <c r="AM35" s="3" t="s">
        <v>60</v>
      </c>
      <c r="AN35" s="6" t="str">
        <f t="shared" si="16"/>
        <v>2</v>
      </c>
      <c r="AO35" s="6" t="str">
        <f t="shared" si="17"/>
        <v>2</v>
      </c>
      <c r="AP35" s="6" t="str">
        <f t="shared" si="18"/>
        <v>2</v>
      </c>
      <c r="AQ35" s="6" t="str">
        <f t="shared" si="19"/>
        <v>4</v>
      </c>
      <c r="AR35" s="6" t="str">
        <f t="shared" si="20"/>
        <v>1</v>
      </c>
      <c r="AT35" s="6" t="s">
        <v>60</v>
      </c>
      <c r="AU35" s="8">
        <f t="shared" si="21"/>
        <v>1.189207115002721</v>
      </c>
      <c r="AV35" s="8">
        <f t="shared" si="22"/>
        <v>1.1095694720678451</v>
      </c>
      <c r="AW35" s="8">
        <f t="shared" si="23"/>
        <v>0.84089641525371461</v>
      </c>
      <c r="AX35" s="8">
        <f t="shared" si="24"/>
        <v>0.75785828325519911</v>
      </c>
      <c r="AY35" s="8">
        <f t="shared" si="25"/>
        <v>1</v>
      </c>
      <c r="AZ35" s="9">
        <f t="shared" si="26"/>
        <v>0.84089641525371461</v>
      </c>
      <c r="BA35" s="6" t="s">
        <v>101</v>
      </c>
      <c r="BB35" s="11">
        <f t="shared" si="27"/>
        <v>2.7761397061338979E-2</v>
      </c>
      <c r="BC35" s="14">
        <f t="shared" si="28"/>
        <v>24</v>
      </c>
    </row>
    <row r="36" spans="2:55" x14ac:dyDescent="0.25">
      <c r="B36" s="26">
        <v>32</v>
      </c>
      <c r="C36" s="26" t="s">
        <v>61</v>
      </c>
      <c r="D36" s="15" t="s">
        <v>134</v>
      </c>
      <c r="E36" s="15">
        <v>25</v>
      </c>
      <c r="F36" s="15">
        <v>20</v>
      </c>
      <c r="G36" s="15">
        <v>15</v>
      </c>
      <c r="H36" s="15">
        <f t="shared" si="1"/>
        <v>60</v>
      </c>
      <c r="I36" s="15" t="str">
        <f t="shared" si="2"/>
        <v>2</v>
      </c>
      <c r="J36" s="15">
        <v>15</v>
      </c>
      <c r="K36" s="15">
        <v>20</v>
      </c>
      <c r="L36" s="15">
        <v>20</v>
      </c>
      <c r="M36" s="15">
        <f t="shared" si="3"/>
        <v>55</v>
      </c>
      <c r="N36" s="15" t="str">
        <f t="shared" si="4"/>
        <v>2</v>
      </c>
      <c r="O36" s="15">
        <v>80</v>
      </c>
      <c r="P36" s="15">
        <f t="shared" si="5"/>
        <v>80</v>
      </c>
      <c r="Q36" s="15" t="str">
        <f t="shared" si="0"/>
        <v>2</v>
      </c>
      <c r="R36" s="15">
        <v>20</v>
      </c>
      <c r="S36" s="15">
        <v>10</v>
      </c>
      <c r="T36" s="15">
        <v>10</v>
      </c>
      <c r="U36" s="15">
        <v>5</v>
      </c>
      <c r="V36" s="15">
        <f t="shared" si="29"/>
        <v>45</v>
      </c>
      <c r="W36" s="15" t="str">
        <f t="shared" si="7"/>
        <v>4</v>
      </c>
      <c r="X36" s="15">
        <v>15</v>
      </c>
      <c r="Y36" s="15">
        <v>10</v>
      </c>
      <c r="Z36" s="15">
        <v>30</v>
      </c>
      <c r="AA36" s="26">
        <f t="shared" si="8"/>
        <v>55</v>
      </c>
      <c r="AB36" s="15" t="str">
        <f t="shared" si="9"/>
        <v>2</v>
      </c>
      <c r="AE36" s="6" t="s">
        <v>61</v>
      </c>
      <c r="AF36" s="3" t="str">
        <f t="shared" si="10"/>
        <v>CV Madu 32</v>
      </c>
      <c r="AG36" s="3">
        <f t="shared" si="11"/>
        <v>60</v>
      </c>
      <c r="AH36" s="3">
        <f t="shared" si="12"/>
        <v>55</v>
      </c>
      <c r="AI36" s="3">
        <f t="shared" si="13"/>
        <v>80</v>
      </c>
      <c r="AJ36" s="3">
        <f t="shared" si="14"/>
        <v>45</v>
      </c>
      <c r="AK36" s="3">
        <f t="shared" si="15"/>
        <v>55</v>
      </c>
      <c r="AM36" s="3" t="s">
        <v>61</v>
      </c>
      <c r="AN36" s="6" t="str">
        <f t="shared" si="16"/>
        <v>2</v>
      </c>
      <c r="AO36" s="6" t="str">
        <f t="shared" si="17"/>
        <v>2</v>
      </c>
      <c r="AP36" s="6" t="str">
        <f t="shared" si="18"/>
        <v>2</v>
      </c>
      <c r="AQ36" s="6" t="str">
        <f t="shared" si="19"/>
        <v>4</v>
      </c>
      <c r="AR36" s="6" t="str">
        <f t="shared" si="20"/>
        <v>2</v>
      </c>
      <c r="AT36" s="6" t="s">
        <v>61</v>
      </c>
      <c r="AU36" s="8">
        <f t="shared" si="21"/>
        <v>1.189207115002721</v>
      </c>
      <c r="AV36" s="8">
        <f t="shared" si="22"/>
        <v>1.1095694720678451</v>
      </c>
      <c r="AW36" s="8">
        <f t="shared" si="23"/>
        <v>0.84089641525371461</v>
      </c>
      <c r="AX36" s="8">
        <f t="shared" si="24"/>
        <v>0.75785828325519911</v>
      </c>
      <c r="AY36" s="8">
        <f t="shared" si="25"/>
        <v>1.1095694720678451</v>
      </c>
      <c r="AZ36" s="9">
        <f t="shared" si="26"/>
        <v>0.93303299153680752</v>
      </c>
      <c r="BA36" s="6" t="s">
        <v>102</v>
      </c>
      <c r="BB36" s="11">
        <f t="shared" si="27"/>
        <v>3.0803198681215716E-2</v>
      </c>
      <c r="BC36" s="14">
        <f t="shared" si="28"/>
        <v>7</v>
      </c>
    </row>
    <row r="37" spans="2:55" x14ac:dyDescent="0.25">
      <c r="B37" s="26">
        <v>33</v>
      </c>
      <c r="C37" s="26" t="s">
        <v>62</v>
      </c>
      <c r="D37" s="15" t="s">
        <v>135</v>
      </c>
      <c r="E37" s="15">
        <v>20</v>
      </c>
      <c r="F37" s="15">
        <v>20</v>
      </c>
      <c r="G37" s="15">
        <v>15</v>
      </c>
      <c r="H37" s="15">
        <f t="shared" si="1"/>
        <v>55</v>
      </c>
      <c r="I37" s="15" t="str">
        <f t="shared" si="2"/>
        <v>2</v>
      </c>
      <c r="J37" s="15">
        <v>25</v>
      </c>
      <c r="K37" s="15">
        <v>20</v>
      </c>
      <c r="L37" s="15">
        <v>20</v>
      </c>
      <c r="M37" s="15">
        <f t="shared" si="3"/>
        <v>65</v>
      </c>
      <c r="N37" s="15" t="str">
        <f t="shared" si="4"/>
        <v>2</v>
      </c>
      <c r="O37" s="15">
        <v>70</v>
      </c>
      <c r="P37" s="15">
        <f t="shared" si="5"/>
        <v>70</v>
      </c>
      <c r="Q37" s="15" t="str">
        <f t="shared" si="0"/>
        <v>3</v>
      </c>
      <c r="R37" s="15">
        <v>10</v>
      </c>
      <c r="S37" s="15">
        <v>10</v>
      </c>
      <c r="T37" s="15">
        <v>5</v>
      </c>
      <c r="U37" s="15">
        <v>20</v>
      </c>
      <c r="V37" s="15">
        <f t="shared" si="29"/>
        <v>45</v>
      </c>
      <c r="W37" s="15" t="str">
        <f t="shared" si="7"/>
        <v>4</v>
      </c>
      <c r="X37" s="15">
        <v>20</v>
      </c>
      <c r="Y37" s="15">
        <v>20</v>
      </c>
      <c r="Z37" s="15">
        <v>25</v>
      </c>
      <c r="AA37" s="26">
        <f t="shared" si="8"/>
        <v>65</v>
      </c>
      <c r="AB37" s="15" t="str">
        <f t="shared" si="9"/>
        <v>2</v>
      </c>
      <c r="AE37" s="6" t="s">
        <v>62</v>
      </c>
      <c r="AF37" s="3" t="str">
        <f t="shared" si="10"/>
        <v>CV Madu 33</v>
      </c>
      <c r="AG37" s="3">
        <f t="shared" si="11"/>
        <v>55</v>
      </c>
      <c r="AH37" s="3">
        <f t="shared" si="12"/>
        <v>65</v>
      </c>
      <c r="AI37" s="3">
        <f t="shared" si="13"/>
        <v>70</v>
      </c>
      <c r="AJ37" s="3">
        <f t="shared" si="14"/>
        <v>45</v>
      </c>
      <c r="AK37" s="3">
        <f t="shared" si="15"/>
        <v>65</v>
      </c>
      <c r="AM37" s="3" t="s">
        <v>62</v>
      </c>
      <c r="AN37" s="6" t="str">
        <f t="shared" si="16"/>
        <v>2</v>
      </c>
      <c r="AO37" s="6" t="str">
        <f t="shared" si="17"/>
        <v>2</v>
      </c>
      <c r="AP37" s="6" t="str">
        <f t="shared" si="18"/>
        <v>3</v>
      </c>
      <c r="AQ37" s="6" t="str">
        <f t="shared" si="19"/>
        <v>4</v>
      </c>
      <c r="AR37" s="6" t="str">
        <f t="shared" si="20"/>
        <v>2</v>
      </c>
      <c r="AT37" s="6" t="s">
        <v>62</v>
      </c>
      <c r="AU37" s="8">
        <f t="shared" si="21"/>
        <v>1.189207115002721</v>
      </c>
      <c r="AV37" s="8">
        <f t="shared" si="22"/>
        <v>1.1095694720678451</v>
      </c>
      <c r="AW37" s="8">
        <f t="shared" si="23"/>
        <v>0.75983568565159243</v>
      </c>
      <c r="AX37" s="8">
        <f t="shared" si="24"/>
        <v>0.75785828325519911</v>
      </c>
      <c r="AY37" s="8">
        <f t="shared" si="25"/>
        <v>1.1095694720678451</v>
      </c>
      <c r="AZ37" s="9">
        <f t="shared" si="26"/>
        <v>0.84309048058674663</v>
      </c>
      <c r="BA37" s="6" t="s">
        <v>103</v>
      </c>
      <c r="BB37" s="11">
        <f t="shared" si="27"/>
        <v>2.7833832045938648E-2</v>
      </c>
      <c r="BC37" s="14">
        <f t="shared" si="28"/>
        <v>23</v>
      </c>
    </row>
    <row r="38" spans="2:55" x14ac:dyDescent="0.25">
      <c r="B38" s="26">
        <v>34</v>
      </c>
      <c r="C38" s="26" t="s">
        <v>63</v>
      </c>
      <c r="D38" s="15" t="s">
        <v>136</v>
      </c>
      <c r="E38" s="15">
        <v>35</v>
      </c>
      <c r="F38" s="15">
        <v>20</v>
      </c>
      <c r="G38" s="15">
        <v>15</v>
      </c>
      <c r="H38" s="15">
        <f t="shared" si="1"/>
        <v>70</v>
      </c>
      <c r="I38" s="15" t="str">
        <f t="shared" si="2"/>
        <v>3</v>
      </c>
      <c r="J38" s="15">
        <v>20</v>
      </c>
      <c r="K38" s="15">
        <v>10</v>
      </c>
      <c r="L38" s="15">
        <v>10</v>
      </c>
      <c r="M38" s="15">
        <f t="shared" si="3"/>
        <v>40</v>
      </c>
      <c r="N38" s="15" t="str">
        <f t="shared" si="4"/>
        <v>1</v>
      </c>
      <c r="O38" s="15">
        <v>50</v>
      </c>
      <c r="P38" s="15">
        <v>50</v>
      </c>
      <c r="Q38" s="15" t="str">
        <f t="shared" si="0"/>
        <v>4</v>
      </c>
      <c r="R38" s="15">
        <v>10</v>
      </c>
      <c r="S38" s="15">
        <v>10</v>
      </c>
      <c r="T38" s="15">
        <v>10</v>
      </c>
      <c r="U38" s="15">
        <v>10</v>
      </c>
      <c r="V38" s="15">
        <f t="shared" si="29"/>
        <v>40</v>
      </c>
      <c r="W38" s="15" t="str">
        <f t="shared" si="7"/>
        <v>5</v>
      </c>
      <c r="X38" s="15">
        <v>10</v>
      </c>
      <c r="Y38" s="15">
        <v>20</v>
      </c>
      <c r="Z38" s="15">
        <v>15</v>
      </c>
      <c r="AA38" s="26">
        <f t="shared" si="8"/>
        <v>45</v>
      </c>
      <c r="AB38" s="15" t="str">
        <f t="shared" si="9"/>
        <v>2</v>
      </c>
      <c r="AE38" s="6" t="s">
        <v>63</v>
      </c>
      <c r="AF38" s="3" t="str">
        <f t="shared" si="10"/>
        <v>CV Madu 34</v>
      </c>
      <c r="AG38" s="3">
        <f t="shared" si="11"/>
        <v>70</v>
      </c>
      <c r="AH38" s="3">
        <f t="shared" si="12"/>
        <v>40</v>
      </c>
      <c r="AI38" s="3">
        <f t="shared" si="13"/>
        <v>50</v>
      </c>
      <c r="AJ38" s="3">
        <f t="shared" si="14"/>
        <v>40</v>
      </c>
      <c r="AK38" s="3">
        <f t="shared" si="15"/>
        <v>45</v>
      </c>
      <c r="AM38" s="3" t="s">
        <v>63</v>
      </c>
      <c r="AN38" s="6" t="str">
        <f t="shared" si="16"/>
        <v>3</v>
      </c>
      <c r="AO38" s="6" t="str">
        <f t="shared" si="17"/>
        <v>1</v>
      </c>
      <c r="AP38" s="6" t="str">
        <f t="shared" si="18"/>
        <v>4</v>
      </c>
      <c r="AQ38" s="6" t="str">
        <f t="shared" si="19"/>
        <v>5</v>
      </c>
      <c r="AR38" s="6" t="str">
        <f t="shared" si="20"/>
        <v>2</v>
      </c>
      <c r="AT38" s="6" t="s">
        <v>63</v>
      </c>
      <c r="AU38" s="8">
        <f t="shared" si="21"/>
        <v>1.3160740129524926</v>
      </c>
      <c r="AV38" s="8">
        <f t="shared" si="22"/>
        <v>1</v>
      </c>
      <c r="AW38" s="8">
        <f t="shared" si="23"/>
        <v>0.70710678118654757</v>
      </c>
      <c r="AX38" s="8">
        <f t="shared" si="24"/>
        <v>0.72477966367769553</v>
      </c>
      <c r="AY38" s="8">
        <f t="shared" si="25"/>
        <v>1.1095694720678451</v>
      </c>
      <c r="AZ38" s="9">
        <f t="shared" si="26"/>
        <v>0.74838627526796453</v>
      </c>
      <c r="BA38" s="6" t="s">
        <v>104</v>
      </c>
      <c r="BB38" s="11">
        <f t="shared" si="27"/>
        <v>2.4707262590365427E-2</v>
      </c>
      <c r="BC38" s="14">
        <f t="shared" si="28"/>
        <v>31</v>
      </c>
    </row>
    <row r="39" spans="2:55" x14ac:dyDescent="0.25">
      <c r="AZ39" s="10">
        <f>SUM(AZ5:AZ38)</f>
        <v>30.290133216125572</v>
      </c>
    </row>
    <row r="41" spans="2:55" ht="15.75" thickBot="1" x14ac:dyDescent="0.3"/>
    <row r="42" spans="2:55" ht="15.75" thickBot="1" x14ac:dyDescent="0.3">
      <c r="T42" s="12"/>
    </row>
    <row r="43" spans="2:55" ht="15.75" thickBot="1" x14ac:dyDescent="0.3">
      <c r="T43" s="13"/>
    </row>
  </sheetData>
  <mergeCells count="31">
    <mergeCell ref="B2:B4"/>
    <mergeCell ref="H2:H3"/>
    <mergeCell ref="M2:M3"/>
    <mergeCell ref="P2:P3"/>
    <mergeCell ref="R2:U2"/>
    <mergeCell ref="E2:G2"/>
    <mergeCell ref="J2:L2"/>
    <mergeCell ref="D2:D3"/>
    <mergeCell ref="X2:Z2"/>
    <mergeCell ref="V2:V3"/>
    <mergeCell ref="AA2:AA3"/>
    <mergeCell ref="I2:I3"/>
    <mergeCell ref="N2:N3"/>
    <mergeCell ref="Q2:Q3"/>
    <mergeCell ref="W2:W3"/>
    <mergeCell ref="AJ3:AJ4"/>
    <mergeCell ref="AK3:AK4"/>
    <mergeCell ref="AM3:AM4"/>
    <mergeCell ref="AB2:AB3"/>
    <mergeCell ref="AE3:AE4"/>
    <mergeCell ref="AF3:AF4"/>
    <mergeCell ref="AG3:AG4"/>
    <mergeCell ref="AH3:AH4"/>
    <mergeCell ref="AI3:AI4"/>
    <mergeCell ref="AZ3:AZ4"/>
    <mergeCell ref="BA3:BA4"/>
    <mergeCell ref="BB3:BB4"/>
    <mergeCell ref="BC3:BC4"/>
    <mergeCell ref="AN3:AR3"/>
    <mergeCell ref="AT3:AT4"/>
    <mergeCell ref="AU3:AY3"/>
  </mergeCells>
  <phoneticPr fontId="4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Hitung Fixxx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HP</cp:lastModifiedBy>
  <dcterms:created xsi:type="dcterms:W3CDTF">2022-01-31T02:09:52Z</dcterms:created>
  <dcterms:modified xsi:type="dcterms:W3CDTF">2022-02-25T12:23:23Z</dcterms:modified>
</cp:coreProperties>
</file>