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les" sheetId="1" r:id="rId1"/>
  </sheets>
  <calcPr calcId="145621"/>
</workbook>
</file>

<file path=xl/calcChain.xml><?xml version="1.0" encoding="utf-8"?>
<calcChain xmlns="http://schemas.openxmlformats.org/spreadsheetml/2006/main">
  <c r="D117" i="1" l="1"/>
  <c r="D168" i="1"/>
  <c r="D180" i="1"/>
  <c r="D179" i="1"/>
  <c r="D167" i="1"/>
  <c r="D169" i="1"/>
  <c r="D170" i="1"/>
  <c r="D172" i="1"/>
  <c r="D174" i="1"/>
  <c r="D176" i="1"/>
  <c r="D115" i="1" l="1"/>
  <c r="D118" i="1"/>
  <c r="D119" i="1"/>
  <c r="D120" i="1"/>
  <c r="D122" i="1"/>
  <c r="D124" i="1"/>
  <c r="D126" i="1"/>
  <c r="D129" i="1"/>
  <c r="D130" i="1"/>
  <c r="D131" i="1"/>
  <c r="D132" i="1"/>
  <c r="D114" i="1"/>
  <c r="D108" i="1"/>
  <c r="D109" i="1"/>
  <c r="D97" i="1"/>
  <c r="D98" i="1"/>
  <c r="D99" i="1"/>
  <c r="D100" i="1"/>
  <c r="D101" i="1"/>
  <c r="D96" i="1"/>
  <c r="D84" i="1"/>
  <c r="D75" i="1"/>
  <c r="D76" i="1"/>
  <c r="D66" i="1"/>
  <c r="D67" i="1"/>
  <c r="D68" i="1"/>
  <c r="D69" i="1"/>
  <c r="D70" i="1"/>
  <c r="D59" i="1"/>
  <c r="D60" i="1"/>
  <c r="D61" i="1"/>
  <c r="D58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6" i="1"/>
  <c r="D146" i="1" l="1"/>
  <c r="D155" i="1"/>
  <c r="D152" i="1"/>
  <c r="D150" i="1"/>
  <c r="D149" i="1"/>
  <c r="D148" i="1"/>
  <c r="D147" i="1"/>
  <c r="D145" i="1"/>
  <c r="D144" i="1"/>
  <c r="D137" i="1" l="1"/>
  <c r="D87" i="1" l="1"/>
  <c r="D85" i="1" l="1"/>
  <c r="D86" i="1"/>
  <c r="D5" i="1" l="1"/>
</calcChain>
</file>

<file path=xl/sharedStrings.xml><?xml version="1.0" encoding="utf-8"?>
<sst xmlns="http://schemas.openxmlformats.org/spreadsheetml/2006/main" count="329" uniqueCount="132">
  <si>
    <t>PATIENT</t>
  </si>
  <si>
    <t>Column name</t>
  </si>
  <si>
    <t>Type</t>
  </si>
  <si>
    <t>Length</t>
  </si>
  <si>
    <t>Code generated</t>
  </si>
  <si>
    <t>id_patient</t>
  </si>
  <si>
    <t>String</t>
  </si>
  <si>
    <t>id_dentist</t>
  </si>
  <si>
    <t>proffession</t>
  </si>
  <si>
    <t>company_name</t>
  </si>
  <si>
    <t>last_name</t>
  </si>
  <si>
    <t>first_name</t>
  </si>
  <si>
    <t>address</t>
  </si>
  <si>
    <t>city</t>
  </si>
  <si>
    <t>date_birth</t>
  </si>
  <si>
    <t>Date</t>
  </si>
  <si>
    <t>email</t>
  </si>
  <si>
    <t>zip_code</t>
  </si>
  <si>
    <t>birth_place</t>
  </si>
  <si>
    <t>personal_phone</t>
  </si>
  <si>
    <t>office_phone</t>
  </si>
  <si>
    <t>fax</t>
  </si>
  <si>
    <t>tax_code</t>
  </si>
  <si>
    <t>photo</t>
  </si>
  <si>
    <t>type_photo</t>
  </si>
  <si>
    <t>Integer</t>
  </si>
  <si>
    <t>date_last_visit</t>
  </si>
  <si>
    <t>date_next_visit</t>
  </si>
  <si>
    <t>date_first_visit</t>
  </si>
  <si>
    <t>date_last_pay</t>
  </si>
  <si>
    <t>note</t>
  </si>
  <si>
    <t>Text</t>
  </si>
  <si>
    <t>discount</t>
  </si>
  <si>
    <t>insurance</t>
  </si>
  <si>
    <t>doctor_name</t>
  </si>
  <si>
    <t>phone_doctor</t>
  </si>
  <si>
    <t>adult_child</t>
  </si>
  <si>
    <t>age</t>
  </si>
  <si>
    <t>barcode</t>
  </si>
  <si>
    <t>province</t>
  </si>
  <si>
    <t>id_family</t>
  </si>
  <si>
    <t>family_type</t>
  </si>
  <si>
    <t>nation</t>
  </si>
  <si>
    <t>site</t>
  </si>
  <si>
    <t>note1</t>
  </si>
  <si>
    <t>note2</t>
  </si>
  <si>
    <t>note3</t>
  </si>
  <si>
    <t>note4</t>
  </si>
  <si>
    <t>note5</t>
  </si>
  <si>
    <t>sms_notify_news</t>
  </si>
  <si>
    <t>patient_status</t>
  </si>
  <si>
    <t>head_household</t>
  </si>
  <si>
    <t>marital_status</t>
  </si>
  <si>
    <t>language</t>
  </si>
  <si>
    <t>Option</t>
  </si>
  <si>
    <t>option</t>
  </si>
  <si>
    <t>section</t>
  </si>
  <si>
    <t>description</t>
  </si>
  <si>
    <t>value</t>
  </si>
  <si>
    <t>Domain</t>
  </si>
  <si>
    <t>des_dom</t>
  </si>
  <si>
    <t>order</t>
  </si>
  <si>
    <t>Image</t>
  </si>
  <si>
    <t>path</t>
  </si>
  <si>
    <t>user_update</t>
  </si>
  <si>
    <t>sex</t>
  </si>
  <si>
    <t>Events</t>
  </si>
  <si>
    <t>title</t>
  </si>
  <si>
    <t>start_time</t>
  </si>
  <si>
    <t>end_time</t>
  </si>
  <si>
    <t>role_id</t>
  </si>
  <si>
    <t>password</t>
  </si>
  <si>
    <t>is_active</t>
  </si>
  <si>
    <t>$table-&gt;integer('role_id')-&gt;index()-&gt;unsigned()-&gt;nullable();</t>
  </si>
  <si>
    <t>$table-&gt;integer('is_active')-&gt;default(0);</t>
  </si>
  <si>
    <t>phone</t>
  </si>
  <si>
    <t>Users</t>
  </si>
  <si>
    <t>Roles</t>
  </si>
  <si>
    <t>status</t>
  </si>
  <si>
    <t>image_id</t>
  </si>
  <si>
    <t>$table-&gt;integer('image_id')-&gt;index()-&gt;unsigned()-&gt;nullable();</t>
  </si>
  <si>
    <t>$table-&gt;integer('user_update')-&gt;unsigned()-&gt;default(0);</t>
  </si>
  <si>
    <t>content</t>
  </si>
  <si>
    <t>foreign key</t>
  </si>
  <si>
    <t>Type Column</t>
  </si>
  <si>
    <t>$table-&gt;primary('id_patient');</t>
  </si>
  <si>
    <r>
      <t>$table</t>
    </r>
    <r>
      <rPr>
        <sz val="11"/>
        <color theme="1"/>
        <rFont val="Calibri"/>
        <family val="2"/>
        <scheme val="minor"/>
      </rPr>
      <t>-&gt;string('id_patient');</t>
    </r>
  </si>
  <si>
    <r>
      <t>$table</t>
    </r>
    <r>
      <rPr>
        <sz val="11"/>
        <color theme="1"/>
        <rFont val="Calibri"/>
        <family val="2"/>
        <scheme val="minor"/>
      </rPr>
      <t>-&gt;foreign('id_patient')-&gt;references('id_patient')-&gt;on('patients');</t>
    </r>
  </si>
  <si>
    <t>image_path</t>
  </si>
  <si>
    <t>Added as column because the meccanism created can't retrieve the path by id, we are using Ajax style</t>
  </si>
  <si>
    <t>Jobs</t>
  </si>
  <si>
    <t>id_invoice</t>
  </si>
  <si>
    <t>category</t>
  </si>
  <si>
    <t>id_category</t>
  </si>
  <si>
    <t>Categories</t>
  </si>
  <si>
    <t>prize2</t>
  </si>
  <si>
    <t>currency2</t>
  </si>
  <si>
    <t>prize1</t>
  </si>
  <si>
    <t>currency1</t>
  </si>
  <si>
    <t>currency3</t>
  </si>
  <si>
    <t>prize3</t>
  </si>
  <si>
    <t>currency4</t>
  </si>
  <si>
    <t>prize4</t>
  </si>
  <si>
    <t>vat</t>
  </si>
  <si>
    <t>Decimal</t>
  </si>
  <si>
    <t>$table-&gt;decimal('vat', 5, 2);</t>
  </si>
  <si>
    <t>position</t>
  </si>
  <si>
    <t>object</t>
  </si>
  <si>
    <t>type_operation</t>
  </si>
  <si>
    <t>JobsDetail</t>
  </si>
  <si>
    <t>id_job</t>
  </si>
  <si>
    <t>date</t>
  </si>
  <si>
    <t>teeth_no</t>
  </si>
  <si>
    <t>currency</t>
  </si>
  <si>
    <t>price</t>
  </si>
  <si>
    <t>$table-&gt;decimal('price', 7, 2);</t>
  </si>
  <si>
    <t>quantity</t>
  </si>
  <si>
    <t>$table-&gt;decimal('discount', 5, 2);</t>
  </si>
  <si>
    <t>clicnic_note</t>
  </si>
  <si>
    <t>general_note</t>
  </si>
  <si>
    <t>$table-&gt;decimal('price4', 7, 2);</t>
  </si>
  <si>
    <t>$table-&gt;decimal('price3', 7, 2);</t>
  </si>
  <si>
    <t>$table-&gt;decimal('price2', 7, 2);</t>
  </si>
  <si>
    <t>$table-&gt;decimal('price1', 7, 2);</t>
  </si>
  <si>
    <t>$table-&gt;integer('category_id')-&gt;index()-&gt;unsigned();</t>
  </si>
  <si>
    <t>TeethsPrize</t>
  </si>
  <si>
    <t>$table-&gt;decimal('vat', 5, 2)-&gt;nullable();</t>
  </si>
  <si>
    <t>detail</t>
  </si>
  <si>
    <t>$table-&gt;decimal('price1', 10, 2);</t>
  </si>
  <si>
    <t>$table-&gt;decimal('price2', 10, 2)-&gt;nullable();</t>
  </si>
  <si>
    <t>$table-&gt;decimal('price3', 10, 2)-&gt;nullable();</t>
  </si>
  <si>
    <t>$table-&gt;decimal('price4', 10, 2)-&gt;nullable();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</si>
</sst>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9"/>
      <color rgb="FF808080"/>
      <name val="Courier New"/>
      <family val="3"/>
    </font>
    <font>
      <sz val="9"/>
      <color rgb="FF660000"/>
      <name val="Courier New"/>
      <family val="3"/>
    </font>
    <font>
      <sz val="11"/>
      <color theme="1"/>
      <name val="Calibri"/>
      <scheme val="minor"/>
    </font>
    <font>
      <sz val="11"/>
      <color theme="3" tint="-0.499984740745262"/>
      <name val="Calibri"/>
      <scheme val="minor"/>
    </font>
    <font>
      <sz val="11"/>
      <color theme="2" tint="-0.89999084444715716"/>
      <name val="Calibri"/>
      <family val="2"/>
      <scheme val="minor"/>
    </font>
    <font>
      <sz val="11"/>
      <color theme="1" tint="4.9989318521683403E-2"/>
      <name val="Calibri"/>
      <scheme val="minor"/>
    </font>
    <font>
      <sz val="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Border="1"/>
    <xf numFmtId="0" fontId="2" fillId="3" borderId="3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0" fillId="0" borderId="0" xfId="0" applyBorder="1"/>
    <xf numFmtId="0" fontId="6" fillId="2" borderId="3" xfId="0" applyNumberFormat="1" applyFont="1" applyFill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/>
    <xf numFmtId="0" fontId="8" fillId="2" borderId="2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2" borderId="5" xfId="0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2" borderId="2" xfId="0" applyFont="1" applyFill="1" applyBorder="1"/>
    <xf numFmtId="0" fontId="8" fillId="3" borderId="1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3" borderId="3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8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3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53" totalsRowShown="0">
  <autoFilter ref="A4:E53"/>
  <tableColumns count="5">
    <tableColumn id="1" name="Column name"/>
    <tableColumn id="2" name="Type"/>
    <tableColumn id="3" name="Length"/>
    <tableColumn id="4" name="Code generated" dataDxfId="53">
      <calculatedColumnFormula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calculatedColumnFormula>
    </tableColumn>
    <tableColumn id="5" name="Type Column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able254687911" displayName="Table254687911" ref="A143:D160" totalsRowShown="0" headerRowDxfId="11" dataDxfId="10">
  <autoFilter ref="A143:D160"/>
  <tableColumns count="4">
    <tableColumn id="1" name="Column name" dataDxfId="9"/>
    <tableColumn id="2" name="Type" dataDxfId="8"/>
    <tableColumn id="3" name="Length" dataDxfId="7"/>
    <tableColumn id="4" name="Code generated" dataDxfId="6">
      <calculatedColumnFormula>IF(B144="String", CONCATENATE("$table-&gt;",LOWER(B144),"('",A144,"', ",C144,");"), IF(B144="Integer", CONCATENATE("$table-&gt;",LOWER(B144),"('",A144,"')-&gt;unsigned()-&gt;default(0);"), IF(B144="Text", CONCATENATE("$table-&gt;",LOWER(B144),"('",A144,"');"), IF(B144="Date", CONCATENATE("$table-&gt;","timestamp","('",A144,"');")) )))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le254687912" displayName="Table254687912" ref="A165:D180" totalsRowShown="0" headerRowDxfId="5" dataDxfId="4">
  <autoFilter ref="A165:D180"/>
  <tableColumns count="4">
    <tableColumn id="1" name="Column name" dataDxfId="3"/>
    <tableColumn id="2" name="Type" dataDxfId="2"/>
    <tableColumn id="3" name="Length" dataDxfId="1"/>
    <tableColumn id="4" name="Code generated" dataDxfId="0">
      <calculatedColumnFormula>IF(B166="String", CONCATENATE("$table-&gt;",LOWER(B166),"('",A166,"', ",C166,");"), IF(B166="Integer", CONCATENATE("$table-&gt;",LOWER(B166),"('",A166,"')-&gt;unsigned()-&gt;default(0);"), IF(B166="Text", CONCATENATE("$table-&gt;",LOWER(B166),"('",A166,"');"), IF(B166="Date", CONCATENATE("$table-&gt;","timestamp","('",A166,"');")) )))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7:D61" totalsRowShown="0" headerRowDxfId="52">
  <autoFilter ref="A57:D61"/>
  <tableColumns count="4">
    <tableColumn id="1" name="Column name"/>
    <tableColumn id="2" name="Type" dataDxfId="51"/>
    <tableColumn id="3" name="Length"/>
    <tableColumn id="4" name="Code generated" dataDxfId="50">
      <calculatedColumnFormula>IF(B58="String", CONCATENATE("$table-&gt;",LOWER(B58),"('",A58,"', ",C58,")-&gt;nullable();"), IF(B58="Integer", CONCATENATE("$table-&gt;",LOWER(B58),"('",A58,"')-&gt;unsigned()-&gt;default(0);"), IF(B58="Text", CONCATENATE("$table-&gt;",LOWER(B58),"('",A58,"');"), IF(B58="Date", CONCATENATE("$table-&gt;",LOWER(B58),"('",A58,"');")) )))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65:D70" totalsRowShown="0" headerRowDxfId="49">
  <autoFilter ref="A65:D70"/>
  <tableColumns count="4">
    <tableColumn id="1" name="Column name"/>
    <tableColumn id="2" name="Type" dataDxfId="48"/>
    <tableColumn id="3" name="Length"/>
    <tableColumn id="4" name="Code generated" dataDxfId="47">
      <calculatedColumnFormula>IF(B66="String", CONCATENATE("$table-&gt;",LOWER(B66),"('",A66,"', ",C66,")-&gt;nullable();"), IF(B66="Integer", CONCATENATE("$table-&gt;",LOWER(B66),"('",A66,"')-&gt;unsigned()-&gt;default(0);"), IF(B66="Text", CONCATENATE("$table-&gt;",LOWER(B66),"('",A66,"');"), IF(B66="Date", CONCATENATE("$table-&gt;",LOWER(B66),"('",A66,"');")) )))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3" name="Table254" displayName="Table254" ref="A74:D76" totalsRowShown="0" headerRowDxfId="46">
  <autoFilter ref="A74:D76"/>
  <tableColumns count="4">
    <tableColumn id="1" name="Column name"/>
    <tableColumn id="2" name="Type" dataDxfId="45"/>
    <tableColumn id="3" name="Length"/>
    <tableColumn id="4" name="Code generated" dataDxfId="44">
      <calculatedColumnFormula>IF(B75="String", CONCATENATE("$table-&gt;",LOWER(B75),"('",A75,"', ",C75,")-&gt;nullable();"), IF(B75="Integer", CONCATENATE("$table-&gt;",LOWER(B75),"('",A75,"')-&gt;unsigned()-&gt;default(0);"), IF(B75="Text", CONCATENATE("$table-&gt;",LOWER(B75),"('",A75,"');"), IF(B75="Date", CONCATENATE("$table-&gt;",LOWER(B75),"('",A75,"');")) )))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2546" displayName="Table2546" ref="A82:E88" totalsRowShown="0" headerRowDxfId="43" dataDxfId="42">
  <autoFilter ref="A82:E88"/>
  <tableColumns count="5">
    <tableColumn id="1" name="Column name" dataDxfId="41"/>
    <tableColumn id="2" name="Type" dataDxfId="40"/>
    <tableColumn id="3" name="Length" dataDxfId="39"/>
    <tableColumn id="4" name="Code generated" dataDxfId="38">
      <calculatedColumnFormula>IF(B83="String", CONCATENATE("$table-&gt;",LOWER(B83),"('",A83,"', ",C83,");"), IF(B83="Integer", CONCATENATE("$table-&gt;",LOWER(B83),"('",A83,"')-&gt;unsigned()-&gt;default(0);"), IF(B83="Text", CONCATENATE("$table-&gt;",LOWER(B83),"('",A83,"');"), IF(B83="Date", CONCATENATE("$table-&gt;","timestamp","('",A83,"');")) )))</calculatedColumnFormula>
    </tableColumn>
    <tableColumn id="5" name="Type Column" dataDxfId="3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7" name="Table25468" displayName="Table25468" ref="A92:E102" totalsRowShown="0" headerRowDxfId="36" dataDxfId="35">
  <autoFilter ref="A92:E102"/>
  <tableColumns count="5">
    <tableColumn id="1" name="Column name" dataDxfId="34"/>
    <tableColumn id="2" name="Type" dataDxfId="33"/>
    <tableColumn id="3" name="Length" dataDxfId="32"/>
    <tableColumn id="4" name="Code generated" dataDxfId="31"/>
    <tableColumn id="5" name="Type Column" dataDxfId="30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6" name="Table254687" displayName="Table254687" ref="A107:D109" totalsRowShown="0" headerRowDxfId="29" dataDxfId="28">
  <autoFilter ref="A107:D109"/>
  <tableColumns count="4">
    <tableColumn id="1" name="Column name" dataDxfId="27"/>
    <tableColumn id="2" name="Type" dataDxfId="26"/>
    <tableColumn id="3" name="Length" dataDxfId="25"/>
    <tableColumn id="4" name="Code generated" dataDxfId="24">
      <calculatedColumnFormula>IF(B108="String", CONCATENATE("$table-&gt;",LOWER(B108),"('",A108,"', ",C108,")-&gt;nullable();"), IF(B108="Integer", CONCATENATE("$table-&gt;",LOWER(B108),"('",A108,"')-&gt;unsigned()-&gt;default(0);"), IF(B108="Text", CONCATENATE("$table-&gt;",LOWER(B108),"('",A108,"');"), IF(B108="Date", CONCATENATE("$table-&gt;","timestamp","('",A108,"');")) )))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le2546879" displayName="Table2546879" ref="A113:D132" totalsRowShown="0" headerRowDxfId="23" dataDxfId="22">
  <autoFilter ref="A113:D132"/>
  <tableColumns count="4">
    <tableColumn id="1" name="Column name" dataDxfId="21"/>
    <tableColumn id="2" name="Type" dataDxfId="20"/>
    <tableColumn id="3" name="Length" dataDxfId="19"/>
    <tableColumn id="4" name="Code generated" dataDxfId="18">
      <calculatedColumnFormula>IF(B114="String", CONCATENATE("$table-&gt;",LOWER(B114),"('",A114,"', ",C114,");"), IF(B114="Integer", CONCATENATE("$table-&gt;",LOWER(B114),"('",A114,"')-&gt;unsigned()-&gt;default(0);"), IF(B114="Text", CONCATENATE("$table-&gt;",LOWER(B114),"('",A114,"');"), IF(B114="Date", CONCATENATE("$table-&gt;","timestamp","('",A114,"');")) )))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le254687910" displayName="Table254687910" ref="A136:D138" totalsRowShown="0" headerRowDxfId="17" dataDxfId="16">
  <autoFilter ref="A136:D138"/>
  <tableColumns count="4">
    <tableColumn id="1" name="Column name" dataDxfId="15"/>
    <tableColumn id="2" name="Type" dataDxfId="14"/>
    <tableColumn id="3" name="Length" dataDxfId="13"/>
    <tableColumn id="4" name="Code generated" dataDxfId="12">
      <calculatedColumnFormula>IF(B137="String", CONCATENATE("$table-&gt;",LOWER(B137),"('",A137,"', ",C137,");"), IF(B137="Integer", CONCATENATE("$table-&gt;",LOWER(B137),"('",A137,"')-&gt;unsigned()-&gt;default(0);"), IF(B137="Text", CONCATENATE("$table-&gt;",LOWER(B137),"('",A137,"');"), IF(B137="Date", CONCATENATE("$table-&gt;","timestamp","('",A137,"');")) 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topLeftCell="A52" workbookViewId="0">
      <selection activeCell="C69" sqref="C69"/>
    </sheetView>
  </sheetViews>
  <sheetFormatPr defaultRowHeight="15" x14ac:dyDescent="0.25"/>
  <cols>
    <col min="1" max="1" width="18" bestFit="1" customWidth="1"/>
    <col min="2" max="2" width="9.85546875" bestFit="1" customWidth="1"/>
    <col min="3" max="3" width="11.5703125" bestFit="1" customWidth="1"/>
    <col min="4" max="4" width="57.140625" bestFit="1" customWidth="1"/>
    <col min="5" max="5" width="64.85546875" bestFit="1" customWidth="1"/>
  </cols>
  <sheetData>
    <row r="1" spans="1:6" x14ac:dyDescent="0.25">
      <c r="A1" s="49" t="s">
        <v>0</v>
      </c>
      <c r="B1" s="49"/>
      <c r="C1" s="49"/>
      <c r="D1" s="49"/>
      <c r="E1" s="49"/>
      <c r="F1" s="49"/>
    </row>
    <row r="2" spans="1:6" x14ac:dyDescent="0.25">
      <c r="A2" s="49"/>
      <c r="B2" s="49"/>
      <c r="C2" s="49"/>
      <c r="D2" s="49"/>
      <c r="E2" s="49"/>
      <c r="F2" s="49"/>
    </row>
    <row r="4" spans="1:6" x14ac:dyDescent="0.25">
      <c r="A4" t="s">
        <v>1</v>
      </c>
      <c r="B4" t="s">
        <v>2</v>
      </c>
      <c r="C4" t="s">
        <v>3</v>
      </c>
      <c r="D4" t="s">
        <v>4</v>
      </c>
      <c r="E4" t="s">
        <v>84</v>
      </c>
    </row>
    <row r="5" spans="1:6" x14ac:dyDescent="0.25">
      <c r="A5" t="s">
        <v>5</v>
      </c>
      <c r="B5" t="s">
        <v>6</v>
      </c>
      <c r="C5">
        <v>50</v>
      </c>
      <c r="D5" t="str">
        <f>IF(B5="String", CONCATENATE("$table-&gt;",LOWER(B5),"('",A5,"', ",C5,");"), IF(B5="Integer", CONCATENATE("$table-&gt;",LOWER(B5),"('",A5,"')-&gt;unsigned()-&gt;default(0);"), IF(B5="Text", CONCATENATE("$table-&gt;",LOWER(B5),"('",A5,"');"), IF(B5="Date", CONCATENATE("$table-&gt;",LOWER(B5),"('",Table1[[#This Row],[Column name]],"');")) )))</f>
        <v>$table-&gt;string('id_patient', 50);</v>
      </c>
      <c r="E5" s="32" t="s">
        <v>85</v>
      </c>
    </row>
    <row r="6" spans="1:6" x14ac:dyDescent="0.25">
      <c r="A6" t="s">
        <v>7</v>
      </c>
      <c r="B6" t="s">
        <v>6</v>
      </c>
      <c r="C6">
        <v>50</v>
      </c>
      <c r="D6" t="str">
        <f>IF(B6="String", CONCATENATE("$table-&gt;",LOWER(B6),"('",A6,"', ",C6,")-&gt;nullable();"), IF(B6="Integer", CONCATENATE("$table-&gt;",LOWER(B6),"('",A6,"')-&gt;unsigned()-&gt;default(0);"), IF(B6="Text", CONCATENATE("$table-&gt;",LOWER(B6),"('",A6,"')-&gt;nullable();"), IF(B6="Date", CONCATENATE("$table-&gt;",LOWER(B6),"('",Table1[[#This Row],[Column name]],"');")) )))</f>
        <v>$table-&gt;string('id_dentist', 50)-&gt;nullable();</v>
      </c>
    </row>
    <row r="7" spans="1:6" x14ac:dyDescent="0.25">
      <c r="A7" t="s">
        <v>8</v>
      </c>
      <c r="B7" t="s">
        <v>6</v>
      </c>
      <c r="C7">
        <v>50</v>
      </c>
      <c r="D7" t="str">
        <f>IF(B7="String", CONCATENATE("$table-&gt;",LOWER(B7),"('",A7,"', ",C7,")-&gt;nullable();"), IF(B7="Integer", CONCATENATE("$table-&gt;",LOWER(B7),"('",A7,"')-&gt;unsigned()-&gt;default(0);"), IF(B7="Text", CONCATENATE("$table-&gt;",LOWER(B7),"('",A7,"')-&gt;nullable();"), IF(B7="Date", CONCATENATE("$table-&gt;",LOWER(B7),"('",Table1[[#This Row],[Column name]],"');")) )))</f>
        <v>$table-&gt;string('proffession', 50)-&gt;nullable();</v>
      </c>
    </row>
    <row r="8" spans="1:6" x14ac:dyDescent="0.25">
      <c r="A8" t="s">
        <v>9</v>
      </c>
      <c r="B8" t="s">
        <v>6</v>
      </c>
      <c r="C8">
        <v>255</v>
      </c>
      <c r="D8" t="str">
        <f>IF(B8="String", CONCATENATE("$table-&gt;",LOWER(B8),"('",A8,"', ",C8,")-&gt;nullable();"), IF(B8="Integer", CONCATENATE("$table-&gt;",LOWER(B8),"('",A8,"')-&gt;unsigned()-&gt;default(0);"), IF(B8="Text", CONCATENATE("$table-&gt;",LOWER(B8),"('",A8,"')-&gt;nullable();"), IF(B8="Date", CONCATENATE("$table-&gt;",LOWER(B8),"('",Table1[[#This Row],[Column name]],"');")) )))</f>
        <v>$table-&gt;string('company_name', 255)-&gt;nullable();</v>
      </c>
    </row>
    <row r="9" spans="1:6" x14ac:dyDescent="0.25">
      <c r="A9" t="s">
        <v>10</v>
      </c>
      <c r="B9" t="s">
        <v>6</v>
      </c>
      <c r="C9">
        <v>255</v>
      </c>
      <c r="D9" t="str">
        <f>IF(B9="String", CONCATENATE("$table-&gt;",LOWER(B9),"('",A9,"', ",C9,")-&gt;nullable();"), IF(B9="Integer", CONCATENATE("$table-&gt;",LOWER(B9),"('",A9,"')-&gt;unsigned()-&gt;default(0);"), IF(B9="Text", CONCATENATE("$table-&gt;",LOWER(B9),"('",A9,"')-&gt;nullable();"), IF(B9="Date", CONCATENATE("$table-&gt;",LOWER(B9),"('",Table1[[#This Row],[Column name]],"');")) )))</f>
        <v>$table-&gt;string('last_name', 255)-&gt;nullable();</v>
      </c>
    </row>
    <row r="10" spans="1:6" x14ac:dyDescent="0.25">
      <c r="A10" t="s">
        <v>11</v>
      </c>
      <c r="B10" t="s">
        <v>6</v>
      </c>
      <c r="C10">
        <v>255</v>
      </c>
      <c r="D10" t="str">
        <f>IF(B10="String", CONCATENATE("$table-&gt;",LOWER(B10),"('",A10,"', ",C10,")-&gt;nullable();"), IF(B10="Integer", CONCATENATE("$table-&gt;",LOWER(B10),"('",A10,"')-&gt;unsigned()-&gt;default(0);"), IF(B10="Text", CONCATENATE("$table-&gt;",LOWER(B10),"('",A10,"')-&gt;nullable();"), IF(B10="Date", CONCATENATE("$table-&gt;",LOWER(B10),"('",Table1[[#This Row],[Column name]],"');")) )))</f>
        <v>$table-&gt;string('first_name', 255)-&gt;nullable();</v>
      </c>
    </row>
    <row r="11" spans="1:6" x14ac:dyDescent="0.25">
      <c r="A11" t="s">
        <v>12</v>
      </c>
      <c r="B11" t="s">
        <v>6</v>
      </c>
      <c r="C11">
        <v>255</v>
      </c>
      <c r="D11" t="str">
        <f>IF(B11="String", CONCATENATE("$table-&gt;",LOWER(B11),"('",A11,"', ",C11,")-&gt;nullable();"), IF(B11="Integer", CONCATENATE("$table-&gt;",LOWER(B11),"('",A11,"')-&gt;unsigned()-&gt;default(0);"), IF(B11="Text", CONCATENATE("$table-&gt;",LOWER(B11),"('",A11,"')-&gt;nullable();"), IF(B11="Date", CONCATENATE("$table-&gt;",LOWER(B11),"('",Table1[[#This Row],[Column name]],"');")) )))</f>
        <v>$table-&gt;string('address', 255)-&gt;nullable();</v>
      </c>
    </row>
    <row r="12" spans="1:6" x14ac:dyDescent="0.25">
      <c r="A12" t="s">
        <v>13</v>
      </c>
      <c r="B12" t="s">
        <v>6</v>
      </c>
      <c r="C12">
        <v>100</v>
      </c>
      <c r="D12" t="str">
        <f>IF(B12="String", CONCATENATE("$table-&gt;",LOWER(B12),"('",A12,"', ",C12,")-&gt;nullable();"), IF(B12="Integer", CONCATENATE("$table-&gt;",LOWER(B12),"('",A12,"')-&gt;unsigned()-&gt;default(0);"), IF(B12="Text", CONCATENATE("$table-&gt;",LOWER(B12),"('",A12,"')-&gt;nullable();"), IF(B12="Date", CONCATENATE("$table-&gt;",LOWER(B12),"('",Table1[[#This Row],[Column name]],"');")) )))</f>
        <v>$table-&gt;string('city', 100)-&gt;nullable();</v>
      </c>
    </row>
    <row r="13" spans="1:6" x14ac:dyDescent="0.25">
      <c r="A13" t="s">
        <v>14</v>
      </c>
      <c r="B13" t="s">
        <v>15</v>
      </c>
      <c r="D13" t="str">
        <f>IF(B13="String", CONCATENATE("$table-&gt;",LOWER(B13),"('",A13,"', ",C13,")-&gt;nullable();"), IF(B13="Integer", CONCATENATE("$table-&gt;",LOWER(B13),"('",A13,"')-&gt;unsigned()-&gt;default(0);"), IF(B13="Text", CONCATENATE("$table-&gt;",LOWER(B13),"('",A13,"')-&gt;nullable();"), IF(B13="Date", CONCATENATE("$table-&gt;",LOWER(B13),"('",Table1[[#This Row],[Column name]],"');")) )))</f>
        <v>$table-&gt;date('date_birth');</v>
      </c>
    </row>
    <row r="14" spans="1:6" x14ac:dyDescent="0.25">
      <c r="A14" t="s">
        <v>52</v>
      </c>
      <c r="B14" t="s">
        <v>6</v>
      </c>
      <c r="C14">
        <v>20</v>
      </c>
      <c r="D14" t="str">
        <f>IF(B14="String", CONCATENATE("$table-&gt;",LOWER(B14),"('",A14,"', ",C14,")-&gt;nullable();"), IF(B14="Integer", CONCATENATE("$table-&gt;",LOWER(B14),"('",A14,"')-&gt;unsigned()-&gt;default(0);"), IF(B14="Text", CONCATENATE("$table-&gt;",LOWER(B14),"('",A14,"')-&gt;nullable();"), IF(B14="Date", CONCATENATE("$table-&gt;",LOWER(B14),"('",Table1[[#This Row],[Column name]],"');")) )))</f>
        <v>$table-&gt;string('marital_status', 20)-&gt;nullable();</v>
      </c>
    </row>
    <row r="15" spans="1:6" x14ac:dyDescent="0.25">
      <c r="A15" t="s">
        <v>53</v>
      </c>
      <c r="B15" t="s">
        <v>6</v>
      </c>
      <c r="C15">
        <v>100</v>
      </c>
      <c r="D15" t="str">
        <f>IF(B15="String", CONCATENATE("$table-&gt;",LOWER(B15),"('",A15,"', ",C15,")-&gt;nullable();"), IF(B15="Integer", CONCATENATE("$table-&gt;",LOWER(B15),"('",A15,"')-&gt;unsigned()-&gt;default(0);"), IF(B15="Text", CONCATENATE("$table-&gt;",LOWER(B15),"('",A15,"')-&gt;nullable();"), IF(B15="Date", CONCATENATE("$table-&gt;",LOWER(B15),"('",Table1[[#This Row],[Column name]],"');")) )))</f>
        <v>$table-&gt;string('language', 100)-&gt;nullable();</v>
      </c>
    </row>
    <row r="16" spans="1:6" x14ac:dyDescent="0.25">
      <c r="A16" t="s">
        <v>65</v>
      </c>
      <c r="B16" t="s">
        <v>6</v>
      </c>
      <c r="C16">
        <v>50</v>
      </c>
      <c r="D16" t="str">
        <f>IF(B16="String", CONCATENATE("$table-&gt;",LOWER(B16),"('",A16,"', ",C16,")-&gt;nullable();"), IF(B16="Integer", CONCATENATE("$table-&gt;",LOWER(B16),"('",A16,"')-&gt;unsigned()-&gt;default(0);"), IF(B16="Text", CONCATENATE("$table-&gt;",LOWER(B16),"('",A16,"')-&gt;nullable();"), IF(B16="Date", CONCATENATE("$table-&gt;",LOWER(B16),"('",Table1[[#This Row],[Column name]],"');")) )))</f>
        <v>$table-&gt;string('sex', 50)-&gt;nullable();</v>
      </c>
    </row>
    <row r="17" spans="1:5" x14ac:dyDescent="0.25">
      <c r="A17" t="s">
        <v>16</v>
      </c>
      <c r="B17" t="s">
        <v>6</v>
      </c>
      <c r="C17">
        <v>255</v>
      </c>
      <c r="D17" t="str">
        <f>IF(B17="String", CONCATENATE("$table-&gt;",LOWER(B17),"('",A17,"', ",C17,")-&gt;nullable();"), IF(B17="Integer", CONCATENATE("$table-&gt;",LOWER(B17),"('",A17,"')-&gt;unsigned()-&gt;default(0);"), IF(B17="Text", CONCATENATE("$table-&gt;",LOWER(B17),"('",A17,"')-&gt;nullable();"), IF(B17="Date", CONCATENATE("$table-&gt;",LOWER(B17),"('",Table1[[#This Row],[Column name]],"');")) )))</f>
        <v>$table-&gt;string('email', 255)-&gt;nullable();</v>
      </c>
    </row>
    <row r="18" spans="1:5" x14ac:dyDescent="0.25">
      <c r="A18" t="s">
        <v>17</v>
      </c>
      <c r="B18" t="s">
        <v>6</v>
      </c>
      <c r="C18">
        <v>100</v>
      </c>
      <c r="D18" t="str">
        <f>IF(B18="String", CONCATENATE("$table-&gt;",LOWER(B18),"('",A18,"', ",C18,")-&gt;nullable();"), IF(B18="Integer", CONCATENATE("$table-&gt;",LOWER(B18),"('",A18,"')-&gt;unsigned()-&gt;default(0);"), IF(B18="Text", CONCATENATE("$table-&gt;",LOWER(B18),"('",A18,"')-&gt;nullable();"), IF(B18="Date", CONCATENATE("$table-&gt;",LOWER(B18),"('",Table1[[#This Row],[Column name]],"');")) )))</f>
        <v>$table-&gt;string('zip_code', 100)-&gt;nullable();</v>
      </c>
    </row>
    <row r="19" spans="1:5" x14ac:dyDescent="0.25">
      <c r="A19" t="s">
        <v>18</v>
      </c>
      <c r="B19" t="s">
        <v>6</v>
      </c>
      <c r="C19">
        <v>200</v>
      </c>
      <c r="D19" t="str">
        <f>IF(B19="String", CONCATENATE("$table-&gt;",LOWER(B19),"('",A19,"', ",C19,")-&gt;nullable();"), IF(B19="Integer", CONCATENATE("$table-&gt;",LOWER(B19),"('",A19,"')-&gt;unsigned()-&gt;default(0);"), IF(B19="Text", CONCATENATE("$table-&gt;",LOWER(B19),"('",A19,"')-&gt;nullable();"), IF(B19="Date", CONCATENATE("$table-&gt;",LOWER(B19),"('",Table1[[#This Row],[Column name]],"');")) )))</f>
        <v>$table-&gt;string('birth_place', 200)-&gt;nullable();</v>
      </c>
    </row>
    <row r="20" spans="1:5" x14ac:dyDescent="0.25">
      <c r="A20" t="s">
        <v>19</v>
      </c>
      <c r="B20" t="s">
        <v>6</v>
      </c>
      <c r="C20">
        <v>30</v>
      </c>
      <c r="D20" t="str">
        <f>IF(B20="String", CONCATENATE("$table-&gt;",LOWER(B20),"('",A20,"', ",C20,")-&gt;nullable();"), IF(B20="Integer", CONCATENATE("$table-&gt;",LOWER(B20),"('",A20,"')-&gt;unsigned()-&gt;default(0);"), IF(B20="Text", CONCATENATE("$table-&gt;",LOWER(B20),"('",A20,"')-&gt;nullable();"), IF(B20="Date", CONCATENATE("$table-&gt;",LOWER(B20),"('",Table1[[#This Row],[Column name]],"');")) )))</f>
        <v>$table-&gt;string('personal_phone', 30)-&gt;nullable();</v>
      </c>
    </row>
    <row r="21" spans="1:5" x14ac:dyDescent="0.25">
      <c r="A21" t="s">
        <v>20</v>
      </c>
      <c r="B21" t="s">
        <v>6</v>
      </c>
      <c r="C21">
        <v>30</v>
      </c>
      <c r="D21" t="str">
        <f>IF(B21="String", CONCATENATE("$table-&gt;",LOWER(B21),"('",A21,"', ",C21,")-&gt;nullable();"), IF(B21="Integer", CONCATENATE("$table-&gt;",LOWER(B21),"('",A21,"')-&gt;unsigned()-&gt;default(0);"), IF(B21="Text", CONCATENATE("$table-&gt;",LOWER(B21),"('",A21,"')-&gt;nullable();"), IF(B21="Date", CONCATENATE("$table-&gt;",LOWER(B21),"('",Table1[[#This Row],[Column name]],"');")) )))</f>
        <v>$table-&gt;string('office_phone', 30)-&gt;nullable();</v>
      </c>
    </row>
    <row r="22" spans="1:5" x14ac:dyDescent="0.25">
      <c r="A22" t="s">
        <v>21</v>
      </c>
      <c r="B22" t="s">
        <v>6</v>
      </c>
      <c r="C22">
        <v>30</v>
      </c>
      <c r="D22" t="str">
        <f>IF(B22="String", CONCATENATE("$table-&gt;",LOWER(B22),"('",A22,"', ",C22,")-&gt;nullable();"), IF(B22="Integer", CONCATENATE("$table-&gt;",LOWER(B22),"('",A22,"')-&gt;unsigned()-&gt;default(0);"), IF(B22="Text", CONCATENATE("$table-&gt;",LOWER(B22),"('",A22,"')-&gt;nullable();"), IF(B22="Date", CONCATENATE("$table-&gt;",LOWER(B22),"('",Table1[[#This Row],[Column name]],"');")) )))</f>
        <v>$table-&gt;string('fax', 30)-&gt;nullable();</v>
      </c>
    </row>
    <row r="23" spans="1:5" x14ac:dyDescent="0.25">
      <c r="A23" t="s">
        <v>22</v>
      </c>
      <c r="B23" t="s">
        <v>6</v>
      </c>
      <c r="C23">
        <v>255</v>
      </c>
      <c r="D23" t="str">
        <f>IF(B23="String", CONCATENATE("$table-&gt;",LOWER(B23),"('",A23,"', ",C23,")-&gt;nullable();"), IF(B23="Integer", CONCATENATE("$table-&gt;",LOWER(B23),"('",A23,"')-&gt;unsigned()-&gt;default(0);"), IF(B23="Text", CONCATENATE("$table-&gt;",LOWER(B23),"('",A23,"')-&gt;nullable();"), IF(B23="Date", CONCATENATE("$table-&gt;",LOWER(B23),"('",Table1[[#This Row],[Column name]],"');")) )))</f>
        <v>$table-&gt;string('tax_code', 255)-&gt;nullable();</v>
      </c>
    </row>
    <row r="24" spans="1:5" x14ac:dyDescent="0.25">
      <c r="A24" t="s">
        <v>23</v>
      </c>
      <c r="B24" t="s">
        <v>6</v>
      </c>
      <c r="C24">
        <v>255</v>
      </c>
      <c r="D24" t="str">
        <f>IF(B24="String", CONCATENATE("$table-&gt;",LOWER(B24),"('",A24,"', ",C24,")-&gt;nullable();"), IF(B24="Integer", CONCATENATE("$table-&gt;",LOWER(B24),"('",A24,"')-&gt;unsigned()-&gt;default(0);"), IF(B24="Text", CONCATENATE("$table-&gt;",LOWER(B24),"('",A24,"')-&gt;nullable();"), IF(B24="Date", CONCATENATE("$table-&gt;",LOWER(B24),"('",Table1[[#This Row],[Column name]],"');")) )))</f>
        <v>$table-&gt;string('photo', 255)-&gt;nullable();</v>
      </c>
    </row>
    <row r="25" spans="1:5" x14ac:dyDescent="0.25">
      <c r="A25" t="s">
        <v>88</v>
      </c>
      <c r="B25" t="s">
        <v>6</v>
      </c>
      <c r="C25">
        <v>255</v>
      </c>
      <c r="D25" t="str">
        <f>IF(B25="String", CONCATENATE("$table-&gt;",LOWER(B25),"('",A25,"', ",C25,")-&gt;nullable();"), IF(B25="Integer", CONCATENATE("$table-&gt;",LOWER(B25),"('",A25,"')-&gt;unsigned()-&gt;default(0);"), IF(B25="Text", CONCATENATE("$table-&gt;",LOWER(B25),"('",A25,"')-&gt;nullable();"), IF(B25="Date", CONCATENATE("$table-&gt;",LOWER(B25),"('",Table1[[#This Row],[Column name]],"');")) )))</f>
        <v>$table-&gt;string('image_path', 255)-&gt;nullable();</v>
      </c>
      <c r="E25" t="s">
        <v>89</v>
      </c>
    </row>
    <row r="26" spans="1:5" x14ac:dyDescent="0.25">
      <c r="A26" t="s">
        <v>79</v>
      </c>
      <c r="B26" t="s">
        <v>25</v>
      </c>
      <c r="D26" t="str">
        <f>IF(B26="String", CONCATENATE("$table-&gt;",LOWER(B26),"('",A26,"', ",C26,")-&gt;nullable();"), IF(B26="Integer", CONCATENATE("$table-&gt;",LOWER(B26),"('",A26,"')-&gt;unsigned()-&gt;default(0);"), IF(B26="Text", CONCATENATE("$table-&gt;",LOWER(B26),"('",A26,"')-&gt;nullable();"), IF(B26="Date", CONCATENATE("$table-&gt;",LOWER(B26),"('",Table1[[#This Row],[Column name]],"');")) )))</f>
        <v>$table-&gt;integer('image_id')-&gt;unsigned()-&gt;default(0);</v>
      </c>
    </row>
    <row r="27" spans="1:5" x14ac:dyDescent="0.25">
      <c r="A27" t="s">
        <v>24</v>
      </c>
      <c r="B27" t="s">
        <v>25</v>
      </c>
      <c r="D27" t="str">
        <f>IF(B27="String", CONCATENATE("$table-&gt;",LOWER(B27),"('",A27,"', ",C27,")-&gt;nullable();"), IF(B27="Integer", CONCATENATE("$table-&gt;",LOWER(B27),"('",A27,"')-&gt;unsigned()-&gt;default(0);"), IF(B27="Text", CONCATENATE("$table-&gt;",LOWER(B27),"('",A27,"')-&gt;nullable();"), IF(B27="Date", CONCATENATE("$table-&gt;",LOWER(B27),"('",Table1[[#This Row],[Column name]],"');")) )))</f>
        <v>$table-&gt;integer('type_photo')-&gt;unsigned()-&gt;default(0);</v>
      </c>
    </row>
    <row r="28" spans="1:5" x14ac:dyDescent="0.25">
      <c r="A28" t="s">
        <v>26</v>
      </c>
      <c r="B28" t="s">
        <v>15</v>
      </c>
      <c r="D28" t="str">
        <f>IF(B28="String", CONCATENATE("$table-&gt;",LOWER(B28),"('",A28,"', ",C28,")-&gt;nullable();"), IF(B28="Integer", CONCATENATE("$table-&gt;",LOWER(B28),"('",A28,"')-&gt;unsigned()-&gt;default(0);"), IF(B28="Text", CONCATENATE("$table-&gt;",LOWER(B28),"('",A28,"')-&gt;nullable();"), IF(B28="Date", CONCATENATE("$table-&gt;",LOWER(B28),"('",Table1[[#This Row],[Column name]],"');")) )))</f>
        <v>$table-&gt;date('date_last_visit');</v>
      </c>
    </row>
    <row r="29" spans="1:5" x14ac:dyDescent="0.25">
      <c r="A29" t="s">
        <v>27</v>
      </c>
      <c r="B29" t="s">
        <v>15</v>
      </c>
      <c r="D29" t="str">
        <f>IF(B29="String", CONCATENATE("$table-&gt;",LOWER(B29),"('",A29,"', ",C29,")-&gt;nullable();"), IF(B29="Integer", CONCATENATE("$table-&gt;",LOWER(B29),"('",A29,"')-&gt;unsigned()-&gt;default(0);"), IF(B29="Text", CONCATENATE("$table-&gt;",LOWER(B29),"('",A29,"')-&gt;nullable();"), IF(B29="Date", CONCATENATE("$table-&gt;",LOWER(B29),"('",Table1[[#This Row],[Column name]],"');")) )))</f>
        <v>$table-&gt;date('date_next_visit');</v>
      </c>
    </row>
    <row r="30" spans="1:5" x14ac:dyDescent="0.25">
      <c r="A30" t="s">
        <v>28</v>
      </c>
      <c r="B30" t="s">
        <v>15</v>
      </c>
      <c r="D30" t="str">
        <f>IF(B30="String", CONCATENATE("$table-&gt;",LOWER(B30),"('",A30,"', ",C30,")-&gt;nullable();"), IF(B30="Integer", CONCATENATE("$table-&gt;",LOWER(B30),"('",A30,"')-&gt;unsigned()-&gt;default(0);"), IF(B30="Text", CONCATENATE("$table-&gt;",LOWER(B30),"('",A30,"')-&gt;nullable();"), IF(B30="Date", CONCATENATE("$table-&gt;",LOWER(B30),"('",Table1[[#This Row],[Column name]],"');")) )))</f>
        <v>$table-&gt;date('date_first_visit');</v>
      </c>
    </row>
    <row r="31" spans="1:5" x14ac:dyDescent="0.25">
      <c r="A31" t="s">
        <v>29</v>
      </c>
      <c r="B31" t="s">
        <v>15</v>
      </c>
      <c r="D31" t="str">
        <f>IF(B31="String", CONCATENATE("$table-&gt;",LOWER(B31),"('",A31,"', ",C31,")-&gt;nullable();"), IF(B31="Integer", CONCATENATE("$table-&gt;",LOWER(B31),"('",A31,"')-&gt;unsigned()-&gt;default(0);"), IF(B31="Text", CONCATENATE("$table-&gt;",LOWER(B31),"('",A31,"')-&gt;nullable();"), IF(B31="Date", CONCATENATE("$table-&gt;",LOWER(B31),"('",Table1[[#This Row],[Column name]],"');")) )))</f>
        <v>$table-&gt;date('date_last_pay');</v>
      </c>
    </row>
    <row r="32" spans="1:5" x14ac:dyDescent="0.25">
      <c r="A32" t="s">
        <v>30</v>
      </c>
      <c r="B32" t="s">
        <v>31</v>
      </c>
      <c r="D32" t="str">
        <f>IF(B32="String", CONCATENATE("$table-&gt;",LOWER(B32),"('",A32,"', ",C32,")-&gt;nullable();"), IF(B32="Integer", CONCATENATE("$table-&gt;",LOWER(B32),"('",A32,"')-&gt;unsigned()-&gt;default(0);"), IF(B32="Text", CONCATENATE("$table-&gt;",LOWER(B32),"('",A32,"')-&gt;nullable();"), IF(B32="Date", CONCATENATE("$table-&gt;",LOWER(B32),"('",Table1[[#This Row],[Column name]],"');")) )))</f>
        <v>$table-&gt;text('note')-&gt;nullable();</v>
      </c>
    </row>
    <row r="33" spans="1:4" x14ac:dyDescent="0.25">
      <c r="A33" t="s">
        <v>32</v>
      </c>
      <c r="B33" t="s">
        <v>25</v>
      </c>
      <c r="D33" t="str">
        <f>IF(B33="String", CONCATENATE("$table-&gt;",LOWER(B33),"('",A33,"', ",C33,")-&gt;nullable();"), IF(B33="Integer", CONCATENATE("$table-&gt;",LOWER(B33),"('",A33,"')-&gt;unsigned()-&gt;default(0);"), IF(B33="Text", CONCATENATE("$table-&gt;",LOWER(B33),"('",A33,"')-&gt;nullable();"), IF(B33="Date", CONCATENATE("$table-&gt;",LOWER(B33),"('",Table1[[#This Row],[Column name]],"');")) )))</f>
        <v>$table-&gt;integer('discount')-&gt;unsigned()-&gt;default(0);</v>
      </c>
    </row>
    <row r="34" spans="1:4" x14ac:dyDescent="0.25">
      <c r="A34" t="s">
        <v>33</v>
      </c>
      <c r="B34" t="s">
        <v>6</v>
      </c>
      <c r="C34">
        <v>100</v>
      </c>
      <c r="D34" t="str">
        <f>IF(B34="String", CONCATENATE("$table-&gt;",LOWER(B34),"('",A34,"', ",C34,")-&gt;nullable();"), IF(B34="Integer", CONCATENATE("$table-&gt;",LOWER(B34),"('",A34,"')-&gt;unsigned()-&gt;default(0);"), IF(B34="Text", CONCATENATE("$table-&gt;",LOWER(B34),"('",A34,"')-&gt;nullable();"), IF(B34="Date", CONCATENATE("$table-&gt;",LOWER(B34),"('",Table1[[#This Row],[Column name]],"');")) )))</f>
        <v>$table-&gt;string('insurance', 100)-&gt;nullable();</v>
      </c>
    </row>
    <row r="35" spans="1:4" x14ac:dyDescent="0.25">
      <c r="A35" t="s">
        <v>64</v>
      </c>
      <c r="B35" t="s">
        <v>25</v>
      </c>
      <c r="D35" t="str">
        <f>IF(B35="String", CONCATENATE("$table-&gt;",LOWER(B35),"('",A35,"', ",C35,")-&gt;nullable();"), IF(B35="Integer", CONCATENATE("$table-&gt;",LOWER(B35),"('",A35,"')-&gt;unsigned()-&gt;default(0);"), IF(B35="Text", CONCATENATE("$table-&gt;",LOWER(B35),"('",A35,"')-&gt;nullable();"), IF(B35="Date", CONCATENATE("$table-&gt;",LOWER(B35),"('",Table1[[#This Row],[Column name]],"');")) )))</f>
        <v>$table-&gt;integer('user_update')-&gt;unsigned()-&gt;default(0);</v>
      </c>
    </row>
    <row r="36" spans="1:4" x14ac:dyDescent="0.25">
      <c r="A36" t="s">
        <v>34</v>
      </c>
      <c r="B36" t="s">
        <v>6</v>
      </c>
      <c r="C36">
        <v>100</v>
      </c>
      <c r="D36" t="str">
        <f>IF(B36="String", CONCATENATE("$table-&gt;",LOWER(B36),"('",A36,"', ",C36,")-&gt;nullable();"), IF(B36="Integer", CONCATENATE("$table-&gt;",LOWER(B36),"('",A36,"')-&gt;unsigned()-&gt;default(0);"), IF(B36="Text", CONCATENATE("$table-&gt;",LOWER(B36),"('",A36,"')-&gt;nullable();"), IF(B36="Date", CONCATENATE("$table-&gt;",LOWER(B36),"('",Table1[[#This Row],[Column name]],"');")) )))</f>
        <v>$table-&gt;string('doctor_name', 100)-&gt;nullable();</v>
      </c>
    </row>
    <row r="37" spans="1:4" x14ac:dyDescent="0.25">
      <c r="A37" t="s">
        <v>35</v>
      </c>
      <c r="B37" t="s">
        <v>6</v>
      </c>
      <c r="C37">
        <v>50</v>
      </c>
      <c r="D37" t="str">
        <f>IF(B37="String", CONCATENATE("$table-&gt;",LOWER(B37),"('",A37,"', ",C37,")-&gt;nullable();"), IF(B37="Integer", CONCATENATE("$table-&gt;",LOWER(B37),"('",A37,"')-&gt;unsigned()-&gt;default(0);"), IF(B37="Text", CONCATENATE("$table-&gt;",LOWER(B37),"('",A37,"')-&gt;nullable();"), IF(B37="Date", CONCATENATE("$table-&gt;",LOWER(B37),"('",Table1[[#This Row],[Column name]],"');")) )))</f>
        <v>$table-&gt;string('phone_doctor', 50)-&gt;nullable();</v>
      </c>
    </row>
    <row r="38" spans="1:4" x14ac:dyDescent="0.25">
      <c r="A38" t="s">
        <v>36</v>
      </c>
      <c r="B38" t="s">
        <v>6</v>
      </c>
      <c r="C38">
        <v>10</v>
      </c>
      <c r="D38" t="str">
        <f>IF(B38="String", CONCATENATE("$table-&gt;",LOWER(B38),"('",A38,"', ",C38,")-&gt;nullable();"), IF(B38="Integer", CONCATENATE("$table-&gt;",LOWER(B38),"('",A38,"')-&gt;unsigned()-&gt;default(0);"), IF(B38="Text", CONCATENATE("$table-&gt;",LOWER(B38),"('",A38,"')-&gt;nullable();"), IF(B38="Date", CONCATENATE("$table-&gt;",LOWER(B38),"('",Table1[[#This Row],[Column name]],"');")) )))</f>
        <v>$table-&gt;string('adult_child', 10)-&gt;nullable();</v>
      </c>
    </row>
    <row r="39" spans="1:4" x14ac:dyDescent="0.25">
      <c r="A39" t="s">
        <v>37</v>
      </c>
      <c r="B39" t="s">
        <v>25</v>
      </c>
      <c r="D39" t="str">
        <f>IF(B39="String", CONCATENATE("$table-&gt;",LOWER(B39),"('",A39,"', ",C39,")-&gt;nullable();"), IF(B39="Integer", CONCATENATE("$table-&gt;",LOWER(B39),"('",A39,"')-&gt;unsigned()-&gt;default(0);"), IF(B39="Text", CONCATENATE("$table-&gt;",LOWER(B39),"('",A39,"')-&gt;nullable();"), IF(B39="Date", CONCATENATE("$table-&gt;",LOWER(B39),"('",Table1[[#This Row],[Column name]],"');")) )))</f>
        <v>$table-&gt;integer('age')-&gt;unsigned()-&gt;default(0);</v>
      </c>
    </row>
    <row r="40" spans="1:4" x14ac:dyDescent="0.25">
      <c r="A40" t="s">
        <v>38</v>
      </c>
      <c r="B40" t="s">
        <v>6</v>
      </c>
      <c r="C40">
        <v>20</v>
      </c>
      <c r="D40" t="str">
        <f>IF(B40="String", CONCATENATE("$table-&gt;",LOWER(B40),"('",A40,"', ",C40,")-&gt;nullable();"), IF(B40="Integer", CONCATENATE("$table-&gt;",LOWER(B40),"('",A40,"')-&gt;unsigned()-&gt;default(0);"), IF(B40="Text", CONCATENATE("$table-&gt;",LOWER(B40),"('",A40,"')-&gt;nullable();"), IF(B40="Date", CONCATENATE("$table-&gt;",LOWER(B40),"('",Table1[[#This Row],[Column name]],"');")) )))</f>
        <v>$table-&gt;string('barcode', 20)-&gt;nullable();</v>
      </c>
    </row>
    <row r="41" spans="1:4" x14ac:dyDescent="0.25">
      <c r="A41" t="s">
        <v>39</v>
      </c>
      <c r="B41" t="s">
        <v>6</v>
      </c>
      <c r="C41">
        <v>50</v>
      </c>
      <c r="D41" t="str">
        <f>IF(B41="String", CONCATENATE("$table-&gt;",LOWER(B41),"('",A41,"', ",C41,")-&gt;nullable();"), IF(B41="Integer", CONCATENATE("$table-&gt;",LOWER(B41),"('",A41,"')-&gt;unsigned()-&gt;default(0);"), IF(B41="Text", CONCATENATE("$table-&gt;",LOWER(B41),"('",A41,"')-&gt;nullable();"), IF(B41="Date", CONCATENATE("$table-&gt;",LOWER(B41),"('",Table1[[#This Row],[Column name]],"');")) )))</f>
        <v>$table-&gt;string('province', 50)-&gt;nullable();</v>
      </c>
    </row>
    <row r="42" spans="1:4" x14ac:dyDescent="0.25">
      <c r="A42" t="s">
        <v>40</v>
      </c>
      <c r="B42" t="s">
        <v>6</v>
      </c>
      <c r="C42">
        <v>50</v>
      </c>
      <c r="D42" t="str">
        <f>IF(B42="String", CONCATENATE("$table-&gt;",LOWER(B42),"('",A42,"', ",C42,")-&gt;nullable();"), IF(B42="Integer", CONCATENATE("$table-&gt;",LOWER(B42),"('",A42,"')-&gt;unsigned()-&gt;default(0);"), IF(B42="Text", CONCATENATE("$table-&gt;",LOWER(B42),"('",A42,"')-&gt;nullable();"), IF(B42="Date", CONCATENATE("$table-&gt;",LOWER(B42),"('",Table1[[#This Row],[Column name]],"');")) )))</f>
        <v>$table-&gt;string('id_family', 50)-&gt;nullable();</v>
      </c>
    </row>
    <row r="43" spans="1:4" x14ac:dyDescent="0.25">
      <c r="A43" t="s">
        <v>41</v>
      </c>
      <c r="B43" t="s">
        <v>25</v>
      </c>
      <c r="D43" t="str">
        <f>IF(B43="String", CONCATENATE("$table-&gt;",LOWER(B43),"('",A43,"', ",C43,")-&gt;nullable();"), IF(B43="Integer", CONCATENATE("$table-&gt;",LOWER(B43),"('",A43,"')-&gt;unsigned()-&gt;default(0);"), IF(B43="Text", CONCATENATE("$table-&gt;",LOWER(B43),"('",A43,"')-&gt;nullable();"), IF(B43="Date", CONCATENATE("$table-&gt;",LOWER(B43),"('",Table1[[#This Row],[Column name]],"');")) )))</f>
        <v>$table-&gt;integer('family_type')-&gt;unsigned()-&gt;default(0);</v>
      </c>
    </row>
    <row r="44" spans="1:4" x14ac:dyDescent="0.25">
      <c r="A44" t="s">
        <v>42</v>
      </c>
      <c r="B44" t="s">
        <v>6</v>
      </c>
      <c r="C44">
        <v>255</v>
      </c>
      <c r="D44" t="str">
        <f>IF(B44="String", CONCATENATE("$table-&gt;",LOWER(B44),"('",A44,"', ",C44,")-&gt;nullable();"), IF(B44="Integer", CONCATENATE("$table-&gt;",LOWER(B44),"('",A44,"')-&gt;unsigned()-&gt;default(0);"), IF(B44="Text", CONCATENATE("$table-&gt;",LOWER(B44),"('",A44,"')-&gt;nullable();"), IF(B44="Date", CONCATENATE("$table-&gt;",LOWER(B44),"('",Table1[[#This Row],[Column name]],"');")) )))</f>
        <v>$table-&gt;string('nation', 255)-&gt;nullable();</v>
      </c>
    </row>
    <row r="45" spans="1:4" x14ac:dyDescent="0.25">
      <c r="A45" t="s">
        <v>43</v>
      </c>
      <c r="B45" t="s">
        <v>6</v>
      </c>
      <c r="C45">
        <v>255</v>
      </c>
      <c r="D45" t="str">
        <f>IF(B45="String", CONCATENATE("$table-&gt;",LOWER(B45),"('",A45,"', ",C45,")-&gt;nullable();"), IF(B45="Integer", CONCATENATE("$table-&gt;",LOWER(B45),"('",A45,"')-&gt;unsigned()-&gt;default(0);"), IF(B45="Text", CONCATENATE("$table-&gt;",LOWER(B45),"('",A45,"')-&gt;nullable();"), IF(B45="Date", CONCATENATE("$table-&gt;",LOWER(B45),"('",Table1[[#This Row],[Column name]],"');")) )))</f>
        <v>$table-&gt;string('site', 255)-&gt;nullable();</v>
      </c>
    </row>
    <row r="46" spans="1:4" x14ac:dyDescent="0.25">
      <c r="A46" t="s">
        <v>44</v>
      </c>
      <c r="B46" t="s">
        <v>31</v>
      </c>
      <c r="D46" t="str">
        <f>IF(B46="String", CONCATENATE("$table-&gt;",LOWER(B46),"('",A46,"', ",C46,")-&gt;nullable();"), IF(B46="Integer", CONCATENATE("$table-&gt;",LOWER(B46),"('",A46,"')-&gt;unsigned()-&gt;default(0);"), IF(B46="Text", CONCATENATE("$table-&gt;",LOWER(B46),"('",A46,"')-&gt;nullable();"), IF(B46="Date", CONCATENATE("$table-&gt;",LOWER(B46),"('",Table1[[#This Row],[Column name]],"');")) )))</f>
        <v>$table-&gt;text('note1')-&gt;nullable();</v>
      </c>
    </row>
    <row r="47" spans="1:4" x14ac:dyDescent="0.25">
      <c r="A47" t="s">
        <v>45</v>
      </c>
      <c r="B47" t="s">
        <v>31</v>
      </c>
      <c r="D47" t="str">
        <f>IF(B47="String", CONCATENATE("$table-&gt;",LOWER(B47),"('",A47,"', ",C47,")-&gt;nullable();"), IF(B47="Integer", CONCATENATE("$table-&gt;",LOWER(B47),"('",A47,"')-&gt;unsigned()-&gt;default(0);"), IF(B47="Text", CONCATENATE("$table-&gt;",LOWER(B47),"('",A47,"')-&gt;nullable();"), IF(B47="Date", CONCATENATE("$table-&gt;",LOWER(B47),"('",Table1[[#This Row],[Column name]],"');")) )))</f>
        <v>$table-&gt;text('note2')-&gt;nullable();</v>
      </c>
    </row>
    <row r="48" spans="1:4" x14ac:dyDescent="0.25">
      <c r="A48" t="s">
        <v>46</v>
      </c>
      <c r="B48" t="s">
        <v>31</v>
      </c>
      <c r="D48" t="str">
        <f>IF(B48="String", CONCATENATE("$table-&gt;",LOWER(B48),"('",A48,"', ",C48,")-&gt;nullable();"), IF(B48="Integer", CONCATENATE("$table-&gt;",LOWER(B48),"('",A48,"')-&gt;unsigned()-&gt;default(0);"), IF(B48="Text", CONCATENATE("$table-&gt;",LOWER(B48),"('",A48,"')-&gt;nullable();"), IF(B48="Date", CONCATENATE("$table-&gt;",LOWER(B48),"('",Table1[[#This Row],[Column name]],"');")) )))</f>
        <v>$table-&gt;text('note3')-&gt;nullable();</v>
      </c>
    </row>
    <row r="49" spans="1:4" x14ac:dyDescent="0.25">
      <c r="A49" t="s">
        <v>47</v>
      </c>
      <c r="B49" t="s">
        <v>31</v>
      </c>
      <c r="D49" t="str">
        <f>IF(B49="String", CONCATENATE("$table-&gt;",LOWER(B49),"('",A49,"', ",C49,")-&gt;nullable();"), IF(B49="Integer", CONCATENATE("$table-&gt;",LOWER(B49),"('",A49,"')-&gt;unsigned()-&gt;default(0);"), IF(B49="Text", CONCATENATE("$table-&gt;",LOWER(B49),"('",A49,"')-&gt;nullable();"), IF(B49="Date", CONCATENATE("$table-&gt;",LOWER(B49),"('",Table1[[#This Row],[Column name]],"');")) )))</f>
        <v>$table-&gt;text('note4')-&gt;nullable();</v>
      </c>
    </row>
    <row r="50" spans="1:4" x14ac:dyDescent="0.25">
      <c r="A50" t="s">
        <v>48</v>
      </c>
      <c r="B50" t="s">
        <v>31</v>
      </c>
      <c r="D50" t="str">
        <f>IF(B50="String", CONCATENATE("$table-&gt;",LOWER(B50),"('",A50,"', ",C50,")-&gt;nullable();"), IF(B50="Integer", CONCATENATE("$table-&gt;",LOWER(B50),"('",A50,"')-&gt;unsigned()-&gt;default(0);"), IF(B50="Text", CONCATENATE("$table-&gt;",LOWER(B50),"('",A50,"')-&gt;nullable();"), IF(B50="Date", CONCATENATE("$table-&gt;",LOWER(B50),"('",Table1[[#This Row],[Column name]],"');")) )))</f>
        <v>$table-&gt;text('note5')-&gt;nullable();</v>
      </c>
    </row>
    <row r="51" spans="1:4" x14ac:dyDescent="0.25">
      <c r="A51" t="s">
        <v>49</v>
      </c>
      <c r="B51" t="s">
        <v>6</v>
      </c>
      <c r="C51">
        <v>1</v>
      </c>
      <c r="D51" t="str">
        <f>IF(B51="String", CONCATENATE("$table-&gt;",LOWER(B51),"('",A51,"', ",C51,")-&gt;nullable();"), IF(B51="Integer", CONCATENATE("$table-&gt;",LOWER(B51),"('",A51,"')-&gt;unsigned()-&gt;default(0);"), IF(B51="Text", CONCATENATE("$table-&gt;",LOWER(B51),"('",A51,"')-&gt;nullable();"), IF(B51="Date", CONCATENATE("$table-&gt;",LOWER(B51),"('",Table1[[#This Row],[Column name]],"');")) )))</f>
        <v>$table-&gt;string('sms_notify_news', 1)-&gt;nullable();</v>
      </c>
    </row>
    <row r="52" spans="1:4" x14ac:dyDescent="0.25">
      <c r="A52" t="s">
        <v>50</v>
      </c>
      <c r="B52" t="s">
        <v>6</v>
      </c>
      <c r="C52">
        <v>30</v>
      </c>
      <c r="D52" t="str">
        <f>IF(B52="String", CONCATENATE("$table-&gt;",LOWER(B52),"('",A52,"', ",C52,")-&gt;nullable();"), IF(B52="Integer", CONCATENATE("$table-&gt;",LOWER(B52),"('",A52,"')-&gt;unsigned()-&gt;default(0);"), IF(B52="Text", CONCATENATE("$table-&gt;",LOWER(B52),"('",A52,"')-&gt;nullable();"), IF(B52="Date", CONCATENATE("$table-&gt;",LOWER(B52),"('",Table1[[#This Row],[Column name]],"');")) )))</f>
        <v>$table-&gt;string('patient_status', 30)-&gt;nullable();</v>
      </c>
    </row>
    <row r="53" spans="1:4" x14ac:dyDescent="0.25">
      <c r="A53" t="s">
        <v>51</v>
      </c>
      <c r="B53" t="s">
        <v>6</v>
      </c>
      <c r="C53">
        <v>1</v>
      </c>
      <c r="D53" t="str">
        <f>IF(B53="String", CONCATENATE("$table-&gt;",LOWER(B53),"('",A53,"', ",C53,")-&gt;nullable();"), IF(B53="Integer", CONCATENATE("$table-&gt;",LOWER(B53),"('",A53,"')-&gt;unsigned()-&gt;default(0);"), IF(B53="Text", CONCATENATE("$table-&gt;",LOWER(B53),"('",A53,"')-&gt;nullable();"), IF(B53="Date", CONCATENATE("$table-&gt;",LOWER(B53),"('",Table1[[#This Row],[Column name]],"');")) )))</f>
        <v>$table-&gt;string('head_household', 1)-&gt;nullable();</v>
      </c>
    </row>
    <row r="55" spans="1:4" x14ac:dyDescent="0.25">
      <c r="A55" s="49" t="s">
        <v>54</v>
      </c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1" t="s">
        <v>1</v>
      </c>
      <c r="B57" s="1" t="s">
        <v>2</v>
      </c>
      <c r="C57" s="1" t="s">
        <v>3</v>
      </c>
      <c r="D57" s="1" t="s">
        <v>4</v>
      </c>
    </row>
    <row r="58" spans="1:4" x14ac:dyDescent="0.25">
      <c r="A58" t="s">
        <v>55</v>
      </c>
      <c r="B58" s="2" t="s">
        <v>6</v>
      </c>
      <c r="C58">
        <v>100</v>
      </c>
      <c r="D58" s="3" t="str">
        <f t="shared" ref="D58:D61" si="0">IF(B58="String", CONCATENATE("$table-&gt;",LOWER(B58),"('",A58,"', ",C58,")-&gt;nullable();"), IF(B58="Integer", CONCATENATE("$table-&gt;",LOWER(B58),"('",A58,"')-&gt;unsigned()-&gt;default(0);"), IF(B58="Text", CONCATENATE("$table-&gt;",LOWER(B58),"('",A58,"');"), IF(B58="Date", CONCATENATE("$table-&gt;",LOWER(B58),"('",A58,"');")) )))</f>
        <v>$table-&gt;string('option', 100)-&gt;nullable();</v>
      </c>
    </row>
    <row r="59" spans="1:4" x14ac:dyDescent="0.25">
      <c r="A59" t="s">
        <v>56</v>
      </c>
      <c r="B59" s="2" t="s">
        <v>6</v>
      </c>
      <c r="C59">
        <v>100</v>
      </c>
      <c r="D59" s="3" t="str">
        <f t="shared" si="0"/>
        <v>$table-&gt;string('section', 100)-&gt;nullable();</v>
      </c>
    </row>
    <row r="60" spans="1:4" x14ac:dyDescent="0.25">
      <c r="A60" t="s">
        <v>57</v>
      </c>
      <c r="B60" s="2" t="s">
        <v>6</v>
      </c>
      <c r="C60">
        <v>100</v>
      </c>
      <c r="D60" s="3" t="str">
        <f t="shared" si="0"/>
        <v>$table-&gt;string('description', 100)-&gt;nullable();</v>
      </c>
    </row>
    <row r="61" spans="1:4" x14ac:dyDescent="0.25">
      <c r="A61" t="s">
        <v>58</v>
      </c>
      <c r="B61" s="2" t="s">
        <v>6</v>
      </c>
      <c r="C61">
        <v>100</v>
      </c>
      <c r="D61" s="3" t="str">
        <f t="shared" si="0"/>
        <v>$table-&gt;string('value', 100)-&gt;nullable();</v>
      </c>
    </row>
    <row r="63" spans="1:4" x14ac:dyDescent="0.25">
      <c r="A63" s="49" t="s">
        <v>59</v>
      </c>
      <c r="B63" s="49"/>
      <c r="C63" s="49"/>
      <c r="D63" s="49"/>
    </row>
    <row r="64" spans="1:4" x14ac:dyDescent="0.25">
      <c r="A64" s="49"/>
      <c r="B64" s="49"/>
      <c r="C64" s="49"/>
      <c r="D64" s="49"/>
    </row>
    <row r="65" spans="1:4" x14ac:dyDescent="0.25">
      <c r="A65" s="1" t="s">
        <v>1</v>
      </c>
      <c r="B65" s="1" t="s">
        <v>2</v>
      </c>
      <c r="C65" s="1" t="s">
        <v>3</v>
      </c>
      <c r="D65" s="1" t="s">
        <v>4</v>
      </c>
    </row>
    <row r="66" spans="1:4" x14ac:dyDescent="0.25">
      <c r="A66" t="s">
        <v>60</v>
      </c>
      <c r="B66" s="2" t="s">
        <v>6</v>
      </c>
      <c r="C66">
        <v>100</v>
      </c>
      <c r="D66" s="3" t="str">
        <f t="shared" ref="D66:D70" si="1">IF(B66="String", CONCATENATE("$table-&gt;",LOWER(B66),"('",A66,"', ",C66,")-&gt;nullable();"), IF(B66="Integer", CONCATENATE("$table-&gt;",LOWER(B66),"('",A66,"')-&gt;unsigned()-&gt;default(0);"), IF(B66="Text", CONCATENATE("$table-&gt;",LOWER(B66),"('",A66,"');"), IF(B66="Date", CONCATENATE("$table-&gt;",LOWER(B66),"('",A66,"');")) )))</f>
        <v>$table-&gt;string('des_dom', 100)-&gt;nullable();</v>
      </c>
    </row>
    <row r="67" spans="1:4" x14ac:dyDescent="0.25">
      <c r="A67" t="s">
        <v>61</v>
      </c>
      <c r="B67" s="2" t="s">
        <v>25</v>
      </c>
      <c r="C67">
        <v>100</v>
      </c>
      <c r="D67" s="3" t="str">
        <f t="shared" si="1"/>
        <v>$table-&gt;integer('order')-&gt;unsigned()-&gt;default(0);</v>
      </c>
    </row>
    <row r="68" spans="1:4" x14ac:dyDescent="0.25">
      <c r="A68" t="s">
        <v>57</v>
      </c>
      <c r="B68" s="2" t="s">
        <v>6</v>
      </c>
      <c r="C68">
        <v>100</v>
      </c>
      <c r="D68" s="3" t="str">
        <f t="shared" si="1"/>
        <v>$table-&gt;string('description', 100)-&gt;nullable();</v>
      </c>
    </row>
    <row r="69" spans="1:4" x14ac:dyDescent="0.25">
      <c r="A69" t="s">
        <v>58</v>
      </c>
      <c r="B69" s="2" t="s">
        <v>31</v>
      </c>
      <c r="D69" s="3" t="str">
        <f t="shared" si="1"/>
        <v>$table-&gt;text('value');</v>
      </c>
    </row>
    <row r="70" spans="1:4" x14ac:dyDescent="0.25">
      <c r="A70" s="18"/>
      <c r="B70" s="17"/>
      <c r="C70" s="18"/>
      <c r="D70" s="19" t="b">
        <f t="shared" si="1"/>
        <v>0</v>
      </c>
    </row>
    <row r="72" spans="1:4" x14ac:dyDescent="0.25">
      <c r="A72" s="49" t="s">
        <v>62</v>
      </c>
      <c r="B72" s="49"/>
      <c r="C72" s="49"/>
      <c r="D72" s="49"/>
    </row>
    <row r="73" spans="1:4" x14ac:dyDescent="0.25">
      <c r="A73" s="49"/>
      <c r="B73" s="49"/>
      <c r="C73" s="49"/>
      <c r="D73" s="49"/>
    </row>
    <row r="74" spans="1:4" x14ac:dyDescent="0.25">
      <c r="A74" s="4" t="s">
        <v>1</v>
      </c>
      <c r="B74" s="4" t="s">
        <v>2</v>
      </c>
      <c r="C74" s="4" t="s">
        <v>3</v>
      </c>
      <c r="D74" s="4" t="s">
        <v>4</v>
      </c>
    </row>
    <row r="75" spans="1:4" x14ac:dyDescent="0.25">
      <c r="A75" t="s">
        <v>63</v>
      </c>
      <c r="B75" s="2" t="s">
        <v>6</v>
      </c>
      <c r="C75">
        <v>255</v>
      </c>
      <c r="D75" s="3" t="str">
        <f t="shared" ref="D75:D76" si="2">IF(B75="String", CONCATENATE("$table-&gt;",LOWER(B75),"('",A75,"', ",C75,")-&gt;nullable();"), IF(B75="Integer", CONCATENATE("$table-&gt;",LOWER(B75),"('",A75,"')-&gt;unsigned()-&gt;default(0);"), IF(B75="Text", CONCATENATE("$table-&gt;",LOWER(B75),"('",A75,"');"), IF(B75="Date", CONCATENATE("$table-&gt;",LOWER(B75),"('",A75,"');")) )))</f>
        <v>$table-&gt;string('path', 255)-&gt;nullable();</v>
      </c>
    </row>
    <row r="76" spans="1:4" x14ac:dyDescent="0.25">
      <c r="B76" s="2"/>
      <c r="D76" s="3" t="b">
        <f t="shared" si="2"/>
        <v>0</v>
      </c>
    </row>
    <row r="80" spans="1:4" x14ac:dyDescent="0.25">
      <c r="A80" s="49" t="s">
        <v>66</v>
      </c>
      <c r="B80" s="49"/>
      <c r="C80" s="49"/>
      <c r="D80" s="49"/>
    </row>
    <row r="81" spans="1:7" x14ac:dyDescent="0.25">
      <c r="A81" s="49"/>
      <c r="B81" s="49"/>
      <c r="C81" s="49"/>
      <c r="D81" s="49"/>
    </row>
    <row r="82" spans="1:7" x14ac:dyDescent="0.25">
      <c r="A82" s="5" t="s">
        <v>1</v>
      </c>
      <c r="B82" s="5" t="s">
        <v>2</v>
      </c>
      <c r="C82" s="5" t="s">
        <v>3</v>
      </c>
      <c r="D82" s="5" t="s">
        <v>4</v>
      </c>
      <c r="E82" s="21" t="s">
        <v>84</v>
      </c>
    </row>
    <row r="83" spans="1:7" x14ac:dyDescent="0.25">
      <c r="A83" s="25" t="s">
        <v>5</v>
      </c>
      <c r="B83" s="26" t="s">
        <v>6</v>
      </c>
      <c r="C83" s="29">
        <v>255</v>
      </c>
      <c r="D83" s="32" t="s">
        <v>86</v>
      </c>
      <c r="E83" s="25" t="s">
        <v>83</v>
      </c>
    </row>
    <row r="84" spans="1:7" x14ac:dyDescent="0.25">
      <c r="A84" s="24" t="s">
        <v>67</v>
      </c>
      <c r="B84" s="27" t="s">
        <v>6</v>
      </c>
      <c r="C84" s="30">
        <v>250</v>
      </c>
      <c r="D84" s="28" t="str">
        <f>IF(B84="String", CONCATENATE("$table-&gt;",LOWER(B84),"('",A84,"', ",C84,")-&gt;nullable();"), IF(B84="Integer", CONCATENATE("$table-&gt;",LOWER(B84),"('",A84,"')-&gt;unsigned()-&gt;default(0);"), IF(B84="Text", CONCATENATE("$table-&gt;",LOWER(B84),"('",A84,"');"), IF(B84="Date", CONCATENATE("$table-&gt;","timestamp","('",A84,"');")) )))</f>
        <v>$table-&gt;string('title', 250)-&gt;nullable();</v>
      </c>
      <c r="E84" s="25"/>
    </row>
    <row r="85" spans="1:7" x14ac:dyDescent="0.25">
      <c r="A85" s="24" t="s">
        <v>82</v>
      </c>
      <c r="B85" s="27" t="s">
        <v>31</v>
      </c>
      <c r="C85" s="30"/>
      <c r="D85" s="28" t="str">
        <f t="shared" ref="D85:D86" si="3">IF(B85="String", CONCATENATE("$table-&gt;",LOWER(B85),"('",A85,"', ",C85,");"), IF(B85="Integer", CONCATENATE("$table-&gt;",LOWER(B85),"('",A85,"')-&gt;unsigned()-&gt;default(0);"), IF(B85="Text", CONCATENATE("$table-&gt;",LOWER(B85),"('",A85,"');"), IF(B85="Date", CONCATENATE("$table-&gt;","timestamp","('",A85,"');")) )))</f>
        <v>$table-&gt;text('content');</v>
      </c>
      <c r="E85" s="25"/>
    </row>
    <row r="86" spans="1:7" x14ac:dyDescent="0.25">
      <c r="A86" s="24" t="s">
        <v>68</v>
      </c>
      <c r="B86" s="24" t="s">
        <v>15</v>
      </c>
      <c r="C86" s="30"/>
      <c r="D86" s="28" t="str">
        <f t="shared" si="3"/>
        <v>$table-&gt;timestamp('start_time');</v>
      </c>
      <c r="E86" s="25"/>
    </row>
    <row r="87" spans="1:7" x14ac:dyDescent="0.25">
      <c r="A87" s="24" t="s">
        <v>69</v>
      </c>
      <c r="B87" s="24" t="s">
        <v>15</v>
      </c>
      <c r="C87" s="30"/>
      <c r="D87" s="31" t="str">
        <f>IF(B87="String", CONCATENATE("$table-&gt;",LOWER(B87),"('",A87,"', ",C87,");"), IF(B87="Integer", CONCATENATE("$table-&gt;",LOWER(B87),"('",A87,"')-&gt;unsigned()-&gt;default(0);"), IF(B87="Text", CONCATENATE("$table-&gt;",LOWER(B87),"('",A87,"');"), IF(B87="Date", CONCATENATE("$table-&gt;","timestamp","('",A87,"');")) )))</f>
        <v>$table-&gt;timestamp('end_time');</v>
      </c>
      <c r="E87" s="25"/>
    </row>
    <row r="88" spans="1:7" x14ac:dyDescent="0.25">
      <c r="A88" s="34"/>
      <c r="B88" s="33"/>
      <c r="C88" s="35"/>
      <c r="D88" s="36"/>
      <c r="E88" s="37" t="s">
        <v>87</v>
      </c>
    </row>
    <row r="90" spans="1:7" x14ac:dyDescent="0.25">
      <c r="A90" s="49" t="s">
        <v>76</v>
      </c>
      <c r="B90" s="49"/>
      <c r="C90" s="49"/>
      <c r="D90" s="49"/>
    </row>
    <row r="91" spans="1:7" x14ac:dyDescent="0.25">
      <c r="A91" s="49"/>
      <c r="B91" s="49"/>
      <c r="C91" s="49"/>
      <c r="D91" s="49"/>
    </row>
    <row r="92" spans="1:7" x14ac:dyDescent="0.25">
      <c r="A92" s="6" t="s">
        <v>1</v>
      </c>
      <c r="B92" s="6" t="s">
        <v>2</v>
      </c>
      <c r="C92" s="6" t="s">
        <v>3</v>
      </c>
      <c r="D92" s="6" t="s">
        <v>4</v>
      </c>
      <c r="E92" s="21" t="s">
        <v>84</v>
      </c>
      <c r="G92" s="11"/>
    </row>
    <row r="93" spans="1:7" x14ac:dyDescent="0.25">
      <c r="A93" s="9" t="s">
        <v>70</v>
      </c>
      <c r="B93" s="7" t="s">
        <v>25</v>
      </c>
      <c r="C93" s="8">
        <v>250</v>
      </c>
      <c r="D93" s="13" t="s">
        <v>73</v>
      </c>
      <c r="E93" s="25" t="s">
        <v>83</v>
      </c>
    </row>
    <row r="94" spans="1:7" x14ac:dyDescent="0.25">
      <c r="A94" s="9" t="s">
        <v>79</v>
      </c>
      <c r="B94" s="7" t="s">
        <v>25</v>
      </c>
      <c r="C94" s="8"/>
      <c r="D94" s="9" t="s">
        <v>80</v>
      </c>
      <c r="E94" s="25" t="s">
        <v>83</v>
      </c>
    </row>
    <row r="95" spans="1:7" x14ac:dyDescent="0.25">
      <c r="A95" s="9" t="s">
        <v>72</v>
      </c>
      <c r="B95" s="7" t="s">
        <v>25</v>
      </c>
      <c r="C95" s="8"/>
      <c r="D95" s="13" t="s">
        <v>74</v>
      </c>
      <c r="E95" s="22"/>
      <c r="G95" s="12"/>
    </row>
    <row r="96" spans="1:7" x14ac:dyDescent="0.25">
      <c r="A96" s="9" t="s">
        <v>11</v>
      </c>
      <c r="B96" s="9" t="s">
        <v>6</v>
      </c>
      <c r="C96" s="9">
        <v>255</v>
      </c>
      <c r="D96" s="13" t="str">
        <f>IF(B96="String", CONCATENATE("$table-&gt;",LOWER(B96),"('",A96,"', ",C96,")-&gt;nullable();"), IF(B96="Integer", CONCATENATE("$table-&gt;",LOWER(B96),"('",A96,"')-&gt;unsigned()-&gt;default(0);"), IF(B96="Text", CONCATENATE("$table-&gt;",LOWER(B96),"('",A96,"');"), IF(B96="Date", CONCATENATE("$table-&gt;","timestamp","('",A96,"');")) )))</f>
        <v>$table-&gt;string('first_name', 255)-&gt;nullable();</v>
      </c>
      <c r="E96" s="22"/>
      <c r="G96" s="12"/>
    </row>
    <row r="97" spans="1:7" x14ac:dyDescent="0.25">
      <c r="A97" s="9" t="s">
        <v>10</v>
      </c>
      <c r="B97" s="16" t="s">
        <v>6</v>
      </c>
      <c r="C97" s="9">
        <v>255</v>
      </c>
      <c r="D97" s="13" t="str">
        <f t="shared" ref="D97:D101" si="4">IF(B97="String", CONCATENATE("$table-&gt;",LOWER(B97),"('",A97,"', ",C97,")-&gt;nullable();"), IF(B97="Integer", CONCATENATE("$table-&gt;",LOWER(B97),"('",A97,"')-&gt;unsigned()-&gt;default(0);"), IF(B97="Text", CONCATENATE("$table-&gt;",LOWER(B97),"('",A97,"');"), IF(B97="Date", CONCATENATE("$table-&gt;","timestamp","('",A97,"');")) )))</f>
        <v>$table-&gt;string('last_name', 255)-&gt;nullable();</v>
      </c>
      <c r="E97" s="22"/>
      <c r="G97" s="12"/>
    </row>
    <row r="98" spans="1:7" x14ac:dyDescent="0.25">
      <c r="A98" s="8" t="s">
        <v>16</v>
      </c>
      <c r="B98" s="9" t="s">
        <v>6</v>
      </c>
      <c r="C98" s="8">
        <v>200</v>
      </c>
      <c r="D98" s="13" t="str">
        <f t="shared" si="4"/>
        <v>$table-&gt;string('email', 200)-&gt;nullable();</v>
      </c>
      <c r="E98" s="22"/>
      <c r="G98" s="12"/>
    </row>
    <row r="99" spans="1:7" x14ac:dyDescent="0.25">
      <c r="A99" s="22" t="s">
        <v>12</v>
      </c>
      <c r="B99" s="23" t="s">
        <v>6</v>
      </c>
      <c r="C99" s="22">
        <v>255</v>
      </c>
      <c r="D99" s="13" t="str">
        <f t="shared" si="4"/>
        <v>$table-&gt;string('address', 255)-&gt;nullable();</v>
      </c>
      <c r="E99" s="22"/>
      <c r="G99" s="12"/>
    </row>
    <row r="100" spans="1:7" x14ac:dyDescent="0.25">
      <c r="A100" s="8" t="s">
        <v>75</v>
      </c>
      <c r="B100" s="16" t="s">
        <v>6</v>
      </c>
      <c r="C100" s="8">
        <v>50</v>
      </c>
      <c r="D100" s="13" t="str">
        <f t="shared" si="4"/>
        <v>$table-&gt;string('phone', 50)-&gt;nullable();</v>
      </c>
      <c r="E100" s="22"/>
      <c r="G100" s="12"/>
    </row>
    <row r="101" spans="1:7" x14ac:dyDescent="0.25">
      <c r="A101" s="8" t="s">
        <v>71</v>
      </c>
      <c r="B101" s="7" t="s">
        <v>6</v>
      </c>
      <c r="C101" s="8">
        <v>255</v>
      </c>
      <c r="D101" s="13" t="str">
        <f t="shared" si="4"/>
        <v>$table-&gt;string('password', 255)-&gt;nullable();</v>
      </c>
      <c r="E101" s="22"/>
      <c r="G101" s="12"/>
    </row>
    <row r="102" spans="1:7" x14ac:dyDescent="0.25">
      <c r="A102" s="14" t="s">
        <v>64</v>
      </c>
      <c r="B102" s="7" t="s">
        <v>25</v>
      </c>
      <c r="C102" s="14"/>
      <c r="D102" s="20" t="s">
        <v>81</v>
      </c>
      <c r="E102" s="22"/>
      <c r="G102" s="12"/>
    </row>
    <row r="105" spans="1:7" x14ac:dyDescent="0.25">
      <c r="A105" s="49" t="s">
        <v>77</v>
      </c>
      <c r="B105" s="49"/>
      <c r="C105" s="49"/>
      <c r="D105" s="49"/>
    </row>
    <row r="106" spans="1:7" x14ac:dyDescent="0.25">
      <c r="A106" s="49"/>
      <c r="B106" s="49"/>
      <c r="C106" s="49"/>
      <c r="D106" s="49"/>
    </row>
    <row r="107" spans="1:7" x14ac:dyDescent="0.25">
      <c r="A107" s="10" t="s">
        <v>1</v>
      </c>
      <c r="B107" s="10" t="s">
        <v>2</v>
      </c>
      <c r="C107" s="10" t="s">
        <v>3</v>
      </c>
      <c r="D107" s="10" t="s">
        <v>4</v>
      </c>
    </row>
    <row r="108" spans="1:7" x14ac:dyDescent="0.25">
      <c r="A108" s="8" t="s">
        <v>78</v>
      </c>
      <c r="B108" s="7" t="s">
        <v>6</v>
      </c>
      <c r="C108" s="8">
        <v>255</v>
      </c>
      <c r="D108" s="13" t="str">
        <f t="shared" ref="D108:D109" si="5">IF(B108="String", CONCATENATE("$table-&gt;",LOWER(B108),"('",A108,"', ",C108,")-&gt;nullable();"), IF(B108="Integer", CONCATENATE("$table-&gt;",LOWER(B108),"('",A108,"')-&gt;unsigned()-&gt;default(0);"), IF(B108="Text", CONCATENATE("$table-&gt;",LOWER(B108),"('",A108,"');"), IF(B108="Date", CONCATENATE("$table-&gt;","timestamp","('",A108,"');")) )))</f>
        <v>$table-&gt;string('status', 255)-&gt;nullable();</v>
      </c>
    </row>
    <row r="109" spans="1:7" x14ac:dyDescent="0.25">
      <c r="A109" s="14"/>
      <c r="B109" s="7"/>
      <c r="C109" s="14"/>
      <c r="D109" s="15" t="b">
        <f t="shared" si="5"/>
        <v>0</v>
      </c>
    </row>
    <row r="111" spans="1:7" x14ac:dyDescent="0.25">
      <c r="A111" s="49" t="s">
        <v>109</v>
      </c>
      <c r="B111" s="49"/>
      <c r="C111" s="49"/>
      <c r="D111" s="49"/>
    </row>
    <row r="112" spans="1:7" x14ac:dyDescent="0.25">
      <c r="A112" s="49"/>
      <c r="B112" s="49"/>
      <c r="C112" s="49"/>
      <c r="D112" s="49"/>
    </row>
    <row r="113" spans="1:4" x14ac:dyDescent="0.25">
      <c r="A113" s="38" t="s">
        <v>1</v>
      </c>
      <c r="B113" s="38" t="s">
        <v>2</v>
      </c>
      <c r="C113" s="38" t="s">
        <v>3</v>
      </c>
      <c r="D113" s="38" t="s">
        <v>4</v>
      </c>
    </row>
    <row r="114" spans="1:4" x14ac:dyDescent="0.25">
      <c r="A114" s="8" t="s">
        <v>91</v>
      </c>
      <c r="B114" s="7" t="s">
        <v>6</v>
      </c>
      <c r="C114" s="8">
        <v>50</v>
      </c>
      <c r="D114" s="13" t="str">
        <f>IF(B114="String", CONCATENATE("$table-&gt;",LOWER(B114),"('",A114,"', ",C114,")-nullable();"), IF(B114="Integer", CONCATENATE("$table-&gt;",LOWER(B114),"('",A114,"')-&gt;unsigned()-&gt;default(0);"), IF(B114="Text", CONCATENATE("$table-&gt;",LOWER(B114),"('",A114,"');"), IF(B114="Date", CONCATENATE("$table-&gt;","timestamp","('",A114,"');")) )))</f>
        <v>$table-&gt;string('id_invoice', 50)-nullable();</v>
      </c>
    </row>
    <row r="115" spans="1:4" x14ac:dyDescent="0.25">
      <c r="A115" s="14" t="s">
        <v>7</v>
      </c>
      <c r="B115" s="7" t="s">
        <v>6</v>
      </c>
      <c r="C115" s="14">
        <v>50</v>
      </c>
      <c r="D115" s="13" t="str">
        <f t="shared" ref="D115:D120" si="6">IF(B115="String", CONCATENATE("$table-&gt;",LOWER(B115),"('",A115,"', ",C115,");"), IF(B115="Integer", CONCATENATE("$table-&gt;",LOWER(B115),"('",A115,"')-&gt;unsigned()-&gt;default(0);"), IF(B115="Text", CONCATENATE("$table-&gt;",LOWER(B115),"('",A115,"');"), IF(B115="Date", CONCATENATE("$table-&gt;","timestamp","('",A115,"');")) )))</f>
        <v>$table-&gt;string('id_dentist', 50);</v>
      </c>
    </row>
    <row r="116" spans="1:4" x14ac:dyDescent="0.25">
      <c r="A116" s="42" t="s">
        <v>93</v>
      </c>
      <c r="B116" s="40" t="s">
        <v>25</v>
      </c>
      <c r="C116" s="42"/>
      <c r="D116" s="48" t="s">
        <v>124</v>
      </c>
    </row>
    <row r="117" spans="1:4" x14ac:dyDescent="0.25">
      <c r="A117" s="14" t="s">
        <v>127</v>
      </c>
      <c r="B117" s="7" t="s">
        <v>6</v>
      </c>
      <c r="C117" s="42">
        <v>255</v>
      </c>
      <c r="D117" s="43" t="str">
        <f t="shared" ref="D117" si="7">IF(B117="String", CONCATENATE("$table-&gt;",LOWER(B117),"('",A117,"', ",C117,");"), IF(B117="Integer", CONCATENATE("$table-&gt;",LOWER(B117),"('",A117,"')-&gt;unsigned()-&gt;default(0);"), IF(B117="Text", CONCATENATE("$table-&gt;",LOWER(B117),"('",A117,"');"), IF(B117="Date", CONCATENATE("$table-&gt;","timestamp","('",A117,"');")) )))</f>
        <v>$table-&gt;string('detail', 255);</v>
      </c>
    </row>
    <row r="118" spans="1:4" x14ac:dyDescent="0.25">
      <c r="A118" s="42" t="s">
        <v>111</v>
      </c>
      <c r="B118" s="40" t="s">
        <v>15</v>
      </c>
      <c r="C118" s="42"/>
      <c r="D118" s="43" t="str">
        <f t="shared" si="6"/>
        <v>$table-&gt;timestamp('date');</v>
      </c>
    </row>
    <row r="119" spans="1:4" x14ac:dyDescent="0.25">
      <c r="A119" s="42" t="s">
        <v>110</v>
      </c>
      <c r="B119" s="40" t="s">
        <v>25</v>
      </c>
      <c r="C119" s="42"/>
      <c r="D119" s="41" t="str">
        <f t="shared" si="6"/>
        <v>$table-&gt;integer('id_job')-&gt;unsigned()-&gt;default(0);</v>
      </c>
    </row>
    <row r="120" spans="1:4" x14ac:dyDescent="0.25">
      <c r="A120" s="42" t="s">
        <v>98</v>
      </c>
      <c r="B120" s="40" t="s">
        <v>25</v>
      </c>
      <c r="C120" s="42"/>
      <c r="D120" s="43" t="str">
        <f t="shared" si="6"/>
        <v>$table-&gt;integer('currency1')-&gt;unsigned()-&gt;default(0);</v>
      </c>
    </row>
    <row r="121" spans="1:4" x14ac:dyDescent="0.25">
      <c r="A121" s="42" t="s">
        <v>97</v>
      </c>
      <c r="B121" s="40" t="s">
        <v>104</v>
      </c>
      <c r="C121" s="42"/>
      <c r="D121" s="43" t="s">
        <v>123</v>
      </c>
    </row>
    <row r="122" spans="1:4" x14ac:dyDescent="0.25">
      <c r="A122" s="42" t="s">
        <v>96</v>
      </c>
      <c r="B122" s="40" t="s">
        <v>25</v>
      </c>
      <c r="C122" s="42"/>
      <c r="D122" s="41" t="str">
        <f t="shared" ref="D122" si="8">IF(B122="String", CONCATENATE("$table-&gt;",LOWER(B122),"('",A122,"', ",C122,");"), IF(B122="Integer", CONCATENATE("$table-&gt;",LOWER(B122),"('",A122,"')-&gt;unsigned()-&gt;default(0);"), IF(B122="Text", CONCATENATE("$table-&gt;",LOWER(B122),"('",A122,"');"), IF(B122="Date", CONCATENATE("$table-&gt;","timestamp","('",A122,"');")) )))</f>
        <v>$table-&gt;integer('currency2')-&gt;unsigned()-&gt;default(0);</v>
      </c>
    </row>
    <row r="123" spans="1:4" x14ac:dyDescent="0.25">
      <c r="A123" s="42" t="s">
        <v>95</v>
      </c>
      <c r="B123" s="40" t="s">
        <v>104</v>
      </c>
      <c r="C123" s="42"/>
      <c r="D123" s="43" t="s">
        <v>122</v>
      </c>
    </row>
    <row r="124" spans="1:4" x14ac:dyDescent="0.25">
      <c r="A124" s="42" t="s">
        <v>99</v>
      </c>
      <c r="B124" s="40" t="s">
        <v>25</v>
      </c>
      <c r="C124" s="42"/>
      <c r="D124" s="41" t="str">
        <f t="shared" ref="D124:D126" si="9">IF(B124="String", CONCATENATE("$table-&gt;",LOWER(B124),"('",A124,"', ",C124,");"), IF(B124="Integer", CONCATENATE("$table-&gt;",LOWER(B124),"('",A124,"')-&gt;unsigned()-&gt;default(0);"), IF(B124="Text", CONCATENATE("$table-&gt;",LOWER(B124),"('",A124,"');"), IF(B124="Date", CONCATENATE("$table-&gt;","timestamp","('",A124,"');")) )))</f>
        <v>$table-&gt;integer('currency3')-&gt;unsigned()-&gt;default(0);</v>
      </c>
    </row>
    <row r="125" spans="1:4" x14ac:dyDescent="0.25">
      <c r="A125" s="42" t="s">
        <v>100</v>
      </c>
      <c r="B125" s="40" t="s">
        <v>104</v>
      </c>
      <c r="C125" s="42"/>
      <c r="D125" s="43" t="s">
        <v>121</v>
      </c>
    </row>
    <row r="126" spans="1:4" x14ac:dyDescent="0.25">
      <c r="A126" s="42" t="s">
        <v>101</v>
      </c>
      <c r="B126" s="40" t="s">
        <v>25</v>
      </c>
      <c r="C126" s="42"/>
      <c r="D126" s="41" t="str">
        <f t="shared" si="9"/>
        <v>$table-&gt;integer('currency4')-&gt;unsigned()-&gt;default(0);</v>
      </c>
    </row>
    <row r="127" spans="1:4" x14ac:dyDescent="0.25">
      <c r="A127" s="42" t="s">
        <v>102</v>
      </c>
      <c r="B127" s="40" t="s">
        <v>104</v>
      </c>
      <c r="C127" s="42"/>
      <c r="D127" s="43" t="s">
        <v>120</v>
      </c>
    </row>
    <row r="128" spans="1:4" x14ac:dyDescent="0.25">
      <c r="A128" s="42" t="s">
        <v>103</v>
      </c>
      <c r="B128" s="40" t="s">
        <v>104</v>
      </c>
      <c r="C128" s="42"/>
      <c r="D128" s="43" t="s">
        <v>105</v>
      </c>
    </row>
    <row r="129" spans="1:4" x14ac:dyDescent="0.25">
      <c r="A129" s="42" t="s">
        <v>106</v>
      </c>
      <c r="B129" s="40" t="s">
        <v>6</v>
      </c>
      <c r="C129" s="42">
        <v>255</v>
      </c>
      <c r="D129" s="43" t="str">
        <f>IF(B129="String", CONCATENATE("$table-&gt;",LOWER(B129),"('",A129,"', ",C129,");"), IF(B129="Integer", CONCATENATE("$table-&gt;",LOWER(B129),"('",A129,"')-&gt;unsigned()-&gt;default(0);"), IF(B129="Text", CONCATENATE("$table-&gt;",LOWER(B129),"('",A129,"');"), IF(B129="Date", CONCATENATE("$table-&gt;","timestamp","('",A129,"');")) )))</f>
        <v>$table-&gt;string('position', 255);</v>
      </c>
    </row>
    <row r="130" spans="1:4" x14ac:dyDescent="0.25">
      <c r="A130" s="42" t="s">
        <v>107</v>
      </c>
      <c r="B130" s="40" t="s">
        <v>25</v>
      </c>
      <c r="C130" s="42"/>
      <c r="D130" s="43" t="str">
        <f>IF(B130="String", CONCATENATE("$table-&gt;",LOWER(B130),"('",A130,"', ",C130,");"), IF(B130="Integer", CONCATENATE("$table-&gt;",LOWER(B130),"('",A130,"')-&gt;unsigned()-&gt;default(0);"), IF(B130="Text", CONCATENATE("$table-&gt;",LOWER(B130),"('",A130,"');"), IF(B130="Date", CONCATENATE("$table-&gt;","timestamp","('",A130,"');")) )))</f>
        <v>$table-&gt;integer('object')-&gt;unsigned()-&gt;default(0);</v>
      </c>
    </row>
    <row r="131" spans="1:4" x14ac:dyDescent="0.25">
      <c r="A131" s="42" t="s">
        <v>108</v>
      </c>
      <c r="B131" s="40" t="s">
        <v>25</v>
      </c>
      <c r="C131" s="42"/>
      <c r="D131" s="43" t="str">
        <f>IF(B131="String", CONCATENATE("$table-&gt;",LOWER(B131),"('",A131,"', ",C131,");"), IF(B131="Integer", CONCATENATE("$table-&gt;",LOWER(B131),"('",A131,"')-&gt;unsigned()-&gt;default(0);"), IF(B131="Text", CONCATENATE("$table-&gt;",LOWER(B131),"('",A131,"');"), IF(B131="Date", CONCATENATE("$table-&gt;","timestamp","('",A131,"');")) )))</f>
        <v>$table-&gt;integer('type_operation')-&gt;unsigned()-&gt;default(0);</v>
      </c>
    </row>
    <row r="132" spans="1:4" x14ac:dyDescent="0.25">
      <c r="A132" s="42" t="s">
        <v>30</v>
      </c>
      <c r="B132" s="40" t="s">
        <v>31</v>
      </c>
      <c r="C132" s="42"/>
      <c r="D132" s="43" t="str">
        <f>IF(B132="String", CONCATENATE("$table-&gt;",LOWER(B132),"('",A132,"', ",C132,");"), IF(B132="Integer", CONCATENATE("$table-&gt;",LOWER(B132),"('",A132,"')-&gt;unsigned()-&gt;default(0);"), IF(B132="Text", CONCATENATE("$table-&gt;",LOWER(B132),"('",A132,"');"), IF(B132="Date", CONCATENATE("$table-&gt;","timestamp","('",A132,"');")) )))</f>
        <v>$table-&gt;text('note');</v>
      </c>
    </row>
    <row r="133" spans="1:4" x14ac:dyDescent="0.25">
      <c r="A133" s="42"/>
      <c r="B133" s="44"/>
      <c r="C133" s="42"/>
      <c r="D133" s="45"/>
    </row>
    <row r="134" spans="1:4" x14ac:dyDescent="0.25">
      <c r="A134" s="49" t="s">
        <v>94</v>
      </c>
      <c r="B134" s="49"/>
      <c r="C134" s="49"/>
      <c r="D134" s="49"/>
    </row>
    <row r="135" spans="1:4" x14ac:dyDescent="0.25">
      <c r="A135" s="49"/>
      <c r="B135" s="49"/>
      <c r="C135" s="49"/>
      <c r="D135" s="49"/>
    </row>
    <row r="136" spans="1:4" x14ac:dyDescent="0.25">
      <c r="A136" s="38" t="s">
        <v>1</v>
      </c>
      <c r="B136" s="38" t="s">
        <v>2</v>
      </c>
      <c r="C136" s="38" t="s">
        <v>3</v>
      </c>
      <c r="D136" s="38" t="s">
        <v>4</v>
      </c>
    </row>
    <row r="137" spans="1:4" x14ac:dyDescent="0.25">
      <c r="A137" s="8" t="s">
        <v>92</v>
      </c>
      <c r="B137" s="7" t="s">
        <v>6</v>
      </c>
      <c r="C137" s="8">
        <v>255</v>
      </c>
      <c r="D137" s="13" t="str">
        <f>IF(B137="String", CONCATENATE("$table-&gt;",LOWER(B137),"('",A137,"', ",C137,");"), IF(B137="Integer", CONCATENATE("$table-&gt;",LOWER(B137),"('",A137,"')-&gt;unsigned()-&gt;default(0);"), IF(B137="Text", CONCATENATE("$table-&gt;",LOWER(B137),"('",A137,"');"), IF(B137="Date", CONCATENATE("$table-&gt;","timestamp","('",A137,"');")) )))</f>
        <v>$table-&gt;string('category', 255);</v>
      </c>
    </row>
    <row r="141" spans="1:4" x14ac:dyDescent="0.25">
      <c r="A141" s="49" t="s">
        <v>90</v>
      </c>
      <c r="B141" s="49"/>
      <c r="C141" s="49"/>
      <c r="D141" s="49"/>
    </row>
    <row r="142" spans="1:4" x14ac:dyDescent="0.25">
      <c r="A142" s="49"/>
      <c r="B142" s="49"/>
      <c r="C142" s="49"/>
      <c r="D142" s="49"/>
    </row>
    <row r="143" spans="1:4" x14ac:dyDescent="0.25">
      <c r="A143" s="39" t="s">
        <v>1</v>
      </c>
      <c r="B143" s="39" t="s">
        <v>2</v>
      </c>
      <c r="C143" s="39" t="s">
        <v>3</v>
      </c>
      <c r="D143" s="39" t="s">
        <v>4</v>
      </c>
    </row>
    <row r="144" spans="1:4" x14ac:dyDescent="0.25">
      <c r="A144" s="8" t="s">
        <v>110</v>
      </c>
      <c r="B144" s="7" t="s">
        <v>25</v>
      </c>
      <c r="C144" s="8"/>
      <c r="D144" s="13" t="str">
        <f t="shared" ref="D144:D149" si="10">IF(B144="String", CONCATENATE("$table-&gt;",LOWER(B144),"('",A144,"', ",C144,");"), IF(B144="Integer", CONCATENATE("$table-&gt;",LOWER(B144),"('",A144,"')-&gt;unsigned()-&gt;default(0);"), IF(B144="Text", CONCATENATE("$table-&gt;",LOWER(B144),"('",A144,"');"), IF(B144="Date", CONCATENATE("$table-&gt;","timestamp","('",A144,"');")) )))</f>
        <v>$table-&gt;integer('id_job')-&gt;unsigned()-&gt;default(0);</v>
      </c>
    </row>
    <row r="145" spans="1:4" x14ac:dyDescent="0.25">
      <c r="A145" s="42" t="s">
        <v>93</v>
      </c>
      <c r="B145" s="40" t="s">
        <v>25</v>
      </c>
      <c r="C145" s="42"/>
      <c r="D145" s="43" t="str">
        <f t="shared" si="10"/>
        <v>$table-&gt;integer('id_category')-&gt;unsigned()-&gt;default(0);</v>
      </c>
    </row>
    <row r="146" spans="1:4" x14ac:dyDescent="0.25">
      <c r="A146" s="42" t="s">
        <v>7</v>
      </c>
      <c r="B146" s="40" t="s">
        <v>6</v>
      </c>
      <c r="C146" s="42">
        <v>50</v>
      </c>
      <c r="D146" s="43" t="str">
        <f t="shared" si="10"/>
        <v>$table-&gt;string('id_dentist', 50);</v>
      </c>
    </row>
    <row r="147" spans="1:4" x14ac:dyDescent="0.25">
      <c r="A147" s="42" t="s">
        <v>111</v>
      </c>
      <c r="B147" s="40" t="s">
        <v>15</v>
      </c>
      <c r="C147" s="42"/>
      <c r="D147" s="41" t="str">
        <f t="shared" si="10"/>
        <v>$table-&gt;timestamp('date');</v>
      </c>
    </row>
    <row r="148" spans="1:4" x14ac:dyDescent="0.25">
      <c r="A148" s="42" t="s">
        <v>112</v>
      </c>
      <c r="B148" s="40" t="s">
        <v>25</v>
      </c>
      <c r="C148" s="42"/>
      <c r="D148" s="43" t="str">
        <f t="shared" si="10"/>
        <v>$table-&gt;integer('teeth_no')-&gt;unsigned()-&gt;default(0);</v>
      </c>
    </row>
    <row r="149" spans="1:4" x14ac:dyDescent="0.25">
      <c r="A149" s="42" t="s">
        <v>57</v>
      </c>
      <c r="B149" s="40" t="s">
        <v>31</v>
      </c>
      <c r="C149" s="42"/>
      <c r="D149" s="43" t="str">
        <f t="shared" si="10"/>
        <v>$table-&gt;text('description');</v>
      </c>
    </row>
    <row r="150" spans="1:4" x14ac:dyDescent="0.25">
      <c r="A150" s="42" t="s">
        <v>113</v>
      </c>
      <c r="B150" s="40" t="s">
        <v>25</v>
      </c>
      <c r="C150" s="42"/>
      <c r="D150" s="41" t="str">
        <f t="shared" ref="D150:D155" si="11">IF(B150="String", CONCATENATE("$table-&gt;",LOWER(B150),"('",A150,"', ",C150,");"), IF(B150="Integer", CONCATENATE("$table-&gt;",LOWER(B150),"('",A150,"')-&gt;unsigned()-&gt;default(0);"), IF(B150="Text", CONCATENATE("$table-&gt;",LOWER(B150),"('",A150,"');"), IF(B150="Date", CONCATENATE("$table-&gt;","timestamp","('",A150,"');")) )))</f>
        <v>$table-&gt;integer('currency')-&gt;unsigned()-&gt;default(0);</v>
      </c>
    </row>
    <row r="151" spans="1:4" x14ac:dyDescent="0.25">
      <c r="A151" s="42" t="s">
        <v>114</v>
      </c>
      <c r="B151" s="40" t="s">
        <v>104</v>
      </c>
      <c r="C151" s="42"/>
      <c r="D151" s="43" t="s">
        <v>115</v>
      </c>
    </row>
    <row r="152" spans="1:4" x14ac:dyDescent="0.25">
      <c r="A152" s="42" t="s">
        <v>116</v>
      </c>
      <c r="B152" s="40" t="s">
        <v>25</v>
      </c>
      <c r="C152" s="42"/>
      <c r="D152" s="41" t="str">
        <f t="shared" si="11"/>
        <v>$table-&gt;integer('quantity')-&gt;unsigned()-&gt;default(0);</v>
      </c>
    </row>
    <row r="153" spans="1:4" x14ac:dyDescent="0.25">
      <c r="A153" s="42" t="s">
        <v>32</v>
      </c>
      <c r="B153" s="40" t="s">
        <v>104</v>
      </c>
      <c r="C153" s="42"/>
      <c r="D153" s="43" t="s">
        <v>117</v>
      </c>
    </row>
    <row r="154" spans="1:4" x14ac:dyDescent="0.25">
      <c r="A154" s="42" t="s">
        <v>103</v>
      </c>
      <c r="B154" s="40" t="s">
        <v>104</v>
      </c>
      <c r="C154" s="42"/>
      <c r="D154" s="43" t="s">
        <v>105</v>
      </c>
    </row>
    <row r="155" spans="1:4" x14ac:dyDescent="0.25">
      <c r="A155" s="42" t="s">
        <v>118</v>
      </c>
      <c r="B155" s="40" t="s">
        <v>31</v>
      </c>
      <c r="C155" s="42"/>
      <c r="D155" s="43" t="str">
        <f t="shared" si="11"/>
        <v>$table-&gt;text('clicnic_note');</v>
      </c>
    </row>
    <row r="156" spans="1:4" x14ac:dyDescent="0.25">
      <c r="A156" s="42" t="s">
        <v>119</v>
      </c>
      <c r="B156" s="40" t="s">
        <v>31</v>
      </c>
      <c r="C156" s="42"/>
      <c r="D156" s="43" t="s">
        <v>105</v>
      </c>
    </row>
    <row r="157" spans="1:4" x14ac:dyDescent="0.25">
      <c r="A157" s="42"/>
      <c r="B157" s="40"/>
      <c r="C157" s="42"/>
      <c r="D157" s="43"/>
    </row>
    <row r="158" spans="1:4" x14ac:dyDescent="0.25">
      <c r="A158" s="42"/>
      <c r="B158" s="40"/>
      <c r="C158" s="42"/>
      <c r="D158" s="43"/>
    </row>
    <row r="159" spans="1:4" x14ac:dyDescent="0.25">
      <c r="A159" s="42"/>
      <c r="B159" s="40"/>
      <c r="C159" s="42"/>
      <c r="D159" s="43"/>
    </row>
    <row r="160" spans="1:4" x14ac:dyDescent="0.25">
      <c r="A160" s="42"/>
      <c r="B160" s="40"/>
      <c r="C160" s="42"/>
      <c r="D160" s="43"/>
    </row>
    <row r="163" spans="1:4" x14ac:dyDescent="0.25">
      <c r="A163" s="49" t="s">
        <v>125</v>
      </c>
      <c r="B163" s="49"/>
      <c r="C163" s="49"/>
      <c r="D163" s="49"/>
    </row>
    <row r="164" spans="1:4" x14ac:dyDescent="0.25">
      <c r="A164" s="49"/>
      <c r="B164" s="49"/>
      <c r="C164" s="49"/>
      <c r="D164" s="49"/>
    </row>
    <row r="165" spans="1:4" x14ac:dyDescent="0.25">
      <c r="A165" s="46" t="s">
        <v>1</v>
      </c>
      <c r="B165" s="46" t="s">
        <v>2</v>
      </c>
      <c r="C165" s="46" t="s">
        <v>3</v>
      </c>
      <c r="D165" s="46" t="s">
        <v>4</v>
      </c>
    </row>
    <row r="166" spans="1:4" x14ac:dyDescent="0.25">
      <c r="A166" s="42" t="s">
        <v>93</v>
      </c>
      <c r="B166" s="40" t="s">
        <v>25</v>
      </c>
      <c r="C166" s="42"/>
      <c r="D166" s="48" t="s">
        <v>124</v>
      </c>
    </row>
    <row r="167" spans="1:4" x14ac:dyDescent="0.25">
      <c r="A167" s="14" t="s">
        <v>92</v>
      </c>
      <c r="B167" s="7" t="s">
        <v>6</v>
      </c>
      <c r="C167" s="14">
        <v>255</v>
      </c>
      <c r="D167" s="47" t="str">
        <f>IF(B167="String", CONCATENATE("$table-&gt;",LOWER(B167),"('",A167,"', ",C167,")-&gt;nullable();"), IF(B167="Integer", CONCATENATE("$table-&gt;",LOWER(B167),"('",A167,"')-&gt;unsigned()-&gt;default(0);"), IF(B167="Text", CONCATENATE("$table-&gt;",LOWER(B167),"('",A167,"');"), IF(B167="Date", CONCATENATE("$table-&gt;","timestamp","('",A167,"');")) )))</f>
        <v>$table-&gt;string('category', 255)-&gt;nullable();</v>
      </c>
    </row>
    <row r="168" spans="1:4" x14ac:dyDescent="0.25">
      <c r="A168" s="14" t="s">
        <v>127</v>
      </c>
      <c r="B168" s="7" t="s">
        <v>6</v>
      </c>
      <c r="C168" s="42">
        <v>255</v>
      </c>
      <c r="D168" s="43" t="str">
        <f t="shared" ref="D168" si="12">IF(B168="String", CONCATENATE("$table-&gt;",LOWER(B168),"('",A168,"', ",C168,");"), IF(B168="Integer", CONCATENATE("$table-&gt;",LOWER(B168),"('",A168,"')-&gt;unsigned()-&gt;default(0);"), IF(B168="Text", CONCATENATE("$table-&gt;",LOWER(B168),"('",A168,"');"), IF(B168="Date", CONCATENATE("$table-&gt;","timestamp","('",A168,"');")) )))</f>
        <v>$table-&gt;string('detail', 255);</v>
      </c>
    </row>
    <row r="169" spans="1:4" x14ac:dyDescent="0.25">
      <c r="A169" s="42" t="s">
        <v>111</v>
      </c>
      <c r="B169" s="40" t="s">
        <v>15</v>
      </c>
      <c r="C169" s="42"/>
      <c r="D169" s="43" t="str">
        <f t="shared" ref="D169:D170" si="13">IF(B169="String", CONCATENATE("$table-&gt;",LOWER(B169),"('",A169,"', ",C169,");"), IF(B169="Integer", CONCATENATE("$table-&gt;",LOWER(B169),"('",A169,"')-&gt;unsigned()-&gt;default(0);"), IF(B169="Text", CONCATENATE("$table-&gt;",LOWER(B169),"('",A169,"');"), IF(B169="Date", CONCATENATE("$table-&gt;","timestamp","('",A169,"');")) )))</f>
        <v>$table-&gt;timestamp('date');</v>
      </c>
    </row>
    <row r="170" spans="1:4" x14ac:dyDescent="0.25">
      <c r="A170" s="42" t="s">
        <v>98</v>
      </c>
      <c r="B170" s="40" t="s">
        <v>25</v>
      </c>
      <c r="C170" s="42"/>
      <c r="D170" s="43" t="str">
        <f t="shared" si="13"/>
        <v>$table-&gt;integer('currency1')-&gt;unsigned()-&gt;default(0);</v>
      </c>
    </row>
    <row r="171" spans="1:4" x14ac:dyDescent="0.25">
      <c r="A171" s="42" t="s">
        <v>97</v>
      </c>
      <c r="B171" s="40" t="s">
        <v>104</v>
      </c>
      <c r="C171" s="42"/>
      <c r="D171" s="15" t="s">
        <v>128</v>
      </c>
    </row>
    <row r="172" spans="1:4" x14ac:dyDescent="0.25">
      <c r="A172" s="42" t="s">
        <v>96</v>
      </c>
      <c r="B172" s="40" t="s">
        <v>25</v>
      </c>
      <c r="C172" s="42"/>
      <c r="D172" s="41" t="str">
        <f t="shared" ref="D172" si="14">IF(B172="String", CONCATENATE("$table-&gt;",LOWER(B172),"('",A172,"', ",C172,");"), IF(B172="Integer", CONCATENATE("$table-&gt;",LOWER(B172),"('",A172,"')-&gt;unsigned()-&gt;default(0);"), IF(B172="Text", CONCATENATE("$table-&gt;",LOWER(B172),"('",A172,"');"), IF(B172="Date", CONCATENATE("$table-&gt;","timestamp","('",A172,"');")) )))</f>
        <v>$table-&gt;integer('currency2')-&gt;unsigned()-&gt;default(0);</v>
      </c>
    </row>
    <row r="173" spans="1:4" x14ac:dyDescent="0.25">
      <c r="A173" s="42" t="s">
        <v>95</v>
      </c>
      <c r="B173" s="40" t="s">
        <v>104</v>
      </c>
      <c r="C173" s="42"/>
      <c r="D173" s="15" t="s">
        <v>129</v>
      </c>
    </row>
    <row r="174" spans="1:4" x14ac:dyDescent="0.25">
      <c r="A174" s="42" t="s">
        <v>99</v>
      </c>
      <c r="B174" s="40" t="s">
        <v>25</v>
      </c>
      <c r="C174" s="42"/>
      <c r="D174" s="41" t="str">
        <f t="shared" ref="D174" si="15">IF(B174="String", CONCATENATE("$table-&gt;",LOWER(B174),"('",A174,"', ",C174,");"), IF(B174="Integer", CONCATENATE("$table-&gt;",LOWER(B174),"('",A174,"')-&gt;unsigned()-&gt;default(0);"), IF(B174="Text", CONCATENATE("$table-&gt;",LOWER(B174),"('",A174,"');"), IF(B174="Date", CONCATENATE("$table-&gt;","timestamp","('",A174,"');")) )))</f>
        <v>$table-&gt;integer('currency3')-&gt;unsigned()-&gt;default(0);</v>
      </c>
    </row>
    <row r="175" spans="1:4" x14ac:dyDescent="0.25">
      <c r="A175" s="42" t="s">
        <v>100</v>
      </c>
      <c r="B175" s="40" t="s">
        <v>104</v>
      </c>
      <c r="C175" s="42"/>
      <c r="D175" s="15" t="s">
        <v>130</v>
      </c>
    </row>
    <row r="176" spans="1:4" x14ac:dyDescent="0.25">
      <c r="A176" s="42" t="s">
        <v>101</v>
      </c>
      <c r="B176" s="40" t="s">
        <v>25</v>
      </c>
      <c r="C176" s="42"/>
      <c r="D176" s="41" t="str">
        <f t="shared" ref="D176" si="16">IF(B176="String", CONCATENATE("$table-&gt;",LOWER(B176),"('",A176,"', ",C176,");"), IF(B176="Integer", CONCATENATE("$table-&gt;",LOWER(B176),"('",A176,"')-&gt;unsigned()-&gt;default(0);"), IF(B176="Text", CONCATENATE("$table-&gt;",LOWER(B176),"('",A176,"');"), IF(B176="Date", CONCATENATE("$table-&gt;","timestamp","('",A176,"');")) )))</f>
        <v>$table-&gt;integer('currency4')-&gt;unsigned()-&gt;default(0);</v>
      </c>
    </row>
    <row r="177" spans="1:4" x14ac:dyDescent="0.25">
      <c r="A177" s="42" t="s">
        <v>102</v>
      </c>
      <c r="B177" s="40" t="s">
        <v>104</v>
      </c>
      <c r="C177" s="42"/>
      <c r="D177" s="15" t="s">
        <v>131</v>
      </c>
    </row>
    <row r="178" spans="1:4" x14ac:dyDescent="0.25">
      <c r="A178" s="42" t="s">
        <v>103</v>
      </c>
      <c r="B178" s="40" t="s">
        <v>104</v>
      </c>
      <c r="C178" s="42"/>
      <c r="D178" s="15" t="s">
        <v>126</v>
      </c>
    </row>
    <row r="179" spans="1:4" x14ac:dyDescent="0.25">
      <c r="A179" s="42" t="s">
        <v>106</v>
      </c>
      <c r="B179" s="40" t="s">
        <v>6</v>
      </c>
      <c r="C179" s="42">
        <v>255</v>
      </c>
      <c r="D179" s="43" t="str">
        <f>IF(B179="String", CONCATENATE("$table-&gt;",LOWER(B179),"('",A179,"', ",C179,")-&gt;nullable();"), IF(B179="Integer", CONCATENATE("$table-&gt;",LOWER(B179),"('",A179,"')-&gt;unsigned()-&gt;default(0);"), IF(B179="Text", CONCATENATE("$table-&gt;",LOWER(B179),"('",A179,"');"), IF(B179="Date", CONCATENATE("$table-&gt;","timestamp","('",A179,"');")) )))</f>
        <v>$table-&gt;string('position', 255)-&gt;nullable();</v>
      </c>
    </row>
    <row r="180" spans="1:4" x14ac:dyDescent="0.25">
      <c r="A180" s="42" t="s">
        <v>30</v>
      </c>
      <c r="B180" s="40" t="s">
        <v>31</v>
      </c>
      <c r="C180" s="42"/>
      <c r="D180" s="43" t="str">
        <f>IF(B180="String", CONCATENATE("$table-&gt;",LOWER(B180),"('",A180,"', ",C180,");"), IF(B180="Integer", CONCATENATE("$table-&gt;",LOWER(B180),"('",A180,"')-&gt;unsigned()-&gt;default(0);"), IF(B180="Text", CONCATENATE("$table-&gt;",LOWER(B180),"('",A180,"')-&gt;nullable();"), IF(B180="Date", CONCATENATE("$table-&gt;","timestamp","('",A180,"');")) )))</f>
        <v>$table-&gt;text('note')-&gt;nullable();</v>
      </c>
    </row>
  </sheetData>
  <mergeCells count="11">
    <mergeCell ref="A90:D91"/>
    <mergeCell ref="A1:F2"/>
    <mergeCell ref="A55:D56"/>
    <mergeCell ref="A63:D64"/>
    <mergeCell ref="A72:D73"/>
    <mergeCell ref="A80:D81"/>
    <mergeCell ref="A163:D164"/>
    <mergeCell ref="A141:D142"/>
    <mergeCell ref="A111:D112"/>
    <mergeCell ref="A134:D135"/>
    <mergeCell ref="A105:D106"/>
  </mergeCells>
  <pageMargins left="0.7" right="0.7" top="0.75" bottom="0.75" header="0.3" footer="0.3"/>
  <pageSetup paperSize="9" orientation="portrait" horizontalDpi="1200" verticalDpi="1200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2016-08-11T17:43:56Z</dcterms:modified>
</cp:coreProperties>
</file>