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s" sheetId="1" r:id="rId1"/>
  </sheets>
  <calcPr calcId="145621"/>
</workbook>
</file>

<file path=xl/calcChain.xml><?xml version="1.0" encoding="utf-8"?>
<calcChain xmlns="http://schemas.openxmlformats.org/spreadsheetml/2006/main">
  <c r="D152" i="1" l="1"/>
  <c r="D160" i="1"/>
  <c r="D159" i="1"/>
  <c r="D151" i="1"/>
  <c r="D146" i="1"/>
  <c r="D185" i="1" l="1"/>
  <c r="D69" i="1" l="1"/>
  <c r="D118" i="1" l="1"/>
  <c r="D174" i="1"/>
  <c r="D187" i="1"/>
  <c r="D186" i="1"/>
  <c r="D173" i="1"/>
  <c r="D175" i="1"/>
  <c r="D176" i="1"/>
  <c r="D178" i="1"/>
  <c r="D180" i="1"/>
  <c r="D182" i="1"/>
  <c r="D116" i="1" l="1"/>
  <c r="D119" i="1"/>
  <c r="D120" i="1"/>
  <c r="D121" i="1"/>
  <c r="D123" i="1"/>
  <c r="D125" i="1"/>
  <c r="D127" i="1"/>
  <c r="D130" i="1"/>
  <c r="D131" i="1"/>
  <c r="D132" i="1"/>
  <c r="D133" i="1"/>
  <c r="D115" i="1"/>
  <c r="D109" i="1"/>
  <c r="D110" i="1"/>
  <c r="D98" i="1"/>
  <c r="D99" i="1"/>
  <c r="D100" i="1"/>
  <c r="D101" i="1"/>
  <c r="D102" i="1"/>
  <c r="D97" i="1"/>
  <c r="D85" i="1"/>
  <c r="D76" i="1"/>
  <c r="D77" i="1"/>
  <c r="D66" i="1"/>
  <c r="D67" i="1"/>
  <c r="D68" i="1"/>
  <c r="D70" i="1"/>
  <c r="D71" i="1"/>
  <c r="D59" i="1"/>
  <c r="D60" i="1"/>
  <c r="D61" i="1"/>
  <c r="D5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6" i="1"/>
  <c r="D147" i="1" l="1"/>
  <c r="D161" i="1"/>
  <c r="D155" i="1"/>
  <c r="D153" i="1"/>
  <c r="D150" i="1"/>
  <c r="D149" i="1"/>
  <c r="D148" i="1"/>
  <c r="D145" i="1"/>
  <c r="D138" i="1" l="1"/>
  <c r="D88" i="1" l="1"/>
  <c r="D86" i="1" l="1"/>
  <c r="D87" i="1"/>
  <c r="D5" i="1" l="1"/>
</calcChain>
</file>

<file path=xl/sharedStrings.xml><?xml version="1.0" encoding="utf-8"?>
<sst xmlns="http://schemas.openxmlformats.org/spreadsheetml/2006/main" count="344" uniqueCount="140">
  <si>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</si>
  <si>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</si>
  <si>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</si>
  <si>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</si>
  <si>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</si>
  <si>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</si>
  <si>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</si>
  <si>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</si>
  <si>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</si>
  <si>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</si>
  <si>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</si>
  <si>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</si>
  <si>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</si>
  <si>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</si>
  <si>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</si>
  <si>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</si>
  <si>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</si>
  <si>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</si>
  <si>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</si>
  <si>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</si>
  <si>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</si>
  <si>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</si>
  <si>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</si>
  <si>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</si>
  <si>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</si>
  <si>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</si>
  <si>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</si>
  <si>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</si>
  <si>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</si>
  <si>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</si>
  <si>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</si>
  <si>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</si>
  <si>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</si>
  <si>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</si>
  <si>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</si>
  <si>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</si>
  <si>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</si>
  <si>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</si>
  <si>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</si>
  <si>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</si>
  <si>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</si>
  <si>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</si>
  <si>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</si>
  <si>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</si>
  <si>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</si>
  <si>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</si>
  <si>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</si>
  <si>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</si>
  <si>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</si>
  <si>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</si>
  <si>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</si>
  <si>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</si>
  <si>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</si>
  <si>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</si>
  <si>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</si>
  <si>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</si>
  <si>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</si>
  <si>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</si>
  <si>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</si>
  <si>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</si>
  <si>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</si>
  <si>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</si>
  <si>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</si>
  <si>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</si>
  <si>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</si>
  <si>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</si>
  <si>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</si>
  <si>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</si>
  <si>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</si>
  <si>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</si>
  <si>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</si>
  <si>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</si>
  <si>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</si>
  <si>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</si>
  <si>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</si>
  <si>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</si>
  <si>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</si>
  <si>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</si>
  <si>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</si>
  <si>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</si>
  <si>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</si>
  <si>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</si>
  <si>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</si>
  <si>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</si>
  <si>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</si>
  <si>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</si>
  <si>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</si>
  <si>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</si>
  <si>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</si>
  <si>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</si>
  <si>
    <t>Jobs</t>
  </si>
  <si>
    <t>id_invoice</t>
  </si>
  <si>
    <t>category</t>
  </si>
  <si>
    <t>id_category</t>
  </si>
  <si>
    <t>Categories</t>
  </si>
  <si>
    <t>prize2</t>
  </si>
  <si>
    <t>currency2</t>
  </si>
  <si>
    <t>prize1</t>
  </si>
  <si>
    <t>currency1</t>
  </si>
  <si>
    <t>currency3</t>
  </si>
  <si>
    <t>prize3</t>
  </si>
  <si>
    <t>currency4</t>
  </si>
  <si>
    <t>prize4</t>
  </si>
  <si>
    <t>vat</t>
  </si>
  <si>
    <t>Decimal</t>
  </si>
  <si>
    <t>$table-&gt;decimal('vat', 5, 2);</t>
  </si>
  <si>
    <t>position</t>
  </si>
  <si>
    <t>object</t>
  </si>
  <si>
    <t>type_operation</t>
  </si>
  <si>
    <t>JobsDetail</t>
  </si>
  <si>
    <t>id_job</t>
  </si>
  <si>
    <t>date</t>
  </si>
  <si>
    <t>teeth_no</t>
  </si>
  <si>
    <t>currency</t>
  </si>
  <si>
    <t>price</t>
  </si>
  <si>
    <t>$table-&gt;decimal('price', 7, 2);</t>
  </si>
  <si>
    <t>quantity</t>
  </si>
  <si>
    <t>$table-&gt;decimal('discount', 5, 2);</t>
  </si>
  <si>
    <t>clicnic_note</t>
  </si>
  <si>
    <t>general_note</t>
  </si>
  <si>
    <t>$table-&gt;decimal('price4', 7, 2);</t>
  </si>
  <si>
    <t>$table-&gt;decimal('price3', 7, 2);</t>
  </si>
  <si>
    <t>$table-&gt;decimal('price2', 7, 2);</t>
  </si>
  <si>
    <t>$table-&gt;decimal('price1', 7, 2);</t>
  </si>
  <si>
    <t>$table-&gt;integer('category_id')-&gt;index()-&gt;unsigned();</t>
  </si>
  <si>
    <t>TeethsPrize</t>
  </si>
  <si>
    <t>$table-&gt;decimal('vat', 5, 2)-&gt;nullable();</t>
  </si>
  <si>
    <t>detail</t>
  </si>
  <si>
    <t>$table-&gt;decimal('price1', 10, 2);</t>
  </si>
  <si>
    <t>$table-&gt;decimal('price2', 10, 2)-&gt;nullable();</t>
  </si>
  <si>
    <t>$table-&gt;decimal('price3', 10, 2)-&gt;nullable();</t>
  </si>
  <si>
    <t>$table-&gt;decimal('price4', 10, 2)-&gt;nullable();</t>
  </si>
  <si>
    <t>shortDesc</t>
  </si>
  <si>
    <t>amount</t>
  </si>
  <si>
    <t>$table-&gt;decimal('amount', 7, 2);</t>
  </si>
  <si>
    <t>id_teeth_prizes</t>
  </si>
  <si>
    <t>shortCode</t>
  </si>
  <si>
    <t>type_cure</t>
  </si>
  <si>
    <t>status_cure</t>
  </si>
  <si>
    <t>desc_client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</si>
</sst>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3" borderId="1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3" borderId="3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3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2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53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54687911" displayName="Table254687911" ref="A144:D166" totalsRowShown="0" headerRowDxfId="11" dataDxfId="10">
  <autoFilter ref="A144:D166"/>
  <tableColumns count="4">
    <tableColumn id="1" name="Column name" dataDxfId="9"/>
    <tableColumn id="2" name="Type" dataDxfId="8"/>
    <tableColumn id="3" name="Length" dataDxfId="7"/>
    <tableColumn id="4" name="Code generated" dataDxfId="6">
      <calculatedColumnFormula>IF(B145="String", CONCATENATE("$table-&gt;",LOWER(B145),"('",A145,"', ",C145,");"), IF(B145="Integer", CONCATENATE("$table-&gt;",LOWER(B145),"('",A145,"')-&gt;unsigned()-&gt;default(0);"), IF(B145="Text", CONCATENATE("$table-&gt;",LOWER(B145),"('",A145,"');"), IF(B145="Date", CONCATENATE("$table-&gt;","timestamp","('",A145,"');")) )))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e254687912" displayName="Table254687912" ref="A171:D187" totalsRowShown="0" headerRowDxfId="5" dataDxfId="4">
  <autoFilter ref="A171:D187"/>
  <tableColumns count="4">
    <tableColumn id="1" name="Column name" dataDxfId="3"/>
    <tableColumn id="2" name="Type" dataDxfId="2"/>
    <tableColumn id="3" name="Length" dataDxfId="1"/>
    <tableColumn id="4" name="Code generated" dataDxfId="0">
      <calculatedColumnFormula>IF(B172="String", CONCATENATE("$table-&gt;",LOWER(B172),"('",A172,"', ",C172,");"), IF(B172="Integer", CONCATENATE("$table-&gt;",LOWER(B172),"('",A172,"')-&gt;unsigned()-&gt;default(0);"), IF(B172="Text", CONCATENATE("$table-&gt;",LOWER(B172),"('",A172,"');"), IF(B172="Date", CONCATENATE("$table-&gt;","timestamp","('",A172,"');")) 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52">
  <autoFilter ref="A57:D61"/>
  <tableColumns count="4">
    <tableColumn id="1" name="Column name"/>
    <tableColumn id="2" name="Type" dataDxfId="51"/>
    <tableColumn id="3" name="Length"/>
    <tableColumn id="4" name="Code generated" dataDxfId="50">
      <calculatedColumnFormula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1" totalsRowShown="0" headerRowDxfId="49">
  <autoFilter ref="A65:D71"/>
  <tableColumns count="4">
    <tableColumn id="1" name="Column name"/>
    <tableColumn id="2" name="Type" dataDxfId="48"/>
    <tableColumn id="3" name="Length"/>
    <tableColumn id="4" name="Code generated" dataDxfId="47">
      <calculatedColumnFormula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5:D77" totalsRowShown="0" headerRowDxfId="46">
  <autoFilter ref="A75:D77"/>
  <tableColumns count="4">
    <tableColumn id="1" name="Column name"/>
    <tableColumn id="2" name="Type" dataDxfId="45"/>
    <tableColumn id="3" name="Length"/>
    <tableColumn id="4" name="Code generated" dataDxfId="44">
      <calculatedColumnFormula>IF(B76="String", CONCATENATE("$table-&gt;",LOWER(B76),"('",A76,"', ",C76,")-&gt;nullable();"), IF(B76="Integer", CONCATENATE("$table-&gt;",LOWER(B76),"('",A76,"')-&gt;unsigned()-&gt;default(0);"), IF(B76="Text", CONCATENATE("$table-&gt;",LOWER(B76),"('",A76,"');"), IF(B76="Date", CONCATENATE("$table-&gt;",LOWER(B76),"('",A76,"');"))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3:E89" totalsRowShown="0" headerRowDxfId="43" dataDxfId="42">
  <autoFilter ref="A83:E89"/>
  <tableColumns count="5">
    <tableColumn id="1" name="Column name" dataDxfId="41"/>
    <tableColumn id="2" name="Type" dataDxfId="40"/>
    <tableColumn id="3" name="Length" dataDxfId="39"/>
    <tableColumn id="4" name="Code generated" dataDxfId="38">
      <calculatedColumnFormula>IF(B84="String", CONCATENATE("$table-&gt;",LOWER(B84),"('",A84,"', ",C84,");"), IF(B84="Integer", CONCATENATE("$table-&gt;",LOWER(B84),"('",A84,"')-&gt;unsigned()-&gt;default(0);"), IF(B84="Text", CONCATENATE("$table-&gt;",LOWER(B84),"('",A84,"');"), IF(B84="Date", CONCATENATE("$table-&gt;","timestamp","('",A84,"');")) )))</calculatedColumnFormula>
    </tableColumn>
    <tableColumn id="5" name="Type Column" dataDxfId="3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3:E103" totalsRowShown="0" headerRowDxfId="36" dataDxfId="35">
  <autoFilter ref="A93:E103"/>
  <tableColumns count="5">
    <tableColumn id="1" name="Column name" dataDxfId="34"/>
    <tableColumn id="2" name="Type" dataDxfId="33"/>
    <tableColumn id="3" name="Length" dataDxfId="32"/>
    <tableColumn id="4" name="Code generated" dataDxfId="31"/>
    <tableColumn id="5" name="Type Column" dataDxfId="3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8:D110" totalsRowShown="0" headerRowDxfId="29" dataDxfId="28">
  <autoFilter ref="A108:D110"/>
  <tableColumns count="4">
    <tableColumn id="1" name="Column name" dataDxfId="27"/>
    <tableColumn id="2" name="Type" dataDxfId="26"/>
    <tableColumn id="3" name="Length" dataDxfId="25"/>
    <tableColumn id="4" name="Code generated" dataDxfId="24">
      <calculatedColumnFormula>IF(B109="String", CONCATENATE("$table-&gt;",LOWER(B109),"('",A109,"', ",C109,")-&gt;nullable();"), IF(B109="Integer", CONCATENATE("$table-&gt;",LOWER(B109),"('",A109,"')-&gt;unsigned()-&gt;default(0);"), IF(B109="Text", CONCATENATE("$table-&gt;",LOWER(B109),"('",A109,"');"), IF(B109="Date", CONCATENATE("$table-&gt;","timestamp","('",A109,"');")) )))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2546879" displayName="Table2546879" ref="A114:D133" totalsRowShown="0" headerRowDxfId="23" dataDxfId="22">
  <autoFilter ref="A114:D133"/>
  <tableColumns count="4">
    <tableColumn id="1" name="Column name" dataDxfId="21"/>
    <tableColumn id="2" name="Type" dataDxfId="20"/>
    <tableColumn id="3" name="Length" dataDxfId="19"/>
    <tableColumn id="4" name="Code generated" dataDxfId="18">
      <calculatedColumnFormula>IF(B115="String", CONCATENATE("$table-&gt;",LOWER(B115),"('",A115,"', ",C115,");"), IF(B115="Integer", CONCATENATE("$table-&gt;",LOWER(B115),"('",A115,"')-&gt;unsigned()-&gt;default(0);"), IF(B115="Text", CONCATENATE("$table-&gt;",LOWER(B115),"('",A115,"');"), IF(B115="Date", CONCATENATE("$table-&gt;","timestamp","('",A115,"');")) )))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254687910" displayName="Table254687910" ref="A137:D139" totalsRowShown="0" headerRowDxfId="17" dataDxfId="16">
  <autoFilter ref="A137:D139"/>
  <tableColumns count="4">
    <tableColumn id="1" name="Column name" dataDxfId="15"/>
    <tableColumn id="2" name="Type" dataDxfId="14"/>
    <tableColumn id="3" name="Length" dataDxfId="13"/>
    <tableColumn id="4" name="Code generated" dataDxfId="12">
      <calculatedColumnFormula>IF(B138="String", CONCATENATE("$table-&gt;",LOWER(B138),"('",A138,"', ",C138,");"), IF(B138="Integer", CONCATENATE("$table-&gt;",LOWER(B138),"('",A138,"')-&gt;unsigned()-&gt;default(0);"), IF(B138="Text", CONCATENATE("$table-&gt;",LOWER(B138),"('",A138,"');"), IF(B138="Date", CONCATENATE("$table-&gt;","timestamp","('",A138,"');"))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topLeftCell="A133" workbookViewId="0">
      <selection activeCell="D152" sqref="D152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50" t="s">
        <v>0</v>
      </c>
      <c r="B1" s="50"/>
      <c r="C1" s="50"/>
      <c r="D1" s="50"/>
      <c r="E1" s="50"/>
      <c r="F1" s="50"/>
    </row>
    <row r="2" spans="1:6" x14ac:dyDescent="0.25">
      <c r="A2" s="50"/>
      <c r="B2" s="50"/>
      <c r="C2" s="50"/>
      <c r="D2" s="50"/>
      <c r="E2" s="50"/>
      <c r="F2" s="50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85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",C6,")-&gt;nullable();"), IF(B6="Integer", CONCATENATE("$table-&gt;",LOWER(B6),"('",A6,"')-&gt;unsigned()-&gt;default(0);"), IF(B6="Text", CONCATENATE("$table-&gt;",LOWER(B6),"('",A6,"')-&gt;nullable();"), IF(B6="Date", CONCATENATE("$table-&gt;",LOWER(B6),"('",Table1[[#This Row],[Column name]],"');")) )))</f>
        <v>$table-&gt;string('id_dentist', 50)-&gt;nullable();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",C7,")-&gt;nullable();"), IF(B7="Integer", CONCATENATE("$table-&gt;",LOWER(B7),"('",A7,"')-&gt;unsigned()-&gt;default(0);"), IF(B7="Text", CONCATENATE("$table-&gt;",LOWER(B7),"('",A7,"')-&gt;nullable();"), IF(B7="Date", CONCATENATE("$table-&gt;",LOWER(B7),"('",Table1[[#This Row],[Column name]],"');")) )))</f>
        <v>$table-&gt;string('proffession', 50)-&gt;nullable();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",C8,")-&gt;nullable();"), IF(B8="Integer", CONCATENATE("$table-&gt;",LOWER(B8),"('",A8,"')-&gt;unsigned()-&gt;default(0);"), IF(B8="Text", CONCATENATE("$table-&gt;",LOWER(B8),"('",A8,"')-&gt;nullable();"), IF(B8="Date", CONCATENATE("$table-&gt;",LOWER(B8),"('",Table1[[#This Row],[Column name]],"');")) )))</f>
        <v>$table-&gt;string('company_name', 255)-&gt;nullable();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",C9,")-&gt;nullable();"), IF(B9="Integer", CONCATENATE("$table-&gt;",LOWER(B9),"('",A9,"')-&gt;unsigned()-&gt;default(0);"), IF(B9="Text", CONCATENATE("$table-&gt;",LOWER(B9),"('",A9,"')-&gt;nullable();"), IF(B9="Date", CONCATENATE("$table-&gt;",LOWER(B9),"('",Table1[[#This Row],[Column name]],"');")) )))</f>
        <v>$table-&gt;string('last_name', 255)-&gt;nullable();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",C10,")-&gt;nullable();"), IF(B10="Integer", CONCATENATE("$table-&gt;",LOWER(B10),"('",A10,"')-&gt;unsigned()-&gt;default(0);"), IF(B10="Text", CONCATENATE("$table-&gt;",LOWER(B10),"('",A10,"')-&gt;nullable();"), IF(B10="Date", CONCATENATE("$table-&gt;",LOWER(B10),"('",Table1[[#This Row],[Column name]],"');")) )))</f>
        <v>$table-&gt;string('first_name', 255)-&gt;nullable();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",C11,")-&gt;nullable();"), IF(B11="Integer", CONCATENATE("$table-&gt;",LOWER(B11),"('",A11,"')-&gt;unsigned()-&gt;default(0);"), IF(B11="Text", CONCATENATE("$table-&gt;",LOWER(B11),"('",A11,"')-&gt;nullable();"), IF(B11="Date", CONCATENATE("$table-&gt;",LOWER(B11),"('",Table1[[#This Row],[Column name]],"');")) )))</f>
        <v>$table-&gt;string('address', 255)-&gt;nullable();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",C12,")-&gt;nullable();"), IF(B12="Integer", CONCATENATE("$table-&gt;",LOWER(B12),"('",A12,"')-&gt;unsigned()-&gt;default(0);"), IF(B12="Text", CONCATENATE("$table-&gt;",LOWER(B12),"('",A12,"')-&gt;nullable();"), IF(B12="Date", CONCATENATE("$table-&gt;",LOWER(B12),"('",Table1[[#This Row],[Column name]],"');")) )))</f>
        <v>$table-&gt;string('city', 100)-&gt;nullable();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",C13,")-&gt;nullable();"), IF(B13="Integer", CONCATENATE("$table-&gt;",LOWER(B13),"('",A13,"')-&gt;unsigned()-&gt;default(0);"), IF(B13="Text", CONCATENATE("$table-&gt;",LOWER(B13),"('",A13,"')-&gt;nullable();"),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",C14,")-&gt;nullable();"), IF(B14="Integer", CONCATENATE("$table-&gt;",LOWER(B14),"('",A14,"')-&gt;unsigned()-&gt;default(0);"), IF(B14="Text", CONCATENATE("$table-&gt;",LOWER(B14),"('",A14,"')-&gt;nullable();"), IF(B14="Date", CONCATENATE("$table-&gt;",LOWER(B14),"('",Table1[[#This Row],[Column name]],"');")) )))</f>
        <v>$table-&gt;string('marital_status', 20)-&gt;nullable();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",C15,")-&gt;nullable();"), IF(B15="Integer", CONCATENATE("$table-&gt;",LOWER(B15),"('",A15,"')-&gt;unsigned()-&gt;default(0);"), IF(B15="Text", CONCATENATE("$table-&gt;",LOWER(B15),"('",A15,"')-&gt;nullable();"), IF(B15="Date", CONCATENATE("$table-&gt;",LOWER(B15),"('",Table1[[#This Row],[Column name]],"');")) )))</f>
        <v>$table-&gt;string('language', 100)-&gt;nullable();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",C16,")-&gt;nullable();"), IF(B16="Integer", CONCATENATE("$table-&gt;",LOWER(B16),"('",A16,"')-&gt;unsigned()-&gt;default(0);"), IF(B16="Text", CONCATENATE("$table-&gt;",LOWER(B16),"('",A16,"')-&gt;nullable();"), IF(B16="Date", CONCATENATE("$table-&gt;",LOWER(B16),"('",Table1[[#This Row],[Column name]],"');")) )))</f>
        <v>$table-&gt;string('sex', 50)-&gt;nullable();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",C17,")-&gt;nullable();"), IF(B17="Integer", CONCATENATE("$table-&gt;",LOWER(B17),"('",A17,"')-&gt;unsigned()-&gt;default(0);"), IF(B17="Text", CONCATENATE("$table-&gt;",LOWER(B17),"('",A17,"')-&gt;nullable();"), IF(B17="Date", CONCATENATE("$table-&gt;",LOWER(B17),"('",Table1[[#This Row],[Column name]],"');")) )))</f>
        <v>$table-&gt;string('email', 255)-&gt;nullable();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",C18,")-&gt;nullable();"), IF(B18="Integer", CONCATENATE("$table-&gt;",LOWER(B18),"('",A18,"')-&gt;unsigned()-&gt;default(0);"), IF(B18="Text", CONCATENATE("$table-&gt;",LOWER(B18),"('",A18,"')-&gt;nullable();"), IF(B18="Date", CONCATENATE("$table-&gt;",LOWER(B18),"('",Table1[[#This Row],[Column name]],"');")) )))</f>
        <v>$table-&gt;string('zip_code', 100)-&gt;nullable();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",C19,")-&gt;nullable();"), IF(B19="Integer", CONCATENATE("$table-&gt;",LOWER(B19),"('",A19,"')-&gt;unsigned()-&gt;default(0);"), IF(B19="Text", CONCATENATE("$table-&gt;",LOWER(B19),"('",A19,"')-&gt;nullable();"), IF(B19="Date", CONCATENATE("$table-&gt;",LOWER(B19),"('",Table1[[#This Row],[Column name]],"');")) )))</f>
        <v>$table-&gt;string('birth_place', 200)-&gt;nullable();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",C20,")-&gt;nullable();"), IF(B20="Integer", CONCATENATE("$table-&gt;",LOWER(B20),"('",A20,"')-&gt;unsigned()-&gt;default(0);"), IF(B20="Text", CONCATENATE("$table-&gt;",LOWER(B20),"('",A20,"')-&gt;nullable();"), IF(B20="Date", CONCATENATE("$table-&gt;",LOWER(B20),"('",Table1[[#This Row],[Column name]],"');")) )))</f>
        <v>$table-&gt;string('personal_phone', 30)-&gt;nullable();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",C21,")-&gt;nullable();"), IF(B21="Integer", CONCATENATE("$table-&gt;",LOWER(B21),"('",A21,"')-&gt;unsigned()-&gt;default(0);"), IF(B21="Text", CONCATENATE("$table-&gt;",LOWER(B21),"('",A21,"')-&gt;nullable();"), IF(B21="Date", CONCATENATE("$table-&gt;",LOWER(B21),"('",Table1[[#This Row],[Column name]],"');")) )))</f>
        <v>$table-&gt;string('office_phone', 30)-&gt;nullable();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",C22,")-&gt;nullable();"), IF(B22="Integer", CONCATENATE("$table-&gt;",LOWER(B22),"('",A22,"')-&gt;unsigned()-&gt;default(0);"), IF(B22="Text", CONCATENATE("$table-&gt;",LOWER(B22),"('",A22,"')-&gt;nullable();"), IF(B22="Date", CONCATENATE("$table-&gt;",LOWER(B22),"('",Table1[[#This Row],[Column name]],"');")) )))</f>
        <v>$table-&gt;string('fax', 30)-&gt;nullable();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",C23,")-&gt;nullable();"), IF(B23="Integer", CONCATENATE("$table-&gt;",LOWER(B23),"('",A23,"')-&gt;unsigned()-&gt;default(0);"), IF(B23="Text", CONCATENATE("$table-&gt;",LOWER(B23),"('",A23,"')-&gt;nullable();"), IF(B23="Date", CONCATENATE("$table-&gt;",LOWER(B23),"('",Table1[[#This Row],[Column name]],"');")) )))</f>
        <v>$table-&gt;string('tax_code', 255)-&gt;nullable();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",C24,")-&gt;nullable();"), IF(B24="Integer", CONCATENATE("$table-&gt;",LOWER(B24),"('",A24,"')-&gt;unsigned()-&gt;default(0);"), IF(B24="Text", CONCATENATE("$table-&gt;",LOWER(B24),"('",A24,"')-&gt;nullable();"), IF(B24="Date", CONCATENATE("$table-&gt;",LOWER(B24),"('",Table1[[#This Row],[Column name]],"');")) )))</f>
        <v>$table-&gt;string('photo', 255)-&gt;nullable();</v>
      </c>
    </row>
    <row r="25" spans="1:5" x14ac:dyDescent="0.25">
      <c r="A25" t="s">
        <v>88</v>
      </c>
      <c r="B25" t="s">
        <v>6</v>
      </c>
      <c r="C25">
        <v>255</v>
      </c>
      <c r="D25" t="str">
        <f>IF(B25="String", CONCATENATE("$table-&gt;",LOWER(B25),"('",A25,"', ",C25,")-&gt;nullable();"), IF(B25="Integer", CONCATENATE("$table-&gt;",LOWER(B25),"('",A25,"')-&gt;unsigned()-&gt;default(0);"), IF(B25="Text", CONCATENATE("$table-&gt;",LOWER(B25),"('",A25,"')-&gt;nullable();"), IF(B25="Date", CONCATENATE("$table-&gt;",LOWER(B25),"('",Table1[[#This Row],[Column name]],"');")) )))</f>
        <v>$table-&gt;string('image_path', 255)-&gt;nullable();</v>
      </c>
      <c r="E25" t="s">
        <v>89</v>
      </c>
    </row>
    <row r="26" spans="1:5" x14ac:dyDescent="0.25">
      <c r="A26" t="s">
        <v>79</v>
      </c>
      <c r="B26" t="s">
        <v>25</v>
      </c>
      <c r="D26" t="str">
        <f>IF(B26="String", CONCATENATE("$table-&gt;",LOWER(B26),"('",A26,"', ",C26,")-&gt;nullable();"), IF(B26="Integer", CONCATENATE("$table-&gt;",LOWER(B26),"('",A26,"')-&gt;unsigned()-&gt;default(0);"), IF(B26="Text", CONCATENATE("$table-&gt;",LOWER(B26),"('",A26,"')-&gt;nullable();"), IF(B26="Date", CONCATENATE("$table-&gt;",LOWER(B26),"('",Table1[[#This Row],[Column name]],"');")) )))</f>
        <v>$table-&gt;integer('image_id')-&gt;unsigned()-&gt;default(0);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",C27,")-&gt;nullable();"), IF(B27="Integer", CONCATENATE("$table-&gt;",LOWER(B27),"('",A27,"')-&gt;unsigned()-&gt;default(0);"), IF(B27="Text", CONCATENATE("$table-&gt;",LOWER(B27),"('",A27,"')-&gt;nullable();"),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",C28,")-&gt;nullable();"), IF(B28="Integer", CONCATENATE("$table-&gt;",LOWER(B28),"('",A28,"')-&gt;unsigned()-&gt;default(0);"), IF(B28="Text", CONCATENATE("$table-&gt;",LOWER(B28),"('",A28,"')-&gt;nullable();"),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",C29,")-&gt;nullable();"), IF(B29="Integer", CONCATENATE("$table-&gt;",LOWER(B29),"('",A29,"')-&gt;unsigned()-&gt;default(0);"), IF(B29="Text", CONCATENATE("$table-&gt;",LOWER(B29),"('",A29,"')-&gt;nullable();"),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",C30,")-&gt;nullable();"), IF(B30="Integer", CONCATENATE("$table-&gt;",LOWER(B30),"('",A30,"')-&gt;unsigned()-&gt;default(0);"), IF(B30="Text", CONCATENATE("$table-&gt;",LOWER(B30),"('",A30,"')-&gt;nullable();"),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",C31,")-&gt;nullable();"), IF(B31="Integer", CONCATENATE("$table-&gt;",LOWER(B31),"('",A31,"')-&gt;unsigned()-&gt;default(0);"), IF(B31="Text", CONCATENATE("$table-&gt;",LOWER(B31),"('",A31,"')-&gt;nullable();"),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",C32,")-&gt;nullable();"), IF(B32="Integer", CONCATENATE("$table-&gt;",LOWER(B32),"('",A32,"')-&gt;unsigned()-&gt;default(0);"), IF(B32="Text", CONCATENATE("$table-&gt;",LOWER(B32),"('",A32,"')-&gt;nullable();"), IF(B32="Date", CONCATENATE("$table-&gt;",LOWER(B32),"('",Table1[[#This Row],[Column name]],"');")) )))</f>
        <v>$table-&gt;text('note')-&gt;nullable();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",C33,")-&gt;nullable();"), IF(B33="Integer", CONCATENATE("$table-&gt;",LOWER(B33),"('",A33,"')-&gt;unsigned()-&gt;default(0);"), IF(B33="Text", CONCATENATE("$table-&gt;",LOWER(B33),"('",A33,"')-&gt;nullable();"),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",C34,")-&gt;nullable();"), IF(B34="Integer", CONCATENATE("$table-&gt;",LOWER(B34),"('",A34,"')-&gt;unsigned()-&gt;default(0);"), IF(B34="Text", CONCATENATE("$table-&gt;",LOWER(B34),"('",A34,"')-&gt;nullable();"), IF(B34="Date", CONCATENATE("$table-&gt;",LOWER(B34),"('",Table1[[#This Row],[Column name]],"');")) )))</f>
        <v>$table-&gt;string('insurance', 100)-&gt;nullable();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",C35,")-&gt;nullable();"), IF(B35="Integer", CONCATENATE("$table-&gt;",LOWER(B35),"('",A35,"')-&gt;unsigned()-&gt;default(0);"), IF(B35="Text", CONCATENATE("$table-&gt;",LOWER(B35),"('",A35,"')-&gt;nullable();"),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",C36,")-&gt;nullable();"), IF(B36="Integer", CONCATENATE("$table-&gt;",LOWER(B36),"('",A36,"')-&gt;unsigned()-&gt;default(0);"), IF(B36="Text", CONCATENATE("$table-&gt;",LOWER(B36),"('",A36,"')-&gt;nullable();"), IF(B36="Date", CONCATENATE("$table-&gt;",LOWER(B36),"('",Table1[[#This Row],[Column name]],"');")) )))</f>
        <v>$table-&gt;string('doctor_name', 100)-&gt;nullable();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",C37,")-&gt;nullable();"), IF(B37="Integer", CONCATENATE("$table-&gt;",LOWER(B37),"('",A37,"')-&gt;unsigned()-&gt;default(0);"), IF(B37="Text", CONCATENATE("$table-&gt;",LOWER(B37),"('",A37,"')-&gt;nullable();"), IF(B37="Date", CONCATENATE("$table-&gt;",LOWER(B37),"('",Table1[[#This Row],[Column name]],"');")) )))</f>
        <v>$table-&gt;string('phone_doctor', 50)-&gt;nullable();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",C38,")-&gt;nullable();"), IF(B38="Integer", CONCATENATE("$table-&gt;",LOWER(B38),"('",A38,"')-&gt;unsigned()-&gt;default(0);"), IF(B38="Text", CONCATENATE("$table-&gt;",LOWER(B38),"('",A38,"')-&gt;nullable();"), IF(B38="Date", CONCATENATE("$table-&gt;",LOWER(B38),"('",Table1[[#This Row],[Column name]],"');")) )))</f>
        <v>$table-&gt;string('adult_child', 10)-&gt;nullable();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",C39,")-&gt;nullable();"), IF(B39="Integer", CONCATENATE("$table-&gt;",LOWER(B39),"('",A39,"')-&gt;unsigned()-&gt;default(0);"), IF(B39="Text", CONCATENATE("$table-&gt;",LOWER(B39),"('",A39,"')-&gt;nullable();"),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",C40,")-&gt;nullable();"), IF(B40="Integer", CONCATENATE("$table-&gt;",LOWER(B40),"('",A40,"')-&gt;unsigned()-&gt;default(0);"), IF(B40="Text", CONCATENATE("$table-&gt;",LOWER(B40),"('",A40,"')-&gt;nullable();"), IF(B40="Date", CONCATENATE("$table-&gt;",LOWER(B40),"('",Table1[[#This Row],[Column name]],"');")) )))</f>
        <v>$table-&gt;string('barcode', 20)-&gt;nullable();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",C41,")-&gt;nullable();"), IF(B41="Integer", CONCATENATE("$table-&gt;",LOWER(B41),"('",A41,"')-&gt;unsigned()-&gt;default(0);"), IF(B41="Text", CONCATENATE("$table-&gt;",LOWER(B41),"('",A41,"')-&gt;nullable();"), IF(B41="Date", CONCATENATE("$table-&gt;",LOWER(B41),"('",Table1[[#This Row],[Column name]],"');")) )))</f>
        <v>$table-&gt;string('province', 50)-&gt;nullable();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",C42,")-&gt;nullable();"), IF(B42="Integer", CONCATENATE("$table-&gt;",LOWER(B42),"('",A42,"')-&gt;unsigned()-&gt;default(0);"), IF(B42="Text", CONCATENATE("$table-&gt;",LOWER(B42),"('",A42,"')-&gt;nullable();"), IF(B42="Date", CONCATENATE("$table-&gt;",LOWER(B42),"('",Table1[[#This Row],[Column name]],"');")) )))</f>
        <v>$table-&gt;string('id_family', 50)-&gt;nullable();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",C43,")-&gt;nullable();"), IF(B43="Integer", CONCATENATE("$table-&gt;",LOWER(B43),"('",A43,"')-&gt;unsigned()-&gt;default(0);"), IF(B43="Text", CONCATENATE("$table-&gt;",LOWER(B43),"('",A43,"')-&gt;nullable();"),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",C44,")-&gt;nullable();"), IF(B44="Integer", CONCATENATE("$table-&gt;",LOWER(B44),"('",A44,"')-&gt;unsigned()-&gt;default(0);"), IF(B44="Text", CONCATENATE("$table-&gt;",LOWER(B44),"('",A44,"')-&gt;nullable();"), IF(B44="Date", CONCATENATE("$table-&gt;",LOWER(B44),"('",Table1[[#This Row],[Column name]],"');")) )))</f>
        <v>$table-&gt;string('nation', 255)-&gt;nullable();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",C45,")-&gt;nullable();"), IF(B45="Integer", CONCATENATE("$table-&gt;",LOWER(B45),"('",A45,"')-&gt;unsigned()-&gt;default(0);"), IF(B45="Text", CONCATENATE("$table-&gt;",LOWER(B45),"('",A45,"')-&gt;nullable();"), IF(B45="Date", CONCATENATE("$table-&gt;",LOWER(B45),"('",Table1[[#This Row],[Column name]],"');")) )))</f>
        <v>$table-&gt;string('site', 255)-&gt;nullable();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",C46,")-&gt;nullable();"), IF(B46="Integer", CONCATENATE("$table-&gt;",LOWER(B46),"('",A46,"')-&gt;unsigned()-&gt;default(0);"), IF(B46="Text", CONCATENATE("$table-&gt;",LOWER(B46),"('",A46,"')-&gt;nullable();"), IF(B46="Date", CONCATENATE("$table-&gt;",LOWER(B46),"('",Table1[[#This Row],[Column name]],"');")) )))</f>
        <v>$table-&gt;text('note1')-&gt;nullable();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",C47,")-&gt;nullable();"), IF(B47="Integer", CONCATENATE("$table-&gt;",LOWER(B47),"('",A47,"')-&gt;unsigned()-&gt;default(0);"), IF(B47="Text", CONCATENATE("$table-&gt;",LOWER(B47),"('",A47,"')-&gt;nullable();"), IF(B47="Date", CONCATENATE("$table-&gt;",LOWER(B47),"('",Table1[[#This Row],[Column name]],"');")) )))</f>
        <v>$table-&gt;text('note2')-&gt;nullable();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",C48,")-&gt;nullable();"), IF(B48="Integer", CONCATENATE("$table-&gt;",LOWER(B48),"('",A48,"')-&gt;unsigned()-&gt;default(0);"), IF(B48="Text", CONCATENATE("$table-&gt;",LOWER(B48),"('",A48,"')-&gt;nullable();"), IF(B48="Date", CONCATENATE("$table-&gt;",LOWER(B48),"('",Table1[[#This Row],[Column name]],"');")) )))</f>
        <v>$table-&gt;text('note3')-&gt;nullable();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",C49,")-&gt;nullable();"), IF(B49="Integer", CONCATENATE("$table-&gt;",LOWER(B49),"('",A49,"')-&gt;unsigned()-&gt;default(0);"), IF(B49="Text", CONCATENATE("$table-&gt;",LOWER(B49),"('",A49,"')-&gt;nullable();"), IF(B49="Date", CONCATENATE("$table-&gt;",LOWER(B49),"('",Table1[[#This Row],[Column name]],"');")) )))</f>
        <v>$table-&gt;text('note4')-&gt;nullable();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",C50,")-&gt;nullable();"), IF(B50="Integer", CONCATENATE("$table-&gt;",LOWER(B50),"('",A50,"')-&gt;unsigned()-&gt;default(0);"), IF(B50="Text", CONCATENATE("$table-&gt;",LOWER(B50),"('",A50,"')-&gt;nullable();"), IF(B50="Date", CONCATENATE("$table-&gt;",LOWER(B50),"('",Table1[[#This Row],[Column name]],"');")) )))</f>
        <v>$table-&gt;text('note5')-&gt;nullable();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",C51,")-&gt;nullable();"), IF(B51="Integer", CONCATENATE("$table-&gt;",LOWER(B51),"('",A51,"')-&gt;unsigned()-&gt;default(0);"), IF(B51="Text", CONCATENATE("$table-&gt;",LOWER(B51),"('",A51,"')-&gt;nullable();"), IF(B51="Date", CONCATENATE("$table-&gt;",LOWER(B51),"('",Table1[[#This Row],[Column name]],"');")) )))</f>
        <v>$table-&gt;string('sms_notify_news', 1)-&gt;nullable();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",C52,")-&gt;nullable();"), IF(B52="Integer", CONCATENATE("$table-&gt;",LOWER(B52),"('",A52,"')-&gt;unsigned()-&gt;default(0);"), IF(B52="Text", CONCATENATE("$table-&gt;",LOWER(B52),"('",A52,"')-&gt;nullable();"), IF(B52="Date", CONCATENATE("$table-&gt;",LOWER(B52),"('",Table1[[#This Row],[Column name]],"');")) )))</f>
        <v>$table-&gt;string('patient_status', 30)-&gt;nullable();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",C53,")-&gt;nullable();"), IF(B53="Integer", CONCATENATE("$table-&gt;",LOWER(B53),"('",A53,"')-&gt;unsigned()-&gt;default(0);"), IF(B53="Text", CONCATENATE("$table-&gt;",LOWER(B53),"('",A53,"')-&gt;nullable();"), IF(B53="Date", CONCATENATE("$table-&gt;",LOWER(B53),"('",Table1[[#This Row],[Column name]],"');")) )))</f>
        <v>$table-&gt;string('head_household', 1)-&gt;nullable();</v>
      </c>
    </row>
    <row r="55" spans="1:4" x14ac:dyDescent="0.25">
      <c r="A55" s="50" t="s">
        <v>54</v>
      </c>
      <c r="B55" s="50"/>
      <c r="C55" s="50"/>
      <c r="D55" s="50"/>
    </row>
    <row r="56" spans="1:4" x14ac:dyDescent="0.25">
      <c r="A56" s="50"/>
      <c r="B56" s="50"/>
      <c r="C56" s="50"/>
      <c r="D56" s="50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100)-&gt;nullable();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100)-&gt;nullable();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100)-&gt;nullable();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100)-&gt;nullable();</v>
      </c>
    </row>
    <row r="63" spans="1:4" x14ac:dyDescent="0.25">
      <c r="A63" s="50" t="s">
        <v>59</v>
      </c>
      <c r="B63" s="50"/>
      <c r="C63" s="50"/>
      <c r="D63" s="50"/>
    </row>
    <row r="64" spans="1:4" x14ac:dyDescent="0.25">
      <c r="A64" s="50"/>
      <c r="B64" s="50"/>
      <c r="C64" s="50"/>
      <c r="D64" s="50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71" si="1"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100)-&gt;nullable();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100)-&gt;nullable();</v>
      </c>
    </row>
    <row r="69" spans="1:4" x14ac:dyDescent="0.25">
      <c r="A69" t="s">
        <v>132</v>
      </c>
      <c r="B69" s="17" t="s">
        <v>6</v>
      </c>
      <c r="C69">
        <v>100</v>
      </c>
      <c r="D69" s="49" t="str">
        <f>IF(B69="String", CONCATENATE("$table-&gt;",LOWER(B69),"('",A69,"', ",C69,")-&gt;nullable();"), IF(B69="Integer", CONCATENATE("$table-&gt;",LOWER(B69),"('",A69,"')-&gt;unsigned()-&gt;default(0);"), IF(B69="Text", CONCATENATE("$table-&gt;",LOWER(B69),"('",A69,"');"), IF(B69="Date", CONCATENATE("$table-&gt;",LOWER(B69),"('",A69,"');")) )))</f>
        <v>$table-&gt;string('shortDesc', 100)-&gt;nullable();</v>
      </c>
    </row>
    <row r="70" spans="1:4" x14ac:dyDescent="0.25">
      <c r="A70" t="s">
        <v>58</v>
      </c>
      <c r="B70" s="2" t="s">
        <v>31</v>
      </c>
      <c r="D70" s="3" t="str">
        <f t="shared" si="1"/>
        <v>$table-&gt;text('value');</v>
      </c>
    </row>
    <row r="71" spans="1:4" x14ac:dyDescent="0.25">
      <c r="A71" s="18"/>
      <c r="B71" s="17"/>
      <c r="C71" s="18"/>
      <c r="D71" s="19" t="b">
        <f t="shared" si="1"/>
        <v>0</v>
      </c>
    </row>
    <row r="73" spans="1:4" x14ac:dyDescent="0.25">
      <c r="A73" s="50" t="s">
        <v>62</v>
      </c>
      <c r="B73" s="50"/>
      <c r="C73" s="50"/>
      <c r="D73" s="50"/>
    </row>
    <row r="74" spans="1:4" x14ac:dyDescent="0.25">
      <c r="A74" s="50"/>
      <c r="B74" s="50"/>
      <c r="C74" s="50"/>
      <c r="D74" s="50"/>
    </row>
    <row r="75" spans="1:4" x14ac:dyDescent="0.25">
      <c r="A75" s="4" t="s">
        <v>1</v>
      </c>
      <c r="B75" s="4" t="s">
        <v>2</v>
      </c>
      <c r="C75" s="4" t="s">
        <v>3</v>
      </c>
      <c r="D75" s="4" t="s">
        <v>4</v>
      </c>
    </row>
    <row r="76" spans="1:4" x14ac:dyDescent="0.25">
      <c r="A76" t="s">
        <v>63</v>
      </c>
      <c r="B76" s="2" t="s">
        <v>6</v>
      </c>
      <c r="C76">
        <v>255</v>
      </c>
      <c r="D76" s="3" t="str">
        <f t="shared" ref="D76:D77" si="2">IF(B76="String", CONCATENATE("$table-&gt;",LOWER(B76),"('",A76,"', ",C76,")-&gt;nullable();"), IF(B76="Integer", CONCATENATE("$table-&gt;",LOWER(B76),"('",A76,"')-&gt;unsigned()-&gt;default(0);"), IF(B76="Text", CONCATENATE("$table-&gt;",LOWER(B76),"('",A76,"');"), IF(B76="Date", CONCATENATE("$table-&gt;",LOWER(B76),"('",A76,"');")) )))</f>
        <v>$table-&gt;string('path', 255)-&gt;nullable();</v>
      </c>
    </row>
    <row r="77" spans="1:4" x14ac:dyDescent="0.25">
      <c r="B77" s="2"/>
      <c r="D77" s="3" t="b">
        <f t="shared" si="2"/>
        <v>0</v>
      </c>
    </row>
    <row r="81" spans="1:7" x14ac:dyDescent="0.25">
      <c r="A81" s="50" t="s">
        <v>66</v>
      </c>
      <c r="B81" s="50"/>
      <c r="C81" s="50"/>
      <c r="D81" s="50"/>
    </row>
    <row r="82" spans="1:7" x14ac:dyDescent="0.25">
      <c r="A82" s="50"/>
      <c r="B82" s="50"/>
      <c r="C82" s="50"/>
      <c r="D82" s="50"/>
    </row>
    <row r="83" spans="1:7" x14ac:dyDescent="0.25">
      <c r="A83" s="5" t="s">
        <v>1</v>
      </c>
      <c r="B83" s="5" t="s">
        <v>2</v>
      </c>
      <c r="C83" s="5" t="s">
        <v>3</v>
      </c>
      <c r="D83" s="5" t="s">
        <v>4</v>
      </c>
      <c r="E83" s="21" t="s">
        <v>84</v>
      </c>
    </row>
    <row r="84" spans="1:7" x14ac:dyDescent="0.25">
      <c r="A84" s="25" t="s">
        <v>5</v>
      </c>
      <c r="B84" s="26" t="s">
        <v>6</v>
      </c>
      <c r="C84" s="29">
        <v>255</v>
      </c>
      <c r="D84" s="32" t="s">
        <v>86</v>
      </c>
      <c r="E84" s="25" t="s">
        <v>83</v>
      </c>
    </row>
    <row r="85" spans="1:7" x14ac:dyDescent="0.25">
      <c r="A85" s="24" t="s">
        <v>67</v>
      </c>
      <c r="B85" s="27" t="s">
        <v>6</v>
      </c>
      <c r="C85" s="30">
        <v>250</v>
      </c>
      <c r="D85" s="28" t="str">
        <f>IF(B85="String", CONCATENATE("$table-&gt;",LOWER(B85),"('",A85,"', ",C85,")-&gt;nullable();"), IF(B85="Integer", CONCATENATE("$table-&gt;",LOWER(B85),"('",A85,"')-&gt;unsigned()-&gt;default(0);"), IF(B85="Text", CONCATENATE("$table-&gt;",LOWER(B85),"('",A85,"');"), IF(B85="Date", CONCATENATE("$table-&gt;","timestamp","('",A85,"');")) )))</f>
        <v>$table-&gt;string('title', 250)-&gt;nullable();</v>
      </c>
      <c r="E85" s="25"/>
    </row>
    <row r="86" spans="1:7" x14ac:dyDescent="0.25">
      <c r="A86" s="24" t="s">
        <v>82</v>
      </c>
      <c r="B86" s="27" t="s">
        <v>31</v>
      </c>
      <c r="C86" s="30"/>
      <c r="D86" s="28" t="str">
        <f t="shared" ref="D86:D87" si="3">IF(B86="String", CONCATENATE("$table-&gt;",LOWER(B86),"('",A86,"', ",C86,");"), IF(B86="Integer", CONCATENATE("$table-&gt;",LOWER(B86),"('",A86,"')-&gt;unsigned()-&gt;default(0);"), IF(B86="Text", CONCATENATE("$table-&gt;",LOWER(B86),"('",A86,"');"), IF(B86="Date", CONCATENATE("$table-&gt;","timestamp","('",A86,"');")) )))</f>
        <v>$table-&gt;text('content');</v>
      </c>
      <c r="E86" s="25"/>
    </row>
    <row r="87" spans="1:7" x14ac:dyDescent="0.25">
      <c r="A87" s="24" t="s">
        <v>68</v>
      </c>
      <c r="B87" s="24" t="s">
        <v>15</v>
      </c>
      <c r="C87" s="30"/>
      <c r="D87" s="28" t="str">
        <f t="shared" si="3"/>
        <v>$table-&gt;timestamp('start_time');</v>
      </c>
      <c r="E87" s="25"/>
    </row>
    <row r="88" spans="1:7" x14ac:dyDescent="0.25">
      <c r="A88" s="24" t="s">
        <v>69</v>
      </c>
      <c r="B88" s="24" t="s">
        <v>15</v>
      </c>
      <c r="C88" s="30"/>
      <c r="D88" s="31" t="str">
        <f>IF(B88="String", CONCATENATE("$table-&gt;",LOWER(B88),"('",A88,"', ",C88,");"), IF(B88="Integer", CONCATENATE("$table-&gt;",LOWER(B88),"('",A88,"')-&gt;unsigned()-&gt;default(0);"), IF(B88="Text", CONCATENATE("$table-&gt;",LOWER(B88),"('",A88,"');"), IF(B88="Date", CONCATENATE("$table-&gt;","timestamp","('",A88,"');")) )))</f>
        <v>$table-&gt;timestamp('end_time');</v>
      </c>
      <c r="E88" s="25"/>
    </row>
    <row r="89" spans="1:7" x14ac:dyDescent="0.25">
      <c r="A89" s="34"/>
      <c r="B89" s="33"/>
      <c r="C89" s="35"/>
      <c r="D89" s="36"/>
      <c r="E89" s="37" t="s">
        <v>87</v>
      </c>
    </row>
    <row r="91" spans="1:7" x14ac:dyDescent="0.25">
      <c r="A91" s="50" t="s">
        <v>76</v>
      </c>
      <c r="B91" s="50"/>
      <c r="C91" s="50"/>
      <c r="D91" s="50"/>
    </row>
    <row r="92" spans="1:7" x14ac:dyDescent="0.25">
      <c r="A92" s="50"/>
      <c r="B92" s="50"/>
      <c r="C92" s="50"/>
      <c r="D92" s="50"/>
    </row>
    <row r="93" spans="1:7" x14ac:dyDescent="0.25">
      <c r="A93" s="6" t="s">
        <v>1</v>
      </c>
      <c r="B93" s="6" t="s">
        <v>2</v>
      </c>
      <c r="C93" s="6" t="s">
        <v>3</v>
      </c>
      <c r="D93" s="6" t="s">
        <v>4</v>
      </c>
      <c r="E93" s="21" t="s">
        <v>84</v>
      </c>
      <c r="G93" s="11"/>
    </row>
    <row r="94" spans="1:7" x14ac:dyDescent="0.25">
      <c r="A94" s="9" t="s">
        <v>70</v>
      </c>
      <c r="B94" s="7" t="s">
        <v>25</v>
      </c>
      <c r="C94" s="8">
        <v>250</v>
      </c>
      <c r="D94" s="13" t="s">
        <v>73</v>
      </c>
      <c r="E94" s="25" t="s">
        <v>83</v>
      </c>
    </row>
    <row r="95" spans="1:7" x14ac:dyDescent="0.25">
      <c r="A95" s="9" t="s">
        <v>79</v>
      </c>
      <c r="B95" s="7" t="s">
        <v>25</v>
      </c>
      <c r="C95" s="8"/>
      <c r="D95" s="9" t="s">
        <v>80</v>
      </c>
      <c r="E95" s="25" t="s">
        <v>83</v>
      </c>
    </row>
    <row r="96" spans="1:7" x14ac:dyDescent="0.25">
      <c r="A96" s="9" t="s">
        <v>72</v>
      </c>
      <c r="B96" s="7" t="s">
        <v>25</v>
      </c>
      <c r="C96" s="8"/>
      <c r="D96" s="13" t="s">
        <v>74</v>
      </c>
      <c r="E96" s="22"/>
      <c r="G96" s="12"/>
    </row>
    <row r="97" spans="1:7" x14ac:dyDescent="0.25">
      <c r="A97" s="9" t="s">
        <v>11</v>
      </c>
      <c r="B97" s="9" t="s">
        <v>6</v>
      </c>
      <c r="C97" s="9">
        <v>255</v>
      </c>
      <c r="D97" s="13" t="str">
        <f>IF(B97="String", CONCATENATE("$table-&gt;",LOWER(B97),"('",A97,"', ",C97,")-&gt;nullable();"),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$table-&gt;string('first_name', 255)-&gt;nullable();</v>
      </c>
      <c r="E97" s="22"/>
      <c r="G97" s="12"/>
    </row>
    <row r="98" spans="1:7" x14ac:dyDescent="0.25">
      <c r="A98" s="9" t="s">
        <v>10</v>
      </c>
      <c r="B98" s="16" t="s">
        <v>6</v>
      </c>
      <c r="C98" s="9">
        <v>255</v>
      </c>
      <c r="D98" s="13" t="str">
        <f t="shared" ref="D98:D102" si="4">IF(B98="String", CONCATENATE("$table-&gt;",LOWER(B98),"('",A98,"', ",C98,")-&gt;nullable();"), IF(B98="Integer", CONCATENATE("$table-&gt;",LOWER(B98),"('",A98,"')-&gt;unsigned()-&gt;default(0);"), IF(B98="Text", CONCATENATE("$table-&gt;",LOWER(B98),"('",A98,"');"), IF(B98="Date", CONCATENATE("$table-&gt;","timestamp","('",A98,"');")) )))</f>
        <v>$table-&gt;string('last_name', 255)-&gt;nullable();</v>
      </c>
      <c r="E98" s="22"/>
      <c r="G98" s="12"/>
    </row>
    <row r="99" spans="1:7" x14ac:dyDescent="0.25">
      <c r="A99" s="8" t="s">
        <v>16</v>
      </c>
      <c r="B99" s="9" t="s">
        <v>6</v>
      </c>
      <c r="C99" s="8">
        <v>200</v>
      </c>
      <c r="D99" s="13" t="str">
        <f t="shared" si="4"/>
        <v>$table-&gt;string('email', 200)-&gt;nullable();</v>
      </c>
      <c r="E99" s="22"/>
      <c r="G99" s="12"/>
    </row>
    <row r="100" spans="1:7" x14ac:dyDescent="0.25">
      <c r="A100" s="22" t="s">
        <v>12</v>
      </c>
      <c r="B100" s="23" t="s">
        <v>6</v>
      </c>
      <c r="C100" s="22">
        <v>255</v>
      </c>
      <c r="D100" s="13" t="str">
        <f t="shared" si="4"/>
        <v>$table-&gt;string('address', 255)-&gt;nullable();</v>
      </c>
      <c r="E100" s="22"/>
      <c r="G100" s="12"/>
    </row>
    <row r="101" spans="1:7" x14ac:dyDescent="0.25">
      <c r="A101" s="8" t="s">
        <v>75</v>
      </c>
      <c r="B101" s="16" t="s">
        <v>6</v>
      </c>
      <c r="C101" s="8">
        <v>50</v>
      </c>
      <c r="D101" s="13" t="str">
        <f t="shared" si="4"/>
        <v>$table-&gt;string('phone', 50)-&gt;nullable();</v>
      </c>
      <c r="E101" s="22"/>
      <c r="G101" s="12"/>
    </row>
    <row r="102" spans="1:7" x14ac:dyDescent="0.25">
      <c r="A102" s="8" t="s">
        <v>71</v>
      </c>
      <c r="B102" s="7" t="s">
        <v>6</v>
      </c>
      <c r="C102" s="8">
        <v>255</v>
      </c>
      <c r="D102" s="13" t="str">
        <f t="shared" si="4"/>
        <v>$table-&gt;string('password', 255)-&gt;nullable();</v>
      </c>
      <c r="E102" s="22"/>
      <c r="G102" s="12"/>
    </row>
    <row r="103" spans="1:7" x14ac:dyDescent="0.25">
      <c r="A103" s="14" t="s">
        <v>64</v>
      </c>
      <c r="B103" s="7" t="s">
        <v>25</v>
      </c>
      <c r="C103" s="14"/>
      <c r="D103" s="20" t="s">
        <v>81</v>
      </c>
      <c r="E103" s="22"/>
      <c r="G103" s="12"/>
    </row>
    <row r="106" spans="1:7" x14ac:dyDescent="0.25">
      <c r="A106" s="50" t="s">
        <v>77</v>
      </c>
      <c r="B106" s="50"/>
      <c r="C106" s="50"/>
      <c r="D106" s="50"/>
    </row>
    <row r="107" spans="1:7" x14ac:dyDescent="0.25">
      <c r="A107" s="50"/>
      <c r="B107" s="50"/>
      <c r="C107" s="50"/>
      <c r="D107" s="50"/>
    </row>
    <row r="108" spans="1:7" x14ac:dyDescent="0.25">
      <c r="A108" s="10" t="s">
        <v>1</v>
      </c>
      <c r="B108" s="10" t="s">
        <v>2</v>
      </c>
      <c r="C108" s="10" t="s">
        <v>3</v>
      </c>
      <c r="D108" s="10" t="s">
        <v>4</v>
      </c>
    </row>
    <row r="109" spans="1:7" x14ac:dyDescent="0.25">
      <c r="A109" s="8" t="s">
        <v>78</v>
      </c>
      <c r="B109" s="7" t="s">
        <v>6</v>
      </c>
      <c r="C109" s="8">
        <v>255</v>
      </c>
      <c r="D109" s="13" t="str">
        <f t="shared" ref="D109:D110" si="5">IF(B109="String", CONCATENATE("$table-&gt;",LOWER(B109),"('",A109,"', ",C109,")-&gt;nullable();"), IF(B109="Integer", CONCATENATE("$table-&gt;",LOWER(B109),"('",A109,"')-&gt;unsigned()-&gt;default(0);"), IF(B109="Text", CONCATENATE("$table-&gt;",LOWER(B109),"('",A109,"');"), IF(B109="Date", CONCATENATE("$table-&gt;","timestamp","('",A109,"');")) )))</f>
        <v>$table-&gt;string('status', 255)-&gt;nullable();</v>
      </c>
    </row>
    <row r="110" spans="1:7" x14ac:dyDescent="0.25">
      <c r="A110" s="14"/>
      <c r="B110" s="7"/>
      <c r="C110" s="14"/>
      <c r="D110" s="15" t="b">
        <f t="shared" si="5"/>
        <v>0</v>
      </c>
    </row>
    <row r="112" spans="1:7" x14ac:dyDescent="0.25">
      <c r="A112" s="50" t="s">
        <v>109</v>
      </c>
      <c r="B112" s="50"/>
      <c r="C112" s="50"/>
      <c r="D112" s="50"/>
    </row>
    <row r="113" spans="1:4" x14ac:dyDescent="0.25">
      <c r="A113" s="50"/>
      <c r="B113" s="50"/>
      <c r="C113" s="50"/>
      <c r="D113" s="50"/>
    </row>
    <row r="114" spans="1:4" x14ac:dyDescent="0.25">
      <c r="A114" s="38" t="s">
        <v>1</v>
      </c>
      <c r="B114" s="38" t="s">
        <v>2</v>
      </c>
      <c r="C114" s="38" t="s">
        <v>3</v>
      </c>
      <c r="D114" s="38" t="s">
        <v>4</v>
      </c>
    </row>
    <row r="115" spans="1:4" x14ac:dyDescent="0.25">
      <c r="A115" s="8" t="s">
        <v>91</v>
      </c>
      <c r="B115" s="7" t="s">
        <v>6</v>
      </c>
      <c r="C115" s="8">
        <v>50</v>
      </c>
      <c r="D115" s="13" t="str">
        <f>IF(B115="String", CONCATENATE("$table-&gt;",LOWER(B115),"('",A115,"', ",C115,")-nullable();"), IF(B115="Integer", CONCATENATE("$table-&gt;",LOWER(B115),"('",A115,"')-&gt;unsigned()-&gt;default(0);"), IF(B115="Text", CONCATENATE("$table-&gt;",LOWER(B115),"('",A115,"');"), IF(B115="Date", CONCATENATE("$table-&gt;","timestamp","('",A115,"');")) )))</f>
        <v>$table-&gt;string('id_invoice', 50)-nullable();</v>
      </c>
    </row>
    <row r="116" spans="1:4" x14ac:dyDescent="0.25">
      <c r="A116" s="14" t="s">
        <v>7</v>
      </c>
      <c r="B116" s="7" t="s">
        <v>6</v>
      </c>
      <c r="C116" s="14">
        <v>50</v>
      </c>
      <c r="D116" s="13" t="str">
        <f t="shared" ref="D116:D121" si="6">IF(B116="String", CONCATENATE("$table-&gt;",LOWER(B116),"('",A116,"', ",C116,");"), IF(B116="Integer", CONCATENATE("$table-&gt;",LOWER(B116),"('",A116,"')-&gt;unsigned()-&gt;default(0);"), IF(B116="Text", CONCATENATE("$table-&gt;",LOWER(B116),"('",A116,"');"), IF(B116="Date", CONCATENATE("$table-&gt;","timestamp","('",A116,"');")) )))</f>
        <v>$table-&gt;string('id_dentist', 50);</v>
      </c>
    </row>
    <row r="117" spans="1:4" x14ac:dyDescent="0.25">
      <c r="A117" s="42" t="s">
        <v>93</v>
      </c>
      <c r="B117" s="40" t="s">
        <v>25</v>
      </c>
      <c r="C117" s="42"/>
      <c r="D117" s="48" t="s">
        <v>124</v>
      </c>
    </row>
    <row r="118" spans="1:4" x14ac:dyDescent="0.25">
      <c r="A118" s="14" t="s">
        <v>127</v>
      </c>
      <c r="B118" s="7" t="s">
        <v>6</v>
      </c>
      <c r="C118" s="42">
        <v>255</v>
      </c>
      <c r="D118" s="43" t="str">
        <f t="shared" ref="D118" si="7">IF(B118="String", CONCATENATE("$table-&gt;",LOWER(B118),"('",A118,"', ",C118,");"), IF(B118="Integer", CONCATENATE("$table-&gt;",LOWER(B118),"('",A118,"')-&gt;unsigned()-&gt;default(0);"), IF(B118="Text", CONCATENATE("$table-&gt;",LOWER(B118),"('",A118,"');"), IF(B118="Date", CONCATENATE("$table-&gt;","timestamp","('",A118,"');")) )))</f>
        <v>$table-&gt;string('detail', 255);</v>
      </c>
    </row>
    <row r="119" spans="1:4" x14ac:dyDescent="0.25">
      <c r="A119" s="42" t="s">
        <v>111</v>
      </c>
      <c r="B119" s="40" t="s">
        <v>15</v>
      </c>
      <c r="C119" s="42"/>
      <c r="D119" s="43" t="str">
        <f t="shared" si="6"/>
        <v>$table-&gt;timestamp('date');</v>
      </c>
    </row>
    <row r="120" spans="1:4" x14ac:dyDescent="0.25">
      <c r="A120" s="42" t="s">
        <v>110</v>
      </c>
      <c r="B120" s="40" t="s">
        <v>25</v>
      </c>
      <c r="C120" s="42"/>
      <c r="D120" s="41" t="str">
        <f t="shared" si="6"/>
        <v>$table-&gt;integer('id_job')-&gt;unsigned()-&gt;default(0);</v>
      </c>
    </row>
    <row r="121" spans="1:4" x14ac:dyDescent="0.25">
      <c r="A121" s="42" t="s">
        <v>98</v>
      </c>
      <c r="B121" s="40" t="s">
        <v>25</v>
      </c>
      <c r="C121" s="42"/>
      <c r="D121" s="43" t="str">
        <f t="shared" si="6"/>
        <v>$table-&gt;integer('currency1')-&gt;unsigned()-&gt;default(0);</v>
      </c>
    </row>
    <row r="122" spans="1:4" x14ac:dyDescent="0.25">
      <c r="A122" s="42" t="s">
        <v>97</v>
      </c>
      <c r="B122" s="40" t="s">
        <v>104</v>
      </c>
      <c r="C122" s="42"/>
      <c r="D122" s="43" t="s">
        <v>123</v>
      </c>
    </row>
    <row r="123" spans="1:4" x14ac:dyDescent="0.25">
      <c r="A123" s="42" t="s">
        <v>96</v>
      </c>
      <c r="B123" s="40" t="s">
        <v>25</v>
      </c>
      <c r="C123" s="42"/>
      <c r="D123" s="41" t="str">
        <f t="shared" ref="D123" si="8">IF(B123="String", CONCATENATE("$table-&gt;",LOWER(B123),"('",A123,"', ",C123,");"), IF(B123="Integer", CONCATENATE("$table-&gt;",LOWER(B123),"('",A123,"')-&gt;unsigned()-&gt;default(0);"), IF(B123="Text", CONCATENATE("$table-&gt;",LOWER(B123),"('",A123,"');"), IF(B123="Date", CONCATENATE("$table-&gt;","timestamp","('",A123,"');")) )))</f>
        <v>$table-&gt;integer('currency2')-&gt;unsigned()-&gt;default(0);</v>
      </c>
    </row>
    <row r="124" spans="1:4" x14ac:dyDescent="0.25">
      <c r="A124" s="42" t="s">
        <v>95</v>
      </c>
      <c r="B124" s="40" t="s">
        <v>104</v>
      </c>
      <c r="C124" s="42"/>
      <c r="D124" s="43" t="s">
        <v>122</v>
      </c>
    </row>
    <row r="125" spans="1:4" x14ac:dyDescent="0.25">
      <c r="A125" s="42" t="s">
        <v>99</v>
      </c>
      <c r="B125" s="40" t="s">
        <v>25</v>
      </c>
      <c r="C125" s="42"/>
      <c r="D125" s="41" t="str">
        <f t="shared" ref="D125:D127" si="9">IF(B125="String", CONCATENATE("$table-&gt;",LOWER(B125),"('",A125,"', ",C125,");"), IF(B125="Integer", CONCATENATE("$table-&gt;",LOWER(B125),"('",A125,"')-&gt;unsigned()-&gt;default(0);"), IF(B125="Text", CONCATENATE("$table-&gt;",LOWER(B125),"('",A125,"');"), IF(B125="Date", CONCATENATE("$table-&gt;","timestamp","('",A125,"');")) )))</f>
        <v>$table-&gt;integer('currency3')-&gt;unsigned()-&gt;default(0);</v>
      </c>
    </row>
    <row r="126" spans="1:4" x14ac:dyDescent="0.25">
      <c r="A126" s="42" t="s">
        <v>100</v>
      </c>
      <c r="B126" s="40" t="s">
        <v>104</v>
      </c>
      <c r="C126" s="42"/>
      <c r="D126" s="43" t="s">
        <v>121</v>
      </c>
    </row>
    <row r="127" spans="1:4" x14ac:dyDescent="0.25">
      <c r="A127" s="42" t="s">
        <v>101</v>
      </c>
      <c r="B127" s="40" t="s">
        <v>25</v>
      </c>
      <c r="C127" s="42"/>
      <c r="D127" s="41" t="str">
        <f t="shared" si="9"/>
        <v>$table-&gt;integer('currency4')-&gt;unsigned()-&gt;default(0);</v>
      </c>
    </row>
    <row r="128" spans="1:4" x14ac:dyDescent="0.25">
      <c r="A128" s="42" t="s">
        <v>102</v>
      </c>
      <c r="B128" s="40" t="s">
        <v>104</v>
      </c>
      <c r="C128" s="42"/>
      <c r="D128" s="43" t="s">
        <v>120</v>
      </c>
    </row>
    <row r="129" spans="1:4" x14ac:dyDescent="0.25">
      <c r="A129" s="42" t="s">
        <v>103</v>
      </c>
      <c r="B129" s="40" t="s">
        <v>104</v>
      </c>
      <c r="C129" s="42"/>
      <c r="D129" s="43" t="s">
        <v>105</v>
      </c>
    </row>
    <row r="130" spans="1:4" x14ac:dyDescent="0.25">
      <c r="A130" s="42" t="s">
        <v>106</v>
      </c>
      <c r="B130" s="40" t="s">
        <v>6</v>
      </c>
      <c r="C130" s="42">
        <v>255</v>
      </c>
      <c r="D130" s="43" t="str">
        <f>IF(B130="String", CONCATENATE("$table-&gt;",LOWER(B130),"('",A130,"', ",C130,");"), IF(B130="Integer", CONCATENATE("$table-&gt;",LOWER(B130),"('",A130,"')-&gt;unsigned()-&gt;default(0);"), IF(B130="Text", CONCATENATE("$table-&gt;",LOWER(B130),"('",A130,"');"), IF(B130="Date", CONCATENATE("$table-&gt;","timestamp","('",A130,"');")) )))</f>
        <v>$table-&gt;string('position', 255);</v>
      </c>
    </row>
    <row r="131" spans="1:4" x14ac:dyDescent="0.25">
      <c r="A131" s="42" t="s">
        <v>107</v>
      </c>
      <c r="B131" s="40" t="s">
        <v>25</v>
      </c>
      <c r="C131" s="42"/>
      <c r="D131" s="43" t="str">
        <f>IF(B131="String", CONCATENATE("$table-&gt;",LOWER(B131),"('",A131,"', ",C131,");"), IF(B131="Integer", CONCATENATE("$table-&gt;",LOWER(B131),"('",A131,"')-&gt;unsigned()-&gt;default(0);"), IF(B131="Text", CONCATENATE("$table-&gt;",LOWER(B131),"('",A131,"');"), IF(B131="Date", CONCATENATE("$table-&gt;","timestamp","('",A131,"');")) )))</f>
        <v>$table-&gt;integer('object')-&gt;unsigned()-&gt;default(0);</v>
      </c>
    </row>
    <row r="132" spans="1:4" x14ac:dyDescent="0.25">
      <c r="A132" s="42" t="s">
        <v>108</v>
      </c>
      <c r="B132" s="40" t="s">
        <v>25</v>
      </c>
      <c r="C132" s="42"/>
      <c r="D132" s="43" t="str">
        <f>IF(B132="String", CONCATENATE("$table-&gt;",LOWER(B132),"('",A132,"', ",C132,");"), IF(B132="Integer", CONCATENATE("$table-&gt;",LOWER(B132),"('",A132,"')-&gt;unsigned()-&gt;default(0);"), IF(B132="Text", CONCATENATE("$table-&gt;",LOWER(B132),"('",A132,"');"), IF(B132="Date", CONCATENATE("$table-&gt;","timestamp","('",A132,"');")) )))</f>
        <v>$table-&gt;integer('type_operation')-&gt;unsigned()-&gt;default(0);</v>
      </c>
    </row>
    <row r="133" spans="1:4" x14ac:dyDescent="0.25">
      <c r="A133" s="42" t="s">
        <v>30</v>
      </c>
      <c r="B133" s="40" t="s">
        <v>31</v>
      </c>
      <c r="C133" s="42"/>
      <c r="D133" s="43" t="str">
        <f>IF(B133="String", CONCATENATE("$table-&gt;",LOWER(B133),"('",A133,"', ",C133,");"), IF(B133="Integer", CONCATENATE("$table-&gt;",LOWER(B133),"('",A133,"')-&gt;unsigned()-&gt;default(0);"), IF(B133="Text", CONCATENATE("$table-&gt;",LOWER(B133),"('",A133,"');"), IF(B133="Date", CONCATENATE("$table-&gt;","timestamp","('",A133,"');")) )))</f>
        <v>$table-&gt;text('note');</v>
      </c>
    </row>
    <row r="134" spans="1:4" x14ac:dyDescent="0.25">
      <c r="A134" s="42"/>
      <c r="B134" s="44"/>
      <c r="C134" s="42"/>
      <c r="D134" s="45"/>
    </row>
    <row r="135" spans="1:4" x14ac:dyDescent="0.25">
      <c r="A135" s="50" t="s">
        <v>94</v>
      </c>
      <c r="B135" s="50"/>
      <c r="C135" s="50"/>
      <c r="D135" s="50"/>
    </row>
    <row r="136" spans="1:4" x14ac:dyDescent="0.25">
      <c r="A136" s="50"/>
      <c r="B136" s="50"/>
      <c r="C136" s="50"/>
      <c r="D136" s="50"/>
    </row>
    <row r="137" spans="1:4" x14ac:dyDescent="0.25">
      <c r="A137" s="38" t="s">
        <v>1</v>
      </c>
      <c r="B137" s="38" t="s">
        <v>2</v>
      </c>
      <c r="C137" s="38" t="s">
        <v>3</v>
      </c>
      <c r="D137" s="38" t="s">
        <v>4</v>
      </c>
    </row>
    <row r="138" spans="1:4" x14ac:dyDescent="0.25">
      <c r="A138" s="8" t="s">
        <v>92</v>
      </c>
      <c r="B138" s="7" t="s">
        <v>6</v>
      </c>
      <c r="C138" s="8">
        <v>255</v>
      </c>
      <c r="D138" s="13" t="str">
        <f>IF(B138="String", CONCATENATE("$table-&gt;",LOWER(B138),"('",A138,"', ",C138,");"), IF(B138="Integer", CONCATENATE("$table-&gt;",LOWER(B138),"('",A138,"')-&gt;unsigned()-&gt;default(0);"), IF(B138="Text", CONCATENATE("$table-&gt;",LOWER(B138),"('",A138,"');"), IF(B138="Date", CONCATENATE("$table-&gt;","timestamp","('",A138,"');")) )))</f>
        <v>$table-&gt;string('category', 255);</v>
      </c>
    </row>
    <row r="142" spans="1:4" x14ac:dyDescent="0.25">
      <c r="A142" s="50" t="s">
        <v>90</v>
      </c>
      <c r="B142" s="50"/>
      <c r="C142" s="50"/>
      <c r="D142" s="50"/>
    </row>
    <row r="143" spans="1:4" x14ac:dyDescent="0.25">
      <c r="A143" s="50"/>
      <c r="B143" s="50"/>
      <c r="C143" s="50"/>
      <c r="D143" s="50"/>
    </row>
    <row r="144" spans="1:4" x14ac:dyDescent="0.25">
      <c r="A144" s="39" t="s">
        <v>1</v>
      </c>
      <c r="B144" s="39" t="s">
        <v>2</v>
      </c>
      <c r="C144" s="39" t="s">
        <v>3</v>
      </c>
      <c r="D144" s="39" t="s">
        <v>4</v>
      </c>
    </row>
    <row r="145" spans="1:4" x14ac:dyDescent="0.25">
      <c r="A145" s="8" t="s">
        <v>110</v>
      </c>
      <c r="B145" s="7" t="s">
        <v>25</v>
      </c>
      <c r="C145" s="8"/>
      <c r="D145" s="13" t="str">
        <f t="shared" ref="D145:D150" si="10">IF(B145="String", CONCATENATE("$table-&gt;",LOWER(B145),"('",A145,"', ",C145,");"), IF(B145="Integer", CONCATENATE("$table-&gt;",LOWER(B145),"('",A145,"')-&gt;unsigned()-&gt;default(0);"), IF(B145="Text", CONCATENATE("$table-&gt;",LOWER(B145),"('",A145,"');"), IF(B145="Date", CONCATENATE("$table-&gt;","timestamp","('",A145,"');")) )))</f>
        <v>$table-&gt;integer('id_job')-&gt;unsigned()-&gt;default(0);</v>
      </c>
    </row>
    <row r="146" spans="1:4" x14ac:dyDescent="0.25">
      <c r="A146" s="42" t="s">
        <v>135</v>
      </c>
      <c r="B146" s="40" t="s">
        <v>25</v>
      </c>
      <c r="C146" s="42"/>
      <c r="D146" s="43" t="str">
        <f>IF(B146="String", CONCATENATE("$table-&gt;",LOWER(B146),"('",A146,"', ",C146,");"), IF(B146="Integer", CONCATENATE("$table-&gt;",LOWER(B146),"('",A146,"')-&gt;unsigned()-&gt;default(0);"), IF(B146="Text", CONCATENATE("$table-&gt;",LOWER(B146),"('",A146,"');"), IF(B146="Date", CONCATENATE("$table-&gt;","timestamp","('",A146,"');")) )))</f>
        <v>$table-&gt;integer('id_teeth_prizes')-&gt;unsigned()-&gt;default(0);</v>
      </c>
    </row>
    <row r="147" spans="1:4" x14ac:dyDescent="0.25">
      <c r="A147" s="42" t="s">
        <v>7</v>
      </c>
      <c r="B147" s="40" t="s">
        <v>6</v>
      </c>
      <c r="C147" s="42">
        <v>50</v>
      </c>
      <c r="D147" s="43" t="str">
        <f t="shared" si="10"/>
        <v>$table-&gt;string('id_dentist', 50);</v>
      </c>
    </row>
    <row r="148" spans="1:4" x14ac:dyDescent="0.25">
      <c r="A148" s="42" t="s">
        <v>111</v>
      </c>
      <c r="B148" s="40" t="s">
        <v>15</v>
      </c>
      <c r="C148" s="42"/>
      <c r="D148" s="41" t="str">
        <f t="shared" si="10"/>
        <v>$table-&gt;timestamp('date');</v>
      </c>
    </row>
    <row r="149" spans="1:4" x14ac:dyDescent="0.25">
      <c r="A149" s="42" t="s">
        <v>112</v>
      </c>
      <c r="B149" s="40" t="s">
        <v>6</v>
      </c>
      <c r="C149" s="42">
        <v>255</v>
      </c>
      <c r="D149" s="43" t="str">
        <f t="shared" si="10"/>
        <v>$table-&gt;string('teeth_no', 255);</v>
      </c>
    </row>
    <row r="150" spans="1:4" x14ac:dyDescent="0.25">
      <c r="A150" s="42" t="s">
        <v>57</v>
      </c>
      <c r="B150" s="40" t="s">
        <v>31</v>
      </c>
      <c r="C150" s="42"/>
      <c r="D150" s="43" t="str">
        <f t="shared" si="10"/>
        <v>$table-&gt;text('description');</v>
      </c>
    </row>
    <row r="151" spans="1:4" x14ac:dyDescent="0.25">
      <c r="A151" s="42" t="s">
        <v>136</v>
      </c>
      <c r="B151" s="40" t="s">
        <v>6</v>
      </c>
      <c r="C151" s="42">
        <v>255</v>
      </c>
      <c r="D151" s="41" t="str">
        <f>IF(B151="String", CONCATENATE("$table-&gt;",LOWER(B151),"('",A151,"', ",C151,");"), IF(B151="Integer", CONCATENATE("$table-&gt;",LOWER(B151),"('",A151,"')-&gt;unsigned()-&gt;default(0);"), IF(B151="Text", CONCATENATE("$table-&gt;",LOWER(B151),"('",A151,"');"), IF(B151="Date", CONCATENATE("$table-&gt;","timestamp","('",A151,"');")) )))</f>
        <v>$table-&gt;string('shortCode', 255);</v>
      </c>
    </row>
    <row r="152" spans="1:4" x14ac:dyDescent="0.25">
      <c r="A152" s="42" t="s">
        <v>139</v>
      </c>
      <c r="B152" s="40" t="s">
        <v>31</v>
      </c>
      <c r="C152" s="42"/>
      <c r="D152" s="41" t="str">
        <f>IF(B152="String", CONCATENATE("$table-&gt;",LOWER(B152),"('",A152,"', ",C152,");"), IF(B152="Integer", CONCATENATE("$table-&gt;",LOWER(B152),"('",A152,"')-&gt;unsigned()-&gt;default(0);"), IF(B152="Text", CONCATENATE("$table-&gt;",LOWER(B152),"('",A152,"');"), IF(B152="Date", CONCATENATE("$table-&gt;","timestamp","('",A152,"');")) )))</f>
        <v>$table-&gt;text('desc_client');</v>
      </c>
    </row>
    <row r="153" spans="1:4" x14ac:dyDescent="0.25">
      <c r="A153" s="42" t="s">
        <v>113</v>
      </c>
      <c r="B153" s="40" t="s">
        <v>25</v>
      </c>
      <c r="C153" s="42"/>
      <c r="D153" s="41" t="str">
        <f t="shared" ref="D153:D161" si="11">IF(B153="String", CONCATENATE("$table-&gt;",LOWER(B153),"('",A153,"', ",C153,");"), IF(B153="Integer", CONCATENATE("$table-&gt;",LOWER(B153),"('",A153,"')-&gt;unsigned()-&gt;default(0);"), IF(B153="Text", CONCATENATE("$table-&gt;",LOWER(B153),"('",A153,"');"), IF(B153="Date", CONCATENATE("$table-&gt;","timestamp","('",A153,"');")) )))</f>
        <v>$table-&gt;integer('currency')-&gt;unsigned()-&gt;default(0);</v>
      </c>
    </row>
    <row r="154" spans="1:4" x14ac:dyDescent="0.25">
      <c r="A154" s="42" t="s">
        <v>114</v>
      </c>
      <c r="B154" s="40" t="s">
        <v>104</v>
      </c>
      <c r="C154" s="42"/>
      <c r="D154" s="43" t="s">
        <v>115</v>
      </c>
    </row>
    <row r="155" spans="1:4" x14ac:dyDescent="0.25">
      <c r="A155" s="42" t="s">
        <v>116</v>
      </c>
      <c r="B155" s="40" t="s">
        <v>25</v>
      </c>
      <c r="C155" s="42"/>
      <c r="D155" s="41" t="str">
        <f t="shared" si="11"/>
        <v>$table-&gt;integer('quantity')-&gt;unsigned()-&gt;default(0);</v>
      </c>
    </row>
    <row r="156" spans="1:4" x14ac:dyDescent="0.25">
      <c r="A156" s="42" t="s">
        <v>32</v>
      </c>
      <c r="B156" s="40" t="s">
        <v>104</v>
      </c>
      <c r="C156" s="42"/>
      <c r="D156" s="43" t="s">
        <v>117</v>
      </c>
    </row>
    <row r="157" spans="1:4" x14ac:dyDescent="0.25">
      <c r="A157" s="42" t="s">
        <v>103</v>
      </c>
      <c r="B157" s="40" t="s">
        <v>104</v>
      </c>
      <c r="C157" s="42"/>
      <c r="D157" s="43" t="s">
        <v>105</v>
      </c>
    </row>
    <row r="158" spans="1:4" x14ac:dyDescent="0.25">
      <c r="A158" s="42" t="s">
        <v>133</v>
      </c>
      <c r="B158" s="40" t="s">
        <v>104</v>
      </c>
      <c r="C158" s="42"/>
      <c r="D158" s="43" t="s">
        <v>134</v>
      </c>
    </row>
    <row r="159" spans="1:4" x14ac:dyDescent="0.25">
      <c r="A159" s="42" t="s">
        <v>137</v>
      </c>
      <c r="B159" s="40" t="s">
        <v>6</v>
      </c>
      <c r="C159" s="42">
        <v>255</v>
      </c>
      <c r="D159" s="41" t="str">
        <f>IF(B159="String", CONCATENATE("$table-&gt;",LOWER(B159),"('",A159,"', ",C159,");"), IF(B159="Integer", CONCATENATE("$table-&gt;",LOWER(B159),"('",A159,"')-&gt;unsigned()-&gt;default(0);"), IF(B159="Text", CONCATENATE("$table-&gt;",LOWER(B159),"('",A159,"');"), IF(B159="Date", CONCATENATE("$table-&gt;","timestamp","('",A159,"');")) )))</f>
        <v>$table-&gt;string('type_cure', 255);</v>
      </c>
    </row>
    <row r="160" spans="1:4" x14ac:dyDescent="0.25">
      <c r="A160" s="42" t="s">
        <v>138</v>
      </c>
      <c r="B160" s="40" t="s">
        <v>6</v>
      </c>
      <c r="C160" s="42">
        <v>255</v>
      </c>
      <c r="D160" s="41" t="str">
        <f>IF(B160="String", CONCATENATE("$table-&gt;",LOWER(B160),"('",A160,"', ",C160,");"), IF(B160="Integer", CONCATENATE("$table-&gt;",LOWER(B160),"('",A160,"')-&gt;unsigned()-&gt;default(0);"), IF(B160="Text", CONCATENATE("$table-&gt;",LOWER(B160),"('",A160,"');"), IF(B160="Date", CONCATENATE("$table-&gt;","timestamp","('",A160,"');")) )))</f>
        <v>$table-&gt;string('status_cure', 255);</v>
      </c>
    </row>
    <row r="161" spans="1:4" x14ac:dyDescent="0.25">
      <c r="A161" s="42" t="s">
        <v>118</v>
      </c>
      <c r="B161" s="40" t="s">
        <v>31</v>
      </c>
      <c r="C161" s="42"/>
      <c r="D161" s="43" t="str">
        <f t="shared" si="11"/>
        <v>$table-&gt;text('clicnic_note');</v>
      </c>
    </row>
    <row r="162" spans="1:4" x14ac:dyDescent="0.25">
      <c r="A162" s="42" t="s">
        <v>119</v>
      </c>
      <c r="B162" s="40" t="s">
        <v>31</v>
      </c>
      <c r="C162" s="42"/>
      <c r="D162" s="43" t="s">
        <v>105</v>
      </c>
    </row>
    <row r="163" spans="1:4" x14ac:dyDescent="0.25">
      <c r="A163" s="42"/>
      <c r="B163" s="40"/>
      <c r="C163" s="42"/>
      <c r="D163" s="43"/>
    </row>
    <row r="164" spans="1:4" x14ac:dyDescent="0.25">
      <c r="A164" s="42"/>
      <c r="B164" s="40"/>
      <c r="C164" s="42"/>
      <c r="D164" s="43"/>
    </row>
    <row r="165" spans="1:4" x14ac:dyDescent="0.25">
      <c r="A165" s="42"/>
      <c r="B165" s="40"/>
      <c r="C165" s="42"/>
      <c r="D165" s="43"/>
    </row>
    <row r="166" spans="1:4" x14ac:dyDescent="0.25">
      <c r="A166" s="42"/>
      <c r="B166" s="40"/>
      <c r="C166" s="42"/>
      <c r="D166" s="43"/>
    </row>
    <row r="169" spans="1:4" x14ac:dyDescent="0.25">
      <c r="A169" s="50" t="s">
        <v>125</v>
      </c>
      <c r="B169" s="50"/>
      <c r="C169" s="50"/>
      <c r="D169" s="50"/>
    </row>
    <row r="170" spans="1:4" x14ac:dyDescent="0.25">
      <c r="A170" s="50"/>
      <c r="B170" s="50"/>
      <c r="C170" s="50"/>
      <c r="D170" s="50"/>
    </row>
    <row r="171" spans="1:4" x14ac:dyDescent="0.25">
      <c r="A171" s="46" t="s">
        <v>1</v>
      </c>
      <c r="B171" s="46" t="s">
        <v>2</v>
      </c>
      <c r="C171" s="46" t="s">
        <v>3</v>
      </c>
      <c r="D171" s="46" t="s">
        <v>4</v>
      </c>
    </row>
    <row r="172" spans="1:4" x14ac:dyDescent="0.25">
      <c r="A172" s="42" t="s">
        <v>93</v>
      </c>
      <c r="B172" s="40" t="s">
        <v>25</v>
      </c>
      <c r="C172" s="42"/>
      <c r="D172" s="48" t="s">
        <v>124</v>
      </c>
    </row>
    <row r="173" spans="1:4" x14ac:dyDescent="0.25">
      <c r="A173" s="14" t="s">
        <v>92</v>
      </c>
      <c r="B173" s="7" t="s">
        <v>6</v>
      </c>
      <c r="C173" s="14">
        <v>255</v>
      </c>
      <c r="D173" s="47" t="str">
        <f>IF(B173="String", CONCATENATE("$table-&gt;",LOWER(B173),"('",A173,"', ",C173,")-&gt;nullable();"), IF(B173="Integer", CONCATENATE("$table-&gt;",LOWER(B173),"('",A173,"')-&gt;unsigned()-&gt;default(0);"), IF(B173="Text", CONCATENATE("$table-&gt;",LOWER(B173),"('",A173,"');"), IF(B173="Date", CONCATENATE("$table-&gt;","timestamp","('",A173,"');")) )))</f>
        <v>$table-&gt;string('category', 255)-&gt;nullable();</v>
      </c>
    </row>
    <row r="174" spans="1:4" x14ac:dyDescent="0.25">
      <c r="A174" s="14" t="s">
        <v>127</v>
      </c>
      <c r="B174" s="7" t="s">
        <v>6</v>
      </c>
      <c r="C174" s="42">
        <v>255</v>
      </c>
      <c r="D174" s="43" t="str">
        <f t="shared" ref="D174" si="12">IF(B174="String", CONCATENATE("$table-&gt;",LOWER(B174),"('",A174,"', ",C174,");"), IF(B174="Integer", CONCATENATE("$table-&gt;",LOWER(B174),"('",A174,"')-&gt;unsigned()-&gt;default(0);"), IF(B174="Text", CONCATENATE("$table-&gt;",LOWER(B174),"('",A174,"');"), IF(B174="Date", CONCATENATE("$table-&gt;","timestamp","('",A174,"');")) )))</f>
        <v>$table-&gt;string('detail', 255);</v>
      </c>
    </row>
    <row r="175" spans="1:4" x14ac:dyDescent="0.25">
      <c r="A175" s="42" t="s">
        <v>111</v>
      </c>
      <c r="B175" s="40" t="s">
        <v>15</v>
      </c>
      <c r="C175" s="42"/>
      <c r="D175" s="43" t="str">
        <f t="shared" ref="D175:D176" si="13">IF(B175="String", CONCATENATE("$table-&gt;",LOWER(B175),"('",A175,"', ",C175,");"), IF(B175="Integer", CONCATENATE("$table-&gt;",LOWER(B175),"('",A175,"')-&gt;unsigned()-&gt;default(0);"), IF(B175="Text", CONCATENATE("$table-&gt;",LOWER(B175),"('",A175,"');"), IF(B175="Date", CONCATENATE("$table-&gt;","timestamp","('",A175,"');")) )))</f>
        <v>$table-&gt;timestamp('date');</v>
      </c>
    </row>
    <row r="176" spans="1:4" x14ac:dyDescent="0.25">
      <c r="A176" s="42" t="s">
        <v>98</v>
      </c>
      <c r="B176" s="40" t="s">
        <v>25</v>
      </c>
      <c r="C176" s="42"/>
      <c r="D176" s="43" t="str">
        <f t="shared" si="13"/>
        <v>$table-&gt;integer('currency1')-&gt;unsigned()-&gt;default(0);</v>
      </c>
    </row>
    <row r="177" spans="1:4" x14ac:dyDescent="0.25">
      <c r="A177" s="42" t="s">
        <v>97</v>
      </c>
      <c r="B177" s="40" t="s">
        <v>104</v>
      </c>
      <c r="C177" s="42"/>
      <c r="D177" s="15" t="s">
        <v>128</v>
      </c>
    </row>
    <row r="178" spans="1:4" x14ac:dyDescent="0.25">
      <c r="A178" s="42" t="s">
        <v>96</v>
      </c>
      <c r="B178" s="40" t="s">
        <v>25</v>
      </c>
      <c r="C178" s="42"/>
      <c r="D178" s="41" t="str">
        <f t="shared" ref="D178" si="14">IF(B178="String", CONCATENATE("$table-&gt;",LOWER(B178),"('",A178,"', ",C178,");"), IF(B178="Integer", CONCATENATE("$table-&gt;",LOWER(B178),"('",A178,"')-&gt;unsigned()-&gt;default(0);"), IF(B178="Text", CONCATENATE("$table-&gt;",LOWER(B178),"('",A178,"');"), IF(B178="Date", CONCATENATE("$table-&gt;","timestamp","('",A178,"');")) )))</f>
        <v>$table-&gt;integer('currency2')-&gt;unsigned()-&gt;default(0);</v>
      </c>
    </row>
    <row r="179" spans="1:4" x14ac:dyDescent="0.25">
      <c r="A179" s="42" t="s">
        <v>95</v>
      </c>
      <c r="B179" s="40" t="s">
        <v>104</v>
      </c>
      <c r="C179" s="42"/>
      <c r="D179" s="15" t="s">
        <v>129</v>
      </c>
    </row>
    <row r="180" spans="1:4" x14ac:dyDescent="0.25">
      <c r="A180" s="42" t="s">
        <v>99</v>
      </c>
      <c r="B180" s="40" t="s">
        <v>25</v>
      </c>
      <c r="C180" s="42"/>
      <c r="D180" s="41" t="str">
        <f t="shared" ref="D180" si="15">IF(B180="String", CONCATENATE("$table-&gt;",LOWER(B180),"('",A180,"', ",C180,");"), IF(B180="Integer", CONCATENATE("$table-&gt;",LOWER(B180),"('",A180,"')-&gt;unsigned()-&gt;default(0);"), IF(B180="Text", CONCATENATE("$table-&gt;",LOWER(B180),"('",A180,"');"), IF(B180="Date", CONCATENATE("$table-&gt;","timestamp","('",A180,"');")) )))</f>
        <v>$table-&gt;integer('currency3')-&gt;unsigned()-&gt;default(0);</v>
      </c>
    </row>
    <row r="181" spans="1:4" x14ac:dyDescent="0.25">
      <c r="A181" s="42" t="s">
        <v>100</v>
      </c>
      <c r="B181" s="40" t="s">
        <v>104</v>
      </c>
      <c r="C181" s="42"/>
      <c r="D181" s="15" t="s">
        <v>130</v>
      </c>
    </row>
    <row r="182" spans="1:4" x14ac:dyDescent="0.25">
      <c r="A182" s="42" t="s">
        <v>101</v>
      </c>
      <c r="B182" s="40" t="s">
        <v>25</v>
      </c>
      <c r="C182" s="42"/>
      <c r="D182" s="41" t="str">
        <f t="shared" ref="D182" si="16">IF(B182="String", CONCATENATE("$table-&gt;",LOWER(B182),"('",A182,"', ",C182,");"), IF(B182="Integer", CONCATENATE("$table-&gt;",LOWER(B182),"('",A182,"')-&gt;unsigned()-&gt;default(0);"), IF(B182="Text", CONCATENATE("$table-&gt;",LOWER(B182),"('",A182,"');"), IF(B182="Date", CONCATENATE("$table-&gt;","timestamp","('",A182,"');")) )))</f>
        <v>$table-&gt;integer('currency4')-&gt;unsigned()-&gt;default(0);</v>
      </c>
    </row>
    <row r="183" spans="1:4" x14ac:dyDescent="0.25">
      <c r="A183" s="42" t="s">
        <v>102</v>
      </c>
      <c r="B183" s="40" t="s">
        <v>104</v>
      </c>
      <c r="C183" s="42"/>
      <c r="D183" s="15" t="s">
        <v>131</v>
      </c>
    </row>
    <row r="184" spans="1:4" x14ac:dyDescent="0.25">
      <c r="A184" s="42" t="s">
        <v>103</v>
      </c>
      <c r="B184" s="40" t="s">
        <v>104</v>
      </c>
      <c r="C184" s="42"/>
      <c r="D184" s="15" t="s">
        <v>126</v>
      </c>
    </row>
    <row r="185" spans="1:4" x14ac:dyDescent="0.25">
      <c r="A185" s="42" t="s">
        <v>32</v>
      </c>
      <c r="B185" s="40" t="s">
        <v>25</v>
      </c>
      <c r="C185" s="42"/>
      <c r="D185" s="41" t="str">
        <f>IF(B185="String", CONCATENATE("$table-&gt;",LOWER(B185),"('",A185,"', ",C185,");"), IF(B185="Integer", CONCATENATE("$table-&gt;",LOWER(B185),"('",A185,"')-&gt;unsigned()-&gt;default(0);"), IF(B185="Text", CONCATENATE("$table-&gt;",LOWER(B185),"('",A185,"');"), IF(B185="Date", CONCATENATE("$table-&gt;","timestamp","('",A185,"');")) )))</f>
        <v>$table-&gt;integer('discount')-&gt;unsigned()-&gt;default(0);</v>
      </c>
    </row>
    <row r="186" spans="1:4" x14ac:dyDescent="0.25">
      <c r="A186" s="42" t="s">
        <v>106</v>
      </c>
      <c r="B186" s="40" t="s">
        <v>6</v>
      </c>
      <c r="C186" s="42">
        <v>255</v>
      </c>
      <c r="D186" s="43" t="str">
        <f>IF(B186="String", CONCATENATE("$table-&gt;",LOWER(B186),"('",A186,"', ",C186,")-&gt;nullable();"), IF(B186="Integer", CONCATENATE("$table-&gt;",LOWER(B186),"('",A186,"')-&gt;unsigned()-&gt;default(0);"), IF(B186="Text", CONCATENATE("$table-&gt;",LOWER(B186),"('",A186,"');"), IF(B186="Date", CONCATENATE("$table-&gt;","timestamp","('",A186,"');")) )))</f>
        <v>$table-&gt;string('position', 255)-&gt;nullable();</v>
      </c>
    </row>
    <row r="187" spans="1:4" x14ac:dyDescent="0.25">
      <c r="A187" s="42" t="s">
        <v>30</v>
      </c>
      <c r="B187" s="40" t="s">
        <v>31</v>
      </c>
      <c r="C187" s="42"/>
      <c r="D187" s="43" t="str">
        <f>IF(B187="String", CONCATENATE("$table-&gt;",LOWER(B187),"('",A187,"', ",C187,");"), IF(B187="Integer", CONCATENATE("$table-&gt;",LOWER(B187),"('",A187,"')-&gt;unsigned()-&gt;default(0);"), IF(B187="Text", CONCATENATE("$table-&gt;",LOWER(B187),"('",A187,"')-&gt;nullable();"), IF(B187="Date", CONCATENATE("$table-&gt;","timestamp","('",A187,"');")) )))</f>
        <v>$table-&gt;text('note')-&gt;nullable();</v>
      </c>
    </row>
  </sheetData>
  <mergeCells count="11">
    <mergeCell ref="A169:D170"/>
    <mergeCell ref="A142:D143"/>
    <mergeCell ref="A112:D113"/>
    <mergeCell ref="A135:D136"/>
    <mergeCell ref="A106:D107"/>
    <mergeCell ref="A91:D92"/>
    <mergeCell ref="A1:F2"/>
    <mergeCell ref="A55:D56"/>
    <mergeCell ref="A63:D64"/>
    <mergeCell ref="A73:D74"/>
    <mergeCell ref="A81:D82"/>
  </mergeCells>
  <pageMargins left="0.7" right="0.7" top="0.75" bottom="0.75" header="0.3" footer="0.3"/>
  <pageSetup paperSize="9" orientation="portrait" horizontalDpi="1200" verticalDpi="12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2016-08-15T21:40:27Z</dcterms:modified>
</cp:coreProperties>
</file>