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filterPrivacy="1" defaultThemeVersion="164011"/>
  <bookViews>
    <workbookView xWindow="0" yWindow="0" windowWidth="21736" windowHeight="8341" tabRatio="1000" activeTab="3"/>
  </bookViews>
  <sheets>
    <sheet name="True Definitions" sheetId="5" r:id="rId1"/>
    <sheet name="TRUE 6502 ROTOR TABLE" sheetId="6" r:id="rId2"/>
    <sheet name="Rotor Simulator" sheetId="7" r:id="rId3"/>
    <sheet name="Enigma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" i="9" l="1"/>
  <c r="BV16" i="9" s="1"/>
  <c r="R5" i="9"/>
  <c r="R17" i="9" s="1"/>
  <c r="R16" i="9" s="1"/>
  <c r="Q4" i="9"/>
  <c r="P3" i="9"/>
  <c r="AA5" i="9"/>
  <c r="AA17" i="9" s="1"/>
  <c r="Z4" i="9"/>
  <c r="Y3" i="9"/>
  <c r="AJ5" i="9"/>
  <c r="AJ17" i="9" s="1"/>
  <c r="AJ16" i="9" s="1"/>
  <c r="AI4" i="9"/>
  <c r="AH3" i="9"/>
  <c r="AS5" i="9"/>
  <c r="AS17" i="9" s="1"/>
  <c r="AS16" i="9" s="1"/>
  <c r="AR4" i="9"/>
  <c r="AZ3" i="9"/>
  <c r="BA4" i="9"/>
  <c r="BB5" i="9"/>
  <c r="BB17" i="9" s="1"/>
  <c r="BK5" i="9"/>
  <c r="BK17" i="9" s="1"/>
  <c r="BJ4" i="9"/>
  <c r="BI3" i="9"/>
  <c r="BT5" i="9"/>
  <c r="BT17" i="9" s="1"/>
  <c r="BR3" i="9"/>
  <c r="BS4" i="9"/>
  <c r="L16" i="7"/>
  <c r="L15" i="7"/>
  <c r="L14" i="7"/>
  <c r="G14" i="7" s="1"/>
  <c r="L13" i="7"/>
  <c r="G13" i="7" s="1"/>
  <c r="L12" i="7"/>
  <c r="G12" i="7" s="1"/>
  <c r="L11" i="7"/>
  <c r="G11" i="7" s="1"/>
  <c r="L10" i="7"/>
  <c r="G10" i="7" s="1"/>
  <c r="L9" i="7"/>
  <c r="G9" i="7" s="1"/>
  <c r="L8" i="7"/>
  <c r="G8" i="7" s="1"/>
  <c r="L7" i="7"/>
  <c r="G7" i="7" s="1"/>
  <c r="BS17" i="9" l="1"/>
  <c r="BR17" i="9" s="1"/>
  <c r="AA16" i="9"/>
  <c r="AA15" i="9" s="1"/>
  <c r="Z17" i="9"/>
  <c r="Y17" i="9" s="1"/>
  <c r="BK16" i="9"/>
  <c r="BJ16" i="9" s="1"/>
  <c r="BI16" i="9" s="1"/>
  <c r="BJ17" i="9"/>
  <c r="BI17" i="9" s="1"/>
  <c r="BB16" i="9"/>
  <c r="BA16" i="9" s="1"/>
  <c r="AZ16" i="9" s="1"/>
  <c r="BA17" i="9"/>
  <c r="AZ17" i="9" s="1"/>
  <c r="AI17" i="9"/>
  <c r="AH17" i="9" s="1"/>
  <c r="BV11" i="9"/>
  <c r="BV15" i="9"/>
  <c r="BV12" i="9"/>
  <c r="BQ12" i="9" s="1"/>
  <c r="BV9" i="9"/>
  <c r="BQ9" i="9" s="1"/>
  <c r="BV13" i="9"/>
  <c r="BQ13" i="9" s="1"/>
  <c r="BV17" i="9"/>
  <c r="BQ17" i="9" s="1"/>
  <c r="BV10" i="9"/>
  <c r="BQ10" i="9" s="1"/>
  <c r="BV14" i="9"/>
  <c r="BQ14" i="9" s="1"/>
  <c r="BV8" i="9"/>
  <c r="BQ8" i="9" s="1"/>
  <c r="Q16" i="9"/>
  <c r="P16" i="9" s="1"/>
  <c r="R15" i="9"/>
  <c r="Q17" i="9"/>
  <c r="P17" i="9" s="1"/>
  <c r="AI16" i="9"/>
  <c r="AH16" i="9" s="1"/>
  <c r="AJ15" i="9"/>
  <c r="AR16" i="9"/>
  <c r="AQ16" i="9" s="1"/>
  <c r="AS15" i="9"/>
  <c r="AR17" i="9"/>
  <c r="BQ11" i="9"/>
  <c r="BT16" i="9"/>
  <c r="BS16" i="9" s="1"/>
  <c r="BR16" i="9" s="1"/>
  <c r="O2" i="7"/>
  <c r="BB15" i="9" l="1"/>
  <c r="BK15" i="9"/>
  <c r="BK14" i="9" s="1"/>
  <c r="Z16" i="9"/>
  <c r="Y16" i="9" s="1"/>
  <c r="Q15" i="9"/>
  <c r="P15" i="9" s="1"/>
  <c r="R14" i="9"/>
  <c r="Z15" i="9"/>
  <c r="Y15" i="9" s="1"/>
  <c r="AA14" i="9"/>
  <c r="AI15" i="9"/>
  <c r="AH15" i="9" s="1"/>
  <c r="AJ14" i="9"/>
  <c r="AQ17" i="9"/>
  <c r="AR15" i="9"/>
  <c r="AQ15" i="9" s="1"/>
  <c r="AS14" i="9"/>
  <c r="BA15" i="9"/>
  <c r="AZ15" i="9" s="1"/>
  <c r="BB14" i="9"/>
  <c r="BJ15" i="9"/>
  <c r="BI15" i="9" s="1"/>
  <c r="BT15" i="9"/>
  <c r="BS15" i="9" s="1"/>
  <c r="BR15" i="9" s="1"/>
  <c r="O3" i="7"/>
  <c r="O4" i="7" s="1"/>
  <c r="O5" i="7" s="1"/>
  <c r="O6" i="7" s="1"/>
  <c r="O7" i="7" s="1"/>
  <c r="J16" i="7"/>
  <c r="J15" i="7" s="1"/>
  <c r="J14" i="7" s="1"/>
  <c r="J13" i="7" s="1"/>
  <c r="J12" i="7" s="1"/>
  <c r="J11" i="7" s="1"/>
  <c r="J10" i="7" s="1"/>
  <c r="J9" i="7" s="1"/>
  <c r="J8" i="7" s="1"/>
  <c r="J7" i="7" s="1"/>
  <c r="C34" i="5"/>
  <c r="C35" i="5" s="1"/>
  <c r="C36" i="5" s="1"/>
  <c r="L34" i="5"/>
  <c r="L35" i="5" s="1"/>
  <c r="L36" i="5" s="1"/>
  <c r="K34" i="5"/>
  <c r="K35" i="5" s="1"/>
  <c r="K36" i="5" s="1"/>
  <c r="J34" i="5"/>
  <c r="J35" i="5" s="1"/>
  <c r="J36" i="5" s="1"/>
  <c r="I34" i="5"/>
  <c r="I35" i="5" s="1"/>
  <c r="I36" i="5" s="1"/>
  <c r="H34" i="5"/>
  <c r="H35" i="5" s="1"/>
  <c r="H36" i="5" s="1"/>
  <c r="G34" i="5"/>
  <c r="G35" i="5" s="1"/>
  <c r="G36" i="5" s="1"/>
  <c r="F34" i="5"/>
  <c r="F35" i="5" s="1"/>
  <c r="F36" i="5" s="1"/>
  <c r="E34" i="5"/>
  <c r="E35" i="5" s="1"/>
  <c r="E36" i="5" s="1"/>
  <c r="D34" i="5"/>
  <c r="D35" i="5" s="1"/>
  <c r="D36" i="5" s="1"/>
  <c r="D16" i="5"/>
  <c r="L22" i="5"/>
  <c r="L23" i="5" s="1"/>
  <c r="L24" i="5" s="1"/>
  <c r="K22" i="5"/>
  <c r="K23" i="5" s="1"/>
  <c r="K24" i="5" s="1"/>
  <c r="J22" i="5"/>
  <c r="J23" i="5" s="1"/>
  <c r="J24" i="5" s="1"/>
  <c r="I22" i="5"/>
  <c r="I23" i="5" s="1"/>
  <c r="I24" i="5" s="1"/>
  <c r="H22" i="5"/>
  <c r="H23" i="5" s="1"/>
  <c r="H24" i="5" s="1"/>
  <c r="G22" i="5"/>
  <c r="G23" i="5" s="1"/>
  <c r="G24" i="5" s="1"/>
  <c r="F22" i="5"/>
  <c r="F23" i="5" s="1"/>
  <c r="F24" i="5" s="1"/>
  <c r="E22" i="5"/>
  <c r="E23" i="5" s="1"/>
  <c r="E24" i="5" s="1"/>
  <c r="D22" i="5"/>
  <c r="D23" i="5" s="1"/>
  <c r="D24" i="5" s="1"/>
  <c r="C22" i="5"/>
  <c r="C23" i="5" s="1"/>
  <c r="C24" i="5" s="1"/>
  <c r="D27" i="5"/>
  <c r="C29" i="5"/>
  <c r="C30" i="5" s="1"/>
  <c r="C16" i="5"/>
  <c r="C14" i="5"/>
  <c r="C15" i="5" s="1"/>
  <c r="K16" i="5"/>
  <c r="J16" i="5"/>
  <c r="G16" i="5"/>
  <c r="F16" i="5"/>
  <c r="K15" i="5"/>
  <c r="J15" i="5"/>
  <c r="I15" i="5"/>
  <c r="I16" i="5" s="1"/>
  <c r="G15" i="5"/>
  <c r="F15" i="5"/>
  <c r="L14" i="5"/>
  <c r="L15" i="5" s="1"/>
  <c r="L16" i="5" s="1"/>
  <c r="K14" i="5"/>
  <c r="J14" i="5"/>
  <c r="I14" i="5"/>
  <c r="H14" i="5"/>
  <c r="H15" i="5" s="1"/>
  <c r="H16" i="5" s="1"/>
  <c r="G14" i="5"/>
  <c r="F14" i="5"/>
  <c r="E14" i="5"/>
  <c r="E16" i="5"/>
  <c r="E15" i="5"/>
  <c r="B77" i="6"/>
  <c r="D77" i="6" s="1"/>
  <c r="B76" i="6"/>
  <c r="D76" i="6" s="1"/>
  <c r="B75" i="6"/>
  <c r="D75" i="6" s="1"/>
  <c r="B74" i="6"/>
  <c r="D74" i="6" s="1"/>
  <c r="B73" i="6"/>
  <c r="D73" i="6" s="1"/>
  <c r="B72" i="6"/>
  <c r="D72" i="6" s="1"/>
  <c r="B71" i="6"/>
  <c r="D71" i="6" s="1"/>
  <c r="B70" i="6"/>
  <c r="D70" i="6" s="1"/>
  <c r="B69" i="6"/>
  <c r="D69" i="6" s="1"/>
  <c r="B68" i="6"/>
  <c r="D68" i="6" s="1"/>
  <c r="B67" i="6"/>
  <c r="D67" i="6" s="1"/>
  <c r="B66" i="6"/>
  <c r="D66" i="6" s="1"/>
  <c r="B65" i="6"/>
  <c r="D65" i="6" s="1"/>
  <c r="B64" i="6"/>
  <c r="D64" i="6" s="1"/>
  <c r="B63" i="6"/>
  <c r="D63" i="6" s="1"/>
  <c r="D62" i="6"/>
  <c r="B62" i="6"/>
  <c r="B61" i="6"/>
  <c r="D61" i="6" s="1"/>
  <c r="B60" i="6"/>
  <c r="D60" i="6" s="1"/>
  <c r="B59" i="6"/>
  <c r="D59" i="6" s="1"/>
  <c r="B58" i="6"/>
  <c r="D58" i="6" s="1"/>
  <c r="B57" i="6"/>
  <c r="D57" i="6" s="1"/>
  <c r="B56" i="6"/>
  <c r="D56" i="6" s="1"/>
  <c r="B55" i="6"/>
  <c r="D55" i="6" s="1"/>
  <c r="B54" i="6"/>
  <c r="D54" i="6" s="1"/>
  <c r="B53" i="6"/>
  <c r="D53" i="6" s="1"/>
  <c r="B52" i="6"/>
  <c r="D52" i="6" s="1"/>
  <c r="B51" i="6"/>
  <c r="D51" i="6" s="1"/>
  <c r="B50" i="6"/>
  <c r="D50" i="6" s="1"/>
  <c r="B49" i="6"/>
  <c r="D49" i="6" s="1"/>
  <c r="B48" i="6"/>
  <c r="D48" i="6" s="1"/>
  <c r="B47" i="6"/>
  <c r="D47" i="6" s="1"/>
  <c r="B46" i="6"/>
  <c r="D46" i="6" s="1"/>
  <c r="B45" i="6"/>
  <c r="D45" i="6" s="1"/>
  <c r="B44" i="6"/>
  <c r="D44" i="6" s="1"/>
  <c r="B43" i="6"/>
  <c r="D43" i="6" s="1"/>
  <c r="B42" i="6"/>
  <c r="D42" i="6" s="1"/>
  <c r="B41" i="6"/>
  <c r="D41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4" i="6"/>
  <c r="D34" i="6" s="1"/>
  <c r="B33" i="6"/>
  <c r="D33" i="6" s="1"/>
  <c r="B32" i="6"/>
  <c r="D32" i="6" s="1"/>
  <c r="B31" i="6"/>
  <c r="D31" i="6" s="1"/>
  <c r="D30" i="6"/>
  <c r="B30" i="6"/>
  <c r="B29" i="6"/>
  <c r="D29" i="6" s="1"/>
  <c r="B28" i="6"/>
  <c r="D28" i="6" s="1"/>
  <c r="B27" i="6"/>
  <c r="D27" i="6" s="1"/>
  <c r="B26" i="6"/>
  <c r="D26" i="6" s="1"/>
  <c r="B25" i="6"/>
  <c r="D25" i="6" s="1"/>
  <c r="B24" i="6"/>
  <c r="D24" i="6" s="1"/>
  <c r="B23" i="6"/>
  <c r="D23" i="6" s="1"/>
  <c r="B22" i="6"/>
  <c r="D22" i="6" s="1"/>
  <c r="B21" i="6"/>
  <c r="D21" i="6" s="1"/>
  <c r="B20" i="6"/>
  <c r="D20" i="6" s="1"/>
  <c r="B19" i="6"/>
  <c r="D19" i="6" s="1"/>
  <c r="B18" i="6"/>
  <c r="D18" i="6" s="1"/>
  <c r="B17" i="6"/>
  <c r="D17" i="6" s="1"/>
  <c r="B16" i="6"/>
  <c r="D16" i="6" s="1"/>
  <c r="B15" i="6"/>
  <c r="D15" i="6" s="1"/>
  <c r="D14" i="6"/>
  <c r="B14" i="6"/>
  <c r="B13" i="6"/>
  <c r="D13" i="6" s="1"/>
  <c r="B12" i="6"/>
  <c r="D12" i="6" s="1"/>
  <c r="B11" i="6"/>
  <c r="D11" i="6" s="1"/>
  <c r="B10" i="6"/>
  <c r="D10" i="6" s="1"/>
  <c r="B9" i="6"/>
  <c r="D9" i="6" s="1"/>
  <c r="B8" i="6"/>
  <c r="D8" i="6" s="1"/>
  <c r="B7" i="6"/>
  <c r="D7" i="6" s="1"/>
  <c r="B6" i="6"/>
  <c r="D6" i="6" s="1"/>
  <c r="B5" i="6"/>
  <c r="D5" i="6" s="1"/>
  <c r="B4" i="6"/>
  <c r="D4" i="6" s="1"/>
  <c r="B3" i="6"/>
  <c r="D3" i="6" s="1"/>
  <c r="B2" i="6"/>
  <c r="D2" i="6" s="1"/>
  <c r="B1" i="6"/>
  <c r="D1" i="6" s="1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X7" i="5"/>
  <c r="W7" i="5"/>
  <c r="V7" i="5"/>
  <c r="U7" i="5"/>
  <c r="T7" i="5"/>
  <c r="S7" i="5"/>
  <c r="R7" i="5"/>
  <c r="Q7" i="5"/>
  <c r="P7" i="5"/>
  <c r="O7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N3" i="5" s="1"/>
  <c r="O3" i="5"/>
  <c r="R13" i="9" l="1"/>
  <c r="Q14" i="9"/>
  <c r="P14" i="9" s="1"/>
  <c r="AA13" i="9"/>
  <c r="Z14" i="9"/>
  <c r="Y14" i="9" s="1"/>
  <c r="AJ13" i="9"/>
  <c r="AI14" i="9"/>
  <c r="AH14" i="9" s="1"/>
  <c r="AS13" i="9"/>
  <c r="AR14" i="9"/>
  <c r="AQ14" i="9" s="1"/>
  <c r="BB13" i="9"/>
  <c r="BA14" i="9"/>
  <c r="AZ14" i="9" s="1"/>
  <c r="BK13" i="9"/>
  <c r="BJ14" i="9"/>
  <c r="BI14" i="9" s="1"/>
  <c r="BT14" i="9"/>
  <c r="BS14" i="9" s="1"/>
  <c r="BR14" i="9" s="1"/>
  <c r="BQ16" i="9"/>
  <c r="I7" i="7"/>
  <c r="H7" i="7" s="1"/>
  <c r="I12" i="7"/>
  <c r="H12" i="7" s="1"/>
  <c r="I9" i="7"/>
  <c r="H9" i="7" s="1"/>
  <c r="I13" i="7"/>
  <c r="H13" i="7" s="1"/>
  <c r="I16" i="7"/>
  <c r="I10" i="7"/>
  <c r="H10" i="7" s="1"/>
  <c r="I14" i="7"/>
  <c r="H14" i="7" s="1"/>
  <c r="I11" i="7"/>
  <c r="H11" i="7" s="1"/>
  <c r="I15" i="7"/>
  <c r="N7" i="5"/>
  <c r="N5" i="5"/>
  <c r="N4" i="5"/>
  <c r="X10" i="5"/>
  <c r="X11" i="5"/>
  <c r="X9" i="5"/>
  <c r="Q9" i="5"/>
  <c r="U9" i="5"/>
  <c r="Q10" i="5"/>
  <c r="U10" i="5"/>
  <c r="Q11" i="5"/>
  <c r="U11" i="5"/>
  <c r="R9" i="5"/>
  <c r="V9" i="5"/>
  <c r="R10" i="5"/>
  <c r="V10" i="5"/>
  <c r="R11" i="5"/>
  <c r="V11" i="5"/>
  <c r="O9" i="5"/>
  <c r="N9" i="5" s="1"/>
  <c r="S9" i="5"/>
  <c r="W9" i="5"/>
  <c r="O10" i="5"/>
  <c r="S10" i="5"/>
  <c r="W10" i="5"/>
  <c r="O11" i="5"/>
  <c r="S11" i="5"/>
  <c r="W11" i="5"/>
  <c r="P9" i="5"/>
  <c r="T9" i="5"/>
  <c r="P10" i="5"/>
  <c r="T10" i="5"/>
  <c r="P11" i="5"/>
  <c r="T11" i="5"/>
  <c r="R12" i="9" l="1"/>
  <c r="Q13" i="9"/>
  <c r="P13" i="9" s="1"/>
  <c r="AA12" i="9"/>
  <c r="Z13" i="9"/>
  <c r="Y13" i="9" s="1"/>
  <c r="AJ12" i="9"/>
  <c r="AI13" i="9"/>
  <c r="AH13" i="9" s="1"/>
  <c r="AS12" i="9"/>
  <c r="AR13" i="9"/>
  <c r="AQ13" i="9" s="1"/>
  <c r="BB12" i="9"/>
  <c r="BA13" i="9"/>
  <c r="AZ13" i="9" s="1"/>
  <c r="BK12" i="9"/>
  <c r="BJ13" i="9"/>
  <c r="BI13" i="9" s="1"/>
  <c r="BQ15" i="9"/>
  <c r="BP17" i="9" s="1"/>
  <c r="BO17" i="9" s="1"/>
  <c r="BT13" i="9"/>
  <c r="BS13" i="9" s="1"/>
  <c r="BR13" i="9" s="1"/>
  <c r="H15" i="7"/>
  <c r="G15" i="7"/>
  <c r="H16" i="7"/>
  <c r="G16" i="7"/>
  <c r="I8" i="7"/>
  <c r="H8" i="7" s="1"/>
  <c r="N11" i="5"/>
  <c r="N10" i="5"/>
  <c r="Q12" i="9" l="1"/>
  <c r="P12" i="9" s="1"/>
  <c r="R11" i="9"/>
  <c r="Z12" i="9"/>
  <c r="Y12" i="9" s="1"/>
  <c r="AA11" i="9"/>
  <c r="AI12" i="9"/>
  <c r="AH12" i="9" s="1"/>
  <c r="AJ11" i="9"/>
  <c r="AS11" i="9"/>
  <c r="AR12" i="9"/>
  <c r="AQ12" i="9" s="1"/>
  <c r="BA12" i="9"/>
  <c r="AZ12" i="9" s="1"/>
  <c r="BB11" i="9"/>
  <c r="BJ12" i="9"/>
  <c r="BK11" i="9"/>
  <c r="BP14" i="9"/>
  <c r="BO14" i="9" s="1"/>
  <c r="BP15" i="9"/>
  <c r="BO15" i="9" s="1"/>
  <c r="BP16" i="9"/>
  <c r="BO16" i="9" s="1"/>
  <c r="BP13" i="9"/>
  <c r="BO13" i="9" s="1"/>
  <c r="BT12" i="9"/>
  <c r="BS12" i="9" s="1"/>
  <c r="BR12" i="9" s="1"/>
  <c r="BP12" i="9" s="1"/>
  <c r="BO12" i="9" s="1"/>
  <c r="F7" i="7"/>
  <c r="E7" i="7" s="1"/>
  <c r="F9" i="7"/>
  <c r="E9" i="7" s="1"/>
  <c r="F8" i="7"/>
  <c r="F15" i="7"/>
  <c r="F14" i="7"/>
  <c r="E14" i="7" s="1"/>
  <c r="F12" i="7"/>
  <c r="E12" i="7" s="1"/>
  <c r="F13" i="7"/>
  <c r="E13" i="7" s="1"/>
  <c r="F16" i="7"/>
  <c r="E16" i="7" s="1"/>
  <c r="F10" i="7"/>
  <c r="E10" i="7" s="1"/>
  <c r="F11" i="7"/>
  <c r="E11" i="7" s="1"/>
  <c r="E8" i="7"/>
  <c r="E15" i="7"/>
  <c r="Q11" i="9" l="1"/>
  <c r="P11" i="9" s="1"/>
  <c r="R10" i="9"/>
  <c r="Z11" i="9"/>
  <c r="Y11" i="9" s="1"/>
  <c r="AA10" i="9"/>
  <c r="AI11" i="9"/>
  <c r="AJ10" i="9"/>
  <c r="AR11" i="9"/>
  <c r="AQ11" i="9" s="1"/>
  <c r="AS10" i="9"/>
  <c r="BA11" i="9"/>
  <c r="AZ11" i="9" s="1"/>
  <c r="BB10" i="9"/>
  <c r="BJ11" i="9"/>
  <c r="BI11" i="9" s="1"/>
  <c r="BK10" i="9"/>
  <c r="BI12" i="9"/>
  <c r="BT11" i="9"/>
  <c r="BS11" i="9" s="1"/>
  <c r="BR11" i="9" s="1"/>
  <c r="BP11" i="9" s="1"/>
  <c r="BO11" i="9" s="1"/>
  <c r="R9" i="9" l="1"/>
  <c r="Q10" i="9"/>
  <c r="P10" i="9" s="1"/>
  <c r="AA9" i="9"/>
  <c r="Z10" i="9"/>
  <c r="Y10" i="9" s="1"/>
  <c r="AJ9" i="9"/>
  <c r="AI10" i="9"/>
  <c r="AH10" i="9" s="1"/>
  <c r="AH11" i="9"/>
  <c r="AR10" i="9"/>
  <c r="AQ10" i="9" s="1"/>
  <c r="AS9" i="9"/>
  <c r="BB9" i="9"/>
  <c r="BA10" i="9"/>
  <c r="BK9" i="9"/>
  <c r="BJ10" i="9"/>
  <c r="BI10" i="9" s="1"/>
  <c r="BT10" i="9"/>
  <c r="BS10" i="9" s="1"/>
  <c r="BR10" i="9" s="1"/>
  <c r="BP10" i="9" s="1"/>
  <c r="BO10" i="9" s="1"/>
  <c r="R8" i="9" l="1"/>
  <c r="Q8" i="9" s="1"/>
  <c r="Q9" i="9"/>
  <c r="P9" i="9" s="1"/>
  <c r="AA8" i="9"/>
  <c r="Z8" i="9" s="1"/>
  <c r="Y8" i="9" s="1"/>
  <c r="Z9" i="9"/>
  <c r="AJ8" i="9"/>
  <c r="AI8" i="9" s="1"/>
  <c r="AH8" i="9" s="1"/>
  <c r="AI9" i="9"/>
  <c r="AH9" i="9" s="1"/>
  <c r="AS8" i="9"/>
  <c r="AR8" i="9" s="1"/>
  <c r="AQ8" i="9" s="1"/>
  <c r="AR9" i="9"/>
  <c r="AQ9" i="9" s="1"/>
  <c r="AZ10" i="9"/>
  <c r="BB8" i="9"/>
  <c r="BA8" i="9" s="1"/>
  <c r="AZ8" i="9" s="1"/>
  <c r="BA9" i="9"/>
  <c r="AZ9" i="9" s="1"/>
  <c r="BK8" i="9"/>
  <c r="BJ8" i="9" s="1"/>
  <c r="BI8" i="9" s="1"/>
  <c r="BJ9" i="9"/>
  <c r="BI9" i="9" s="1"/>
  <c r="BT9" i="9"/>
  <c r="BS9" i="9" s="1"/>
  <c r="BR9" i="9" s="1"/>
  <c r="BP9" i="9" s="1"/>
  <c r="BO9" i="9" s="1"/>
  <c r="P8" i="9" l="1"/>
  <c r="Y9" i="9"/>
  <c r="BT8" i="9"/>
  <c r="BS8" i="9" s="1"/>
  <c r="BR8" i="9" s="1"/>
  <c r="BP8" i="9" s="1"/>
  <c r="BO8" i="9" s="1"/>
  <c r="BM2" i="9" l="1"/>
  <c r="BM17" i="9" l="1"/>
  <c r="BH17" i="9" s="1"/>
  <c r="BM10" i="9"/>
  <c r="BH10" i="9" s="1"/>
  <c r="BM8" i="9"/>
  <c r="BH8" i="9" s="1"/>
  <c r="BM16" i="9"/>
  <c r="BH16" i="9" s="1"/>
  <c r="BM14" i="9"/>
  <c r="BH14" i="9" s="1"/>
  <c r="BM12" i="9"/>
  <c r="BH12" i="9" s="1"/>
  <c r="BM11" i="9"/>
  <c r="BH11" i="9" s="1"/>
  <c r="BM9" i="9"/>
  <c r="BH9" i="9" s="1"/>
  <c r="BM15" i="9"/>
  <c r="BH15" i="9" s="1"/>
  <c r="BM13" i="9"/>
  <c r="BH13" i="9" s="1"/>
  <c r="BG12" i="9" l="1"/>
  <c r="BF12" i="9" s="1"/>
  <c r="BG17" i="9"/>
  <c r="BF17" i="9" s="1"/>
  <c r="BG13" i="9"/>
  <c r="BF13" i="9" s="1"/>
  <c r="BG11" i="9"/>
  <c r="BF11" i="9" s="1"/>
  <c r="BG15" i="9"/>
  <c r="BF15" i="9" s="1"/>
  <c r="BG14" i="9"/>
  <c r="BF14" i="9" s="1"/>
  <c r="BG16" i="9"/>
  <c r="BF16" i="9" s="1"/>
  <c r="BG10" i="9"/>
  <c r="BF10" i="9" s="1"/>
  <c r="BG9" i="9"/>
  <c r="BF9" i="9" s="1"/>
  <c r="BG8" i="9"/>
  <c r="BF8" i="9" s="1"/>
  <c r="BD2" i="9" l="1"/>
  <c r="BD9" i="9" l="1"/>
  <c r="AY9" i="9" s="1"/>
  <c r="BD15" i="9"/>
  <c r="AY15" i="9" s="1"/>
  <c r="BD13" i="9"/>
  <c r="AY13" i="9" s="1"/>
  <c r="BD11" i="9"/>
  <c r="AY11" i="9" s="1"/>
  <c r="BD17" i="9"/>
  <c r="AY17" i="9" s="1"/>
  <c r="BD8" i="9"/>
  <c r="AY8" i="9" s="1"/>
  <c r="BD10" i="9"/>
  <c r="AY10" i="9" s="1"/>
  <c r="BD16" i="9"/>
  <c r="AY16" i="9" s="1"/>
  <c r="BD14" i="9"/>
  <c r="AY14" i="9" s="1"/>
  <c r="BD12" i="9"/>
  <c r="AY12" i="9" s="1"/>
  <c r="AX14" i="9" l="1"/>
  <c r="AW14" i="9" s="1"/>
  <c r="AX10" i="9"/>
  <c r="AW10" i="9" s="1"/>
  <c r="AX9" i="9"/>
  <c r="AW9" i="9" s="1"/>
  <c r="AX17" i="9"/>
  <c r="AW17" i="9" s="1"/>
  <c r="AX13" i="9"/>
  <c r="AW13" i="9" s="1"/>
  <c r="AX8" i="9"/>
  <c r="AW8" i="9" s="1"/>
  <c r="AX16" i="9"/>
  <c r="AW16" i="9" s="1"/>
  <c r="AX15" i="9"/>
  <c r="AW15" i="9" s="1"/>
  <c r="AX11" i="9"/>
  <c r="AW11" i="9" s="1"/>
  <c r="AX12" i="9"/>
  <c r="AW12" i="9" s="1"/>
  <c r="AU2" i="9" l="1"/>
  <c r="AU17" i="9" l="1"/>
  <c r="AP17" i="9" s="1"/>
  <c r="AU15" i="9"/>
  <c r="AP15" i="9" s="1"/>
  <c r="AU8" i="9"/>
  <c r="AP8" i="9" s="1"/>
  <c r="AU12" i="9"/>
  <c r="AP12" i="9" s="1"/>
  <c r="AU10" i="9"/>
  <c r="AP10" i="9" s="1"/>
  <c r="AU16" i="9"/>
  <c r="AP16" i="9" s="1"/>
  <c r="AU14" i="9"/>
  <c r="AP14" i="9" s="1"/>
  <c r="AU9" i="9"/>
  <c r="AP9" i="9" s="1"/>
  <c r="AU11" i="9"/>
  <c r="AP11" i="9" s="1"/>
  <c r="AU13" i="9"/>
  <c r="AP13" i="9" s="1"/>
  <c r="AO16" i="9" l="1"/>
  <c r="AN16" i="9" s="1"/>
  <c r="AO17" i="9"/>
  <c r="AN17" i="9" s="1"/>
  <c r="AO15" i="9"/>
  <c r="AN15" i="9" s="1"/>
  <c r="AO14" i="9"/>
  <c r="AN14" i="9" s="1"/>
  <c r="AO13" i="9"/>
  <c r="AN13" i="9" s="1"/>
  <c r="AO12" i="9"/>
  <c r="AN12" i="9" s="1"/>
  <c r="AO11" i="9"/>
  <c r="AN11" i="9" s="1"/>
  <c r="AO10" i="9"/>
  <c r="AN10" i="9" s="1"/>
  <c r="AO9" i="9"/>
  <c r="AN9" i="9" s="1"/>
  <c r="AO8" i="9"/>
  <c r="AN8" i="9" s="1"/>
  <c r="AL2" i="9" l="1"/>
  <c r="AL9" i="9" l="1"/>
  <c r="AG9" i="9" s="1"/>
  <c r="AL15" i="9"/>
  <c r="AG15" i="9" s="1"/>
  <c r="AL13" i="9"/>
  <c r="AG13" i="9" s="1"/>
  <c r="AL11" i="9"/>
  <c r="AG11" i="9" s="1"/>
  <c r="AL17" i="9"/>
  <c r="AG17" i="9" s="1"/>
  <c r="AL10" i="9"/>
  <c r="AG10" i="9" s="1"/>
  <c r="AL8" i="9"/>
  <c r="AG8" i="9" s="1"/>
  <c r="AL16" i="9"/>
  <c r="AG16" i="9" s="1"/>
  <c r="AL14" i="9"/>
  <c r="AG14" i="9" s="1"/>
  <c r="AL12" i="9"/>
  <c r="AG12" i="9" s="1"/>
  <c r="AF15" i="9" l="1"/>
  <c r="AE15" i="9" s="1"/>
  <c r="AF11" i="9"/>
  <c r="AE11" i="9" s="1"/>
  <c r="AF10" i="9"/>
  <c r="AE10" i="9" s="1"/>
  <c r="AF17" i="9"/>
  <c r="AE17" i="9" s="1"/>
  <c r="AF13" i="9"/>
  <c r="AE13" i="9" s="1"/>
  <c r="AF16" i="9"/>
  <c r="AE16" i="9" s="1"/>
  <c r="AF12" i="9"/>
  <c r="AE12" i="9" s="1"/>
  <c r="AF14" i="9"/>
  <c r="AE14" i="9" s="1"/>
  <c r="AF8" i="9"/>
  <c r="AE8" i="9" s="1"/>
  <c r="AF9" i="9"/>
  <c r="AE9" i="9" s="1"/>
  <c r="AC2" i="9" l="1"/>
  <c r="AC17" i="9" l="1"/>
  <c r="X17" i="9" s="1"/>
  <c r="AC8" i="9"/>
  <c r="X8" i="9" s="1"/>
  <c r="AC16" i="9"/>
  <c r="X16" i="9" s="1"/>
  <c r="AC14" i="9"/>
  <c r="X14" i="9" s="1"/>
  <c r="AC12" i="9"/>
  <c r="X12" i="9" s="1"/>
  <c r="AC10" i="9"/>
  <c r="X10" i="9" s="1"/>
  <c r="AC9" i="9"/>
  <c r="X9" i="9" s="1"/>
  <c r="AC15" i="9"/>
  <c r="X15" i="9" s="1"/>
  <c r="AC13" i="9"/>
  <c r="X13" i="9" s="1"/>
  <c r="AC11" i="9"/>
  <c r="X11" i="9" s="1"/>
  <c r="W8" i="9" l="1"/>
  <c r="V8" i="9" s="1"/>
  <c r="W9" i="9"/>
  <c r="V9" i="9" s="1"/>
  <c r="W16" i="9"/>
  <c r="V16" i="9" s="1"/>
  <c r="W12" i="9"/>
  <c r="V12" i="9" s="1"/>
  <c r="W14" i="9"/>
  <c r="V14" i="9" s="1"/>
  <c r="W10" i="9"/>
  <c r="V10" i="9" s="1"/>
  <c r="W15" i="9"/>
  <c r="V15" i="9" s="1"/>
  <c r="W11" i="9"/>
  <c r="V11" i="9" s="1"/>
  <c r="W17" i="9"/>
  <c r="V17" i="9" s="1"/>
  <c r="W13" i="9"/>
  <c r="V13" i="9" s="1"/>
  <c r="T2" i="9" l="1"/>
  <c r="T17" i="9" l="1"/>
  <c r="O17" i="9" s="1"/>
  <c r="T15" i="9"/>
  <c r="O15" i="9" s="1"/>
  <c r="T13" i="9"/>
  <c r="O13" i="9" s="1"/>
  <c r="T11" i="9"/>
  <c r="O11" i="9" s="1"/>
  <c r="T9" i="9"/>
  <c r="O9" i="9" s="1"/>
  <c r="T10" i="9"/>
  <c r="O10" i="9" s="1"/>
  <c r="T16" i="9"/>
  <c r="O16" i="9" s="1"/>
  <c r="T8" i="9"/>
  <c r="O8" i="9" s="1"/>
  <c r="T14" i="9"/>
  <c r="O14" i="9" s="1"/>
  <c r="T12" i="9"/>
  <c r="O12" i="9" s="1"/>
  <c r="N15" i="9" l="1"/>
  <c r="M15" i="9" s="1"/>
  <c r="N11" i="9"/>
  <c r="M11" i="9" s="1"/>
  <c r="N8" i="9"/>
  <c r="M8" i="9" s="1"/>
  <c r="N10" i="9"/>
  <c r="M10" i="9" s="1"/>
  <c r="N17" i="9"/>
  <c r="M17" i="9" s="1"/>
  <c r="N13" i="9"/>
  <c r="M13" i="9" s="1"/>
  <c r="N9" i="9"/>
  <c r="M9" i="9" s="1"/>
  <c r="N14" i="9"/>
  <c r="M14" i="9" s="1"/>
  <c r="N16" i="9"/>
  <c r="M16" i="9" s="1"/>
  <c r="N12" i="9"/>
  <c r="M12" i="9" s="1"/>
  <c r="K6" i="9" l="1"/>
</calcChain>
</file>

<file path=xl/sharedStrings.xml><?xml version="1.0" encoding="utf-8"?>
<sst xmlns="http://schemas.openxmlformats.org/spreadsheetml/2006/main" count="160" uniqueCount="66">
  <si>
    <t>ROTOR1</t>
  </si>
  <si>
    <t>ROTOR2</t>
  </si>
  <si>
    <t>ROTOR3</t>
  </si>
  <si>
    <t>REFLECTOR</t>
  </si>
  <si>
    <t>PIN</t>
  </si>
  <si>
    <t>INVROTOR1</t>
  </si>
  <si>
    <t>INVROTOR2</t>
  </si>
  <si>
    <t>INVROTOR3</t>
  </si>
  <si>
    <t>REFLEC</t>
  </si>
  <si>
    <t>FWRTR2</t>
  </si>
  <si>
    <t>FWRTR3</t>
  </si>
  <si>
    <t>BWRTR2</t>
  </si>
  <si>
    <t>BWRTR3</t>
  </si>
  <si>
    <t>WIRE CHECK</t>
  </si>
  <si>
    <t>FWRTR1</t>
  </si>
  <si>
    <t>BWRTR1</t>
  </si>
  <si>
    <t>STEPS</t>
  </si>
  <si>
    <t>RINGSTELLUNG</t>
  </si>
  <si>
    <t>https://de.wikipedia.org/wiki/Enigma-Z</t>
  </si>
  <si>
    <t>Key</t>
  </si>
  <si>
    <t>Ringstellung</t>
  </si>
  <si>
    <t>Wheel Value</t>
  </si>
  <si>
    <t>0..255</t>
  </si>
  <si>
    <t>RingSt</t>
  </si>
  <si>
    <t>Real Pin</t>
  </si>
  <si>
    <t>ETW</t>
  </si>
  <si>
    <t>RotorVis</t>
  </si>
  <si>
    <t>Rotor</t>
  </si>
  <si>
    <t>KeyIn</t>
  </si>
  <si>
    <t>Key In</t>
  </si>
  <si>
    <t>Add Rotor</t>
  </si>
  <si>
    <t>Sub RingSt</t>
  </si>
  <si>
    <t>Add 1</t>
  </si>
  <si>
    <t>Over 9? Sub 10</t>
  </si>
  <si>
    <t>Negative? Add 10</t>
  </si>
  <si>
    <t>Out</t>
  </si>
  <si>
    <t>KeyOut</t>
  </si>
  <si>
    <t>0123456789</t>
  </si>
  <si>
    <t>Rotors</t>
  </si>
  <si>
    <t>xx</t>
  </si>
  <si>
    <t>Type</t>
  </si>
  <si>
    <t>r1</t>
  </si>
  <si>
    <t>r2</t>
  </si>
  <si>
    <t>r3</t>
  </si>
  <si>
    <t>refl</t>
  </si>
  <si>
    <t>ir1</t>
  </si>
  <si>
    <t>ir2</t>
  </si>
  <si>
    <t>ir3</t>
  </si>
  <si>
    <t>reflector</t>
  </si>
  <si>
    <t>1 bwd</t>
  </si>
  <si>
    <t>2 bwd</t>
  </si>
  <si>
    <t>3 bwd</t>
  </si>
  <si>
    <t>Right Rotor Backwards</t>
  </si>
  <si>
    <t>Middle Rotor Backwards</t>
  </si>
  <si>
    <t>R</t>
  </si>
  <si>
    <t>M</t>
  </si>
  <si>
    <t>L</t>
  </si>
  <si>
    <t>Rf</t>
  </si>
  <si>
    <t>Rotor Type</t>
  </si>
  <si>
    <t>Rotor Vis</t>
  </si>
  <si>
    <t>Key Out</t>
  </si>
  <si>
    <t>Left Rotor Backwards</t>
  </si>
  <si>
    <t>Reflector</t>
  </si>
  <si>
    <t>Left Rotor</t>
  </si>
  <si>
    <t>Middle Rotor</t>
  </si>
  <si>
    <t>Right Rotor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</si>
</sst>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1" applyAlignment="1"/>
    <xf numFmtId="0" fontId="0" fillId="0" borderId="0" xfId="0" applyAlignment="1"/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quotePrefix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.wikipedia.org/wiki/Enigma-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C7" sqref="C7:L11"/>
    </sheetView>
  </sheetViews>
  <sheetFormatPr defaultRowHeight="14.3" x14ac:dyDescent="0.25"/>
  <cols>
    <col min="1" max="1" width="13.5" bestFit="1" customWidth="1"/>
    <col min="2" max="2" width="3.5" customWidth="1"/>
    <col min="3" max="3" width="3.875" bestFit="1" customWidth="1"/>
    <col min="4" max="12" width="2.875" bestFit="1" customWidth="1"/>
    <col min="14" max="14" width="11.25" bestFit="1" customWidth="1"/>
    <col min="15" max="24" width="1.875" bestFit="1" customWidth="1"/>
  </cols>
  <sheetData>
    <row r="1" spans="1:24" x14ac:dyDescent="0.25">
      <c r="A1" t="s">
        <v>4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N1" t="s">
        <v>13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</row>
    <row r="3" spans="1:24" x14ac:dyDescent="0.25">
      <c r="A3" t="s">
        <v>0</v>
      </c>
      <c r="C3">
        <v>9</v>
      </c>
      <c r="D3">
        <v>6</v>
      </c>
      <c r="E3">
        <v>4</v>
      </c>
      <c r="F3">
        <v>1</v>
      </c>
      <c r="G3">
        <v>8</v>
      </c>
      <c r="H3">
        <v>2</v>
      </c>
      <c r="I3">
        <v>7</v>
      </c>
      <c r="J3">
        <v>0</v>
      </c>
      <c r="K3">
        <v>3</v>
      </c>
      <c r="L3">
        <v>5</v>
      </c>
      <c r="N3" t="str">
        <f>IF(CONCATENATE(O3,P3,Q3,R3,S3,T3,U3,V3,W3,X3)="1111111111","OK","BAD")</f>
        <v>OK</v>
      </c>
      <c r="O3">
        <f>COUNTIF($C3:$L3,"="&amp;O$1)</f>
        <v>1</v>
      </c>
      <c r="P3">
        <f t="shared" ref="P3:X7" si="0">COUNTIF($C3:$L3,"="&amp;P$1)</f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</row>
    <row r="4" spans="1:24" x14ac:dyDescent="0.25">
      <c r="A4" t="s">
        <v>1</v>
      </c>
      <c r="C4">
        <v>2</v>
      </c>
      <c r="D4">
        <v>5</v>
      </c>
      <c r="E4">
        <v>8</v>
      </c>
      <c r="F4">
        <v>4</v>
      </c>
      <c r="G4">
        <v>1</v>
      </c>
      <c r="H4">
        <v>0</v>
      </c>
      <c r="I4">
        <v>9</v>
      </c>
      <c r="J4">
        <v>7</v>
      </c>
      <c r="K4">
        <v>6</v>
      </c>
      <c r="L4">
        <v>3</v>
      </c>
      <c r="N4" t="str">
        <f>IF(CONCATENATE(O4,P4,Q4,R4,S4,T4,U4,V4,W4,X4)="1111111111","OK","BAD")</f>
        <v>OK</v>
      </c>
      <c r="O4">
        <f t="shared" ref="O4:O7" si="1">COUNTIF($C4:$L4,"="&amp;O$1)</f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</row>
    <row r="5" spans="1:24" x14ac:dyDescent="0.25">
      <c r="A5" t="s">
        <v>2</v>
      </c>
      <c r="C5">
        <v>4</v>
      </c>
      <c r="D5">
        <v>3</v>
      </c>
      <c r="E5">
        <v>5</v>
      </c>
      <c r="F5">
        <v>8</v>
      </c>
      <c r="G5">
        <v>1</v>
      </c>
      <c r="H5">
        <v>6</v>
      </c>
      <c r="I5">
        <v>2</v>
      </c>
      <c r="J5">
        <v>0</v>
      </c>
      <c r="K5">
        <v>7</v>
      </c>
      <c r="L5">
        <v>9</v>
      </c>
      <c r="N5" t="str">
        <f>IF(CONCATENATE(O5,P5,Q5,R5,S5,T5,U5,V5,W5,X5)="1111111111","OK","BAD")</f>
        <v>OK</v>
      </c>
      <c r="O5">
        <f t="shared" si="1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</row>
    <row r="7" spans="1:24" x14ac:dyDescent="0.25">
      <c r="A7" t="s">
        <v>3</v>
      </c>
      <c r="C7">
        <v>2</v>
      </c>
      <c r="D7">
        <v>5</v>
      </c>
      <c r="E7">
        <v>0</v>
      </c>
      <c r="F7">
        <v>7</v>
      </c>
      <c r="G7">
        <v>9</v>
      </c>
      <c r="H7">
        <v>1</v>
      </c>
      <c r="I7">
        <v>8</v>
      </c>
      <c r="J7">
        <v>3</v>
      </c>
      <c r="K7">
        <v>6</v>
      </c>
      <c r="L7">
        <v>4</v>
      </c>
      <c r="N7" t="str">
        <f>IF(CONCATENATE(O7,P7,Q7,R7,S7,T7,U7,V7,W7,X7)="1111111111","OK","BAD")</f>
        <v>OK</v>
      </c>
      <c r="O7">
        <f t="shared" si="1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</row>
    <row r="9" spans="1:24" x14ac:dyDescent="0.25">
      <c r="A9" t="s">
        <v>5</v>
      </c>
      <c r="C9">
        <f t="shared" ref="C9:L9" si="2">MATCH(C$1,$C3:$L3,0)-1</f>
        <v>7</v>
      </c>
      <c r="D9">
        <f t="shared" si="2"/>
        <v>3</v>
      </c>
      <c r="E9">
        <f t="shared" si="2"/>
        <v>5</v>
      </c>
      <c r="F9">
        <f t="shared" si="2"/>
        <v>8</v>
      </c>
      <c r="G9">
        <f t="shared" si="2"/>
        <v>2</v>
      </c>
      <c r="H9">
        <f t="shared" si="2"/>
        <v>9</v>
      </c>
      <c r="I9">
        <f t="shared" si="2"/>
        <v>1</v>
      </c>
      <c r="J9">
        <f t="shared" si="2"/>
        <v>6</v>
      </c>
      <c r="K9">
        <f t="shared" si="2"/>
        <v>4</v>
      </c>
      <c r="L9">
        <f t="shared" si="2"/>
        <v>0</v>
      </c>
      <c r="N9" t="str">
        <f>IF(CONCATENATE(O9,P9,Q9,R9,S9,T9,U9,V9,W9,X9)="1111111111","OK","BAD")</f>
        <v>OK</v>
      </c>
      <c r="O9">
        <f t="shared" ref="O9:X11" si="3">COUNTIF($C9:$L9,"="&amp;O$1)</f>
        <v>1</v>
      </c>
      <c r="P9">
        <f t="shared" si="3"/>
        <v>1</v>
      </c>
      <c r="Q9">
        <f t="shared" si="3"/>
        <v>1</v>
      </c>
      <c r="R9">
        <f t="shared" si="3"/>
        <v>1</v>
      </c>
      <c r="S9">
        <f t="shared" si="3"/>
        <v>1</v>
      </c>
      <c r="T9">
        <f t="shared" si="3"/>
        <v>1</v>
      </c>
      <c r="U9">
        <f t="shared" si="3"/>
        <v>1</v>
      </c>
      <c r="V9">
        <f t="shared" si="3"/>
        <v>1</v>
      </c>
      <c r="W9">
        <f t="shared" si="3"/>
        <v>1</v>
      </c>
      <c r="X9">
        <f t="shared" si="3"/>
        <v>1</v>
      </c>
    </row>
    <row r="10" spans="1:24" x14ac:dyDescent="0.25">
      <c r="A10" t="s">
        <v>6</v>
      </c>
      <c r="C10">
        <f t="shared" ref="C10:L10" si="4">MATCH(C$1,$C4:$L4,0)-1</f>
        <v>5</v>
      </c>
      <c r="D10">
        <f t="shared" si="4"/>
        <v>4</v>
      </c>
      <c r="E10">
        <f t="shared" si="4"/>
        <v>0</v>
      </c>
      <c r="F10">
        <f t="shared" si="4"/>
        <v>9</v>
      </c>
      <c r="G10">
        <f t="shared" si="4"/>
        <v>3</v>
      </c>
      <c r="H10">
        <f t="shared" si="4"/>
        <v>1</v>
      </c>
      <c r="I10">
        <f t="shared" si="4"/>
        <v>8</v>
      </c>
      <c r="J10">
        <f t="shared" si="4"/>
        <v>7</v>
      </c>
      <c r="K10">
        <f t="shared" si="4"/>
        <v>2</v>
      </c>
      <c r="L10">
        <f t="shared" si="4"/>
        <v>6</v>
      </c>
      <c r="N10" t="str">
        <f>IF(CONCATENATE(O10,P10,Q10,R10,S10,T10,U10,V10,W10,X10)="1111111111","OK","BAD")</f>
        <v>OK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</row>
    <row r="11" spans="1:24" x14ac:dyDescent="0.25">
      <c r="A11" t="s">
        <v>7</v>
      </c>
      <c r="C11">
        <f t="shared" ref="C11:L11" si="5">MATCH(C$1,$C5:$L5,0)-1</f>
        <v>7</v>
      </c>
      <c r="D11">
        <f t="shared" si="5"/>
        <v>4</v>
      </c>
      <c r="E11">
        <f t="shared" si="5"/>
        <v>6</v>
      </c>
      <c r="F11">
        <f t="shared" si="5"/>
        <v>1</v>
      </c>
      <c r="G11">
        <f t="shared" si="5"/>
        <v>0</v>
      </c>
      <c r="H11">
        <f t="shared" si="5"/>
        <v>2</v>
      </c>
      <c r="I11">
        <f t="shared" si="5"/>
        <v>5</v>
      </c>
      <c r="J11">
        <f t="shared" si="5"/>
        <v>8</v>
      </c>
      <c r="K11">
        <f t="shared" si="5"/>
        <v>3</v>
      </c>
      <c r="L11">
        <f t="shared" si="5"/>
        <v>9</v>
      </c>
      <c r="N11" t="str">
        <f>IF(CONCATENATE(O11,P11,Q11,R11,S11,T11,U11,V11,W11,X11)="1111111111","OK","BAD")</f>
        <v>OK</v>
      </c>
      <c r="O11">
        <f t="shared" si="3"/>
        <v>1</v>
      </c>
      <c r="P11">
        <f t="shared" si="3"/>
        <v>1</v>
      </c>
      <c r="Q11">
        <f t="shared" si="3"/>
        <v>1</v>
      </c>
      <c r="R11">
        <f t="shared" si="3"/>
        <v>1</v>
      </c>
      <c r="S11">
        <f t="shared" si="3"/>
        <v>1</v>
      </c>
      <c r="T11">
        <f t="shared" si="3"/>
        <v>1</v>
      </c>
      <c r="U11">
        <f t="shared" si="3"/>
        <v>1</v>
      </c>
      <c r="V11">
        <f t="shared" si="3"/>
        <v>1</v>
      </c>
      <c r="W11">
        <f t="shared" si="3"/>
        <v>1</v>
      </c>
      <c r="X11">
        <f t="shared" si="3"/>
        <v>1</v>
      </c>
    </row>
    <row r="14" spans="1:24" x14ac:dyDescent="0.25">
      <c r="A14" t="s">
        <v>17</v>
      </c>
      <c r="C14">
        <f>C1</f>
        <v>0</v>
      </c>
      <c r="D14" s="1">
        <v>1</v>
      </c>
      <c r="E14">
        <f>E1</f>
        <v>2</v>
      </c>
      <c r="F14">
        <f t="shared" ref="F14:L14" si="6">F1</f>
        <v>3</v>
      </c>
      <c r="G14">
        <f t="shared" si="6"/>
        <v>4</v>
      </c>
      <c r="H14">
        <f t="shared" si="6"/>
        <v>5</v>
      </c>
      <c r="I14">
        <f t="shared" si="6"/>
        <v>6</v>
      </c>
      <c r="J14">
        <f t="shared" si="6"/>
        <v>7</v>
      </c>
      <c r="K14">
        <f t="shared" si="6"/>
        <v>8</v>
      </c>
      <c r="L14">
        <f t="shared" si="6"/>
        <v>9</v>
      </c>
    </row>
    <row r="15" spans="1:24" x14ac:dyDescent="0.25">
      <c r="C15">
        <f>C14+8</f>
        <v>8</v>
      </c>
      <c r="D15" s="1">
        <v>9</v>
      </c>
      <c r="E15">
        <f>E14+8</f>
        <v>10</v>
      </c>
      <c r="F15">
        <f t="shared" ref="F15:L15" si="7">F14+8</f>
        <v>11</v>
      </c>
      <c r="G15">
        <f t="shared" si="7"/>
        <v>12</v>
      </c>
      <c r="H15">
        <f t="shared" si="7"/>
        <v>13</v>
      </c>
      <c r="I15">
        <f t="shared" si="7"/>
        <v>14</v>
      </c>
      <c r="J15">
        <f t="shared" si="7"/>
        <v>15</v>
      </c>
      <c r="K15">
        <f t="shared" si="7"/>
        <v>16</v>
      </c>
      <c r="L15">
        <f t="shared" si="7"/>
        <v>17</v>
      </c>
    </row>
    <row r="16" spans="1:24" x14ac:dyDescent="0.25">
      <c r="A16" t="s">
        <v>16</v>
      </c>
      <c r="C16" s="1">
        <f>IF(C15&gt;9,C15-10,C15)</f>
        <v>8</v>
      </c>
      <c r="D16" s="1">
        <f>D15</f>
        <v>9</v>
      </c>
      <c r="E16" s="1">
        <f>IF(E15&gt;9,E15-10)</f>
        <v>0</v>
      </c>
      <c r="F16" s="1">
        <f t="shared" ref="F16:L16" si="8">IF(F15&gt;9,F15-10)</f>
        <v>1</v>
      </c>
      <c r="G16" s="1">
        <f t="shared" si="8"/>
        <v>2</v>
      </c>
      <c r="H16" s="1">
        <f t="shared" si="8"/>
        <v>3</v>
      </c>
      <c r="I16" s="1">
        <f t="shared" si="8"/>
        <v>4</v>
      </c>
      <c r="J16" s="1">
        <f t="shared" si="8"/>
        <v>5</v>
      </c>
      <c r="K16" s="1">
        <f t="shared" si="8"/>
        <v>6</v>
      </c>
      <c r="L16" s="1">
        <f t="shared" si="8"/>
        <v>7</v>
      </c>
    </row>
    <row r="19" spans="1:13" x14ac:dyDescent="0.25">
      <c r="A19" s="5" t="s">
        <v>18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1" spans="1:13" x14ac:dyDescent="0.25">
      <c r="A21" t="s">
        <v>4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1:13" x14ac:dyDescent="0.25">
      <c r="A22" t="s">
        <v>23</v>
      </c>
      <c r="B22" s="1">
        <v>1</v>
      </c>
      <c r="C22">
        <f>C21+$B22-1</f>
        <v>0</v>
      </c>
      <c r="D22">
        <f t="shared" ref="D22:L22" si="9">D21+$B22-1</f>
        <v>1</v>
      </c>
      <c r="E22">
        <f t="shared" si="9"/>
        <v>2</v>
      </c>
      <c r="F22">
        <f t="shared" si="9"/>
        <v>3</v>
      </c>
      <c r="G22">
        <f t="shared" si="9"/>
        <v>4</v>
      </c>
      <c r="H22">
        <f t="shared" si="9"/>
        <v>5</v>
      </c>
      <c r="I22">
        <f t="shared" si="9"/>
        <v>6</v>
      </c>
      <c r="J22">
        <f t="shared" si="9"/>
        <v>7</v>
      </c>
      <c r="K22">
        <f t="shared" si="9"/>
        <v>8</v>
      </c>
      <c r="L22">
        <f t="shared" si="9"/>
        <v>9</v>
      </c>
    </row>
    <row r="23" spans="1:13" x14ac:dyDescent="0.25">
      <c r="B23">
        <v>3</v>
      </c>
      <c r="C23">
        <f>IF(C22&lt;0,10+C22,C22)</f>
        <v>0</v>
      </c>
      <c r="D23">
        <f t="shared" ref="D23:L23" si="10">IF(D22&lt;0,10+D22,D22)</f>
        <v>1</v>
      </c>
      <c r="E23">
        <f t="shared" si="10"/>
        <v>2</v>
      </c>
      <c r="F23">
        <f t="shared" si="10"/>
        <v>3</v>
      </c>
      <c r="G23">
        <f t="shared" si="10"/>
        <v>4</v>
      </c>
      <c r="H23">
        <f t="shared" si="10"/>
        <v>5</v>
      </c>
      <c r="I23">
        <f t="shared" si="10"/>
        <v>6</v>
      </c>
      <c r="J23">
        <f t="shared" si="10"/>
        <v>7</v>
      </c>
      <c r="K23">
        <f t="shared" si="10"/>
        <v>8</v>
      </c>
      <c r="L23">
        <f t="shared" si="10"/>
        <v>9</v>
      </c>
    </row>
    <row r="24" spans="1:13" x14ac:dyDescent="0.25">
      <c r="A24" t="s">
        <v>24</v>
      </c>
      <c r="C24">
        <f t="shared" ref="C24:K24" si="11">IF(C23&gt;9,C23-10,C23)</f>
        <v>0</v>
      </c>
      <c r="D24">
        <f t="shared" si="11"/>
        <v>1</v>
      </c>
      <c r="E24">
        <f t="shared" si="11"/>
        <v>2</v>
      </c>
      <c r="F24">
        <f t="shared" si="11"/>
        <v>3</v>
      </c>
      <c r="G24">
        <f t="shared" si="11"/>
        <v>4</v>
      </c>
      <c r="H24">
        <f t="shared" si="11"/>
        <v>5</v>
      </c>
      <c r="I24">
        <f t="shared" si="11"/>
        <v>6</v>
      </c>
      <c r="J24">
        <f t="shared" si="11"/>
        <v>7</v>
      </c>
      <c r="K24">
        <f t="shared" si="11"/>
        <v>8</v>
      </c>
      <c r="L24">
        <f>IF(L23&gt;9,L23-10,L23)</f>
        <v>9</v>
      </c>
    </row>
    <row r="26" spans="1:13" x14ac:dyDescent="0.25">
      <c r="A26" t="s">
        <v>19</v>
      </c>
      <c r="C26">
        <v>9</v>
      </c>
    </row>
    <row r="27" spans="1:13" x14ac:dyDescent="0.25">
      <c r="A27" t="s">
        <v>20</v>
      </c>
      <c r="C27">
        <v>9</v>
      </c>
      <c r="D27">
        <f>C26+C27</f>
        <v>18</v>
      </c>
    </row>
    <row r="28" spans="1:13" x14ac:dyDescent="0.25">
      <c r="A28" t="s">
        <v>21</v>
      </c>
      <c r="C28">
        <v>9</v>
      </c>
    </row>
    <row r="29" spans="1:13" x14ac:dyDescent="0.25">
      <c r="C29">
        <f>C26+C27+C28-1</f>
        <v>26</v>
      </c>
    </row>
    <row r="30" spans="1:13" x14ac:dyDescent="0.25">
      <c r="A30" t="s">
        <v>22</v>
      </c>
      <c r="C30">
        <f>IF(C29&lt;0,255,C29)</f>
        <v>26</v>
      </c>
    </row>
    <row r="33" spans="1:12" x14ac:dyDescent="0.25">
      <c r="A33" t="s">
        <v>4</v>
      </c>
      <c r="C33">
        <v>0</v>
      </c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  <c r="L33">
        <v>9</v>
      </c>
    </row>
    <row r="34" spans="1:12" x14ac:dyDescent="0.25">
      <c r="A34" t="s">
        <v>23</v>
      </c>
      <c r="B34" s="1">
        <v>0</v>
      </c>
      <c r="C34">
        <f>B34-1</f>
        <v>-1</v>
      </c>
      <c r="D34">
        <f t="shared" ref="D34" si="12">D33+$B34-1</f>
        <v>0</v>
      </c>
      <c r="E34">
        <f t="shared" ref="E34" si="13">E33+$B34-1</f>
        <v>1</v>
      </c>
      <c r="F34">
        <f t="shared" ref="F34" si="14">F33+$B34-1</f>
        <v>2</v>
      </c>
      <c r="G34">
        <f t="shared" ref="G34" si="15">G33+$B34-1</f>
        <v>3</v>
      </c>
      <c r="H34">
        <f t="shared" ref="H34" si="16">H33+$B34-1</f>
        <v>4</v>
      </c>
      <c r="I34">
        <f t="shared" ref="I34" si="17">I33+$B34-1</f>
        <v>5</v>
      </c>
      <c r="J34">
        <f t="shared" ref="J34" si="18">J33+$B34-1</f>
        <v>6</v>
      </c>
      <c r="K34">
        <f t="shared" ref="K34" si="19">K33+$B34-1</f>
        <v>7</v>
      </c>
      <c r="L34">
        <f t="shared" ref="L34" si="20">L33+$B34-1</f>
        <v>8</v>
      </c>
    </row>
    <row r="35" spans="1:12" x14ac:dyDescent="0.25">
      <c r="C35">
        <f>IF(C34&lt;0,255,C34)</f>
        <v>255</v>
      </c>
      <c r="D35">
        <f t="shared" ref="D35" si="21">IF(D34&lt;0,10+D34,D34)</f>
        <v>0</v>
      </c>
      <c r="E35">
        <f t="shared" ref="E35" si="22">IF(E34&lt;0,10+E34,E34)</f>
        <v>1</v>
      </c>
      <c r="F35">
        <f t="shared" ref="F35" si="23">IF(F34&lt;0,10+F34,F34)</f>
        <v>2</v>
      </c>
      <c r="G35">
        <f t="shared" ref="G35" si="24">IF(G34&lt;0,10+G34,G34)</f>
        <v>3</v>
      </c>
      <c r="H35">
        <f t="shared" ref="H35" si="25">IF(H34&lt;0,10+H34,H34)</f>
        <v>4</v>
      </c>
      <c r="I35">
        <f t="shared" ref="I35" si="26">IF(I34&lt;0,10+I34,I34)</f>
        <v>5</v>
      </c>
      <c r="J35">
        <f t="shared" ref="J35" si="27">IF(J34&lt;0,10+J34,J34)</f>
        <v>6</v>
      </c>
      <c r="K35">
        <f t="shared" ref="K35" si="28">IF(K34&lt;0,10+K34,K34)</f>
        <v>7</v>
      </c>
      <c r="L35">
        <f t="shared" ref="L35" si="29">IF(L34&lt;0,10+L34,L34)</f>
        <v>8</v>
      </c>
    </row>
    <row r="36" spans="1:12" x14ac:dyDescent="0.25">
      <c r="C36">
        <f>IF(C35=255,0,C35)</f>
        <v>0</v>
      </c>
      <c r="D36">
        <f t="shared" ref="D36" si="30">IF(D35&gt;9,D35-10,D35)</f>
        <v>0</v>
      </c>
      <c r="E36">
        <f t="shared" ref="E36" si="31">IF(E35&gt;9,E35-10,E35)</f>
        <v>1</v>
      </c>
      <c r="F36">
        <f t="shared" ref="F36" si="32">IF(F35&gt;9,F35-10,F35)</f>
        <v>2</v>
      </c>
      <c r="G36">
        <f t="shared" ref="G36" si="33">IF(G35&gt;9,G35-10,G35)</f>
        <v>3</v>
      </c>
      <c r="H36">
        <f t="shared" ref="H36" si="34">IF(H35&gt;9,H35-10,H35)</f>
        <v>4</v>
      </c>
      <c r="I36">
        <f t="shared" ref="I36" si="35">IF(I35&gt;9,I35-10,I35)</f>
        <v>5</v>
      </c>
      <c r="J36">
        <f t="shared" ref="J36" si="36">IF(J35&gt;9,J35-10,J35)</f>
        <v>6</v>
      </c>
      <c r="K36">
        <f t="shared" ref="K36" si="37">IF(K35&gt;9,K35-10,K35)</f>
        <v>7</v>
      </c>
      <c r="L36">
        <f>IF(L35&gt;9,L35-10,L35)</f>
        <v>8</v>
      </c>
    </row>
  </sheetData>
  <mergeCells count="1">
    <mergeCell ref="A19:M19"/>
  </mergeCells>
  <hyperlinks>
    <hyperlink ref="A19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10" workbookViewId="0">
      <selection activeCell="A18" sqref="A18"/>
    </sheetView>
  </sheetViews>
  <sheetFormatPr defaultRowHeight="14.3" x14ac:dyDescent="0.25"/>
  <sheetData>
    <row r="1" spans="1:4" x14ac:dyDescent="0.25">
      <c r="B1" t="str">
        <f t="shared" ref="B1" si="0">IF(A1&lt;&gt;"",CONCATENATE(".BYTE $",A1),"")</f>
        <v/>
      </c>
      <c r="C1" t="s">
        <v>14</v>
      </c>
      <c r="D1" t="str">
        <f>CONCATENATE(B1,C1)</f>
        <v>FWRTR1</v>
      </c>
    </row>
    <row r="2" spans="1:4" x14ac:dyDescent="0.25">
      <c r="A2">
        <v>9</v>
      </c>
      <c r="B2" t="str">
        <f>IF(A2&lt;&gt;"",CONCATENATE(".BYTE $",A2),"")</f>
        <v>.BYTE $9</v>
      </c>
      <c r="D2" t="str">
        <f t="shared" ref="D2:D65" si="1">CONCATENATE(B2,C2)</f>
        <v>.BYTE $9</v>
      </c>
    </row>
    <row r="3" spans="1:4" x14ac:dyDescent="0.25">
      <c r="A3">
        <v>6</v>
      </c>
      <c r="B3" t="str">
        <f t="shared" ref="B3:B66" si="2">IF(A3&lt;&gt;"",CONCATENATE(".BYTE $",A3),"")</f>
        <v>.BYTE $6</v>
      </c>
      <c r="D3" t="str">
        <f t="shared" si="1"/>
        <v>.BYTE $6</v>
      </c>
    </row>
    <row r="4" spans="1:4" x14ac:dyDescent="0.25">
      <c r="A4">
        <v>4</v>
      </c>
      <c r="B4" t="str">
        <f t="shared" si="2"/>
        <v>.BYTE $4</v>
      </c>
      <c r="D4" t="str">
        <f t="shared" si="1"/>
        <v>.BYTE $4</v>
      </c>
    </row>
    <row r="5" spans="1:4" x14ac:dyDescent="0.25">
      <c r="A5">
        <v>1</v>
      </c>
      <c r="B5" t="str">
        <f t="shared" si="2"/>
        <v>.BYTE $1</v>
      </c>
      <c r="D5" t="str">
        <f t="shared" si="1"/>
        <v>.BYTE $1</v>
      </c>
    </row>
    <row r="6" spans="1:4" x14ac:dyDescent="0.25">
      <c r="A6">
        <v>8</v>
      </c>
      <c r="B6" t="str">
        <f t="shared" si="2"/>
        <v>.BYTE $8</v>
      </c>
      <c r="D6" t="str">
        <f t="shared" si="1"/>
        <v>.BYTE $8</v>
      </c>
    </row>
    <row r="7" spans="1:4" x14ac:dyDescent="0.25">
      <c r="A7">
        <v>2</v>
      </c>
      <c r="B7" t="str">
        <f t="shared" si="2"/>
        <v>.BYTE $2</v>
      </c>
      <c r="D7" t="str">
        <f t="shared" si="1"/>
        <v>.BYTE $2</v>
      </c>
    </row>
    <row r="8" spans="1:4" x14ac:dyDescent="0.25">
      <c r="A8">
        <v>7</v>
      </c>
      <c r="B8" t="str">
        <f t="shared" si="2"/>
        <v>.BYTE $7</v>
      </c>
      <c r="D8" t="str">
        <f t="shared" si="1"/>
        <v>.BYTE $7</v>
      </c>
    </row>
    <row r="9" spans="1:4" x14ac:dyDescent="0.25">
      <c r="A9">
        <v>0</v>
      </c>
      <c r="B9" t="str">
        <f t="shared" si="2"/>
        <v>.BYTE $0</v>
      </c>
      <c r="D9" t="str">
        <f t="shared" si="1"/>
        <v>.BYTE $0</v>
      </c>
    </row>
    <row r="10" spans="1:4" x14ac:dyDescent="0.25">
      <c r="A10">
        <v>3</v>
      </c>
      <c r="B10" t="str">
        <f t="shared" si="2"/>
        <v>.BYTE $3</v>
      </c>
      <c r="D10" t="str">
        <f t="shared" si="1"/>
        <v>.BYTE $3</v>
      </c>
    </row>
    <row r="11" spans="1:4" x14ac:dyDescent="0.25">
      <c r="A11">
        <v>5</v>
      </c>
      <c r="B11" t="str">
        <f t="shared" si="2"/>
        <v>.BYTE $5</v>
      </c>
      <c r="D11" t="str">
        <f t="shared" si="1"/>
        <v>.BYTE $5</v>
      </c>
    </row>
    <row r="12" spans="1:4" x14ac:dyDescent="0.25">
      <c r="B12" t="str">
        <f t="shared" si="2"/>
        <v/>
      </c>
      <c r="C12" t="s">
        <v>9</v>
      </c>
      <c r="D12" t="str">
        <f t="shared" si="1"/>
        <v>FWRTR2</v>
      </c>
    </row>
    <row r="13" spans="1:4" x14ac:dyDescent="0.25">
      <c r="A13">
        <v>2</v>
      </c>
      <c r="B13" t="str">
        <f t="shared" si="2"/>
        <v>.BYTE $2</v>
      </c>
      <c r="D13" t="str">
        <f t="shared" si="1"/>
        <v>.BYTE $2</v>
      </c>
    </row>
    <row r="14" spans="1:4" x14ac:dyDescent="0.25">
      <c r="A14">
        <v>5</v>
      </c>
      <c r="B14" t="str">
        <f t="shared" si="2"/>
        <v>.BYTE $5</v>
      </c>
      <c r="D14" t="str">
        <f t="shared" si="1"/>
        <v>.BYTE $5</v>
      </c>
    </row>
    <row r="15" spans="1:4" x14ac:dyDescent="0.25">
      <c r="A15">
        <v>8</v>
      </c>
      <c r="B15" t="str">
        <f t="shared" si="2"/>
        <v>.BYTE $8</v>
      </c>
      <c r="D15" t="str">
        <f t="shared" si="1"/>
        <v>.BYTE $8</v>
      </c>
    </row>
    <row r="16" spans="1:4" x14ac:dyDescent="0.25">
      <c r="A16">
        <v>4</v>
      </c>
      <c r="B16" t="str">
        <f t="shared" si="2"/>
        <v>.BYTE $4</v>
      </c>
      <c r="D16" t="str">
        <f t="shared" si="1"/>
        <v>.BYTE $4</v>
      </c>
    </row>
    <row r="17" spans="1:4" x14ac:dyDescent="0.25">
      <c r="A17">
        <v>1</v>
      </c>
      <c r="B17" t="str">
        <f t="shared" si="2"/>
        <v>.BYTE $1</v>
      </c>
      <c r="D17" t="str">
        <f t="shared" si="1"/>
        <v>.BYTE $1</v>
      </c>
    </row>
    <row r="18" spans="1:4" x14ac:dyDescent="0.25">
      <c r="A18">
        <v>0</v>
      </c>
      <c r="B18" t="str">
        <f t="shared" si="2"/>
        <v>.BYTE $0</v>
      </c>
      <c r="D18" t="str">
        <f t="shared" si="1"/>
        <v>.BYTE $0</v>
      </c>
    </row>
    <row r="19" spans="1:4" x14ac:dyDescent="0.25">
      <c r="A19">
        <v>9</v>
      </c>
      <c r="B19" t="str">
        <f t="shared" si="2"/>
        <v>.BYTE $9</v>
      </c>
      <c r="D19" t="str">
        <f t="shared" si="1"/>
        <v>.BYTE $9</v>
      </c>
    </row>
    <row r="20" spans="1:4" x14ac:dyDescent="0.25">
      <c r="A20">
        <v>7</v>
      </c>
      <c r="B20" t="str">
        <f t="shared" si="2"/>
        <v>.BYTE $7</v>
      </c>
      <c r="D20" t="str">
        <f t="shared" si="1"/>
        <v>.BYTE $7</v>
      </c>
    </row>
    <row r="21" spans="1:4" x14ac:dyDescent="0.25">
      <c r="A21">
        <v>6</v>
      </c>
      <c r="B21" t="str">
        <f t="shared" si="2"/>
        <v>.BYTE $6</v>
      </c>
      <c r="D21" t="str">
        <f t="shared" si="1"/>
        <v>.BYTE $6</v>
      </c>
    </row>
    <row r="22" spans="1:4" x14ac:dyDescent="0.25">
      <c r="A22">
        <v>3</v>
      </c>
      <c r="B22" t="str">
        <f t="shared" si="2"/>
        <v>.BYTE $3</v>
      </c>
      <c r="D22" t="str">
        <f t="shared" si="1"/>
        <v>.BYTE $3</v>
      </c>
    </row>
    <row r="23" spans="1:4" x14ac:dyDescent="0.25">
      <c r="B23" t="str">
        <f t="shared" si="2"/>
        <v/>
      </c>
      <c r="C23" t="s">
        <v>10</v>
      </c>
      <c r="D23" t="str">
        <f t="shared" si="1"/>
        <v>FWRTR3</v>
      </c>
    </row>
    <row r="24" spans="1:4" x14ac:dyDescent="0.25">
      <c r="A24">
        <v>4</v>
      </c>
      <c r="B24" t="str">
        <f t="shared" si="2"/>
        <v>.BYTE $4</v>
      </c>
      <c r="D24" t="str">
        <f t="shared" si="1"/>
        <v>.BYTE $4</v>
      </c>
    </row>
    <row r="25" spans="1:4" x14ac:dyDescent="0.25">
      <c r="A25">
        <v>3</v>
      </c>
      <c r="B25" t="str">
        <f t="shared" si="2"/>
        <v>.BYTE $3</v>
      </c>
      <c r="D25" t="str">
        <f t="shared" si="1"/>
        <v>.BYTE $3</v>
      </c>
    </row>
    <row r="26" spans="1:4" x14ac:dyDescent="0.25">
      <c r="A26">
        <v>5</v>
      </c>
      <c r="B26" t="str">
        <f t="shared" si="2"/>
        <v>.BYTE $5</v>
      </c>
      <c r="D26" t="str">
        <f t="shared" si="1"/>
        <v>.BYTE $5</v>
      </c>
    </row>
    <row r="27" spans="1:4" x14ac:dyDescent="0.25">
      <c r="A27">
        <v>8</v>
      </c>
      <c r="B27" t="str">
        <f t="shared" si="2"/>
        <v>.BYTE $8</v>
      </c>
      <c r="D27" t="str">
        <f t="shared" si="1"/>
        <v>.BYTE $8</v>
      </c>
    </row>
    <row r="28" spans="1:4" x14ac:dyDescent="0.25">
      <c r="A28">
        <v>1</v>
      </c>
      <c r="B28" t="str">
        <f t="shared" si="2"/>
        <v>.BYTE $1</v>
      </c>
      <c r="D28" t="str">
        <f t="shared" si="1"/>
        <v>.BYTE $1</v>
      </c>
    </row>
    <row r="29" spans="1:4" x14ac:dyDescent="0.25">
      <c r="A29">
        <v>6</v>
      </c>
      <c r="B29" t="str">
        <f t="shared" si="2"/>
        <v>.BYTE $6</v>
      </c>
      <c r="D29" t="str">
        <f t="shared" si="1"/>
        <v>.BYTE $6</v>
      </c>
    </row>
    <row r="30" spans="1:4" x14ac:dyDescent="0.25">
      <c r="A30">
        <v>2</v>
      </c>
      <c r="B30" t="str">
        <f t="shared" si="2"/>
        <v>.BYTE $2</v>
      </c>
      <c r="D30" t="str">
        <f t="shared" si="1"/>
        <v>.BYTE $2</v>
      </c>
    </row>
    <row r="31" spans="1:4" x14ac:dyDescent="0.25">
      <c r="A31">
        <v>0</v>
      </c>
      <c r="B31" t="str">
        <f t="shared" si="2"/>
        <v>.BYTE $0</v>
      </c>
      <c r="D31" t="str">
        <f t="shared" si="1"/>
        <v>.BYTE $0</v>
      </c>
    </row>
    <row r="32" spans="1:4" x14ac:dyDescent="0.25">
      <c r="A32">
        <v>7</v>
      </c>
      <c r="B32" t="str">
        <f t="shared" si="2"/>
        <v>.BYTE $7</v>
      </c>
      <c r="D32" t="str">
        <f t="shared" si="1"/>
        <v>.BYTE $7</v>
      </c>
    </row>
    <row r="33" spans="1:4" x14ac:dyDescent="0.25">
      <c r="A33">
        <v>9</v>
      </c>
      <c r="B33" t="str">
        <f t="shared" si="2"/>
        <v>.BYTE $9</v>
      </c>
      <c r="D33" t="str">
        <f t="shared" si="1"/>
        <v>.BYTE $9</v>
      </c>
    </row>
    <row r="34" spans="1:4" x14ac:dyDescent="0.25">
      <c r="B34" t="str">
        <f t="shared" si="2"/>
        <v/>
      </c>
      <c r="C34" t="s">
        <v>8</v>
      </c>
      <c r="D34" t="str">
        <f t="shared" si="1"/>
        <v>REFLEC</v>
      </c>
    </row>
    <row r="35" spans="1:4" x14ac:dyDescent="0.25">
      <c r="A35">
        <v>2</v>
      </c>
      <c r="B35" t="str">
        <f t="shared" si="2"/>
        <v>.BYTE $2</v>
      </c>
      <c r="D35" t="str">
        <f t="shared" si="1"/>
        <v>.BYTE $2</v>
      </c>
    </row>
    <row r="36" spans="1:4" x14ac:dyDescent="0.25">
      <c r="A36">
        <v>5</v>
      </c>
      <c r="B36" t="str">
        <f t="shared" si="2"/>
        <v>.BYTE $5</v>
      </c>
      <c r="D36" t="str">
        <f t="shared" si="1"/>
        <v>.BYTE $5</v>
      </c>
    </row>
    <row r="37" spans="1:4" x14ac:dyDescent="0.25">
      <c r="A37">
        <v>0</v>
      </c>
      <c r="B37" t="str">
        <f t="shared" si="2"/>
        <v>.BYTE $0</v>
      </c>
      <c r="D37" t="str">
        <f t="shared" si="1"/>
        <v>.BYTE $0</v>
      </c>
    </row>
    <row r="38" spans="1:4" x14ac:dyDescent="0.25">
      <c r="A38">
        <v>7</v>
      </c>
      <c r="B38" t="str">
        <f t="shared" si="2"/>
        <v>.BYTE $7</v>
      </c>
      <c r="D38" t="str">
        <f t="shared" si="1"/>
        <v>.BYTE $7</v>
      </c>
    </row>
    <row r="39" spans="1:4" x14ac:dyDescent="0.25">
      <c r="A39">
        <v>9</v>
      </c>
      <c r="B39" t="str">
        <f t="shared" si="2"/>
        <v>.BYTE $9</v>
      </c>
      <c r="D39" t="str">
        <f t="shared" si="1"/>
        <v>.BYTE $9</v>
      </c>
    </row>
    <row r="40" spans="1:4" x14ac:dyDescent="0.25">
      <c r="A40">
        <v>1</v>
      </c>
      <c r="B40" t="str">
        <f t="shared" si="2"/>
        <v>.BYTE $1</v>
      </c>
      <c r="D40" t="str">
        <f t="shared" si="1"/>
        <v>.BYTE $1</v>
      </c>
    </row>
    <row r="41" spans="1:4" x14ac:dyDescent="0.25">
      <c r="A41">
        <v>8</v>
      </c>
      <c r="B41" t="str">
        <f t="shared" si="2"/>
        <v>.BYTE $8</v>
      </c>
      <c r="D41" t="str">
        <f t="shared" si="1"/>
        <v>.BYTE $8</v>
      </c>
    </row>
    <row r="42" spans="1:4" x14ac:dyDescent="0.25">
      <c r="A42">
        <v>3</v>
      </c>
      <c r="B42" t="str">
        <f t="shared" si="2"/>
        <v>.BYTE $3</v>
      </c>
      <c r="D42" t="str">
        <f t="shared" si="1"/>
        <v>.BYTE $3</v>
      </c>
    </row>
    <row r="43" spans="1:4" x14ac:dyDescent="0.25">
      <c r="A43">
        <v>6</v>
      </c>
      <c r="B43" t="str">
        <f t="shared" si="2"/>
        <v>.BYTE $6</v>
      </c>
      <c r="D43" t="str">
        <f t="shared" si="1"/>
        <v>.BYTE $6</v>
      </c>
    </row>
    <row r="44" spans="1:4" x14ac:dyDescent="0.25">
      <c r="A44">
        <v>4</v>
      </c>
      <c r="B44" t="str">
        <f t="shared" si="2"/>
        <v>.BYTE $4</v>
      </c>
      <c r="D44" t="str">
        <f t="shared" si="1"/>
        <v>.BYTE $4</v>
      </c>
    </row>
    <row r="45" spans="1:4" x14ac:dyDescent="0.25">
      <c r="B45" t="str">
        <f t="shared" si="2"/>
        <v/>
      </c>
      <c r="C45" t="s">
        <v>15</v>
      </c>
      <c r="D45" t="str">
        <f t="shared" si="1"/>
        <v>BWRTR1</v>
      </c>
    </row>
    <row r="46" spans="1:4" x14ac:dyDescent="0.25">
      <c r="A46">
        <v>7</v>
      </c>
      <c r="B46" t="str">
        <f t="shared" si="2"/>
        <v>.BYTE $7</v>
      </c>
      <c r="D46" t="str">
        <f t="shared" si="1"/>
        <v>.BYTE $7</v>
      </c>
    </row>
    <row r="47" spans="1:4" x14ac:dyDescent="0.25">
      <c r="A47">
        <v>3</v>
      </c>
      <c r="B47" t="str">
        <f t="shared" si="2"/>
        <v>.BYTE $3</v>
      </c>
      <c r="D47" t="str">
        <f t="shared" si="1"/>
        <v>.BYTE $3</v>
      </c>
    </row>
    <row r="48" spans="1:4" x14ac:dyDescent="0.25">
      <c r="A48">
        <v>5</v>
      </c>
      <c r="B48" t="str">
        <f t="shared" si="2"/>
        <v>.BYTE $5</v>
      </c>
      <c r="D48" t="str">
        <f t="shared" si="1"/>
        <v>.BYTE $5</v>
      </c>
    </row>
    <row r="49" spans="1:4" x14ac:dyDescent="0.25">
      <c r="A49">
        <v>8</v>
      </c>
      <c r="B49" t="str">
        <f t="shared" si="2"/>
        <v>.BYTE $8</v>
      </c>
      <c r="D49" t="str">
        <f t="shared" si="1"/>
        <v>.BYTE $8</v>
      </c>
    </row>
    <row r="50" spans="1:4" x14ac:dyDescent="0.25">
      <c r="A50">
        <v>2</v>
      </c>
      <c r="B50" t="str">
        <f t="shared" si="2"/>
        <v>.BYTE $2</v>
      </c>
      <c r="D50" t="str">
        <f t="shared" si="1"/>
        <v>.BYTE $2</v>
      </c>
    </row>
    <row r="51" spans="1:4" x14ac:dyDescent="0.25">
      <c r="A51">
        <v>9</v>
      </c>
      <c r="B51" t="str">
        <f t="shared" si="2"/>
        <v>.BYTE $9</v>
      </c>
      <c r="D51" t="str">
        <f t="shared" si="1"/>
        <v>.BYTE $9</v>
      </c>
    </row>
    <row r="52" spans="1:4" x14ac:dyDescent="0.25">
      <c r="A52">
        <v>1</v>
      </c>
      <c r="B52" t="str">
        <f t="shared" si="2"/>
        <v>.BYTE $1</v>
      </c>
      <c r="D52" t="str">
        <f t="shared" si="1"/>
        <v>.BYTE $1</v>
      </c>
    </row>
    <row r="53" spans="1:4" x14ac:dyDescent="0.25">
      <c r="A53">
        <v>6</v>
      </c>
      <c r="B53" t="str">
        <f t="shared" si="2"/>
        <v>.BYTE $6</v>
      </c>
      <c r="D53" t="str">
        <f t="shared" si="1"/>
        <v>.BYTE $6</v>
      </c>
    </row>
    <row r="54" spans="1:4" x14ac:dyDescent="0.25">
      <c r="A54">
        <v>4</v>
      </c>
      <c r="B54" t="str">
        <f t="shared" si="2"/>
        <v>.BYTE $4</v>
      </c>
      <c r="D54" t="str">
        <f t="shared" si="1"/>
        <v>.BYTE $4</v>
      </c>
    </row>
    <row r="55" spans="1:4" x14ac:dyDescent="0.25">
      <c r="A55">
        <v>0</v>
      </c>
      <c r="B55" t="str">
        <f t="shared" si="2"/>
        <v>.BYTE $0</v>
      </c>
      <c r="D55" t="str">
        <f t="shared" si="1"/>
        <v>.BYTE $0</v>
      </c>
    </row>
    <row r="56" spans="1:4" x14ac:dyDescent="0.25">
      <c r="B56" t="str">
        <f t="shared" si="2"/>
        <v/>
      </c>
      <c r="C56" t="s">
        <v>11</v>
      </c>
      <c r="D56" t="str">
        <f t="shared" si="1"/>
        <v>BWRTR2</v>
      </c>
    </row>
    <row r="57" spans="1:4" x14ac:dyDescent="0.25">
      <c r="A57">
        <v>5</v>
      </c>
      <c r="B57" t="str">
        <f t="shared" si="2"/>
        <v>.BYTE $5</v>
      </c>
      <c r="D57" t="str">
        <f t="shared" si="1"/>
        <v>.BYTE $5</v>
      </c>
    </row>
    <row r="58" spans="1:4" x14ac:dyDescent="0.25">
      <c r="A58">
        <v>4</v>
      </c>
      <c r="B58" t="str">
        <f t="shared" si="2"/>
        <v>.BYTE $4</v>
      </c>
      <c r="D58" t="str">
        <f t="shared" si="1"/>
        <v>.BYTE $4</v>
      </c>
    </row>
    <row r="59" spans="1:4" x14ac:dyDescent="0.25">
      <c r="A59">
        <v>0</v>
      </c>
      <c r="B59" t="str">
        <f t="shared" si="2"/>
        <v>.BYTE $0</v>
      </c>
      <c r="D59" t="str">
        <f t="shared" si="1"/>
        <v>.BYTE $0</v>
      </c>
    </row>
    <row r="60" spans="1:4" x14ac:dyDescent="0.25">
      <c r="A60">
        <v>9</v>
      </c>
      <c r="B60" t="str">
        <f t="shared" si="2"/>
        <v>.BYTE $9</v>
      </c>
      <c r="D60" t="str">
        <f t="shared" si="1"/>
        <v>.BYTE $9</v>
      </c>
    </row>
    <row r="61" spans="1:4" x14ac:dyDescent="0.25">
      <c r="A61">
        <v>3</v>
      </c>
      <c r="B61" t="str">
        <f t="shared" si="2"/>
        <v>.BYTE $3</v>
      </c>
      <c r="D61" t="str">
        <f t="shared" si="1"/>
        <v>.BYTE $3</v>
      </c>
    </row>
    <row r="62" spans="1:4" x14ac:dyDescent="0.25">
      <c r="A62">
        <v>1</v>
      </c>
      <c r="B62" t="str">
        <f t="shared" si="2"/>
        <v>.BYTE $1</v>
      </c>
      <c r="D62" t="str">
        <f t="shared" si="1"/>
        <v>.BYTE $1</v>
      </c>
    </row>
    <row r="63" spans="1:4" x14ac:dyDescent="0.25">
      <c r="A63">
        <v>8</v>
      </c>
      <c r="B63" t="str">
        <f t="shared" si="2"/>
        <v>.BYTE $8</v>
      </c>
      <c r="D63" t="str">
        <f t="shared" si="1"/>
        <v>.BYTE $8</v>
      </c>
    </row>
    <row r="64" spans="1:4" x14ac:dyDescent="0.25">
      <c r="A64">
        <v>7</v>
      </c>
      <c r="B64" t="str">
        <f t="shared" si="2"/>
        <v>.BYTE $7</v>
      </c>
      <c r="D64" t="str">
        <f t="shared" si="1"/>
        <v>.BYTE $7</v>
      </c>
    </row>
    <row r="65" spans="1:4" x14ac:dyDescent="0.25">
      <c r="A65">
        <v>2</v>
      </c>
      <c r="B65" t="str">
        <f t="shared" si="2"/>
        <v>.BYTE $2</v>
      </c>
      <c r="D65" t="str">
        <f t="shared" si="1"/>
        <v>.BYTE $2</v>
      </c>
    </row>
    <row r="66" spans="1:4" x14ac:dyDescent="0.25">
      <c r="A66">
        <v>6</v>
      </c>
      <c r="B66" t="str">
        <f t="shared" si="2"/>
        <v>.BYTE $6</v>
      </c>
      <c r="D66" t="str">
        <f t="shared" ref="D66:D77" si="3">CONCATENATE(B66,C66)</f>
        <v>.BYTE $6</v>
      </c>
    </row>
    <row r="67" spans="1:4" x14ac:dyDescent="0.25">
      <c r="B67" t="str">
        <f t="shared" ref="B67:B77" si="4">IF(A67&lt;&gt;"",CONCATENATE(".BYTE $",A67),"")</f>
        <v/>
      </c>
      <c r="C67" t="s">
        <v>12</v>
      </c>
      <c r="D67" t="str">
        <f t="shared" si="3"/>
        <v>BWRTR3</v>
      </c>
    </row>
    <row r="68" spans="1:4" x14ac:dyDescent="0.25">
      <c r="A68">
        <v>7</v>
      </c>
      <c r="B68" t="str">
        <f t="shared" si="4"/>
        <v>.BYTE $7</v>
      </c>
      <c r="D68" t="str">
        <f t="shared" si="3"/>
        <v>.BYTE $7</v>
      </c>
    </row>
    <row r="69" spans="1:4" x14ac:dyDescent="0.25">
      <c r="A69">
        <v>4</v>
      </c>
      <c r="B69" t="str">
        <f t="shared" si="4"/>
        <v>.BYTE $4</v>
      </c>
      <c r="D69" t="str">
        <f t="shared" si="3"/>
        <v>.BYTE $4</v>
      </c>
    </row>
    <row r="70" spans="1:4" x14ac:dyDescent="0.25">
      <c r="A70">
        <v>6</v>
      </c>
      <c r="B70" t="str">
        <f t="shared" si="4"/>
        <v>.BYTE $6</v>
      </c>
      <c r="D70" t="str">
        <f t="shared" si="3"/>
        <v>.BYTE $6</v>
      </c>
    </row>
    <row r="71" spans="1:4" x14ac:dyDescent="0.25">
      <c r="A71">
        <v>1</v>
      </c>
      <c r="B71" t="str">
        <f t="shared" si="4"/>
        <v>.BYTE $1</v>
      </c>
      <c r="D71" t="str">
        <f t="shared" si="3"/>
        <v>.BYTE $1</v>
      </c>
    </row>
    <row r="72" spans="1:4" x14ac:dyDescent="0.25">
      <c r="A72">
        <v>0</v>
      </c>
      <c r="B72" t="str">
        <f t="shared" si="4"/>
        <v>.BYTE $0</v>
      </c>
      <c r="D72" t="str">
        <f t="shared" si="3"/>
        <v>.BYTE $0</v>
      </c>
    </row>
    <row r="73" spans="1:4" x14ac:dyDescent="0.25">
      <c r="A73">
        <v>2</v>
      </c>
      <c r="B73" t="str">
        <f t="shared" si="4"/>
        <v>.BYTE $2</v>
      </c>
      <c r="D73" t="str">
        <f t="shared" si="3"/>
        <v>.BYTE $2</v>
      </c>
    </row>
    <row r="74" spans="1:4" x14ac:dyDescent="0.25">
      <c r="A74">
        <v>5</v>
      </c>
      <c r="B74" t="str">
        <f t="shared" si="4"/>
        <v>.BYTE $5</v>
      </c>
      <c r="D74" t="str">
        <f t="shared" si="3"/>
        <v>.BYTE $5</v>
      </c>
    </row>
    <row r="75" spans="1:4" x14ac:dyDescent="0.25">
      <c r="A75">
        <v>8</v>
      </c>
      <c r="B75" t="str">
        <f t="shared" si="4"/>
        <v>.BYTE $8</v>
      </c>
      <c r="D75" t="str">
        <f t="shared" si="3"/>
        <v>.BYTE $8</v>
      </c>
    </row>
    <row r="76" spans="1:4" x14ac:dyDescent="0.25">
      <c r="A76">
        <v>3</v>
      </c>
      <c r="B76" t="str">
        <f t="shared" si="4"/>
        <v>.BYTE $3</v>
      </c>
      <c r="D76" t="str">
        <f t="shared" si="3"/>
        <v>.BYTE $3</v>
      </c>
    </row>
    <row r="77" spans="1:4" x14ac:dyDescent="0.25">
      <c r="A77">
        <v>9</v>
      </c>
      <c r="B77" t="str">
        <f t="shared" si="4"/>
        <v>.BYTE $9</v>
      </c>
      <c r="D77" t="str">
        <f t="shared" si="3"/>
        <v>.BYTE $9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workbookViewId="0">
      <selection activeCell="N21" sqref="N21"/>
    </sheetView>
  </sheetViews>
  <sheetFormatPr defaultColWidth="6" defaultRowHeight="14.3" x14ac:dyDescent="0.25"/>
  <cols>
    <col min="1" max="1" width="2.5" style="2" customWidth="1"/>
    <col min="2" max="2" width="6.375" style="2" bestFit="1" customWidth="1"/>
    <col min="3" max="3" width="1.875" style="2" bestFit="1" customWidth="1"/>
    <col min="4" max="4" width="2.75" style="2" customWidth="1"/>
    <col min="5" max="5" width="6.75" style="2" bestFit="1" customWidth="1"/>
    <col min="6" max="6" width="2.875" style="2" customWidth="1"/>
    <col min="7" max="7" width="1.875" style="2" customWidth="1"/>
    <col min="8" max="8" width="3.875" style="2" bestFit="1" customWidth="1"/>
    <col min="9" max="9" width="6" style="2"/>
    <col min="10" max="10" width="7.75" style="2" bestFit="1" customWidth="1"/>
    <col min="11" max="11" width="4.625" style="2" bestFit="1" customWidth="1"/>
    <col min="12" max="12" width="5.75" style="2" bestFit="1" customWidth="1"/>
    <col min="13" max="13" width="6" style="2"/>
    <col min="14" max="14" width="15.25" style="2" bestFit="1" customWidth="1"/>
    <col min="15" max="15" width="2.5" style="2" bestFit="1" customWidth="1"/>
    <col min="16" max="16" width="6" style="2"/>
    <col min="17" max="17" width="6.125" style="2" bestFit="1" customWidth="1"/>
    <col min="18" max="19" width="10.875" style="2" bestFit="1" customWidth="1"/>
    <col min="20" max="16384" width="6" style="2"/>
  </cols>
  <sheetData>
    <row r="2" spans="2:18" x14ac:dyDescent="0.25">
      <c r="B2" s="3" t="s">
        <v>28</v>
      </c>
      <c r="C2" s="2">
        <v>1</v>
      </c>
      <c r="N2" s="2" t="s">
        <v>29</v>
      </c>
      <c r="O2" s="2">
        <f>C2</f>
        <v>1</v>
      </c>
      <c r="Q2" s="2" t="s">
        <v>38</v>
      </c>
      <c r="R2" s="7" t="s">
        <v>37</v>
      </c>
    </row>
    <row r="3" spans="2:18" x14ac:dyDescent="0.25">
      <c r="B3" s="3" t="s">
        <v>23</v>
      </c>
      <c r="C3" s="2">
        <v>1</v>
      </c>
      <c r="N3" s="2" t="s">
        <v>30</v>
      </c>
      <c r="O3" s="2">
        <f>O2+C4</f>
        <v>1</v>
      </c>
      <c r="Q3" s="2">
        <v>1</v>
      </c>
      <c r="R3" s="2">
        <v>9641827035</v>
      </c>
    </row>
    <row r="4" spans="2:18" x14ac:dyDescent="0.25">
      <c r="B4" s="3" t="s">
        <v>27</v>
      </c>
      <c r="C4" s="2">
        <v>0</v>
      </c>
      <c r="N4" s="2" t="s">
        <v>32</v>
      </c>
      <c r="O4" s="2">
        <f>O3+1</f>
        <v>2</v>
      </c>
      <c r="Q4" s="2">
        <v>2</v>
      </c>
      <c r="R4" s="2">
        <v>2584109763</v>
      </c>
    </row>
    <row r="5" spans="2:18" x14ac:dyDescent="0.25">
      <c r="N5" s="2" t="s">
        <v>33</v>
      </c>
      <c r="O5" s="2">
        <f>IF(O4&gt;9,O4-10,O4)</f>
        <v>2</v>
      </c>
      <c r="Q5" s="2">
        <v>3</v>
      </c>
      <c r="R5" s="2">
        <v>4358162079</v>
      </c>
    </row>
    <row r="6" spans="2:18" x14ac:dyDescent="0.25">
      <c r="E6" s="2" t="s">
        <v>36</v>
      </c>
      <c r="F6" s="2" t="s">
        <v>39</v>
      </c>
      <c r="G6" s="2" t="s">
        <v>39</v>
      </c>
      <c r="H6" s="2" t="s">
        <v>35</v>
      </c>
      <c r="I6" s="2" t="s">
        <v>23</v>
      </c>
      <c r="J6" s="2" t="s">
        <v>26</v>
      </c>
      <c r="K6" s="2" t="s">
        <v>25</v>
      </c>
      <c r="L6" s="2" t="s">
        <v>29</v>
      </c>
      <c r="N6" s="2" t="s">
        <v>31</v>
      </c>
      <c r="O6" s="2">
        <f>O5-C3</f>
        <v>1</v>
      </c>
      <c r="R6" s="8"/>
    </row>
    <row r="7" spans="2:18" x14ac:dyDescent="0.25">
      <c r="E7" s="2" t="str">
        <f>IF(F7&lt;&gt;"",K7,"")</f>
        <v/>
      </c>
      <c r="F7" s="2" t="str">
        <f t="shared" ref="F7:F16" si="0">IF(_xlfn.IFNA(MATCH(H7,$G$7:$G$16,0),"")&lt;&gt;"","&lt;-","")</f>
        <v/>
      </c>
      <c r="G7" s="2" t="str">
        <f t="shared" ref="G7:G16" si="1">IF(L7&lt;&gt;"",I7,"")</f>
        <v/>
      </c>
      <c r="H7" s="2">
        <f>FIND(I7,$R$3)-1</f>
        <v>0</v>
      </c>
      <c r="I7" s="4">
        <f>IF(J7-$C$3+1&lt;0,J7-$C$3+1+10,IF(J7-$C$3+1&gt;9,J7-$C$3+1-10,J7-$C$3+1))</f>
        <v>9</v>
      </c>
      <c r="J7" s="4">
        <f t="shared" ref="J7:J14" si="2">IF(J8+1&gt;9,J8+1-10,J8+1)</f>
        <v>9</v>
      </c>
      <c r="K7" s="2">
        <v>9</v>
      </c>
      <c r="L7" s="2" t="str">
        <f>IF(K7=$C$2,"&lt;-","")</f>
        <v/>
      </c>
      <c r="N7" s="2" t="s">
        <v>34</v>
      </c>
      <c r="O7" s="2">
        <f>IF(O6&lt;0,O6+10,O6)</f>
        <v>1</v>
      </c>
      <c r="R7" s="8"/>
    </row>
    <row r="8" spans="2:18" x14ac:dyDescent="0.25">
      <c r="E8" s="2" t="str">
        <f t="shared" ref="E8:E16" si="3">IF(F8&lt;&gt;"",K8,"")</f>
        <v/>
      </c>
      <c r="F8" s="2" t="str">
        <f t="shared" si="0"/>
        <v/>
      </c>
      <c r="G8" s="2" t="str">
        <f t="shared" si="1"/>
        <v/>
      </c>
      <c r="H8" s="2">
        <f>FIND(I8,$R$3)-1</f>
        <v>4</v>
      </c>
      <c r="I8" s="4">
        <f>IF(J8-$C$3+1&lt;0,J8-$C$3+1+10,IF(J8-$C$3+1&gt;9,J8-$C$3+1-10,J8-$C$3+1))</f>
        <v>8</v>
      </c>
      <c r="J8" s="4">
        <f t="shared" si="2"/>
        <v>8</v>
      </c>
      <c r="K8" s="2">
        <v>8</v>
      </c>
      <c r="L8" s="2" t="str">
        <f>IF(K8=$C$2,"&lt;-","")</f>
        <v/>
      </c>
    </row>
    <row r="9" spans="2:18" x14ac:dyDescent="0.25">
      <c r="E9" s="2" t="str">
        <f t="shared" si="3"/>
        <v/>
      </c>
      <c r="F9" s="2" t="str">
        <f t="shared" si="0"/>
        <v/>
      </c>
      <c r="G9" s="2" t="str">
        <f t="shared" si="1"/>
        <v/>
      </c>
      <c r="H9" s="2">
        <f>FIND(I9,$R$3)-1</f>
        <v>6</v>
      </c>
      <c r="I9" s="4">
        <f>IF(J9-$C$3+1&lt;0,J9-$C$3+1+10,IF(J9-$C$3+1&gt;9,J9-$C$3+1-10,J9-$C$3+1))</f>
        <v>7</v>
      </c>
      <c r="J9" s="4">
        <f t="shared" si="2"/>
        <v>7</v>
      </c>
      <c r="K9" s="2">
        <v>7</v>
      </c>
      <c r="L9" s="2" t="str">
        <f>IF(K9=$C$2,"&lt;-","")</f>
        <v/>
      </c>
    </row>
    <row r="10" spans="2:18" x14ac:dyDescent="0.25">
      <c r="E10" s="2">
        <f t="shared" si="3"/>
        <v>6</v>
      </c>
      <c r="F10" s="2" t="str">
        <f>IF(_xlfn.IFNA(MATCH(H10,$G$7:$G$16,0),"")&lt;&gt;"","&lt;-","")</f>
        <v>&lt;-</v>
      </c>
      <c r="G10" s="2" t="str">
        <f t="shared" si="1"/>
        <v/>
      </c>
      <c r="H10" s="2">
        <f>FIND(I10,$R$3)-1</f>
        <v>1</v>
      </c>
      <c r="I10" s="4">
        <f>IF(J10-$C$3+1&lt;0,J10-$C$3+1+10,IF(J10-$C$3+1&gt;9,J10-$C$3+1-10,J10-$C$3+1))</f>
        <v>6</v>
      </c>
      <c r="J10" s="4">
        <f t="shared" si="2"/>
        <v>6</v>
      </c>
      <c r="K10" s="2">
        <v>6</v>
      </c>
      <c r="L10" s="2" t="str">
        <f>IF(K10=$C$2,"&lt;-","")</f>
        <v/>
      </c>
    </row>
    <row r="11" spans="2:18" x14ac:dyDescent="0.25">
      <c r="E11" s="2" t="str">
        <f t="shared" si="3"/>
        <v/>
      </c>
      <c r="F11" s="2" t="str">
        <f t="shared" ref="F11:F16" si="4">IF(_xlfn.IFNA(MATCH(H11,$G$7:$G$16,0),"")&lt;&gt;"","&lt;-","")</f>
        <v/>
      </c>
      <c r="G11" s="2" t="str">
        <f t="shared" si="1"/>
        <v/>
      </c>
      <c r="H11" s="2">
        <f>FIND(I11,$R$3)-1</f>
        <v>9</v>
      </c>
      <c r="I11" s="4">
        <f>IF(J11-$C$3+1&lt;0,J11-$C$3+1+10,IF(J11-$C$3+1&gt;9,J11-$C$3+1-10,J11-$C$3+1))</f>
        <v>5</v>
      </c>
      <c r="J11" s="4">
        <f t="shared" si="2"/>
        <v>5</v>
      </c>
      <c r="K11" s="2">
        <v>5</v>
      </c>
      <c r="L11" s="2" t="str">
        <f>IF(K11=$C$2,"&lt;-","")</f>
        <v/>
      </c>
    </row>
    <row r="12" spans="2:18" x14ac:dyDescent="0.25">
      <c r="E12" s="2" t="str">
        <f t="shared" si="3"/>
        <v/>
      </c>
      <c r="F12" s="2" t="str">
        <f t="shared" si="4"/>
        <v/>
      </c>
      <c r="G12" s="2" t="str">
        <f t="shared" si="1"/>
        <v/>
      </c>
      <c r="H12" s="2">
        <f>FIND(I12,$R$3)-1</f>
        <v>2</v>
      </c>
      <c r="I12" s="4">
        <f>IF(J12-$C$3+1&lt;0,J12-$C$3+1+10,IF(J12-$C$3+1&gt;9,J12-$C$3+1-10,J12-$C$3+1))</f>
        <v>4</v>
      </c>
      <c r="J12" s="4">
        <f t="shared" si="2"/>
        <v>4</v>
      </c>
      <c r="K12" s="2">
        <v>4</v>
      </c>
      <c r="L12" s="2" t="str">
        <f>IF(K12=$C$2,"&lt;-","")</f>
        <v/>
      </c>
    </row>
    <row r="13" spans="2:18" x14ac:dyDescent="0.25">
      <c r="E13" s="2" t="str">
        <f t="shared" si="3"/>
        <v/>
      </c>
      <c r="F13" s="2" t="str">
        <f t="shared" si="4"/>
        <v/>
      </c>
      <c r="G13" s="2" t="str">
        <f>IF(L13&lt;&gt;"",I13,"")</f>
        <v/>
      </c>
      <c r="H13" s="2">
        <f>FIND(I13,$R$3)-1</f>
        <v>8</v>
      </c>
      <c r="I13" s="4">
        <f>IF(J13-$C$3+1&lt;0,J13-$C$3+1+10,IF(J13-$C$3+1&gt;9,J13-$C$3+1-10,J13-$C$3+1))</f>
        <v>3</v>
      </c>
      <c r="J13" s="4">
        <f t="shared" si="2"/>
        <v>3</v>
      </c>
      <c r="K13" s="2">
        <v>3</v>
      </c>
      <c r="L13" s="2" t="str">
        <f>IF(K13=$C$2,"&lt;-","")</f>
        <v/>
      </c>
    </row>
    <row r="14" spans="2:18" x14ac:dyDescent="0.25">
      <c r="E14" s="2" t="str">
        <f t="shared" si="3"/>
        <v/>
      </c>
      <c r="F14" s="2" t="str">
        <f t="shared" si="4"/>
        <v/>
      </c>
      <c r="G14" s="2" t="str">
        <f t="shared" ref="G14:G16" si="5">IF(L14&lt;&gt;"",I14,"")</f>
        <v/>
      </c>
      <c r="H14" s="2">
        <f>FIND(I14,$R$3)-1</f>
        <v>5</v>
      </c>
      <c r="I14" s="4">
        <f>IF(J14-$C$3+1&lt;0,J14-$C$3+1+10,IF(J14-$C$3+1&gt;9,J14-$C$3+1-10,J14-$C$3+1))</f>
        <v>2</v>
      </c>
      <c r="J14" s="4">
        <f t="shared" si="2"/>
        <v>2</v>
      </c>
      <c r="K14" s="2">
        <v>2</v>
      </c>
      <c r="L14" s="2" t="str">
        <f>IF(K14=$C$2,"&lt;-","")</f>
        <v/>
      </c>
    </row>
    <row r="15" spans="2:18" x14ac:dyDescent="0.25">
      <c r="E15" s="2" t="str">
        <f t="shared" si="3"/>
        <v/>
      </c>
      <c r="F15" s="2" t="str">
        <f t="shared" si="4"/>
        <v/>
      </c>
      <c r="G15" s="2">
        <f t="shared" si="5"/>
        <v>1</v>
      </c>
      <c r="H15" s="2">
        <f>FIND(I15,$R$3)-1</f>
        <v>3</v>
      </c>
      <c r="I15" s="4">
        <f>IF(J15-$C$3+1&lt;0,J15-$C$3+1+10,IF(J15-$C$3+1&gt;9,J15-$C$3+1-10,J15-$C$3+1))</f>
        <v>1</v>
      </c>
      <c r="J15" s="4">
        <f t="shared" ref="J15" si="6">IF(J16+1&gt;9,J16+1-10,J16+1)</f>
        <v>1</v>
      </c>
      <c r="K15" s="2">
        <v>1</v>
      </c>
      <c r="L15" s="2" t="str">
        <f>IF(K15=$C$2,"&lt;-","")</f>
        <v>&lt;-</v>
      </c>
    </row>
    <row r="16" spans="2:18" x14ac:dyDescent="0.25">
      <c r="E16" s="2" t="str">
        <f t="shared" si="3"/>
        <v/>
      </c>
      <c r="F16" s="2" t="str">
        <f t="shared" si="4"/>
        <v/>
      </c>
      <c r="G16" s="2" t="str">
        <f t="shared" si="5"/>
        <v/>
      </c>
      <c r="H16" s="2">
        <f>FIND(I16,$R$3)-1</f>
        <v>7</v>
      </c>
      <c r="I16" s="4">
        <f>IF(J16-$C$3+1&lt;0,J16-$C$3+1+10,IF(J16-$C$3+1&gt;9,J16-$C$3+1-10,J16-$C$3+1))</f>
        <v>0</v>
      </c>
      <c r="J16" s="2">
        <f>C4</f>
        <v>0</v>
      </c>
      <c r="K16" s="2">
        <v>0</v>
      </c>
      <c r="L16" s="2" t="str">
        <f>IF(K16=$C$2,"&lt;-","")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"/>
  <sheetViews>
    <sheetView tabSelected="1" topLeftCell="E1" workbookViewId="0">
      <pane xSplit="3532" topLeftCell="AR1"/>
      <selection activeCell="K7" sqref="K7"/>
      <selection pane="topRight" activeCell="S12" sqref="S12"/>
    </sheetView>
  </sheetViews>
  <sheetFormatPr defaultColWidth="2.375" defaultRowHeight="14.3" x14ac:dyDescent="0.25"/>
  <cols>
    <col min="1" max="1" width="2.375" style="2" hidden="1" customWidth="1"/>
    <col min="2" max="2" width="7.75" style="2" bestFit="1" customWidth="1"/>
    <col min="3" max="3" width="3.625" style="2" bestFit="1" customWidth="1"/>
    <col min="4" max="4" width="10.875" style="2" bestFit="1" customWidth="1"/>
    <col min="5" max="5" width="2.375" style="2"/>
    <col min="6" max="6" width="13.75" style="2" customWidth="1"/>
    <col min="7" max="7" width="2.625" style="2" bestFit="1" customWidth="1"/>
    <col min="8" max="8" width="1.875" style="2" bestFit="1" customWidth="1"/>
    <col min="9" max="9" width="2.625" style="2" bestFit="1" customWidth="1"/>
    <col min="10" max="10" width="2" style="2" bestFit="1" customWidth="1"/>
    <col min="11" max="11" width="1.875" style="2" bestFit="1" customWidth="1"/>
    <col min="12" max="12" width="4.125" style="2" customWidth="1"/>
    <col min="13" max="13" width="7.75" style="2" bestFit="1" customWidth="1"/>
    <col min="14" max="15" width="2.625" style="2" bestFit="1" customWidth="1"/>
    <col min="16" max="16" width="3.875" style="2" bestFit="1" customWidth="1"/>
    <col min="17" max="17" width="6" style="2" bestFit="1" customWidth="1"/>
    <col min="18" max="18" width="7.75" style="2" bestFit="1" customWidth="1"/>
    <col min="19" max="19" width="4.625" style="2" bestFit="1" customWidth="1"/>
    <col min="20" max="20" width="5.75" style="2" bestFit="1" customWidth="1"/>
    <col min="21" max="21" width="2.375" style="2"/>
    <col min="22" max="22" width="7.75" style="2" bestFit="1" customWidth="1"/>
    <col min="23" max="24" width="2.625" style="2" bestFit="1" customWidth="1"/>
    <col min="25" max="25" width="3.875" style="2" bestFit="1" customWidth="1"/>
    <col min="26" max="26" width="6" style="2" bestFit="1" customWidth="1"/>
    <col min="27" max="27" width="7.75" style="2" bestFit="1" customWidth="1"/>
    <col min="28" max="28" width="4.625" style="2" bestFit="1" customWidth="1"/>
    <col min="29" max="29" width="5.75" style="2" bestFit="1" customWidth="1"/>
    <col min="30" max="30" width="2.375" style="2"/>
    <col min="31" max="31" width="7.75" style="2" bestFit="1" customWidth="1"/>
    <col min="32" max="33" width="2.625" style="2" bestFit="1" customWidth="1"/>
    <col min="34" max="34" width="3.875" style="2" bestFit="1" customWidth="1"/>
    <col min="35" max="35" width="6" style="2" bestFit="1" customWidth="1"/>
    <col min="36" max="36" width="7.75" style="2" bestFit="1" customWidth="1"/>
    <col min="37" max="37" width="4.625" style="2" bestFit="1" customWidth="1"/>
    <col min="38" max="38" width="5.75" style="2" bestFit="1" customWidth="1"/>
    <col min="39" max="39" width="2.375" style="2"/>
    <col min="40" max="40" width="7.75" style="2" bestFit="1" customWidth="1"/>
    <col min="41" max="42" width="2.625" style="2" bestFit="1" customWidth="1"/>
    <col min="43" max="43" width="3.875" style="2" bestFit="1" customWidth="1"/>
    <col min="44" max="44" width="6" style="2" bestFit="1" customWidth="1"/>
    <col min="45" max="45" width="7.75" style="2" bestFit="1" customWidth="1"/>
    <col min="46" max="46" width="4.625" style="2" bestFit="1" customWidth="1"/>
    <col min="47" max="47" width="5.75" style="2" bestFit="1" customWidth="1"/>
    <col min="48" max="48" width="2.375" style="2"/>
    <col min="49" max="49" width="7.75" style="2" bestFit="1" customWidth="1"/>
    <col min="50" max="51" width="2.625" style="2" bestFit="1" customWidth="1"/>
    <col min="52" max="52" width="3.875" style="2" bestFit="1" customWidth="1"/>
    <col min="53" max="53" width="6" style="2" bestFit="1" customWidth="1"/>
    <col min="54" max="54" width="7.75" style="2" bestFit="1" customWidth="1"/>
    <col min="55" max="55" width="4.625" style="2" bestFit="1" customWidth="1"/>
    <col min="56" max="56" width="5.75" style="2" bestFit="1" customWidth="1"/>
    <col min="58" max="58" width="7.75" style="2" bestFit="1" customWidth="1"/>
    <col min="59" max="60" width="2.625" style="2" bestFit="1" customWidth="1"/>
    <col min="61" max="61" width="3.875" style="2" bestFit="1" customWidth="1"/>
    <col min="62" max="62" width="6" style="2" bestFit="1" customWidth="1"/>
    <col min="63" max="63" width="7.75" style="2" bestFit="1" customWidth="1"/>
    <col min="64" max="64" width="4.625" style="2" bestFit="1" customWidth="1"/>
    <col min="65" max="65" width="5.75" style="2" bestFit="1" customWidth="1"/>
    <col min="66" max="66" width="2.375" style="2"/>
    <col min="67" max="67" width="7.75" style="2" bestFit="1" customWidth="1"/>
    <col min="68" max="69" width="2.625" style="2" bestFit="1" customWidth="1"/>
    <col min="70" max="70" width="3.875" style="2" bestFit="1" customWidth="1"/>
    <col min="71" max="71" width="6" style="2" bestFit="1" customWidth="1"/>
    <col min="72" max="72" width="7.75" style="2" bestFit="1" customWidth="1"/>
    <col min="73" max="73" width="4.625" style="2" bestFit="1" customWidth="1"/>
    <col min="74" max="74" width="5.75" style="2" bestFit="1" customWidth="1"/>
    <col min="75" max="16384" width="2.375" style="2"/>
  </cols>
  <sheetData>
    <row r="1" spans="2:77" s="11" customFormat="1" x14ac:dyDescent="0.25">
      <c r="D1" s="12"/>
      <c r="G1" s="12" t="s">
        <v>57</v>
      </c>
      <c r="H1" s="12" t="s">
        <v>56</v>
      </c>
      <c r="I1" s="12" t="s">
        <v>55</v>
      </c>
      <c r="J1" s="12" t="s">
        <v>54</v>
      </c>
      <c r="K1" s="12"/>
      <c r="L1" s="12"/>
      <c r="M1" s="13" t="s">
        <v>52</v>
      </c>
      <c r="N1" s="13"/>
      <c r="O1" s="13"/>
      <c r="P1" s="13"/>
      <c r="Q1" s="13"/>
      <c r="R1" s="13"/>
      <c r="S1" s="13"/>
      <c r="T1" s="13"/>
      <c r="U1" s="12"/>
      <c r="V1" s="13" t="s">
        <v>53</v>
      </c>
      <c r="W1" s="13"/>
      <c r="X1" s="13"/>
      <c r="Y1" s="13"/>
      <c r="Z1" s="13"/>
      <c r="AA1" s="13"/>
      <c r="AB1" s="13"/>
      <c r="AC1" s="13"/>
      <c r="AD1" s="12"/>
      <c r="AE1" s="13" t="s">
        <v>61</v>
      </c>
      <c r="AF1" s="13"/>
      <c r="AG1" s="13"/>
      <c r="AH1" s="13"/>
      <c r="AI1" s="13"/>
      <c r="AJ1" s="13"/>
      <c r="AK1" s="13"/>
      <c r="AL1" s="13"/>
      <c r="AM1" s="12"/>
      <c r="AN1" s="13" t="s">
        <v>62</v>
      </c>
      <c r="AO1" s="13"/>
      <c r="AP1" s="13"/>
      <c r="AQ1" s="13"/>
      <c r="AR1" s="13"/>
      <c r="AS1" s="13"/>
      <c r="AT1" s="13"/>
      <c r="AU1" s="13"/>
      <c r="AV1" s="12"/>
      <c r="AW1" s="13" t="s">
        <v>63</v>
      </c>
      <c r="AX1" s="13"/>
      <c r="AY1" s="13"/>
      <c r="AZ1" s="13"/>
      <c r="BA1" s="13"/>
      <c r="BB1" s="13"/>
      <c r="BC1" s="13"/>
      <c r="BD1" s="13"/>
      <c r="BE1" s="14"/>
      <c r="BF1" s="13" t="s">
        <v>64</v>
      </c>
      <c r="BG1" s="13"/>
      <c r="BH1" s="13"/>
      <c r="BI1" s="13"/>
      <c r="BJ1" s="13"/>
      <c r="BK1" s="13"/>
      <c r="BL1" s="13"/>
      <c r="BM1" s="13"/>
      <c r="BN1" s="12"/>
      <c r="BO1" s="13" t="s">
        <v>65</v>
      </c>
      <c r="BP1" s="13"/>
      <c r="BQ1" s="13"/>
      <c r="BR1" s="13"/>
      <c r="BS1" s="13"/>
      <c r="BT1" s="13"/>
      <c r="BU1" s="13"/>
      <c r="BV1" s="13"/>
    </row>
    <row r="2" spans="2:77" s="11" customFormat="1" x14ac:dyDescent="0.25">
      <c r="B2" s="12" t="s">
        <v>38</v>
      </c>
      <c r="D2" s="15" t="s">
        <v>37</v>
      </c>
      <c r="F2" s="12" t="s">
        <v>29</v>
      </c>
      <c r="G2" s="10"/>
      <c r="H2" s="10"/>
      <c r="I2" s="10"/>
      <c r="J2" s="9"/>
      <c r="K2" s="20">
        <v>2</v>
      </c>
      <c r="M2" s="16" t="s">
        <v>28</v>
      </c>
      <c r="N2" s="16"/>
      <c r="O2" s="16"/>
      <c r="P2" s="16"/>
      <c r="Q2" s="16"/>
      <c r="R2" s="16"/>
      <c r="S2" s="16"/>
      <c r="T2" s="16" t="str">
        <f>TRIM(CONCATENATE(V8,V9,V10,V11,V12,V14,V13,V15,V16,V17))</f>
        <v>1</v>
      </c>
      <c r="V2" s="16" t="s">
        <v>28</v>
      </c>
      <c r="W2" s="16"/>
      <c r="X2" s="16"/>
      <c r="Y2" s="16"/>
      <c r="Z2" s="16"/>
      <c r="AA2" s="16"/>
      <c r="AB2" s="16"/>
      <c r="AC2" s="16" t="str">
        <f>TRIM(CONCATENATE(AE8,AE9,AE10,AE11,AE12,AE14,AE13,AE15,AE16,AE17))</f>
        <v>8</v>
      </c>
      <c r="AE2" s="16" t="s">
        <v>28</v>
      </c>
      <c r="AF2" s="16"/>
      <c r="AG2" s="16"/>
      <c r="AH2" s="16"/>
      <c r="AI2" s="16"/>
      <c r="AJ2" s="16"/>
      <c r="AK2" s="16"/>
      <c r="AL2" s="16" t="str">
        <f>TRIM(CONCATENATE(AN8,AN9,AN10,AN11,AN12,AN14,AN13,AN15,AN16,AN17))</f>
        <v>6</v>
      </c>
      <c r="AN2" s="16" t="s">
        <v>28</v>
      </c>
      <c r="AO2" s="16"/>
      <c r="AP2" s="16"/>
      <c r="AQ2" s="16"/>
      <c r="AR2" s="16"/>
      <c r="AS2" s="16"/>
      <c r="AT2" s="16"/>
      <c r="AU2" s="16" t="str">
        <f>TRIM(CONCATENATE(AW8,AW9,AW10,AW11,AW12,AW14,AW13,AW15,AW16,AW17))</f>
        <v>8</v>
      </c>
      <c r="AW2" s="16" t="s">
        <v>28</v>
      </c>
      <c r="AX2" s="16"/>
      <c r="AY2" s="16"/>
      <c r="AZ2" s="16"/>
      <c r="BA2" s="16"/>
      <c r="BB2" s="16"/>
      <c r="BC2" s="16"/>
      <c r="BD2" s="16" t="str">
        <f>TRIM(CONCATENATE(BF8,BF9,BF10,BF11,BF12,BF14,BF13,BF15,BF16,BF17))</f>
        <v>6</v>
      </c>
      <c r="BE2" s="17"/>
      <c r="BF2" s="16" t="s">
        <v>28</v>
      </c>
      <c r="BG2" s="16"/>
      <c r="BH2" s="16"/>
      <c r="BI2" s="16"/>
      <c r="BJ2" s="16"/>
      <c r="BK2" s="16"/>
      <c r="BL2" s="16"/>
      <c r="BM2" s="16" t="str">
        <f>TRIM(CONCATENATE(BO8,BO9,BO10,BO11,BO12,BO14,BO13,BO15,BO16,BO17))</f>
        <v>5</v>
      </c>
      <c r="BN2" s="16"/>
      <c r="BO2" s="16" t="s">
        <v>28</v>
      </c>
      <c r="BP2" s="16"/>
      <c r="BQ2" s="16"/>
      <c r="BR2" s="16"/>
      <c r="BS2" s="16"/>
      <c r="BT2" s="16"/>
      <c r="BU2" s="16"/>
      <c r="BV2" s="16" t="str">
        <f>CONCATENATE($K$2,"")</f>
        <v>2</v>
      </c>
    </row>
    <row r="3" spans="2:77" s="11" customFormat="1" x14ac:dyDescent="0.25">
      <c r="B3" s="11">
        <v>1</v>
      </c>
      <c r="C3" s="11" t="s">
        <v>41</v>
      </c>
      <c r="D3" s="11">
        <v>9641827035</v>
      </c>
      <c r="F3" s="12" t="s">
        <v>58</v>
      </c>
      <c r="G3" s="10">
        <v>4</v>
      </c>
      <c r="H3" s="20">
        <v>1</v>
      </c>
      <c r="I3" s="20">
        <v>2</v>
      </c>
      <c r="J3" s="20">
        <v>3</v>
      </c>
      <c r="K3" s="10"/>
      <c r="M3" s="16" t="s">
        <v>40</v>
      </c>
      <c r="N3" s="16"/>
      <c r="O3" s="16"/>
      <c r="P3" s="16">
        <f>$J$3</f>
        <v>3</v>
      </c>
      <c r="Q3" s="16"/>
      <c r="R3" s="16"/>
      <c r="S3" s="16"/>
      <c r="T3" s="16"/>
      <c r="V3" s="16" t="s">
        <v>40</v>
      </c>
      <c r="W3" s="16"/>
      <c r="X3" s="16"/>
      <c r="Y3" s="16">
        <f>$I$3</f>
        <v>2</v>
      </c>
      <c r="Z3" s="16"/>
      <c r="AA3" s="16"/>
      <c r="AB3" s="16"/>
      <c r="AC3" s="16"/>
      <c r="AE3" s="16" t="s">
        <v>40</v>
      </c>
      <c r="AF3" s="16"/>
      <c r="AG3" s="16"/>
      <c r="AH3" s="16">
        <f>$H$3</f>
        <v>1</v>
      </c>
      <c r="AI3" s="16"/>
      <c r="AJ3" s="16"/>
      <c r="AK3" s="16"/>
      <c r="AL3" s="16"/>
      <c r="AN3" s="16" t="s">
        <v>40</v>
      </c>
      <c r="AO3" s="16"/>
      <c r="AP3" s="16"/>
      <c r="AQ3" s="16">
        <v>4</v>
      </c>
      <c r="AR3" s="16"/>
      <c r="AS3" s="16"/>
      <c r="AT3" s="16"/>
      <c r="AU3" s="16"/>
      <c r="AW3" s="16" t="s">
        <v>40</v>
      </c>
      <c r="AX3" s="16"/>
      <c r="AY3" s="16"/>
      <c r="AZ3" s="16">
        <f>$H$3</f>
        <v>1</v>
      </c>
      <c r="BA3" s="16"/>
      <c r="BB3" s="16"/>
      <c r="BC3" s="16"/>
      <c r="BD3" s="16"/>
      <c r="BE3" s="17"/>
      <c r="BF3" s="16" t="s">
        <v>40</v>
      </c>
      <c r="BG3" s="16"/>
      <c r="BH3" s="16"/>
      <c r="BI3" s="16">
        <f>$I$3</f>
        <v>2</v>
      </c>
      <c r="BJ3" s="16"/>
      <c r="BK3" s="16"/>
      <c r="BL3" s="16"/>
      <c r="BM3" s="16"/>
      <c r="BN3" s="16"/>
      <c r="BO3" s="16" t="s">
        <v>40</v>
      </c>
      <c r="BP3" s="16"/>
      <c r="BQ3" s="16"/>
      <c r="BR3" s="16">
        <f>$J$3</f>
        <v>3</v>
      </c>
      <c r="BS3" s="16"/>
      <c r="BT3" s="16"/>
      <c r="BU3" s="16"/>
      <c r="BV3" s="16"/>
    </row>
    <row r="4" spans="2:77" s="11" customFormat="1" x14ac:dyDescent="0.25">
      <c r="B4" s="11">
        <v>2</v>
      </c>
      <c r="C4" s="11" t="s">
        <v>42</v>
      </c>
      <c r="D4" s="11">
        <v>2584109763</v>
      </c>
      <c r="F4" s="12" t="s">
        <v>23</v>
      </c>
      <c r="G4" s="20">
        <v>9</v>
      </c>
      <c r="H4" s="20">
        <v>8</v>
      </c>
      <c r="I4" s="20">
        <v>7</v>
      </c>
      <c r="J4" s="20">
        <v>6</v>
      </c>
      <c r="K4" s="10"/>
      <c r="M4" s="16" t="s">
        <v>23</v>
      </c>
      <c r="N4" s="16"/>
      <c r="O4" s="16"/>
      <c r="P4" s="16"/>
      <c r="Q4" s="16">
        <f>$J$4</f>
        <v>6</v>
      </c>
      <c r="R4" s="16"/>
      <c r="S4" s="16"/>
      <c r="T4" s="16"/>
      <c r="V4" s="16" t="s">
        <v>23</v>
      </c>
      <c r="W4" s="16"/>
      <c r="X4" s="16"/>
      <c r="Y4" s="16"/>
      <c r="Z4" s="16">
        <f>$I$4</f>
        <v>7</v>
      </c>
      <c r="AA4" s="16"/>
      <c r="AB4" s="16"/>
      <c r="AC4" s="16"/>
      <c r="AE4" s="16" t="s">
        <v>23</v>
      </c>
      <c r="AF4" s="16"/>
      <c r="AG4" s="16"/>
      <c r="AH4" s="16"/>
      <c r="AI4" s="16">
        <f>$H$4</f>
        <v>8</v>
      </c>
      <c r="AJ4" s="16"/>
      <c r="AK4" s="16"/>
      <c r="AL4" s="16"/>
      <c r="AN4" s="16" t="s">
        <v>23</v>
      </c>
      <c r="AO4" s="16"/>
      <c r="AP4" s="16"/>
      <c r="AQ4" s="16"/>
      <c r="AR4" s="16">
        <f>$G$4</f>
        <v>9</v>
      </c>
      <c r="AS4" s="16"/>
      <c r="AT4" s="16"/>
      <c r="AU4" s="16"/>
      <c r="AW4" s="16" t="s">
        <v>23</v>
      </c>
      <c r="AX4" s="16"/>
      <c r="AY4" s="16"/>
      <c r="AZ4" s="16"/>
      <c r="BA4" s="16">
        <f>$H$4</f>
        <v>8</v>
      </c>
      <c r="BB4" s="16"/>
      <c r="BC4" s="16"/>
      <c r="BD4" s="16"/>
      <c r="BE4" s="17"/>
      <c r="BF4" s="16" t="s">
        <v>23</v>
      </c>
      <c r="BG4" s="16"/>
      <c r="BH4" s="16"/>
      <c r="BI4" s="16"/>
      <c r="BJ4" s="16">
        <f>$I$4</f>
        <v>7</v>
      </c>
      <c r="BK4" s="16"/>
      <c r="BL4" s="16"/>
      <c r="BM4" s="16"/>
      <c r="BN4" s="16"/>
      <c r="BO4" s="16" t="s">
        <v>23</v>
      </c>
      <c r="BP4" s="16"/>
      <c r="BQ4" s="16"/>
      <c r="BR4" s="16"/>
      <c r="BS4" s="16">
        <f>$J$4</f>
        <v>6</v>
      </c>
      <c r="BT4" s="16"/>
      <c r="BU4" s="16"/>
      <c r="BV4" s="16"/>
    </row>
    <row r="5" spans="2:77" s="11" customFormat="1" x14ac:dyDescent="0.25">
      <c r="B5" s="11">
        <v>3</v>
      </c>
      <c r="C5" s="11" t="s">
        <v>43</v>
      </c>
      <c r="D5" s="11">
        <v>4358162079</v>
      </c>
      <c r="F5" s="12" t="s">
        <v>59</v>
      </c>
      <c r="G5" s="20">
        <v>2</v>
      </c>
      <c r="H5" s="20">
        <v>3</v>
      </c>
      <c r="I5" s="20">
        <v>4</v>
      </c>
      <c r="J5" s="20">
        <v>5</v>
      </c>
      <c r="K5" s="10"/>
      <c r="M5" s="16" t="s">
        <v>26</v>
      </c>
      <c r="N5" s="16"/>
      <c r="O5" s="16"/>
      <c r="P5" s="16"/>
      <c r="Q5" s="16"/>
      <c r="R5" s="16">
        <f>$J$5</f>
        <v>5</v>
      </c>
      <c r="S5" s="16"/>
      <c r="T5" s="16"/>
      <c r="V5" s="16" t="s">
        <v>26</v>
      </c>
      <c r="W5" s="16"/>
      <c r="X5" s="16"/>
      <c r="Y5" s="16"/>
      <c r="Z5" s="16"/>
      <c r="AA5" s="16">
        <f>$I$5</f>
        <v>4</v>
      </c>
      <c r="AB5" s="16"/>
      <c r="AC5" s="16"/>
      <c r="AE5" s="16" t="s">
        <v>26</v>
      </c>
      <c r="AF5" s="16"/>
      <c r="AG5" s="16"/>
      <c r="AH5" s="16"/>
      <c r="AI5" s="16"/>
      <c r="AJ5" s="16">
        <f>$H$5</f>
        <v>3</v>
      </c>
      <c r="AK5" s="16"/>
      <c r="AL5" s="16"/>
      <c r="AN5" s="16" t="s">
        <v>26</v>
      </c>
      <c r="AO5" s="16"/>
      <c r="AP5" s="16"/>
      <c r="AQ5" s="16"/>
      <c r="AR5" s="16"/>
      <c r="AS5" s="16">
        <f>$G$5</f>
        <v>2</v>
      </c>
      <c r="AT5" s="16"/>
      <c r="AU5" s="16"/>
      <c r="AW5" s="16" t="s">
        <v>26</v>
      </c>
      <c r="AX5" s="16"/>
      <c r="AY5" s="16"/>
      <c r="AZ5" s="16"/>
      <c r="BA5" s="16"/>
      <c r="BB5" s="16">
        <f>$H$5</f>
        <v>3</v>
      </c>
      <c r="BC5" s="16"/>
      <c r="BD5" s="16"/>
      <c r="BE5" s="17"/>
      <c r="BF5" s="16" t="s">
        <v>26</v>
      </c>
      <c r="BG5" s="16"/>
      <c r="BH5" s="16"/>
      <c r="BI5" s="16"/>
      <c r="BJ5" s="16"/>
      <c r="BK5" s="16">
        <f>$I$5</f>
        <v>4</v>
      </c>
      <c r="BL5" s="16"/>
      <c r="BM5" s="16"/>
      <c r="BN5" s="16"/>
      <c r="BO5" s="16" t="s">
        <v>26</v>
      </c>
      <c r="BP5" s="16"/>
      <c r="BQ5" s="16"/>
      <c r="BR5" s="16"/>
      <c r="BS5" s="16"/>
      <c r="BT5" s="16">
        <f>$J$5</f>
        <v>5</v>
      </c>
      <c r="BU5" s="16"/>
      <c r="BV5" s="16"/>
    </row>
    <row r="6" spans="2:77" s="11" customFormat="1" x14ac:dyDescent="0.25">
      <c r="B6" s="11" t="s">
        <v>48</v>
      </c>
      <c r="C6" s="11" t="s">
        <v>44</v>
      </c>
      <c r="D6" s="11">
        <v>2507918364</v>
      </c>
      <c r="F6" s="12" t="s">
        <v>60</v>
      </c>
      <c r="G6" s="10"/>
      <c r="H6" s="10"/>
      <c r="I6" s="10"/>
      <c r="J6" s="9"/>
      <c r="K6" s="10" t="str">
        <f>TRIM(CONCATENATE(M8,M9,M10,M11,M12,M14,M13,M15,M16,M17))</f>
        <v>3</v>
      </c>
      <c r="BE6" s="18"/>
    </row>
    <row r="7" spans="2:77" s="11" customFormat="1" x14ac:dyDescent="0.25">
      <c r="B7" s="11" t="s">
        <v>49</v>
      </c>
      <c r="C7" s="11" t="s">
        <v>45</v>
      </c>
      <c r="D7" s="11">
        <v>7358291640</v>
      </c>
      <c r="M7" s="11" t="s">
        <v>36</v>
      </c>
      <c r="N7" s="11" t="s">
        <v>39</v>
      </c>
      <c r="O7" s="11" t="s">
        <v>39</v>
      </c>
      <c r="P7" s="11" t="s">
        <v>35</v>
      </c>
      <c r="Q7" s="11" t="s">
        <v>23</v>
      </c>
      <c r="R7" s="11" t="s">
        <v>26</v>
      </c>
      <c r="S7" s="11" t="s">
        <v>25</v>
      </c>
      <c r="T7" s="11" t="s">
        <v>29</v>
      </c>
      <c r="V7" s="11" t="s">
        <v>36</v>
      </c>
      <c r="W7" s="11" t="s">
        <v>39</v>
      </c>
      <c r="X7" s="11" t="s">
        <v>39</v>
      </c>
      <c r="Y7" s="11" t="s">
        <v>35</v>
      </c>
      <c r="Z7" s="11" t="s">
        <v>23</v>
      </c>
      <c r="AA7" s="11" t="s">
        <v>26</v>
      </c>
      <c r="AB7" s="11" t="s">
        <v>25</v>
      </c>
      <c r="AC7" s="11" t="s">
        <v>29</v>
      </c>
      <c r="AE7" s="11" t="s">
        <v>36</v>
      </c>
      <c r="AF7" s="11" t="s">
        <v>39</v>
      </c>
      <c r="AG7" s="11" t="s">
        <v>39</v>
      </c>
      <c r="AH7" s="11" t="s">
        <v>35</v>
      </c>
      <c r="AI7" s="11" t="s">
        <v>23</v>
      </c>
      <c r="AJ7" s="11" t="s">
        <v>26</v>
      </c>
      <c r="AK7" s="11" t="s">
        <v>25</v>
      </c>
      <c r="AL7" s="11" t="s">
        <v>29</v>
      </c>
      <c r="AN7" s="11" t="s">
        <v>36</v>
      </c>
      <c r="AO7" s="11" t="s">
        <v>39</v>
      </c>
      <c r="AP7" s="11" t="s">
        <v>39</v>
      </c>
      <c r="AQ7" s="11" t="s">
        <v>35</v>
      </c>
      <c r="AR7" s="11" t="s">
        <v>23</v>
      </c>
      <c r="AS7" s="11" t="s">
        <v>26</v>
      </c>
      <c r="AT7" s="11" t="s">
        <v>25</v>
      </c>
      <c r="AU7" s="11" t="s">
        <v>29</v>
      </c>
      <c r="AW7" s="11" t="s">
        <v>36</v>
      </c>
      <c r="AX7" s="11" t="s">
        <v>39</v>
      </c>
      <c r="AY7" s="11" t="s">
        <v>39</v>
      </c>
      <c r="AZ7" s="11" t="s">
        <v>35</v>
      </c>
      <c r="BA7" s="11" t="s">
        <v>23</v>
      </c>
      <c r="BB7" s="11" t="s">
        <v>26</v>
      </c>
      <c r="BC7" s="11" t="s">
        <v>25</v>
      </c>
      <c r="BD7" s="11" t="s">
        <v>29</v>
      </c>
      <c r="BE7" s="18"/>
      <c r="BF7" s="11" t="s">
        <v>36</v>
      </c>
      <c r="BG7" s="11" t="s">
        <v>39</v>
      </c>
      <c r="BH7" s="11" t="s">
        <v>39</v>
      </c>
      <c r="BI7" s="11" t="s">
        <v>35</v>
      </c>
      <c r="BJ7" s="11" t="s">
        <v>23</v>
      </c>
      <c r="BK7" s="11" t="s">
        <v>26</v>
      </c>
      <c r="BL7" s="11" t="s">
        <v>25</v>
      </c>
      <c r="BM7" s="11" t="s">
        <v>29</v>
      </c>
      <c r="BO7" s="11" t="s">
        <v>36</v>
      </c>
      <c r="BP7" s="11" t="s">
        <v>39</v>
      </c>
      <c r="BQ7" s="11" t="s">
        <v>39</v>
      </c>
      <c r="BR7" s="11" t="s">
        <v>35</v>
      </c>
      <c r="BS7" s="11" t="s">
        <v>23</v>
      </c>
      <c r="BT7" s="11" t="s">
        <v>26</v>
      </c>
      <c r="BU7" s="11" t="s">
        <v>25</v>
      </c>
      <c r="BV7" s="11" t="s">
        <v>29</v>
      </c>
      <c r="BY7" s="19"/>
    </row>
    <row r="8" spans="2:77" s="11" customFormat="1" x14ac:dyDescent="0.25">
      <c r="B8" s="11" t="s">
        <v>50</v>
      </c>
      <c r="C8" s="11" t="s">
        <v>46</v>
      </c>
      <c r="D8" s="11">
        <v>5409318726</v>
      </c>
      <c r="M8" s="11" t="str">
        <f t="shared" ref="M8:M17" si="0">IF(N8&lt;&gt;"",S8,"")</f>
        <v/>
      </c>
      <c r="N8" s="11" t="str">
        <f t="shared" ref="N8:N17" si="1">IF(_xlfn.IFNA(MATCH(P8,O$8:O$17,0),"")&lt;&gt;"","&lt;-","")</f>
        <v/>
      </c>
      <c r="O8" s="11" t="str">
        <f t="shared" ref="O8:O17" si="2">IF(T8&lt;&gt;"",Q8,"")</f>
        <v/>
      </c>
      <c r="P8" s="11">
        <f>IF(P$3=1,FIND(Q8,$D$3)-1,IF(P$3=2,FIND(Q8,$D$4)-1,IF(P$3=3,FIND(Q8,$D$5)-1,IF(P$3=4,FIND(Q8,$D$6)-1,""))))</f>
        <v>9</v>
      </c>
      <c r="Q8" s="16">
        <f t="shared" ref="Q8:Q17" si="3">IF(R8-Q$4+1&lt;0,R8-Q$4+1+10,IF(R8-Q$4+1&gt;9,R8-Q$4+1-10,R8-Q$4+1))</f>
        <v>9</v>
      </c>
      <c r="R8" s="16">
        <f t="shared" ref="R8:R16" si="4">IF(R9+1&gt;9,R9+1-10,R9+1)</f>
        <v>4</v>
      </c>
      <c r="S8" s="11">
        <v>9</v>
      </c>
      <c r="T8" s="11" t="str">
        <f t="shared" ref="T8:T17" si="5">IF(TRIM(S8)=T$2,"&lt;-","")</f>
        <v/>
      </c>
      <c r="V8" s="11" t="str">
        <f t="shared" ref="V8:V17" si="6">IF(W8&lt;&gt;"",AB8,"")</f>
        <v/>
      </c>
      <c r="W8" s="11" t="str">
        <f t="shared" ref="W8:W17" si="7">IF(_xlfn.IFNA(MATCH(Y8,X$8:X$17,0),"")&lt;&gt;"","&lt;-","")</f>
        <v/>
      </c>
      <c r="X8" s="11" t="str">
        <f t="shared" ref="X8:X17" si="8">IF(AC8&lt;&gt;"",Z8,"")</f>
        <v/>
      </c>
      <c r="Y8" s="11">
        <f>IF(Y$3=1,FIND(Z8,$D$3)-1,IF(Y$3=2,FIND(Z8,$D$4)-1,IF(Y$3=3,FIND(Z8,$D$5)-1,IF(Y$3=4,FIND(Z8,$D$6)-1,""))))</f>
        <v>7</v>
      </c>
      <c r="Z8" s="16">
        <f t="shared" ref="Z8:Z17" si="9">IF(AA8-Z$4+1&lt;0,AA8-Z$4+1+10,IF(AA8-Z$4+1&gt;9,AA8-Z$4+1-10,AA8-Z$4+1))</f>
        <v>7</v>
      </c>
      <c r="AA8" s="16">
        <f t="shared" ref="AA8:AA16" si="10">IF(AA9+1&gt;9,AA9+1-10,AA9+1)</f>
        <v>3</v>
      </c>
      <c r="AB8" s="11">
        <v>9</v>
      </c>
      <c r="AC8" s="11" t="str">
        <f t="shared" ref="AC8:AC17" si="11">IF(TRIM(AB8)=AC$2,"&lt;-","")</f>
        <v/>
      </c>
      <c r="AE8" s="11" t="str">
        <f t="shared" ref="AE8:AE17" si="12">IF(AF8&lt;&gt;"",AK8,"")</f>
        <v/>
      </c>
      <c r="AF8" s="11" t="str">
        <f t="shared" ref="AF8:AF17" si="13">IF(_xlfn.IFNA(MATCH(AH8,AG$8:AG$17,0),"")&lt;&gt;"","&lt;-","")</f>
        <v/>
      </c>
      <c r="AG8" s="11" t="str">
        <f t="shared" ref="AG8:AG17" si="14">IF(AL8&lt;&gt;"",AI8,"")</f>
        <v/>
      </c>
      <c r="AH8" s="11">
        <f>IF(AH$3=1,FIND(AI8,$D$3)-1,IF(AH$3=2,FIND(AI8,$D$4)-1,IF(AH$3=3,FIND(AI8,$D$5)-1,IF(AH$3=4,FIND(AI8,$D$6)-1,""))))</f>
        <v>9</v>
      </c>
      <c r="AI8" s="16">
        <f t="shared" ref="AI8:AI17" si="15">IF(AJ8-AI$4+1&lt;0,AJ8-AI$4+1+10,IF(AJ8-AI$4+1&gt;9,AJ8-AI$4+1-10,AJ8-AI$4+1))</f>
        <v>5</v>
      </c>
      <c r="AJ8" s="16">
        <f t="shared" ref="AJ8:AJ16" si="16">IF(AJ9+1&gt;9,AJ9+1-10,AJ9+1)</f>
        <v>2</v>
      </c>
      <c r="AK8" s="11">
        <v>9</v>
      </c>
      <c r="AL8" s="11" t="str">
        <f t="shared" ref="AL8:AL17" si="17">IF(TRIM(AK8)=AL$2,"&lt;-","")</f>
        <v/>
      </c>
      <c r="AN8" s="11" t="str">
        <f t="shared" ref="AN8:AN17" si="18">IF(AO8&lt;&gt;"",AT8,"")</f>
        <v/>
      </c>
      <c r="AO8" s="11" t="str">
        <f t="shared" ref="AO8:AO17" si="19">IF(_xlfn.IFNA(MATCH(AQ8,AP$8:AP$17,0),"")&lt;&gt;"","&lt;-","")</f>
        <v/>
      </c>
      <c r="AP8" s="11" t="str">
        <f t="shared" ref="AP8:AP17" si="20">IF(AU8&lt;&gt;"",AR8,"")</f>
        <v/>
      </c>
      <c r="AQ8" s="11">
        <f>IF(AQ$3=1,FIND(AR8,$D$3)-1,IF(AQ$3=2,FIND(AR8,$D$4)-1,IF(AQ$3=3,FIND(AR8,$D$5)-1,IF(AQ$3=4,FIND(AR8,$D$6)-1,""))))</f>
        <v>7</v>
      </c>
      <c r="AR8" s="16">
        <f t="shared" ref="AR8:AR17" si="21">IF(AS8-AR$4+1&lt;0,AS8-AR$4+1+10,IF(AS8-AR$4+1&gt;9,AS8-AR$4+1-10,AS8-AR$4+1))</f>
        <v>3</v>
      </c>
      <c r="AS8" s="16">
        <f t="shared" ref="AS8:AS16" si="22">IF(AS9+1&gt;9,AS9+1-10,AS9+1)</f>
        <v>1</v>
      </c>
      <c r="AT8" s="11">
        <v>9</v>
      </c>
      <c r="AU8" s="11" t="str">
        <f t="shared" ref="AU8:AU17" si="23">IF(TRIM(AT8)=AU$2,"&lt;-","")</f>
        <v/>
      </c>
      <c r="AW8" s="11" t="str">
        <f t="shared" ref="AW8:AW17" si="24">IF(AX8&lt;&gt;"",BC8,"")</f>
        <v/>
      </c>
      <c r="AX8" s="11" t="str">
        <f t="shared" ref="AX8:AX17" si="25">IF(_xlfn.IFNA(MATCH(AZ8,AY$8:AY$17,0),"")&lt;&gt;"","&lt;-","")</f>
        <v/>
      </c>
      <c r="AY8" s="11" t="str">
        <f t="shared" ref="AY8:AY17" si="26">IF(BD8&lt;&gt;"",BA8,"")</f>
        <v/>
      </c>
      <c r="AZ8" s="11">
        <f>IF(AZ$3=1,FIND(BA8,$D$3)-1,IF(AZ$3=2,FIND(BA8,$D$4)-1,IF(AZ$3=3,FIND(BA8,$D$5)-1,IF(AZ$3=4,FIND(BA8,$D$6)-1,""))))</f>
        <v>9</v>
      </c>
      <c r="BA8" s="16">
        <f t="shared" ref="BA8:BA17" si="27">IF(BB8-BA$4+1&lt;0,BB8-BA$4+1+10,IF(BB8-BA$4+1&gt;9,BB8-BA$4+1-10,BB8-BA$4+1))</f>
        <v>5</v>
      </c>
      <c r="BB8" s="16">
        <f t="shared" ref="BB8:BB16" si="28">IF(BB9+1&gt;9,BB9+1-10,BB9+1)</f>
        <v>2</v>
      </c>
      <c r="BC8" s="11">
        <v>9</v>
      </c>
      <c r="BD8" s="11" t="str">
        <f t="shared" ref="BD8:BD17" si="29">IF(TRIM(BC8)=BD$2,"&lt;-","")</f>
        <v/>
      </c>
      <c r="BE8" s="18"/>
      <c r="BF8" s="11" t="str">
        <f t="shared" ref="BF8:BF17" si="30">IF(BG8&lt;&gt;"",BL8,"")</f>
        <v/>
      </c>
      <c r="BG8" s="11" t="str">
        <f t="shared" ref="BG8:BG17" si="31">IF(_xlfn.IFNA(MATCH(BI8,BH$8:BH$17,0),"")&lt;&gt;"","&lt;-","")</f>
        <v/>
      </c>
      <c r="BH8" s="11" t="str">
        <f t="shared" ref="BH8:BH17" si="32">IF(BM8&lt;&gt;"",BJ8,"")</f>
        <v/>
      </c>
      <c r="BI8" s="11">
        <f>IF(BI$3=1,FIND(BJ8,$D$3)-1,IF(BI$3=2,FIND(BJ8,$D$4)-1,IF(BI$3=3,FIND(BJ8,$D$5)-1,IF(BI$3=4,FIND(BJ8,$D$6)-1,""))))</f>
        <v>7</v>
      </c>
      <c r="BJ8" s="16">
        <f t="shared" ref="BJ8:BJ17" si="33">IF(BK8-BJ$4+1&lt;0,BK8-BJ$4+1+10,IF(BK8-BJ$4+1&gt;9,BK8-BJ$4+1-10,BK8-BJ$4+1))</f>
        <v>7</v>
      </c>
      <c r="BK8" s="16">
        <f t="shared" ref="BK8:BK16" si="34">IF(BK9+1&gt;9,BK9+1-10,BK9+1)</f>
        <v>3</v>
      </c>
      <c r="BL8" s="11">
        <v>9</v>
      </c>
      <c r="BM8" s="11" t="str">
        <f t="shared" ref="BM8:BM17" si="35">IF(TRIM(BL8)=BM$2,"&lt;-","")</f>
        <v/>
      </c>
      <c r="BO8" s="11" t="str">
        <f t="shared" ref="BO8:BO17" si="36">IF(BP8&lt;&gt;"",BU8,"")</f>
        <v/>
      </c>
      <c r="BP8" s="11" t="str">
        <f t="shared" ref="BP8:BP16" si="37">IF(_xlfn.IFNA(MATCH(BR8,BQ$8:BQ$17,0),"")&lt;&gt;"","&lt;-","")</f>
        <v/>
      </c>
      <c r="BQ8" s="11" t="str">
        <f t="shared" ref="BQ8:BQ17" si="38">IF(BV8&lt;&gt;"",BS8,"")</f>
        <v/>
      </c>
      <c r="BR8" s="11">
        <f>IF(BR$3=1,FIND(BS8,$D$3)-1,IF(BR$3=2,FIND(BS8,$D$4)-1,IF(BR$3=3,FIND(BS8,$D$5)-1,IF(BR$3=4,FIND(BS8,$D$6)-1,""))))</f>
        <v>9</v>
      </c>
      <c r="BS8" s="16">
        <f t="shared" ref="BS8:BS17" si="39">IF(BT8-BS$4+1&lt;0,BT8-BS$4+1+10,IF(BT8-BS$4+1&gt;9,BT8-BS$4+1-10,BT8-BS$4+1))</f>
        <v>9</v>
      </c>
      <c r="BT8" s="16">
        <f t="shared" ref="BT8:BT16" si="40">IF(BT9+1&gt;9,BT9+1-10,BT9+1)</f>
        <v>4</v>
      </c>
      <c r="BU8" s="11">
        <v>9</v>
      </c>
      <c r="BV8" s="11" t="str">
        <f t="shared" ref="BV8:BV17" si="41">IF(TRIM(BU8)=BV$2,"&lt;-","")</f>
        <v/>
      </c>
      <c r="BY8" s="19"/>
    </row>
    <row r="9" spans="2:77" s="11" customFormat="1" x14ac:dyDescent="0.25">
      <c r="B9" s="11" t="s">
        <v>51</v>
      </c>
      <c r="C9" s="11" t="s">
        <v>47</v>
      </c>
      <c r="D9" s="11">
        <v>7461025839</v>
      </c>
      <c r="M9" s="11" t="str">
        <f t="shared" si="0"/>
        <v/>
      </c>
      <c r="N9" s="11" t="str">
        <f t="shared" si="1"/>
        <v/>
      </c>
      <c r="O9" s="11" t="str">
        <f t="shared" si="2"/>
        <v/>
      </c>
      <c r="P9" s="11">
        <f t="shared" ref="P9:P17" si="42">IF(P$3=1,FIND(Q9,$D$3)-1,IF(P$3=2,FIND(Q9,$D$4)-1,IF(P$3=3,FIND(Q9,$D$5)-1,IF(P$3=4,FIND(Q9,$D$6)-1,""))))</f>
        <v>3</v>
      </c>
      <c r="Q9" s="16">
        <f t="shared" si="3"/>
        <v>8</v>
      </c>
      <c r="R9" s="16">
        <f t="shared" si="4"/>
        <v>3</v>
      </c>
      <c r="S9" s="11">
        <v>8</v>
      </c>
      <c r="T9" s="11" t="str">
        <f t="shared" si="5"/>
        <v/>
      </c>
      <c r="V9" s="11" t="str">
        <f t="shared" si="6"/>
        <v/>
      </c>
      <c r="W9" s="11" t="str">
        <f t="shared" si="7"/>
        <v/>
      </c>
      <c r="X9" s="11">
        <f t="shared" si="8"/>
        <v>6</v>
      </c>
      <c r="Y9" s="11">
        <f t="shared" ref="Y9:Y17" si="43">IF(Y$3=1,FIND(Z9,$D$3)-1,IF(Y$3=2,FIND(Z9,$D$4)-1,IF(Y$3=3,FIND(Z9,$D$5)-1,IF(Y$3=4,FIND(Z9,$D$6)-1,""))))</f>
        <v>8</v>
      </c>
      <c r="Z9" s="16">
        <f t="shared" si="9"/>
        <v>6</v>
      </c>
      <c r="AA9" s="16">
        <f t="shared" si="10"/>
        <v>2</v>
      </c>
      <c r="AB9" s="11">
        <v>8</v>
      </c>
      <c r="AC9" s="11" t="str">
        <f t="shared" si="11"/>
        <v>&lt;-</v>
      </c>
      <c r="AE9" s="11">
        <f t="shared" si="12"/>
        <v>8</v>
      </c>
      <c r="AF9" s="11" t="str">
        <f t="shared" si="13"/>
        <v>&lt;-</v>
      </c>
      <c r="AG9" s="11" t="str">
        <f t="shared" si="14"/>
        <v/>
      </c>
      <c r="AH9" s="11">
        <f t="shared" ref="AH9:AH17" si="44">IF(AH$3=1,FIND(AI9,$D$3)-1,IF(AH$3=2,FIND(AI9,$D$4)-1,IF(AH$3=3,FIND(AI9,$D$5)-1,IF(AH$3=4,FIND(AI9,$D$6)-1,""))))</f>
        <v>2</v>
      </c>
      <c r="AI9" s="16">
        <f t="shared" si="15"/>
        <v>4</v>
      </c>
      <c r="AJ9" s="16">
        <f t="shared" si="16"/>
        <v>1</v>
      </c>
      <c r="AK9" s="11">
        <v>8</v>
      </c>
      <c r="AL9" s="11" t="str">
        <f t="shared" si="17"/>
        <v/>
      </c>
      <c r="AN9" s="11" t="str">
        <f t="shared" si="18"/>
        <v/>
      </c>
      <c r="AO9" s="11" t="str">
        <f t="shared" si="19"/>
        <v/>
      </c>
      <c r="AP9" s="11">
        <f t="shared" si="20"/>
        <v>2</v>
      </c>
      <c r="AQ9" s="11">
        <f t="shared" ref="AQ9:AQ17" si="45">IF(AQ$3=1,FIND(AR9,$D$3)-1,IF(AQ$3=2,FIND(AR9,$D$4)-1,IF(AQ$3=3,FIND(AR9,$D$5)-1,IF(AQ$3=4,FIND(AR9,$D$6)-1,""))))</f>
        <v>0</v>
      </c>
      <c r="AR9" s="16">
        <f t="shared" si="21"/>
        <v>2</v>
      </c>
      <c r="AS9" s="16">
        <f t="shared" si="22"/>
        <v>0</v>
      </c>
      <c r="AT9" s="11">
        <v>8</v>
      </c>
      <c r="AU9" s="11" t="str">
        <f t="shared" si="23"/>
        <v>&lt;-</v>
      </c>
      <c r="AW9" s="11">
        <f t="shared" si="24"/>
        <v>8</v>
      </c>
      <c r="AX9" s="11" t="str">
        <f t="shared" si="25"/>
        <v>&lt;-</v>
      </c>
      <c r="AY9" s="11" t="str">
        <f t="shared" si="26"/>
        <v/>
      </c>
      <c r="AZ9" s="11">
        <f t="shared" ref="AZ9:AZ17" si="46">IF(AZ$3=1,FIND(BA9,$D$3)-1,IF(AZ$3=2,FIND(BA9,$D$4)-1,IF(AZ$3=3,FIND(BA9,$D$5)-1,IF(AZ$3=4,FIND(BA9,$D$6)-1,""))))</f>
        <v>2</v>
      </c>
      <c r="BA9" s="16">
        <f t="shared" si="27"/>
        <v>4</v>
      </c>
      <c r="BB9" s="16">
        <f t="shared" si="28"/>
        <v>1</v>
      </c>
      <c r="BC9" s="11">
        <v>8</v>
      </c>
      <c r="BD9" s="11" t="str">
        <f t="shared" si="29"/>
        <v/>
      </c>
      <c r="BE9" s="18"/>
      <c r="BF9" s="11" t="str">
        <f t="shared" si="30"/>
        <v/>
      </c>
      <c r="BG9" s="11" t="str">
        <f t="shared" si="31"/>
        <v/>
      </c>
      <c r="BH9" s="11" t="str">
        <f t="shared" si="32"/>
        <v/>
      </c>
      <c r="BI9" s="11">
        <f t="shared" ref="BI9:BI17" si="47">IF(BI$3=1,FIND(BJ9,$D$3)-1,IF(BI$3=2,FIND(BJ9,$D$4)-1,IF(BI$3=3,FIND(BJ9,$D$5)-1,IF(BI$3=4,FIND(BJ9,$D$6)-1,""))))</f>
        <v>8</v>
      </c>
      <c r="BJ9" s="16">
        <f t="shared" si="33"/>
        <v>6</v>
      </c>
      <c r="BK9" s="16">
        <f t="shared" si="34"/>
        <v>2</v>
      </c>
      <c r="BL9" s="11">
        <v>8</v>
      </c>
      <c r="BM9" s="11" t="str">
        <f t="shared" si="35"/>
        <v/>
      </c>
      <c r="BO9" s="11" t="str">
        <f t="shared" si="36"/>
        <v/>
      </c>
      <c r="BP9" s="11" t="str">
        <f t="shared" si="37"/>
        <v/>
      </c>
      <c r="BQ9" s="11" t="str">
        <f t="shared" si="38"/>
        <v/>
      </c>
      <c r="BR9" s="11">
        <f t="shared" ref="BR9:BR17" si="48">IF(BR$3=1,FIND(BS9,$D$3)-1,IF(BR$3=2,FIND(BS9,$D$4)-1,IF(BR$3=3,FIND(BS9,$D$5)-1,IF(BR$3=4,FIND(BS9,$D$6)-1,""))))</f>
        <v>3</v>
      </c>
      <c r="BS9" s="16">
        <f t="shared" si="39"/>
        <v>8</v>
      </c>
      <c r="BT9" s="16">
        <f t="shared" si="40"/>
        <v>3</v>
      </c>
      <c r="BU9" s="11">
        <v>8</v>
      </c>
      <c r="BV9" s="11" t="str">
        <f t="shared" si="41"/>
        <v/>
      </c>
    </row>
    <row r="10" spans="2:77" s="11" customFormat="1" x14ac:dyDescent="0.25">
      <c r="M10" s="11" t="str">
        <f t="shared" si="0"/>
        <v/>
      </c>
      <c r="N10" s="11" t="str">
        <f t="shared" si="1"/>
        <v/>
      </c>
      <c r="O10" s="11" t="str">
        <f t="shared" si="2"/>
        <v/>
      </c>
      <c r="P10" s="11">
        <f t="shared" si="42"/>
        <v>8</v>
      </c>
      <c r="Q10" s="16">
        <f t="shared" si="3"/>
        <v>7</v>
      </c>
      <c r="R10" s="16">
        <f t="shared" si="4"/>
        <v>2</v>
      </c>
      <c r="S10" s="11">
        <v>7</v>
      </c>
      <c r="T10" s="11" t="str">
        <f t="shared" si="5"/>
        <v/>
      </c>
      <c r="V10" s="11" t="str">
        <f t="shared" si="6"/>
        <v/>
      </c>
      <c r="W10" s="11" t="str">
        <f t="shared" si="7"/>
        <v/>
      </c>
      <c r="X10" s="11" t="str">
        <f t="shared" si="8"/>
        <v/>
      </c>
      <c r="Y10" s="11">
        <f t="shared" si="43"/>
        <v>1</v>
      </c>
      <c r="Z10" s="16">
        <f t="shared" si="9"/>
        <v>5</v>
      </c>
      <c r="AA10" s="16">
        <f t="shared" si="10"/>
        <v>1</v>
      </c>
      <c r="AB10" s="11">
        <v>7</v>
      </c>
      <c r="AC10" s="11" t="str">
        <f t="shared" si="11"/>
        <v/>
      </c>
      <c r="AE10" s="11" t="str">
        <f t="shared" si="12"/>
        <v/>
      </c>
      <c r="AF10" s="11" t="str">
        <f t="shared" si="13"/>
        <v/>
      </c>
      <c r="AG10" s="11" t="str">
        <f t="shared" si="14"/>
        <v/>
      </c>
      <c r="AH10" s="11">
        <f t="shared" si="44"/>
        <v>8</v>
      </c>
      <c r="AI10" s="16">
        <f t="shared" si="15"/>
        <v>3</v>
      </c>
      <c r="AJ10" s="16">
        <f t="shared" si="16"/>
        <v>0</v>
      </c>
      <c r="AK10" s="11">
        <v>7</v>
      </c>
      <c r="AL10" s="11" t="str">
        <f t="shared" si="17"/>
        <v/>
      </c>
      <c r="AN10" s="11" t="str">
        <f t="shared" si="18"/>
        <v/>
      </c>
      <c r="AO10" s="11" t="str">
        <f t="shared" si="19"/>
        <v/>
      </c>
      <c r="AP10" s="11" t="str">
        <f t="shared" si="20"/>
        <v/>
      </c>
      <c r="AQ10" s="11">
        <f t="shared" si="45"/>
        <v>5</v>
      </c>
      <c r="AR10" s="16">
        <f t="shared" si="21"/>
        <v>1</v>
      </c>
      <c r="AS10" s="16">
        <f t="shared" si="22"/>
        <v>9</v>
      </c>
      <c r="AT10" s="11">
        <v>7</v>
      </c>
      <c r="AU10" s="11" t="str">
        <f t="shared" si="23"/>
        <v/>
      </c>
      <c r="AW10" s="11" t="str">
        <f t="shared" si="24"/>
        <v/>
      </c>
      <c r="AX10" s="11" t="str">
        <f t="shared" si="25"/>
        <v/>
      </c>
      <c r="AY10" s="11" t="str">
        <f t="shared" si="26"/>
        <v/>
      </c>
      <c r="AZ10" s="11">
        <f t="shared" si="46"/>
        <v>8</v>
      </c>
      <c r="BA10" s="16">
        <f t="shared" si="27"/>
        <v>3</v>
      </c>
      <c r="BB10" s="16">
        <f t="shared" si="28"/>
        <v>0</v>
      </c>
      <c r="BC10" s="11">
        <v>7</v>
      </c>
      <c r="BD10" s="11" t="str">
        <f t="shared" si="29"/>
        <v/>
      </c>
      <c r="BE10" s="18"/>
      <c r="BF10" s="11" t="str">
        <f t="shared" si="30"/>
        <v/>
      </c>
      <c r="BG10" s="11" t="str">
        <f t="shared" si="31"/>
        <v/>
      </c>
      <c r="BH10" s="11" t="str">
        <f t="shared" si="32"/>
        <v/>
      </c>
      <c r="BI10" s="11">
        <f t="shared" si="47"/>
        <v>1</v>
      </c>
      <c r="BJ10" s="16">
        <f t="shared" si="33"/>
        <v>5</v>
      </c>
      <c r="BK10" s="16">
        <f t="shared" si="34"/>
        <v>1</v>
      </c>
      <c r="BL10" s="11">
        <v>7</v>
      </c>
      <c r="BM10" s="11" t="str">
        <f t="shared" si="35"/>
        <v/>
      </c>
      <c r="BO10" s="11" t="str">
        <f t="shared" si="36"/>
        <v/>
      </c>
      <c r="BP10" s="11" t="str">
        <f t="shared" si="37"/>
        <v/>
      </c>
      <c r="BQ10" s="11" t="str">
        <f t="shared" si="38"/>
        <v/>
      </c>
      <c r="BR10" s="11">
        <f t="shared" si="48"/>
        <v>8</v>
      </c>
      <c r="BS10" s="16">
        <f t="shared" si="39"/>
        <v>7</v>
      </c>
      <c r="BT10" s="16">
        <f t="shared" si="40"/>
        <v>2</v>
      </c>
      <c r="BU10" s="11">
        <v>7</v>
      </c>
      <c r="BV10" s="11" t="str">
        <f t="shared" si="41"/>
        <v/>
      </c>
    </row>
    <row r="11" spans="2:77" s="11" customFormat="1" x14ac:dyDescent="0.25">
      <c r="M11" s="11" t="str">
        <f t="shared" si="0"/>
        <v/>
      </c>
      <c r="N11" s="11" t="str">
        <f t="shared" si="1"/>
        <v/>
      </c>
      <c r="O11" s="11" t="str">
        <f t="shared" si="2"/>
        <v/>
      </c>
      <c r="P11" s="11">
        <f t="shared" si="42"/>
        <v>5</v>
      </c>
      <c r="Q11" s="16">
        <f t="shared" si="3"/>
        <v>6</v>
      </c>
      <c r="R11" s="16">
        <f t="shared" si="4"/>
        <v>1</v>
      </c>
      <c r="S11" s="11">
        <v>6</v>
      </c>
      <c r="T11" s="11" t="str">
        <f t="shared" si="5"/>
        <v/>
      </c>
      <c r="V11" s="11" t="str">
        <f t="shared" si="6"/>
        <v/>
      </c>
      <c r="W11" s="11" t="str">
        <f t="shared" si="7"/>
        <v/>
      </c>
      <c r="X11" s="11" t="str">
        <f t="shared" si="8"/>
        <v/>
      </c>
      <c r="Y11" s="11">
        <f t="shared" si="43"/>
        <v>3</v>
      </c>
      <c r="Z11" s="16">
        <f t="shared" si="9"/>
        <v>4</v>
      </c>
      <c r="AA11" s="16">
        <f t="shared" si="10"/>
        <v>0</v>
      </c>
      <c r="AB11" s="11">
        <v>6</v>
      </c>
      <c r="AC11" s="11" t="str">
        <f t="shared" si="11"/>
        <v/>
      </c>
      <c r="AE11" s="11" t="str">
        <f t="shared" si="12"/>
        <v/>
      </c>
      <c r="AF11" s="11" t="str">
        <f t="shared" si="13"/>
        <v/>
      </c>
      <c r="AG11" s="11">
        <f t="shared" si="14"/>
        <v>2</v>
      </c>
      <c r="AH11" s="11">
        <f t="shared" si="44"/>
        <v>5</v>
      </c>
      <c r="AI11" s="16">
        <f t="shared" si="15"/>
        <v>2</v>
      </c>
      <c r="AJ11" s="16">
        <f t="shared" si="16"/>
        <v>9</v>
      </c>
      <c r="AK11" s="11">
        <v>6</v>
      </c>
      <c r="AL11" s="11" t="str">
        <f t="shared" si="17"/>
        <v>&lt;-</v>
      </c>
      <c r="AN11" s="11">
        <f t="shared" si="18"/>
        <v>6</v>
      </c>
      <c r="AO11" s="11" t="str">
        <f t="shared" si="19"/>
        <v>&lt;-</v>
      </c>
      <c r="AP11" s="11" t="str">
        <f t="shared" si="20"/>
        <v/>
      </c>
      <c r="AQ11" s="11">
        <f t="shared" si="45"/>
        <v>2</v>
      </c>
      <c r="AR11" s="16">
        <f t="shared" si="21"/>
        <v>0</v>
      </c>
      <c r="AS11" s="16">
        <f t="shared" si="22"/>
        <v>8</v>
      </c>
      <c r="AT11" s="11">
        <v>6</v>
      </c>
      <c r="AU11" s="11" t="str">
        <f t="shared" si="23"/>
        <v/>
      </c>
      <c r="AW11" s="11" t="str">
        <f t="shared" si="24"/>
        <v/>
      </c>
      <c r="AX11" s="11" t="str">
        <f t="shared" si="25"/>
        <v/>
      </c>
      <c r="AY11" s="11">
        <f t="shared" si="26"/>
        <v>2</v>
      </c>
      <c r="AZ11" s="11">
        <f t="shared" si="46"/>
        <v>5</v>
      </c>
      <c r="BA11" s="16">
        <f t="shared" si="27"/>
        <v>2</v>
      </c>
      <c r="BB11" s="16">
        <f t="shared" si="28"/>
        <v>9</v>
      </c>
      <c r="BC11" s="11">
        <v>6</v>
      </c>
      <c r="BD11" s="11" t="str">
        <f t="shared" si="29"/>
        <v>&lt;-</v>
      </c>
      <c r="BE11" s="18"/>
      <c r="BF11" s="11">
        <f t="shared" si="30"/>
        <v>6</v>
      </c>
      <c r="BG11" s="11" t="str">
        <f t="shared" si="31"/>
        <v>&lt;-</v>
      </c>
      <c r="BH11" s="11" t="str">
        <f t="shared" si="32"/>
        <v/>
      </c>
      <c r="BI11" s="11">
        <f t="shared" si="47"/>
        <v>3</v>
      </c>
      <c r="BJ11" s="16">
        <f t="shared" si="33"/>
        <v>4</v>
      </c>
      <c r="BK11" s="16">
        <f t="shared" si="34"/>
        <v>0</v>
      </c>
      <c r="BL11" s="11">
        <v>6</v>
      </c>
      <c r="BM11" s="11" t="str">
        <f t="shared" si="35"/>
        <v/>
      </c>
      <c r="BO11" s="11" t="str">
        <f t="shared" si="36"/>
        <v/>
      </c>
      <c r="BP11" s="11" t="str">
        <f t="shared" si="37"/>
        <v/>
      </c>
      <c r="BQ11" s="11" t="str">
        <f t="shared" si="38"/>
        <v/>
      </c>
      <c r="BR11" s="11">
        <f t="shared" si="48"/>
        <v>5</v>
      </c>
      <c r="BS11" s="16">
        <f t="shared" si="39"/>
        <v>6</v>
      </c>
      <c r="BT11" s="16">
        <f t="shared" si="40"/>
        <v>1</v>
      </c>
      <c r="BU11" s="11">
        <v>6</v>
      </c>
      <c r="BV11" s="11" t="str">
        <f t="shared" si="41"/>
        <v/>
      </c>
    </row>
    <row r="12" spans="2:77" s="11" customFormat="1" x14ac:dyDescent="0.25">
      <c r="M12" s="11" t="str">
        <f t="shared" si="0"/>
        <v/>
      </c>
      <c r="N12" s="11" t="str">
        <f t="shared" si="1"/>
        <v/>
      </c>
      <c r="O12" s="11" t="str">
        <f t="shared" si="2"/>
        <v/>
      </c>
      <c r="P12" s="11">
        <f t="shared" si="42"/>
        <v>2</v>
      </c>
      <c r="Q12" s="16">
        <f t="shared" si="3"/>
        <v>5</v>
      </c>
      <c r="R12" s="16">
        <f t="shared" si="4"/>
        <v>0</v>
      </c>
      <c r="S12" s="11">
        <v>5</v>
      </c>
      <c r="T12" s="11" t="str">
        <f t="shared" si="5"/>
        <v/>
      </c>
      <c r="V12" s="11" t="str">
        <f t="shared" si="6"/>
        <v/>
      </c>
      <c r="W12" s="11" t="str">
        <f t="shared" si="7"/>
        <v/>
      </c>
      <c r="X12" s="11" t="str">
        <f t="shared" si="8"/>
        <v/>
      </c>
      <c r="Y12" s="11">
        <f t="shared" si="43"/>
        <v>9</v>
      </c>
      <c r="Z12" s="16">
        <f t="shared" si="9"/>
        <v>3</v>
      </c>
      <c r="AA12" s="16">
        <f t="shared" si="10"/>
        <v>9</v>
      </c>
      <c r="AB12" s="11">
        <v>5</v>
      </c>
      <c r="AC12" s="11" t="str">
        <f t="shared" si="11"/>
        <v/>
      </c>
      <c r="AE12" s="11" t="str">
        <f t="shared" si="12"/>
        <v/>
      </c>
      <c r="AF12" s="11" t="str">
        <f t="shared" si="13"/>
        <v/>
      </c>
      <c r="AG12" s="11" t="str">
        <f t="shared" si="14"/>
        <v/>
      </c>
      <c r="AH12" s="11">
        <f t="shared" si="44"/>
        <v>3</v>
      </c>
      <c r="AI12" s="16">
        <f t="shared" si="15"/>
        <v>1</v>
      </c>
      <c r="AJ12" s="16">
        <f t="shared" si="16"/>
        <v>8</v>
      </c>
      <c r="AK12" s="11">
        <v>5</v>
      </c>
      <c r="AL12" s="11" t="str">
        <f t="shared" si="17"/>
        <v/>
      </c>
      <c r="AN12" s="11" t="str">
        <f t="shared" si="18"/>
        <v/>
      </c>
      <c r="AO12" s="11" t="str">
        <f t="shared" si="19"/>
        <v/>
      </c>
      <c r="AP12" s="11" t="str">
        <f t="shared" si="20"/>
        <v/>
      </c>
      <c r="AQ12" s="11">
        <f t="shared" si="45"/>
        <v>4</v>
      </c>
      <c r="AR12" s="16">
        <f t="shared" si="21"/>
        <v>9</v>
      </c>
      <c r="AS12" s="16">
        <f t="shared" si="22"/>
        <v>7</v>
      </c>
      <c r="AT12" s="11">
        <v>5</v>
      </c>
      <c r="AU12" s="11" t="str">
        <f t="shared" si="23"/>
        <v/>
      </c>
      <c r="AW12" s="11" t="str">
        <f t="shared" si="24"/>
        <v/>
      </c>
      <c r="AX12" s="11" t="str">
        <f t="shared" si="25"/>
        <v/>
      </c>
      <c r="AY12" s="11" t="str">
        <f t="shared" si="26"/>
        <v/>
      </c>
      <c r="AZ12" s="11">
        <f t="shared" si="46"/>
        <v>3</v>
      </c>
      <c r="BA12" s="16">
        <f t="shared" si="27"/>
        <v>1</v>
      </c>
      <c r="BB12" s="16">
        <f t="shared" si="28"/>
        <v>8</v>
      </c>
      <c r="BC12" s="11">
        <v>5</v>
      </c>
      <c r="BD12" s="11" t="str">
        <f t="shared" si="29"/>
        <v/>
      </c>
      <c r="BE12" s="18"/>
      <c r="BF12" s="11" t="str">
        <f t="shared" si="30"/>
        <v/>
      </c>
      <c r="BG12" s="11" t="str">
        <f t="shared" si="31"/>
        <v/>
      </c>
      <c r="BH12" s="11">
        <f t="shared" si="32"/>
        <v>3</v>
      </c>
      <c r="BI12" s="11">
        <f t="shared" si="47"/>
        <v>9</v>
      </c>
      <c r="BJ12" s="16">
        <f t="shared" si="33"/>
        <v>3</v>
      </c>
      <c r="BK12" s="16">
        <f t="shared" si="34"/>
        <v>9</v>
      </c>
      <c r="BL12" s="11">
        <v>5</v>
      </c>
      <c r="BM12" s="11" t="str">
        <f t="shared" si="35"/>
        <v>&lt;-</v>
      </c>
      <c r="BO12" s="11">
        <f t="shared" si="36"/>
        <v>5</v>
      </c>
      <c r="BP12" s="11" t="str">
        <f t="shared" si="37"/>
        <v>&lt;-</v>
      </c>
      <c r="BQ12" s="11" t="str">
        <f t="shared" si="38"/>
        <v/>
      </c>
      <c r="BR12" s="11">
        <f t="shared" si="48"/>
        <v>2</v>
      </c>
      <c r="BS12" s="16">
        <f t="shared" si="39"/>
        <v>5</v>
      </c>
      <c r="BT12" s="16">
        <f t="shared" si="40"/>
        <v>0</v>
      </c>
      <c r="BU12" s="11">
        <v>5</v>
      </c>
      <c r="BV12" s="11" t="str">
        <f t="shared" si="41"/>
        <v/>
      </c>
    </row>
    <row r="13" spans="2:77" s="11" customFormat="1" x14ac:dyDescent="0.25">
      <c r="M13" s="11" t="str">
        <f t="shared" si="0"/>
        <v/>
      </c>
      <c r="N13" s="11" t="str">
        <f t="shared" si="1"/>
        <v/>
      </c>
      <c r="O13" s="11" t="str">
        <f t="shared" si="2"/>
        <v/>
      </c>
      <c r="P13" s="11">
        <f t="shared" si="42"/>
        <v>0</v>
      </c>
      <c r="Q13" s="16">
        <f t="shared" si="3"/>
        <v>4</v>
      </c>
      <c r="R13" s="16">
        <f t="shared" si="4"/>
        <v>9</v>
      </c>
      <c r="S13" s="11">
        <v>4</v>
      </c>
      <c r="T13" s="11" t="str">
        <f t="shared" si="5"/>
        <v/>
      </c>
      <c r="V13" s="11" t="str">
        <f t="shared" si="6"/>
        <v/>
      </c>
      <c r="W13" s="11" t="str">
        <f t="shared" si="7"/>
        <v/>
      </c>
      <c r="X13" s="11" t="str">
        <f t="shared" si="8"/>
        <v/>
      </c>
      <c r="Y13" s="11">
        <f t="shared" si="43"/>
        <v>0</v>
      </c>
      <c r="Z13" s="16">
        <f t="shared" si="9"/>
        <v>2</v>
      </c>
      <c r="AA13" s="16">
        <f t="shared" si="10"/>
        <v>8</v>
      </c>
      <c r="AB13" s="11">
        <v>4</v>
      </c>
      <c r="AC13" s="11" t="str">
        <f t="shared" si="11"/>
        <v/>
      </c>
      <c r="AE13" s="11" t="str">
        <f t="shared" si="12"/>
        <v/>
      </c>
      <c r="AF13" s="11" t="str">
        <f t="shared" si="13"/>
        <v/>
      </c>
      <c r="AG13" s="11" t="str">
        <f t="shared" si="14"/>
        <v/>
      </c>
      <c r="AH13" s="11">
        <f t="shared" si="44"/>
        <v>7</v>
      </c>
      <c r="AI13" s="16">
        <f t="shared" si="15"/>
        <v>0</v>
      </c>
      <c r="AJ13" s="16">
        <f t="shared" si="16"/>
        <v>7</v>
      </c>
      <c r="AK13" s="11">
        <v>4</v>
      </c>
      <c r="AL13" s="11" t="str">
        <f t="shared" si="17"/>
        <v/>
      </c>
      <c r="AN13" s="11" t="str">
        <f t="shared" si="18"/>
        <v/>
      </c>
      <c r="AO13" s="11" t="str">
        <f t="shared" si="19"/>
        <v/>
      </c>
      <c r="AP13" s="11" t="str">
        <f t="shared" si="20"/>
        <v/>
      </c>
      <c r="AQ13" s="11">
        <f t="shared" si="45"/>
        <v>6</v>
      </c>
      <c r="AR13" s="16">
        <f t="shared" si="21"/>
        <v>8</v>
      </c>
      <c r="AS13" s="16">
        <f t="shared" si="22"/>
        <v>6</v>
      </c>
      <c r="AT13" s="11">
        <v>4</v>
      </c>
      <c r="AU13" s="11" t="str">
        <f t="shared" si="23"/>
        <v/>
      </c>
      <c r="AW13" s="11" t="str">
        <f t="shared" si="24"/>
        <v/>
      </c>
      <c r="AX13" s="11" t="str">
        <f t="shared" si="25"/>
        <v/>
      </c>
      <c r="AY13" s="11" t="str">
        <f t="shared" si="26"/>
        <v/>
      </c>
      <c r="AZ13" s="11">
        <f t="shared" si="46"/>
        <v>7</v>
      </c>
      <c r="BA13" s="16">
        <f t="shared" si="27"/>
        <v>0</v>
      </c>
      <c r="BB13" s="16">
        <f t="shared" si="28"/>
        <v>7</v>
      </c>
      <c r="BC13" s="11">
        <v>4</v>
      </c>
      <c r="BD13" s="11" t="str">
        <f t="shared" si="29"/>
        <v/>
      </c>
      <c r="BE13" s="18"/>
      <c r="BF13" s="11" t="str">
        <f t="shared" si="30"/>
        <v/>
      </c>
      <c r="BG13" s="11" t="str">
        <f t="shared" si="31"/>
        <v/>
      </c>
      <c r="BH13" s="11" t="str">
        <f t="shared" si="32"/>
        <v/>
      </c>
      <c r="BI13" s="11">
        <f t="shared" si="47"/>
        <v>0</v>
      </c>
      <c r="BJ13" s="16">
        <f t="shared" si="33"/>
        <v>2</v>
      </c>
      <c r="BK13" s="16">
        <f t="shared" si="34"/>
        <v>8</v>
      </c>
      <c r="BL13" s="11">
        <v>4</v>
      </c>
      <c r="BM13" s="11" t="str">
        <f t="shared" si="35"/>
        <v/>
      </c>
      <c r="BO13" s="11" t="str">
        <f t="shared" si="36"/>
        <v/>
      </c>
      <c r="BP13" s="11" t="str">
        <f t="shared" si="37"/>
        <v/>
      </c>
      <c r="BQ13" s="11" t="str">
        <f t="shared" si="38"/>
        <v/>
      </c>
      <c r="BR13" s="11">
        <f t="shared" si="48"/>
        <v>0</v>
      </c>
      <c r="BS13" s="16">
        <f t="shared" si="39"/>
        <v>4</v>
      </c>
      <c r="BT13" s="16">
        <f t="shared" si="40"/>
        <v>9</v>
      </c>
      <c r="BU13" s="11">
        <v>4</v>
      </c>
      <c r="BV13" s="11" t="str">
        <f t="shared" si="41"/>
        <v/>
      </c>
    </row>
    <row r="14" spans="2:77" s="11" customFormat="1" x14ac:dyDescent="0.25">
      <c r="M14" s="11">
        <f t="shared" si="0"/>
        <v>3</v>
      </c>
      <c r="N14" s="11" t="str">
        <f t="shared" si="1"/>
        <v>&lt;-</v>
      </c>
      <c r="O14" s="11" t="str">
        <f>IF(T14&lt;&gt;"",Q14,"")</f>
        <v/>
      </c>
      <c r="P14" s="11">
        <f t="shared" si="42"/>
        <v>1</v>
      </c>
      <c r="Q14" s="16">
        <f t="shared" si="3"/>
        <v>3</v>
      </c>
      <c r="R14" s="16">
        <f t="shared" si="4"/>
        <v>8</v>
      </c>
      <c r="S14" s="11">
        <v>3</v>
      </c>
      <c r="T14" s="11" t="str">
        <f t="shared" si="5"/>
        <v/>
      </c>
      <c r="V14" s="11" t="str">
        <f t="shared" si="6"/>
        <v/>
      </c>
      <c r="W14" s="11" t="str">
        <f t="shared" si="7"/>
        <v/>
      </c>
      <c r="X14" s="11" t="str">
        <f>IF(AC14&lt;&gt;"",Z14,"")</f>
        <v/>
      </c>
      <c r="Y14" s="11">
        <f t="shared" si="43"/>
        <v>4</v>
      </c>
      <c r="Z14" s="16">
        <f t="shared" si="9"/>
        <v>1</v>
      </c>
      <c r="AA14" s="16">
        <f t="shared" si="10"/>
        <v>7</v>
      </c>
      <c r="AB14" s="11">
        <v>3</v>
      </c>
      <c r="AC14" s="11" t="str">
        <f t="shared" si="11"/>
        <v/>
      </c>
      <c r="AE14" s="11" t="str">
        <f t="shared" si="12"/>
        <v/>
      </c>
      <c r="AF14" s="11" t="str">
        <f t="shared" si="13"/>
        <v/>
      </c>
      <c r="AG14" s="11" t="str">
        <f>IF(AL14&lt;&gt;"",AI14,"")</f>
        <v/>
      </c>
      <c r="AH14" s="11">
        <f t="shared" si="44"/>
        <v>0</v>
      </c>
      <c r="AI14" s="16">
        <f t="shared" si="15"/>
        <v>9</v>
      </c>
      <c r="AJ14" s="16">
        <f t="shared" si="16"/>
        <v>6</v>
      </c>
      <c r="AK14" s="11">
        <v>3</v>
      </c>
      <c r="AL14" s="11" t="str">
        <f t="shared" si="17"/>
        <v/>
      </c>
      <c r="AN14" s="11" t="str">
        <f t="shared" si="18"/>
        <v/>
      </c>
      <c r="AO14" s="11" t="str">
        <f t="shared" si="19"/>
        <v/>
      </c>
      <c r="AP14" s="11" t="str">
        <f>IF(AU14&lt;&gt;"",AR14,"")</f>
        <v/>
      </c>
      <c r="AQ14" s="11">
        <f t="shared" si="45"/>
        <v>3</v>
      </c>
      <c r="AR14" s="16">
        <f t="shared" si="21"/>
        <v>7</v>
      </c>
      <c r="AS14" s="16">
        <f t="shared" si="22"/>
        <v>5</v>
      </c>
      <c r="AT14" s="11">
        <v>3</v>
      </c>
      <c r="AU14" s="11" t="str">
        <f t="shared" si="23"/>
        <v/>
      </c>
      <c r="AW14" s="11" t="str">
        <f t="shared" si="24"/>
        <v/>
      </c>
      <c r="AX14" s="11" t="str">
        <f t="shared" si="25"/>
        <v/>
      </c>
      <c r="AY14" s="11" t="str">
        <f>IF(BD14&lt;&gt;"",BA14,"")</f>
        <v/>
      </c>
      <c r="AZ14" s="11">
        <f t="shared" si="46"/>
        <v>0</v>
      </c>
      <c r="BA14" s="16">
        <f t="shared" si="27"/>
        <v>9</v>
      </c>
      <c r="BB14" s="16">
        <f t="shared" si="28"/>
        <v>6</v>
      </c>
      <c r="BC14" s="11">
        <v>3</v>
      </c>
      <c r="BD14" s="11" t="str">
        <f t="shared" si="29"/>
        <v/>
      </c>
      <c r="BE14" s="18"/>
      <c r="BF14" s="11" t="str">
        <f t="shared" si="30"/>
        <v/>
      </c>
      <c r="BG14" s="11" t="str">
        <f t="shared" si="31"/>
        <v/>
      </c>
      <c r="BH14" s="11" t="str">
        <f>IF(BM14&lt;&gt;"",BJ14,"")</f>
        <v/>
      </c>
      <c r="BI14" s="11">
        <f t="shared" si="47"/>
        <v>4</v>
      </c>
      <c r="BJ14" s="16">
        <f t="shared" si="33"/>
        <v>1</v>
      </c>
      <c r="BK14" s="16">
        <f t="shared" si="34"/>
        <v>7</v>
      </c>
      <c r="BL14" s="11">
        <v>3</v>
      </c>
      <c r="BM14" s="11" t="str">
        <f t="shared" si="35"/>
        <v/>
      </c>
      <c r="BO14" s="11" t="str">
        <f t="shared" si="36"/>
        <v/>
      </c>
      <c r="BP14" s="11" t="str">
        <f t="shared" si="37"/>
        <v/>
      </c>
      <c r="BQ14" s="11" t="str">
        <f>IF(BV14&lt;&gt;"",BS14,"")</f>
        <v/>
      </c>
      <c r="BR14" s="11">
        <f t="shared" si="48"/>
        <v>1</v>
      </c>
      <c r="BS14" s="16">
        <f t="shared" si="39"/>
        <v>3</v>
      </c>
      <c r="BT14" s="16">
        <f t="shared" si="40"/>
        <v>8</v>
      </c>
      <c r="BU14" s="11">
        <v>3</v>
      </c>
      <c r="BV14" s="11" t="str">
        <f t="shared" si="41"/>
        <v/>
      </c>
    </row>
    <row r="15" spans="2:77" s="11" customFormat="1" x14ac:dyDescent="0.25">
      <c r="M15" s="11" t="str">
        <f t="shared" si="0"/>
        <v/>
      </c>
      <c r="N15" s="11" t="str">
        <f t="shared" si="1"/>
        <v/>
      </c>
      <c r="O15" s="11" t="str">
        <f t="shared" ref="O15:O17" si="49">IF(T15&lt;&gt;"",Q15,"")</f>
        <v/>
      </c>
      <c r="P15" s="11">
        <f t="shared" si="42"/>
        <v>6</v>
      </c>
      <c r="Q15" s="16">
        <f t="shared" si="3"/>
        <v>2</v>
      </c>
      <c r="R15" s="16">
        <f t="shared" si="4"/>
        <v>7</v>
      </c>
      <c r="S15" s="11">
        <v>2</v>
      </c>
      <c r="T15" s="11" t="str">
        <f t="shared" si="5"/>
        <v/>
      </c>
      <c r="V15" s="11" t="str">
        <f t="shared" si="6"/>
        <v/>
      </c>
      <c r="W15" s="11" t="str">
        <f t="shared" si="7"/>
        <v/>
      </c>
      <c r="X15" s="11" t="str">
        <f t="shared" ref="X15:X17" si="50">IF(AC15&lt;&gt;"",Z15,"")</f>
        <v/>
      </c>
      <c r="Y15" s="11">
        <f t="shared" si="43"/>
        <v>5</v>
      </c>
      <c r="Z15" s="16">
        <f t="shared" si="9"/>
        <v>0</v>
      </c>
      <c r="AA15" s="16">
        <f t="shared" si="10"/>
        <v>6</v>
      </c>
      <c r="AB15" s="11">
        <v>2</v>
      </c>
      <c r="AC15" s="11" t="str">
        <f t="shared" si="11"/>
        <v/>
      </c>
      <c r="AE15" s="11" t="str">
        <f t="shared" si="12"/>
        <v/>
      </c>
      <c r="AF15" s="11" t="str">
        <f t="shared" si="13"/>
        <v/>
      </c>
      <c r="AG15" s="11" t="str">
        <f t="shared" ref="AG15:AG17" si="51">IF(AL15&lt;&gt;"",AI15,"")</f>
        <v/>
      </c>
      <c r="AH15" s="11">
        <f t="shared" si="44"/>
        <v>4</v>
      </c>
      <c r="AI15" s="16">
        <f t="shared" si="15"/>
        <v>8</v>
      </c>
      <c r="AJ15" s="16">
        <f t="shared" si="16"/>
        <v>5</v>
      </c>
      <c r="AK15" s="11">
        <v>2</v>
      </c>
      <c r="AL15" s="11" t="str">
        <f t="shared" si="17"/>
        <v/>
      </c>
      <c r="AN15" s="11" t="str">
        <f t="shared" si="18"/>
        <v/>
      </c>
      <c r="AO15" s="11" t="str">
        <f t="shared" si="19"/>
        <v/>
      </c>
      <c r="AP15" s="11" t="str">
        <f t="shared" ref="AP15:AP17" si="52">IF(AU15&lt;&gt;"",AR15,"")</f>
        <v/>
      </c>
      <c r="AQ15" s="11">
        <f t="shared" si="45"/>
        <v>8</v>
      </c>
      <c r="AR15" s="16">
        <f t="shared" si="21"/>
        <v>6</v>
      </c>
      <c r="AS15" s="16">
        <f t="shared" si="22"/>
        <v>4</v>
      </c>
      <c r="AT15" s="11">
        <v>2</v>
      </c>
      <c r="AU15" s="11" t="str">
        <f t="shared" si="23"/>
        <v/>
      </c>
      <c r="AW15" s="11" t="str">
        <f t="shared" si="24"/>
        <v/>
      </c>
      <c r="AX15" s="11" t="str">
        <f t="shared" si="25"/>
        <v/>
      </c>
      <c r="AY15" s="11" t="str">
        <f t="shared" ref="AY15:AY17" si="53">IF(BD15&lt;&gt;"",BA15,"")</f>
        <v/>
      </c>
      <c r="AZ15" s="11">
        <f t="shared" si="46"/>
        <v>4</v>
      </c>
      <c r="BA15" s="16">
        <f t="shared" si="27"/>
        <v>8</v>
      </c>
      <c r="BB15" s="16">
        <f t="shared" si="28"/>
        <v>5</v>
      </c>
      <c r="BC15" s="11">
        <v>2</v>
      </c>
      <c r="BD15" s="11" t="str">
        <f t="shared" si="29"/>
        <v/>
      </c>
      <c r="BE15" s="18"/>
      <c r="BF15" s="11" t="str">
        <f t="shared" si="30"/>
        <v/>
      </c>
      <c r="BG15" s="11" t="str">
        <f t="shared" si="31"/>
        <v/>
      </c>
      <c r="BH15" s="11" t="str">
        <f t="shared" ref="BH15:BH17" si="54">IF(BM15&lt;&gt;"",BJ15,"")</f>
        <v/>
      </c>
      <c r="BI15" s="11">
        <f t="shared" si="47"/>
        <v>5</v>
      </c>
      <c r="BJ15" s="16">
        <f t="shared" si="33"/>
        <v>0</v>
      </c>
      <c r="BK15" s="16">
        <f t="shared" si="34"/>
        <v>6</v>
      </c>
      <c r="BL15" s="11">
        <v>2</v>
      </c>
      <c r="BM15" s="11" t="str">
        <f t="shared" si="35"/>
        <v/>
      </c>
      <c r="BO15" s="11" t="str">
        <f t="shared" si="36"/>
        <v/>
      </c>
      <c r="BP15" s="11" t="str">
        <f t="shared" si="37"/>
        <v/>
      </c>
      <c r="BQ15" s="11">
        <f t="shared" ref="BQ15:BQ17" si="55">IF(BV15&lt;&gt;"",BS15,"")</f>
        <v>2</v>
      </c>
      <c r="BR15" s="11">
        <f t="shared" si="48"/>
        <v>6</v>
      </c>
      <c r="BS15" s="16">
        <f t="shared" si="39"/>
        <v>2</v>
      </c>
      <c r="BT15" s="16">
        <f t="shared" si="40"/>
        <v>7</v>
      </c>
      <c r="BU15" s="11">
        <v>2</v>
      </c>
      <c r="BV15" s="11" t="str">
        <f t="shared" si="41"/>
        <v>&lt;-</v>
      </c>
    </row>
    <row r="16" spans="2:77" s="11" customFormat="1" x14ac:dyDescent="0.25">
      <c r="M16" s="11" t="str">
        <f t="shared" si="0"/>
        <v/>
      </c>
      <c r="N16" s="11" t="str">
        <f t="shared" si="1"/>
        <v/>
      </c>
      <c r="O16" s="11">
        <f t="shared" si="49"/>
        <v>1</v>
      </c>
      <c r="P16" s="11">
        <f t="shared" si="42"/>
        <v>4</v>
      </c>
      <c r="Q16" s="16">
        <f t="shared" si="3"/>
        <v>1</v>
      </c>
      <c r="R16" s="16">
        <f t="shared" si="4"/>
        <v>6</v>
      </c>
      <c r="S16" s="11">
        <v>1</v>
      </c>
      <c r="T16" s="11" t="str">
        <f t="shared" si="5"/>
        <v>&lt;-</v>
      </c>
      <c r="V16" s="11">
        <f t="shared" si="6"/>
        <v>1</v>
      </c>
      <c r="W16" s="11" t="str">
        <f t="shared" si="7"/>
        <v>&lt;-</v>
      </c>
      <c r="X16" s="11" t="str">
        <f t="shared" si="50"/>
        <v/>
      </c>
      <c r="Y16" s="11">
        <f t="shared" si="43"/>
        <v>6</v>
      </c>
      <c r="Z16" s="16">
        <f t="shared" si="9"/>
        <v>9</v>
      </c>
      <c r="AA16" s="16">
        <f t="shared" si="10"/>
        <v>5</v>
      </c>
      <c r="AB16" s="11">
        <v>1</v>
      </c>
      <c r="AC16" s="11" t="str">
        <f t="shared" si="11"/>
        <v/>
      </c>
      <c r="AE16" s="11" t="str">
        <f t="shared" si="12"/>
        <v/>
      </c>
      <c r="AF16" s="11" t="str">
        <f t="shared" si="13"/>
        <v/>
      </c>
      <c r="AG16" s="11" t="str">
        <f t="shared" si="51"/>
        <v/>
      </c>
      <c r="AH16" s="11">
        <f t="shared" si="44"/>
        <v>6</v>
      </c>
      <c r="AI16" s="16">
        <f t="shared" si="15"/>
        <v>7</v>
      </c>
      <c r="AJ16" s="16">
        <f t="shared" si="16"/>
        <v>4</v>
      </c>
      <c r="AK16" s="11">
        <v>1</v>
      </c>
      <c r="AL16" s="11" t="str">
        <f t="shared" si="17"/>
        <v/>
      </c>
      <c r="AN16" s="11" t="str">
        <f t="shared" si="18"/>
        <v/>
      </c>
      <c r="AO16" s="11" t="str">
        <f t="shared" si="19"/>
        <v/>
      </c>
      <c r="AP16" s="11" t="str">
        <f t="shared" si="52"/>
        <v/>
      </c>
      <c r="AQ16" s="11">
        <f t="shared" si="45"/>
        <v>1</v>
      </c>
      <c r="AR16" s="16">
        <f t="shared" si="21"/>
        <v>5</v>
      </c>
      <c r="AS16" s="16">
        <f t="shared" si="22"/>
        <v>3</v>
      </c>
      <c r="AT16" s="11">
        <v>1</v>
      </c>
      <c r="AU16" s="11" t="str">
        <f t="shared" si="23"/>
        <v/>
      </c>
      <c r="AW16" s="11" t="str">
        <f t="shared" si="24"/>
        <v/>
      </c>
      <c r="AX16" s="11" t="str">
        <f t="shared" si="25"/>
        <v/>
      </c>
      <c r="AY16" s="11" t="str">
        <f t="shared" si="53"/>
        <v/>
      </c>
      <c r="AZ16" s="11">
        <f t="shared" si="46"/>
        <v>6</v>
      </c>
      <c r="BA16" s="16">
        <f t="shared" si="27"/>
        <v>7</v>
      </c>
      <c r="BB16" s="16">
        <f t="shared" si="28"/>
        <v>4</v>
      </c>
      <c r="BC16" s="11">
        <v>1</v>
      </c>
      <c r="BD16" s="11" t="str">
        <f t="shared" si="29"/>
        <v/>
      </c>
      <c r="BE16" s="18"/>
      <c r="BF16" s="11" t="str">
        <f t="shared" si="30"/>
        <v/>
      </c>
      <c r="BG16" s="11" t="str">
        <f t="shared" si="31"/>
        <v/>
      </c>
      <c r="BH16" s="11" t="str">
        <f t="shared" si="54"/>
        <v/>
      </c>
      <c r="BI16" s="11">
        <f t="shared" si="47"/>
        <v>6</v>
      </c>
      <c r="BJ16" s="16">
        <f t="shared" si="33"/>
        <v>9</v>
      </c>
      <c r="BK16" s="16">
        <f t="shared" si="34"/>
        <v>5</v>
      </c>
      <c r="BL16" s="11">
        <v>1</v>
      </c>
      <c r="BM16" s="11" t="str">
        <f t="shared" si="35"/>
        <v/>
      </c>
      <c r="BO16" s="11" t="str">
        <f t="shared" si="36"/>
        <v/>
      </c>
      <c r="BP16" s="11" t="str">
        <f t="shared" si="37"/>
        <v/>
      </c>
      <c r="BQ16" s="11" t="str">
        <f t="shared" si="55"/>
        <v/>
      </c>
      <c r="BR16" s="11">
        <f t="shared" si="48"/>
        <v>4</v>
      </c>
      <c r="BS16" s="16">
        <f t="shared" si="39"/>
        <v>1</v>
      </c>
      <c r="BT16" s="16">
        <f t="shared" si="40"/>
        <v>6</v>
      </c>
      <c r="BU16" s="11">
        <v>1</v>
      </c>
      <c r="BV16" s="11" t="str">
        <f t="shared" si="41"/>
        <v/>
      </c>
    </row>
    <row r="17" spans="13:74" s="11" customFormat="1" x14ac:dyDescent="0.25">
      <c r="M17" s="11" t="str">
        <f t="shared" si="0"/>
        <v/>
      </c>
      <c r="N17" s="11" t="str">
        <f t="shared" si="1"/>
        <v/>
      </c>
      <c r="O17" s="11" t="str">
        <f t="shared" si="49"/>
        <v/>
      </c>
      <c r="P17" s="11">
        <f t="shared" si="42"/>
        <v>7</v>
      </c>
      <c r="Q17" s="16">
        <f t="shared" si="3"/>
        <v>0</v>
      </c>
      <c r="R17" s="12">
        <f>R$5</f>
        <v>5</v>
      </c>
      <c r="S17" s="11">
        <v>0</v>
      </c>
      <c r="T17" s="11" t="str">
        <f t="shared" si="5"/>
        <v/>
      </c>
      <c r="V17" s="11" t="str">
        <f t="shared" si="6"/>
        <v/>
      </c>
      <c r="W17" s="11" t="str">
        <f t="shared" si="7"/>
        <v/>
      </c>
      <c r="X17" s="11" t="str">
        <f t="shared" si="50"/>
        <v/>
      </c>
      <c r="Y17" s="11">
        <f t="shared" si="43"/>
        <v>2</v>
      </c>
      <c r="Z17" s="16">
        <f t="shared" si="9"/>
        <v>8</v>
      </c>
      <c r="AA17" s="12">
        <f>AA$5</f>
        <v>4</v>
      </c>
      <c r="AB17" s="11">
        <v>0</v>
      </c>
      <c r="AC17" s="11" t="str">
        <f t="shared" si="11"/>
        <v/>
      </c>
      <c r="AE17" s="11" t="str">
        <f t="shared" si="12"/>
        <v/>
      </c>
      <c r="AF17" s="11" t="str">
        <f t="shared" si="13"/>
        <v/>
      </c>
      <c r="AG17" s="11" t="str">
        <f t="shared" si="51"/>
        <v/>
      </c>
      <c r="AH17" s="11">
        <f t="shared" si="44"/>
        <v>1</v>
      </c>
      <c r="AI17" s="16">
        <f t="shared" si="15"/>
        <v>6</v>
      </c>
      <c r="AJ17" s="12">
        <f>AJ$5</f>
        <v>3</v>
      </c>
      <c r="AK17" s="11">
        <v>0</v>
      </c>
      <c r="AL17" s="11" t="str">
        <f t="shared" si="17"/>
        <v/>
      </c>
      <c r="AN17" s="11" t="str">
        <f t="shared" si="18"/>
        <v/>
      </c>
      <c r="AO17" s="11" t="str">
        <f t="shared" si="19"/>
        <v/>
      </c>
      <c r="AP17" s="11" t="str">
        <f t="shared" si="52"/>
        <v/>
      </c>
      <c r="AQ17" s="11">
        <f t="shared" si="45"/>
        <v>9</v>
      </c>
      <c r="AR17" s="16">
        <f t="shared" si="21"/>
        <v>4</v>
      </c>
      <c r="AS17" s="12">
        <f>AS$5</f>
        <v>2</v>
      </c>
      <c r="AT17" s="11">
        <v>0</v>
      </c>
      <c r="AU17" s="11" t="str">
        <f t="shared" si="23"/>
        <v/>
      </c>
      <c r="AW17" s="11" t="str">
        <f t="shared" si="24"/>
        <v/>
      </c>
      <c r="AX17" s="11" t="str">
        <f t="shared" si="25"/>
        <v/>
      </c>
      <c r="AY17" s="11" t="str">
        <f t="shared" si="53"/>
        <v/>
      </c>
      <c r="AZ17" s="11">
        <f t="shared" si="46"/>
        <v>1</v>
      </c>
      <c r="BA17" s="16">
        <f t="shared" si="27"/>
        <v>6</v>
      </c>
      <c r="BB17" s="12">
        <f>BB$5</f>
        <v>3</v>
      </c>
      <c r="BC17" s="11">
        <v>0</v>
      </c>
      <c r="BD17" s="11" t="str">
        <f t="shared" si="29"/>
        <v/>
      </c>
      <c r="BE17" s="18"/>
      <c r="BF17" s="11" t="str">
        <f t="shared" si="30"/>
        <v/>
      </c>
      <c r="BG17" s="11" t="str">
        <f t="shared" si="31"/>
        <v/>
      </c>
      <c r="BH17" s="11" t="str">
        <f t="shared" si="54"/>
        <v/>
      </c>
      <c r="BI17" s="11">
        <f t="shared" si="47"/>
        <v>2</v>
      </c>
      <c r="BJ17" s="16">
        <f t="shared" si="33"/>
        <v>8</v>
      </c>
      <c r="BK17" s="12">
        <f>BK$5</f>
        <v>4</v>
      </c>
      <c r="BL17" s="11">
        <v>0</v>
      </c>
      <c r="BM17" s="11" t="str">
        <f t="shared" si="35"/>
        <v/>
      </c>
      <c r="BO17" s="11" t="str">
        <f t="shared" si="36"/>
        <v/>
      </c>
      <c r="BP17" s="11" t="str">
        <f t="shared" ref="BP17" si="56">IF(_xlfn.IFNA(MATCH(BR17,BQ$8:BQ$17,0),"")&lt;&gt;"","&lt;-","")</f>
        <v/>
      </c>
      <c r="BQ17" s="11" t="str">
        <f t="shared" si="55"/>
        <v/>
      </c>
      <c r="BR17" s="11">
        <f t="shared" si="48"/>
        <v>7</v>
      </c>
      <c r="BS17" s="16">
        <f t="shared" si="39"/>
        <v>0</v>
      </c>
      <c r="BT17" s="12">
        <f>BT$5</f>
        <v>5</v>
      </c>
      <c r="BU17" s="11">
        <v>0</v>
      </c>
      <c r="BV17" s="11" t="str">
        <f t="shared" si="41"/>
        <v/>
      </c>
    </row>
    <row r="18" spans="13:74" s="11" customFormat="1" x14ac:dyDescent="0.25">
      <c r="BE18" s="18"/>
    </row>
  </sheetData>
  <sheetProtection algorithmName="SHA-512" hashValue="0Zx5HuH2dG1Syab19FSap1S/MvvfVcHPvExkcvltjmVYEb+kGuxuQ5ccr3fAaHgrXECm1IYujhFXuFpso1uImQ==" saltValue="g4Ii84Z7g/xOxtChH+Fh0A==" spinCount="100000" sheet="1" objects="1" scenarios="1"/>
  <mergeCells count="7">
    <mergeCell ref="BO1:BV1"/>
    <mergeCell ref="M1:T1"/>
    <mergeCell ref="V1:AC1"/>
    <mergeCell ref="AE1:AL1"/>
    <mergeCell ref="AN1:AU1"/>
    <mergeCell ref="AW1:BD1"/>
    <mergeCell ref="BF1:BM1"/>
  </mergeCells>
  <pageMargins left="0.7" right="0.7" top="0.75" bottom="0.75" header="0.3" footer="0.3"/>
  <pageSetup orientation="portrait" horizontalDpi="0" verticalDpi="0" r:id="rId1"/>
  <ignoredErrors>
    <ignoredError sqref="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True Definitions</vt:lpstr>
      <vt:lpstr>TRUE 6502 ROTOR TABLE</vt:lpstr>
      <vt:lpstr>Rotor Simulator</vt:lpstr>
      <vt:lpstr>Enigma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2016-12-02T22:22:38Z</dcterms:created>
  <dcterms:modified xsi:type="dcterms:W3CDTF">2016-12-06T22:56:34Z</dcterms:modified>
</cp:coreProperties>
</file>