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3" i="1"/>
  <c r="D22" i="1"/>
  <c r="D21" i="1"/>
  <c r="D20" i="1"/>
  <c r="D19" i="1"/>
  <c r="D18" i="1"/>
  <c r="D16" i="1"/>
  <c r="D13" i="1"/>
  <c r="D12" i="1"/>
  <c r="D15" i="1"/>
  <c r="D14" i="1"/>
  <c r="D11" i="1"/>
  <c r="D77" i="1"/>
  <c r="D76" i="1"/>
  <c r="D75" i="1"/>
  <c r="D74" i="1"/>
  <c r="D73" i="1"/>
  <c r="D72" i="1"/>
  <c r="D70" i="1"/>
  <c r="D69" i="1"/>
  <c r="D68" i="1"/>
  <c r="D67" i="1"/>
  <c r="D65" i="1"/>
  <c r="D64" i="1"/>
  <c r="D63" i="1"/>
  <c r="D62" i="1"/>
  <c r="D60" i="1"/>
  <c r="D59" i="1"/>
  <c r="D58" i="1"/>
  <c r="D57" i="1"/>
  <c r="D56" i="1"/>
  <c r="D55" i="1"/>
  <c r="D52" i="1"/>
  <c r="D51" i="1"/>
  <c r="D50" i="1"/>
  <c r="D49" i="1"/>
  <c r="D47" i="1"/>
  <c r="D46" i="1"/>
  <c r="D45" i="1"/>
  <c r="D44" i="1"/>
  <c r="D42" i="1"/>
  <c r="D41" i="1"/>
  <c r="D40" i="1"/>
  <c r="D39" i="1"/>
  <c r="D37" i="1"/>
  <c r="D36" i="1"/>
  <c r="D35" i="1"/>
  <c r="D34" i="1"/>
</calcChain>
</file>

<file path=xl/sharedStrings.xml><?xml version="1.0" encoding="utf-8"?>
<sst xmlns="http://schemas.openxmlformats.org/spreadsheetml/2006/main" count="79" uniqueCount="31">
  <si>
    <t>Format 7 mode</t>
  </si>
  <si>
    <t>Pixel format</t>
  </si>
  <si>
    <t>7 (1920x1200)</t>
  </si>
  <si>
    <t>0 (1920x1200)</t>
  </si>
  <si>
    <t>Raw8</t>
  </si>
  <si>
    <t>Mono8</t>
  </si>
  <si>
    <t>Mono12</t>
  </si>
  <si>
    <t>Mono16</t>
  </si>
  <si>
    <t>1 (960x600)</t>
  </si>
  <si>
    <t>Tested under following conditions</t>
  </si>
  <si>
    <t>Raw16</t>
  </si>
  <si>
    <t>0 (1920x1440)</t>
  </si>
  <si>
    <t>7 (1920x1440)</t>
  </si>
  <si>
    <t>1 (960x720)</t>
  </si>
  <si>
    <t>5 (480x360)</t>
  </si>
  <si>
    <t>Don't use, this is just single-tap readout with no improvement in quality</t>
  </si>
  <si>
    <t xml:space="preserve">Using SIS3820 to generate triggers in internal channel advance mode. </t>
  </si>
  <si>
    <t>0 (2448x2048)</t>
  </si>
  <si>
    <t>1 (1224x1024)</t>
  </si>
  <si>
    <t>7 (2448x2048)</t>
  </si>
  <si>
    <t>2 (1224x1024)</t>
  </si>
  <si>
    <t>Raw12</t>
  </si>
  <si>
    <t>Manufacturer value (from specified frames/s)</t>
  </si>
  <si>
    <t>Measured readout time (ms)</t>
  </si>
  <si>
    <t>100 microsecond exposure</t>
  </si>
  <si>
    <t xml:space="preserve"> ConvertPixelFormat  was used to convert Mono12 pixel format to Mono16, and Raw12 to Raw16</t>
  </si>
  <si>
    <t>IDL script is /corvette/idl_user/detectors/test_point_grey.pro (not used in most recent measurements, done manually)</t>
  </si>
  <si>
    <t>Test of Grasshopper 3 cameras readout time as a function of Format7 mode and pixel format</t>
  </si>
  <si>
    <t>Grasshopper 3 GS3-U3-23S6M-C</t>
  </si>
  <si>
    <t>Grasshopper 3 GS3-U3-28S5M-C</t>
  </si>
  <si>
    <t>Grasshopper 3 GS3-U3-51S5M-C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</si>
</sst>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61" workbookViewId="0">
      <selection activeCell="B55" sqref="B55"/>
    </sheetView>
  </sheetViews>
  <sheetFormatPr defaultRowHeight="15" x14ac:dyDescent="0.25"/>
  <cols>
    <col min="1" max="1" width="17.42578125" customWidth="1"/>
    <col min="2" max="2" width="12.7109375" customWidth="1"/>
    <col min="3" max="3" width="35.42578125" style="2" customWidth="1"/>
    <col min="4" max="4" width="9.140625" style="2"/>
  </cols>
  <sheetData>
    <row r="1" spans="1:4" s="3" customFormat="1" x14ac:dyDescent="0.25">
      <c r="A1" s="3" t="s">
        <v>27</v>
      </c>
      <c r="C1" s="4"/>
      <c r="D1" s="4"/>
    </row>
    <row r="3" spans="1:4" s="3" customFormat="1" x14ac:dyDescent="0.25">
      <c r="A3" s="3" t="s">
        <v>9</v>
      </c>
      <c r="C3" s="4"/>
      <c r="D3" s="4"/>
    </row>
    <row r="4" spans="1:4" x14ac:dyDescent="0.25">
      <c r="B4" t="s">
        <v>16</v>
      </c>
    </row>
    <row r="5" spans="1:4" x14ac:dyDescent="0.25">
      <c r="B5" t="s">
        <v>25</v>
      </c>
    </row>
    <row r="6" spans="1:4" x14ac:dyDescent="0.25">
      <c r="B6" t="s">
        <v>26</v>
      </c>
    </row>
    <row r="7" spans="1:4" x14ac:dyDescent="0.25">
      <c r="B7" s="2" t="s">
        <v>24</v>
      </c>
    </row>
    <row r="8" spans="1:4" x14ac:dyDescent="0.25">
      <c r="B8" s="2"/>
    </row>
    <row r="9" spans="1:4" s="3" customFormat="1" x14ac:dyDescent="0.25">
      <c r="A9" s="3" t="s">
        <v>28</v>
      </c>
      <c r="C9" s="4"/>
      <c r="D9" s="4"/>
    </row>
    <row r="10" spans="1:4" s="3" customFormat="1" x14ac:dyDescent="0.25">
      <c r="A10" s="3" t="s">
        <v>0</v>
      </c>
      <c r="B10" s="3" t="s">
        <v>1</v>
      </c>
      <c r="C10" s="5" t="s">
        <v>23</v>
      </c>
      <c r="D10" s="4" t="s">
        <v>22</v>
      </c>
    </row>
    <row r="11" spans="1:4" x14ac:dyDescent="0.25">
      <c r="A11" t="s">
        <v>3</v>
      </c>
      <c r="B11" t="s">
        <v>4</v>
      </c>
      <c r="C11" s="2">
        <v>6.2</v>
      </c>
      <c r="D11" s="2">
        <f>1/163*1000</f>
        <v>6.1349693251533743</v>
      </c>
    </row>
    <row r="12" spans="1:4" x14ac:dyDescent="0.25">
      <c r="B12" t="s">
        <v>21</v>
      </c>
      <c r="C12" s="2">
        <v>9.1999999999999993</v>
      </c>
      <c r="D12" s="2">
        <f>1/110*1000</f>
        <v>9.0909090909090899</v>
      </c>
    </row>
    <row r="13" spans="1:4" x14ac:dyDescent="0.25">
      <c r="B13" t="s">
        <v>10</v>
      </c>
      <c r="C13" s="2">
        <v>12.2</v>
      </c>
      <c r="D13" s="2">
        <f>1/82*1000</f>
        <v>12.195121951219512</v>
      </c>
    </row>
    <row r="14" spans="1:4" x14ac:dyDescent="0.25">
      <c r="B14" t="s">
        <v>5</v>
      </c>
      <c r="C14" s="2">
        <v>11.5</v>
      </c>
      <c r="D14" s="2">
        <f>1/87*1000</f>
        <v>11.494252873563218</v>
      </c>
    </row>
    <row r="15" spans="1:4" x14ac:dyDescent="0.25">
      <c r="B15" t="s">
        <v>6</v>
      </c>
      <c r="C15" s="2">
        <v>11.5</v>
      </c>
      <c r="D15" s="2">
        <f>1/87*1000</f>
        <v>11.494252873563218</v>
      </c>
    </row>
    <row r="16" spans="1:4" x14ac:dyDescent="0.25">
      <c r="B16" t="s">
        <v>7</v>
      </c>
      <c r="C16" s="2">
        <v>12.2</v>
      </c>
      <c r="D16" s="2">
        <f>1/82*1000</f>
        <v>12.195121951219512</v>
      </c>
    </row>
    <row r="18" spans="1:4" x14ac:dyDescent="0.25">
      <c r="A18" t="s">
        <v>8</v>
      </c>
      <c r="B18" t="s">
        <v>4</v>
      </c>
      <c r="C18" s="2">
        <v>6.2</v>
      </c>
      <c r="D18" s="2">
        <f>1/163*1000</f>
        <v>6.1349693251533743</v>
      </c>
    </row>
    <row r="19" spans="1:4" x14ac:dyDescent="0.25">
      <c r="B19" t="s">
        <v>21</v>
      </c>
      <c r="C19" s="2">
        <v>6.2</v>
      </c>
      <c r="D19" s="2">
        <f t="shared" ref="D19:D20" si="0">1/163*1000</f>
        <v>6.1349693251533743</v>
      </c>
    </row>
    <row r="20" spans="1:4" x14ac:dyDescent="0.25">
      <c r="B20" t="s">
        <v>10</v>
      </c>
      <c r="C20" s="2">
        <v>6.2</v>
      </c>
      <c r="D20" s="2">
        <f t="shared" si="0"/>
        <v>6.1349693251533743</v>
      </c>
    </row>
    <row r="21" spans="1:4" x14ac:dyDescent="0.25">
      <c r="B21" t="s">
        <v>5</v>
      </c>
      <c r="C21" s="2">
        <v>11.5</v>
      </c>
      <c r="D21" s="2">
        <f>1/87*1000</f>
        <v>11.494252873563218</v>
      </c>
    </row>
    <row r="22" spans="1:4" x14ac:dyDescent="0.25">
      <c r="B22" t="s">
        <v>6</v>
      </c>
      <c r="C22" s="2">
        <v>11.5</v>
      </c>
      <c r="D22" s="2">
        <f t="shared" ref="D22:D23" si="1">1/87*1000</f>
        <v>11.494252873563218</v>
      </c>
    </row>
    <row r="23" spans="1:4" x14ac:dyDescent="0.25">
      <c r="B23" t="s">
        <v>7</v>
      </c>
      <c r="C23" s="2">
        <v>11.5</v>
      </c>
      <c r="D23" s="2">
        <f t="shared" si="1"/>
        <v>11.494252873563218</v>
      </c>
    </row>
    <row r="25" spans="1:4" x14ac:dyDescent="0.25">
      <c r="A25" t="s">
        <v>2</v>
      </c>
      <c r="B25" t="s">
        <v>4</v>
      </c>
      <c r="C25" s="2">
        <v>7.9</v>
      </c>
      <c r="D25" s="2">
        <f>1/128*1000</f>
        <v>7.8125</v>
      </c>
    </row>
    <row r="26" spans="1:4" x14ac:dyDescent="0.25">
      <c r="B26" t="s">
        <v>21</v>
      </c>
      <c r="C26" s="2">
        <v>9.1999999999999993</v>
      </c>
      <c r="D26" s="2">
        <f>1/110*1000</f>
        <v>9.0909090909090899</v>
      </c>
    </row>
    <row r="27" spans="1:4" x14ac:dyDescent="0.25">
      <c r="B27" t="s">
        <v>10</v>
      </c>
      <c r="C27" s="2">
        <v>12.2</v>
      </c>
      <c r="D27" s="2">
        <f>1/82*1000</f>
        <v>12.195121951219512</v>
      </c>
    </row>
    <row r="28" spans="1:4" x14ac:dyDescent="0.25">
      <c r="B28" t="s">
        <v>5</v>
      </c>
      <c r="C28" s="2">
        <v>11.5</v>
      </c>
      <c r="D28" s="2">
        <f>1/87*1000</f>
        <v>11.494252873563218</v>
      </c>
    </row>
    <row r="29" spans="1:4" x14ac:dyDescent="0.25">
      <c r="B29" t="s">
        <v>6</v>
      </c>
      <c r="C29" s="2">
        <v>11.5</v>
      </c>
      <c r="D29" s="2">
        <f>1/87*1000</f>
        <v>11.494252873563218</v>
      </c>
    </row>
    <row r="30" spans="1:4" x14ac:dyDescent="0.25">
      <c r="B30" t="s">
        <v>7</v>
      </c>
      <c r="C30" s="2">
        <v>12.2</v>
      </c>
      <c r="D30" s="2">
        <f>1/82*1000</f>
        <v>12.195121951219512</v>
      </c>
    </row>
    <row r="33" spans="1:7" s="3" customFormat="1" x14ac:dyDescent="0.25">
      <c r="A33" s="3" t="s">
        <v>29</v>
      </c>
      <c r="C33" s="4"/>
      <c r="D33" s="4"/>
    </row>
    <row r="34" spans="1:7" x14ac:dyDescent="0.25">
      <c r="A34" t="s">
        <v>11</v>
      </c>
      <c r="B34" t="s">
        <v>5</v>
      </c>
      <c r="C34" s="2">
        <v>38.200000000000003</v>
      </c>
      <c r="D34" s="2">
        <f>1/26*1000</f>
        <v>38.461538461538467</v>
      </c>
    </row>
    <row r="35" spans="1:7" x14ac:dyDescent="0.25">
      <c r="B35" t="s">
        <v>6</v>
      </c>
      <c r="C35" s="2">
        <v>38.200000000000003</v>
      </c>
      <c r="D35" s="2">
        <f t="shared" ref="D35:D37" si="2">1/26*1000</f>
        <v>38.461538461538467</v>
      </c>
    </row>
    <row r="36" spans="1:7" x14ac:dyDescent="0.25">
      <c r="B36" t="s">
        <v>10</v>
      </c>
      <c r="C36" s="2">
        <v>38.200000000000003</v>
      </c>
      <c r="D36" s="2">
        <f t="shared" si="2"/>
        <v>38.461538461538467</v>
      </c>
    </row>
    <row r="37" spans="1:7" x14ac:dyDescent="0.25">
      <c r="B37" t="s">
        <v>7</v>
      </c>
      <c r="C37" s="2">
        <v>38.200000000000003</v>
      </c>
      <c r="D37" s="2">
        <f t="shared" si="2"/>
        <v>38.461538461538467</v>
      </c>
    </row>
    <row r="39" spans="1:7" x14ac:dyDescent="0.25">
      <c r="A39" t="s">
        <v>13</v>
      </c>
      <c r="B39" t="s">
        <v>5</v>
      </c>
      <c r="C39" s="2">
        <v>24</v>
      </c>
      <c r="D39" s="2">
        <f>1/42*1000</f>
        <v>23.809523809523807</v>
      </c>
    </row>
    <row r="40" spans="1:7" x14ac:dyDescent="0.25">
      <c r="B40" t="s">
        <v>6</v>
      </c>
      <c r="C40" s="2">
        <v>24</v>
      </c>
      <c r="D40" s="2">
        <f t="shared" ref="D40:D42" si="3">1/42*1000</f>
        <v>23.809523809523807</v>
      </c>
      <c r="G40" s="1"/>
    </row>
    <row r="41" spans="1:7" x14ac:dyDescent="0.25">
      <c r="B41" t="s">
        <v>10</v>
      </c>
      <c r="C41" s="2">
        <v>24</v>
      </c>
      <c r="D41" s="2">
        <f t="shared" si="3"/>
        <v>23.809523809523807</v>
      </c>
    </row>
    <row r="42" spans="1:7" x14ac:dyDescent="0.25">
      <c r="B42" t="s">
        <v>7</v>
      </c>
      <c r="C42" s="2">
        <v>24</v>
      </c>
      <c r="D42" s="2">
        <f t="shared" si="3"/>
        <v>23.809523809523807</v>
      </c>
    </row>
    <row r="44" spans="1:7" x14ac:dyDescent="0.25">
      <c r="A44" t="s">
        <v>14</v>
      </c>
      <c r="B44" t="s">
        <v>5</v>
      </c>
      <c r="C44" s="2">
        <v>16.2</v>
      </c>
      <c r="D44" s="2">
        <f>1/62*1000</f>
        <v>16.129032258064516</v>
      </c>
    </row>
    <row r="45" spans="1:7" x14ac:dyDescent="0.25">
      <c r="B45" t="s">
        <v>6</v>
      </c>
      <c r="C45" s="2">
        <v>16.2</v>
      </c>
      <c r="D45" s="2">
        <f t="shared" ref="D45:D47" si="4">1/62*1000</f>
        <v>16.129032258064516</v>
      </c>
    </row>
    <row r="46" spans="1:7" x14ac:dyDescent="0.25">
      <c r="B46" t="s">
        <v>10</v>
      </c>
      <c r="C46" s="2">
        <v>16.2</v>
      </c>
      <c r="D46" s="2">
        <f t="shared" si="4"/>
        <v>16.129032258064516</v>
      </c>
    </row>
    <row r="47" spans="1:7" x14ac:dyDescent="0.25">
      <c r="B47" t="s">
        <v>7</v>
      </c>
      <c r="C47" s="2">
        <v>16.2</v>
      </c>
      <c r="D47" s="2">
        <f t="shared" si="4"/>
        <v>16.129032258064516</v>
      </c>
    </row>
    <row r="49" spans="1:5" x14ac:dyDescent="0.25">
      <c r="A49" t="s">
        <v>12</v>
      </c>
      <c r="B49" t="s">
        <v>5</v>
      </c>
      <c r="C49" s="2">
        <v>59</v>
      </c>
      <c r="D49" s="2">
        <f>1/15*1000</f>
        <v>66.666666666666671</v>
      </c>
      <c r="E49" s="2" t="s">
        <v>15</v>
      </c>
    </row>
    <row r="50" spans="1:5" x14ac:dyDescent="0.25">
      <c r="B50" t="s">
        <v>6</v>
      </c>
      <c r="C50" s="2">
        <v>59</v>
      </c>
      <c r="D50" s="2">
        <f t="shared" ref="D50:D52" si="5">1/15*1000</f>
        <v>66.666666666666671</v>
      </c>
    </row>
    <row r="51" spans="1:5" x14ac:dyDescent="0.25">
      <c r="B51" t="s">
        <v>10</v>
      </c>
      <c r="C51" s="2">
        <v>59</v>
      </c>
      <c r="D51" s="2">
        <f t="shared" si="5"/>
        <v>66.666666666666671</v>
      </c>
    </row>
    <row r="52" spans="1:5" x14ac:dyDescent="0.25">
      <c r="B52" t="s">
        <v>7</v>
      </c>
      <c r="C52" s="2">
        <v>59</v>
      </c>
      <c r="D52" s="2">
        <f t="shared" si="5"/>
        <v>66.666666666666671</v>
      </c>
    </row>
    <row r="54" spans="1:5" s="3" customFormat="1" x14ac:dyDescent="0.25">
      <c r="A54" s="3" t="s">
        <v>30</v>
      </c>
      <c r="C54" s="4"/>
      <c r="D54" s="4"/>
    </row>
    <row r="55" spans="1:5" x14ac:dyDescent="0.25">
      <c r="A55" t="s">
        <v>17</v>
      </c>
      <c r="B55" t="s">
        <v>4</v>
      </c>
      <c r="C55" s="2">
        <v>13.3</v>
      </c>
      <c r="D55" s="2">
        <f>1/75*1000</f>
        <v>13.333333333333334</v>
      </c>
    </row>
    <row r="56" spans="1:5" x14ac:dyDescent="0.25">
      <c r="B56" t="s">
        <v>5</v>
      </c>
      <c r="C56" s="2">
        <v>25.8</v>
      </c>
      <c r="D56" s="2">
        <f>1/39*1000</f>
        <v>25.641025641025639</v>
      </c>
    </row>
    <row r="57" spans="1:5" x14ac:dyDescent="0.25">
      <c r="B57" t="s">
        <v>21</v>
      </c>
      <c r="C57" s="2">
        <v>20</v>
      </c>
      <c r="D57" s="2">
        <f>1/50*1000</f>
        <v>20</v>
      </c>
    </row>
    <row r="58" spans="1:5" x14ac:dyDescent="0.25">
      <c r="B58" t="s">
        <v>6</v>
      </c>
      <c r="C58" s="2">
        <v>25.8</v>
      </c>
      <c r="D58" s="2">
        <f>1/39*1000</f>
        <v>25.641025641025639</v>
      </c>
    </row>
    <row r="59" spans="1:5" x14ac:dyDescent="0.25">
      <c r="B59" t="s">
        <v>10</v>
      </c>
      <c r="C59" s="2">
        <v>26.4</v>
      </c>
      <c r="D59" s="2">
        <f>1/38*1000</f>
        <v>26.315789473684209</v>
      </c>
    </row>
    <row r="60" spans="1:5" x14ac:dyDescent="0.25">
      <c r="B60" t="s">
        <v>7</v>
      </c>
      <c r="C60" s="2">
        <v>26.5</v>
      </c>
      <c r="D60" s="2">
        <f>1/38*1000</f>
        <v>26.315789473684209</v>
      </c>
    </row>
    <row r="62" spans="1:5" x14ac:dyDescent="0.25">
      <c r="A62" t="s">
        <v>18</v>
      </c>
      <c r="B62" t="s">
        <v>4</v>
      </c>
      <c r="C62" s="2">
        <v>6.7</v>
      </c>
      <c r="D62" s="2">
        <f>1/151*1000</f>
        <v>6.6225165562913908</v>
      </c>
    </row>
    <row r="63" spans="1:5" x14ac:dyDescent="0.25">
      <c r="B63" t="s">
        <v>5</v>
      </c>
      <c r="C63" s="2">
        <v>13.3</v>
      </c>
      <c r="D63" s="2">
        <f>1/76*1000</f>
        <v>13.157894736842104</v>
      </c>
    </row>
    <row r="64" spans="1:5" x14ac:dyDescent="0.25">
      <c r="B64" t="s">
        <v>10</v>
      </c>
      <c r="C64" s="2">
        <v>6.75</v>
      </c>
      <c r="D64" s="2">
        <f>1/151*1000</f>
        <v>6.6225165562913908</v>
      </c>
    </row>
    <row r="65" spans="1:4" x14ac:dyDescent="0.25">
      <c r="B65" t="s">
        <v>7</v>
      </c>
      <c r="C65" s="2">
        <v>13.3</v>
      </c>
      <c r="D65" s="2">
        <f>1/76*1000</f>
        <v>13.157894736842104</v>
      </c>
    </row>
    <row r="67" spans="1:4" x14ac:dyDescent="0.25">
      <c r="A67" t="s">
        <v>20</v>
      </c>
      <c r="B67" t="s">
        <v>4</v>
      </c>
      <c r="C67" s="2">
        <v>4.74</v>
      </c>
      <c r="D67" s="2">
        <f>1/212*1000</f>
        <v>4.7169811320754711</v>
      </c>
    </row>
    <row r="68" spans="1:4" x14ac:dyDescent="0.25">
      <c r="B68" t="s">
        <v>5</v>
      </c>
      <c r="C68" s="2">
        <v>6.54</v>
      </c>
      <c r="D68" s="2">
        <f>1/151*1000</f>
        <v>6.6225165562913908</v>
      </c>
    </row>
    <row r="69" spans="1:4" x14ac:dyDescent="0.25">
      <c r="B69" t="s">
        <v>10</v>
      </c>
      <c r="C69" s="2">
        <v>6.54</v>
      </c>
      <c r="D69" s="2">
        <f>1/151*1000</f>
        <v>6.6225165562913908</v>
      </c>
    </row>
    <row r="70" spans="1:4" x14ac:dyDescent="0.25">
      <c r="B70" t="s">
        <v>7</v>
      </c>
      <c r="C70" s="2">
        <v>6.54</v>
      </c>
      <c r="D70" s="2">
        <f>1/151*1000</f>
        <v>6.6225165562913908</v>
      </c>
    </row>
    <row r="72" spans="1:4" x14ac:dyDescent="0.25">
      <c r="A72" t="s">
        <v>19</v>
      </c>
      <c r="B72" t="s">
        <v>4</v>
      </c>
      <c r="C72" s="2">
        <v>14.8</v>
      </c>
      <c r="D72" s="2">
        <f>1/69*1000</f>
        <v>14.492753623188406</v>
      </c>
    </row>
    <row r="73" spans="1:4" x14ac:dyDescent="0.25">
      <c r="B73" t="s">
        <v>5</v>
      </c>
      <c r="C73" s="2">
        <v>25.8</v>
      </c>
      <c r="D73" s="2">
        <f>1/39*1000</f>
        <v>25.641025641025639</v>
      </c>
    </row>
    <row r="74" spans="1:4" x14ac:dyDescent="0.25">
      <c r="B74" t="s">
        <v>21</v>
      </c>
      <c r="C74" s="2">
        <v>20</v>
      </c>
      <c r="D74" s="2">
        <f>1/50*1000</f>
        <v>20</v>
      </c>
    </row>
    <row r="75" spans="1:4" x14ac:dyDescent="0.25">
      <c r="B75" t="s">
        <v>6</v>
      </c>
      <c r="C75" s="2">
        <v>25.8</v>
      </c>
      <c r="D75" s="2">
        <f>1/38*1000</f>
        <v>26.315789473684209</v>
      </c>
    </row>
    <row r="76" spans="1:4" x14ac:dyDescent="0.25">
      <c r="B76" t="s">
        <v>10</v>
      </c>
      <c r="C76" s="2">
        <v>26.5</v>
      </c>
      <c r="D76" s="2">
        <f>1/38*1000</f>
        <v>26.315789473684209</v>
      </c>
    </row>
    <row r="77" spans="1:4" x14ac:dyDescent="0.25">
      <c r="B77" t="s">
        <v>7</v>
      </c>
      <c r="C77" s="2">
        <v>26.6</v>
      </c>
      <c r="D77" s="2">
        <f>1/38*1000</f>
        <v>26.315789473684209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 Tomo User</dc:creator>
  <cp:lastModifiedBy>Mark Rivers</cp:lastModifiedBy>
  <dcterms:created xsi:type="dcterms:W3CDTF">2014-12-02T19:19:39Z</dcterms:created>
  <dcterms:modified xsi:type="dcterms:W3CDTF">2016-11-13T14:12:58Z</dcterms:modified>
</cp:coreProperties>
</file>