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TUALIDAD 3\Desktop\"/>
    </mc:Choice>
  </mc:AlternateContent>
  <bookViews>
    <workbookView xWindow="0" yWindow="0" windowWidth="20490" windowHeight="7755" activeTab="2"/>
  </bookViews>
  <sheets>
    <sheet name="Ingeniería Menú Ejemplo" sheetId="1" r:id="rId1"/>
    <sheet name="Ingeniería Menú Formato" sheetId="3" r:id="rId2"/>
    <sheet name="Formato Receta Estándar" sheetId="2" r:id="rId3"/>
  </sheets>
  <definedNames>
    <definedName name="_xlnm.Print_Area" localSheetId="2">'Formato Receta Estándar'!$A$1:$M$47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3" l="1"/>
  <c r="I46" i="3"/>
  <c r="I47" i="3"/>
  <c r="I48" i="3"/>
  <c r="I44" i="3"/>
  <c r="K10" i="3"/>
  <c r="K12" i="3"/>
  <c r="K13" i="3"/>
  <c r="K9" i="3"/>
  <c r="I10" i="3"/>
  <c r="I11" i="3"/>
  <c r="I12" i="3"/>
  <c r="I13" i="3"/>
  <c r="I9" i="3"/>
  <c r="E52" i="3"/>
  <c r="E56" i="3"/>
  <c r="C56" i="3"/>
  <c r="A56" i="3"/>
  <c r="E55" i="3"/>
  <c r="C55" i="3"/>
  <c r="A55" i="3"/>
  <c r="E54" i="3"/>
  <c r="C54" i="3"/>
  <c r="A54" i="3"/>
  <c r="E53" i="3"/>
  <c r="C53" i="3"/>
  <c r="A53" i="3"/>
  <c r="C52" i="3"/>
  <c r="A52" i="3"/>
  <c r="A48" i="3"/>
  <c r="A47" i="3"/>
  <c r="A46" i="3"/>
  <c r="A45" i="3"/>
  <c r="A44" i="3"/>
  <c r="D40" i="3"/>
  <c r="B35" i="3"/>
  <c r="I24" i="3"/>
  <c r="E22" i="3"/>
  <c r="C22" i="3"/>
  <c r="G22" i="3" s="1"/>
  <c r="A22" i="3"/>
  <c r="B37" i="3" s="1"/>
  <c r="E21" i="3"/>
  <c r="C21" i="3"/>
  <c r="A21" i="3"/>
  <c r="B36" i="3" s="1"/>
  <c r="E20" i="3"/>
  <c r="G20" i="3" s="1"/>
  <c r="C20" i="3"/>
  <c r="A20" i="3"/>
  <c r="G19" i="3"/>
  <c r="D34" i="3" s="1"/>
  <c r="E19" i="3"/>
  <c r="C19" i="3"/>
  <c r="A19" i="3"/>
  <c r="B34" i="3" s="1"/>
  <c r="E18" i="3"/>
  <c r="C18" i="3"/>
  <c r="A18" i="3"/>
  <c r="B33" i="3" s="1"/>
  <c r="G13" i="3"/>
  <c r="G12" i="3"/>
  <c r="G11" i="3"/>
  <c r="K11" i="3" s="1"/>
  <c r="G10" i="3"/>
  <c r="G9" i="3"/>
  <c r="K24" i="2"/>
  <c r="K28" i="2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I25" i="2"/>
  <c r="K25" i="2" s="1"/>
  <c r="I26" i="2"/>
  <c r="K26" i="2" s="1"/>
  <c r="I27" i="2"/>
  <c r="K27" i="2" s="1"/>
  <c r="I28" i="2"/>
  <c r="I14" i="2"/>
  <c r="K14" i="2" s="1"/>
  <c r="A19" i="1"/>
  <c r="B34" i="1" s="1"/>
  <c r="A20" i="1"/>
  <c r="A21" i="1"/>
  <c r="A22" i="1"/>
  <c r="B37" i="1" s="1"/>
  <c r="A18" i="1"/>
  <c r="B33" i="1" s="1"/>
  <c r="C22" i="1"/>
  <c r="E22" i="1"/>
  <c r="C19" i="1"/>
  <c r="E19" i="1"/>
  <c r="C20" i="1"/>
  <c r="E20" i="1"/>
  <c r="C21" i="1"/>
  <c r="E21" i="1"/>
  <c r="E18" i="1"/>
  <c r="C18" i="1"/>
  <c r="B35" i="1"/>
  <c r="B36" i="1"/>
  <c r="A45" i="1"/>
  <c r="A46" i="1"/>
  <c r="A47" i="1"/>
  <c r="A48" i="1"/>
  <c r="A44" i="1"/>
  <c r="A53" i="1"/>
  <c r="A54" i="1"/>
  <c r="A55" i="1"/>
  <c r="A56" i="1"/>
  <c r="A52" i="1"/>
  <c r="C53" i="1"/>
  <c r="C54" i="1"/>
  <c r="C55" i="1"/>
  <c r="C56" i="1"/>
  <c r="E53" i="1"/>
  <c r="E54" i="1"/>
  <c r="E55" i="1"/>
  <c r="E56" i="1"/>
  <c r="G21" i="3" l="1"/>
  <c r="G18" i="3"/>
  <c r="D37" i="3"/>
  <c r="K22" i="3"/>
  <c r="D36" i="3"/>
  <c r="K21" i="3"/>
  <c r="D33" i="3"/>
  <c r="K18" i="3"/>
  <c r="K20" i="3"/>
  <c r="D35" i="3"/>
  <c r="K19" i="3"/>
  <c r="K29" i="2"/>
  <c r="K31" i="2" s="1"/>
  <c r="K32" i="2" s="1"/>
  <c r="K24" i="3" l="1"/>
  <c r="K25" i="3" s="1"/>
  <c r="K33" i="2"/>
  <c r="K34" i="2" s="1"/>
  <c r="K36" i="2" l="1"/>
  <c r="K37" i="2" l="1"/>
  <c r="K38" i="2" l="1"/>
  <c r="K39" i="2" s="1"/>
  <c r="K42" i="2" s="1"/>
  <c r="I9" i="1"/>
  <c r="D40" i="1"/>
  <c r="I24" i="1"/>
  <c r="I44" i="1" s="1"/>
  <c r="K40" i="2" l="1"/>
  <c r="K41" i="2" s="1"/>
  <c r="E52" i="1"/>
  <c r="C52" i="1"/>
  <c r="I46" i="1"/>
  <c r="G18" i="1"/>
  <c r="K18" i="1" s="1"/>
  <c r="G22" i="1"/>
  <c r="K22" i="1" s="1"/>
  <c r="G21" i="1"/>
  <c r="K21" i="1" s="1"/>
  <c r="G20" i="1"/>
  <c r="K20" i="1" s="1"/>
  <c r="G19" i="1"/>
  <c r="K19" i="1" s="1"/>
  <c r="I11" i="1"/>
  <c r="I12" i="1"/>
  <c r="I13" i="1"/>
  <c r="I10" i="1"/>
  <c r="G10" i="1"/>
  <c r="K10" i="1" s="1"/>
  <c r="G11" i="1"/>
  <c r="K11" i="1" s="1"/>
  <c r="G12" i="1"/>
  <c r="K12" i="1" s="1"/>
  <c r="G13" i="1"/>
  <c r="K13" i="1" s="1"/>
  <c r="G9" i="1"/>
  <c r="K9" i="1" s="1"/>
  <c r="I45" i="1" l="1"/>
  <c r="I48" i="1"/>
  <c r="I47" i="1"/>
  <c r="D36" i="1"/>
  <c r="K24" i="1"/>
  <c r="K25" i="1" s="1"/>
  <c r="D35" i="1"/>
  <c r="D34" i="1"/>
  <c r="D33" i="1"/>
  <c r="D37" i="1"/>
</calcChain>
</file>

<file path=xl/comments1.xml><?xml version="1.0" encoding="utf-8"?>
<comments xmlns="http://schemas.openxmlformats.org/spreadsheetml/2006/main">
  <authors>
    <author>Usuario de Windows</author>
  </authors>
  <commentList>
    <comment ref="K39" authorId="0" shapeId="0">
      <text>
        <r>
          <rPr>
            <b/>
            <sz val="9"/>
            <color indexed="81"/>
            <rFont val="Tahoma"/>
            <family val="2"/>
          </rPr>
          <t>Aproximar cifra de precio potencial de venta con impuesto al siguiente múlttiplo de 100</t>
        </r>
      </text>
    </comment>
  </commentList>
</comments>
</file>

<file path=xl/sharedStrings.xml><?xml version="1.0" encoding="utf-8"?>
<sst xmlns="http://schemas.openxmlformats.org/spreadsheetml/2006/main" count="177" uniqueCount="86">
  <si>
    <t>PRECIO VENTA</t>
  </si>
  <si>
    <t>COSTO DE MATERIA PRIMA</t>
  </si>
  <si>
    <t>GANANCIA BRUTA</t>
  </si>
  <si>
    <t>PLATO 1</t>
  </si>
  <si>
    <t>PLATO 2</t>
  </si>
  <si>
    <t>PLATO 3</t>
  </si>
  <si>
    <t>PLATO 4</t>
  </si>
  <si>
    <t>PLATO 5</t>
  </si>
  <si>
    <t>COSTO MATERIA PRIMA</t>
  </si>
  <si>
    <t>PRECIO DE VENTA</t>
  </si>
  <si>
    <t>% COSTO</t>
  </si>
  <si>
    <t>% GANANCIA BRUTA</t>
  </si>
  <si>
    <t>RENTABILIDAD</t>
  </si>
  <si>
    <t>GANANCIA BRUTA TOTAL</t>
  </si>
  <si>
    <t xml:space="preserve">NOMBRE </t>
  </si>
  <si>
    <t>CANTIDAD VENDIDA</t>
  </si>
  <si>
    <t>GANANCIA BRUTA RENTABILIDAD</t>
  </si>
  <si>
    <t xml:space="preserve">TOTAL </t>
  </si>
  <si>
    <t>GANANCIA BRUTA PROMEDIO</t>
  </si>
  <si>
    <t xml:space="preserve">Ganancia bruta individual ≥ Ganancia bruta promedio </t>
  </si>
  <si>
    <t xml:space="preserve">Ganancia bruta individual  &lt;  Ganancia bruta promedio </t>
  </si>
  <si>
    <t>RENTABILIDAD ALTA</t>
  </si>
  <si>
    <t>RENTABILIDAD BAJA</t>
  </si>
  <si>
    <t>BAJA</t>
  </si>
  <si>
    <t>ALTA</t>
  </si>
  <si>
    <t>TOTAL DE PLATOS MENU</t>
  </si>
  <si>
    <t>MIX REAL</t>
  </si>
  <si>
    <t>POPULARIDAD</t>
  </si>
  <si>
    <t>MIX IDEAL O INDICE DE POPULARIDAD</t>
  </si>
  <si>
    <t>POPULARIDAD ALTA</t>
  </si>
  <si>
    <t xml:space="preserve">POPULARIDAD BAJA </t>
  </si>
  <si>
    <t>CATEGORIA</t>
  </si>
  <si>
    <t>ESTRELLA</t>
  </si>
  <si>
    <t>CABALLITO DE BATALLA</t>
  </si>
  <si>
    <t>ROMPECABEZAS</t>
  </si>
  <si>
    <t>PERRO</t>
  </si>
  <si>
    <t xml:space="preserve"> ESTRELLAS:  + POPULARIDAD   + RENTABILIDAD</t>
  </si>
  <si>
    <t xml:space="preserve"> CABALLITOS DE BATALLA:  + POPULARIDAD   – RENTABILIDAD</t>
  </si>
  <si>
    <t xml:space="preserve"> ROMPECABEZAS: - POPULARIDAD + RENTABILIDAD</t>
  </si>
  <si>
    <t>PERROS:   – POPULARIDAD  – RENTABILIDAD</t>
  </si>
  <si>
    <t>Estrellas: Platos populares y rentables</t>
  </si>
  <si>
    <t>Caballitos de Batalla: Platos populares y poco rentables</t>
  </si>
  <si>
    <t>Rompecabezas: Platos rentables y poco populares</t>
  </si>
  <si>
    <t>Perros: Platos poco populares y poco rentables</t>
  </si>
  <si>
    <t>FACULTAD DE CIENCIAS ADMINISTRATIVAS Y AFINES
PROGRAMA DE GASTRONOMÍA
MÓDULO DISEÑO Y COMPOSICIÓN DE MENÚS
ACTIVIDAD INTEGRADORA</t>
  </si>
  <si>
    <t xml:space="preserve"> RENTABILIDAD</t>
  </si>
  <si>
    <t xml:space="preserve">RECETA ESTÁNDAR </t>
  </si>
  <si>
    <t>NOMBRE DE LA PREPARACIÓN:</t>
  </si>
  <si>
    <t>Categoría</t>
  </si>
  <si>
    <t>Código</t>
  </si>
  <si>
    <t>RECETA No</t>
  </si>
  <si>
    <t>PLATO PRINCIPAL</t>
  </si>
  <si>
    <t>Ingrediente</t>
  </si>
  <si>
    <t>Unidad Medida</t>
  </si>
  <si>
    <t>Valor Unidad</t>
  </si>
  <si>
    <t>Valor Total</t>
  </si>
  <si>
    <t>gr</t>
  </si>
  <si>
    <t>P R E P A R A C I Ó N</t>
  </si>
  <si>
    <t>Medio de Cocción</t>
  </si>
  <si>
    <t>Tipo de Cocción</t>
  </si>
  <si>
    <t>Método de Cocción</t>
  </si>
  <si>
    <t>Tiempo de preparación</t>
  </si>
  <si>
    <t>Costo total de Materia Prima</t>
  </si>
  <si>
    <t>Costo total de la preparación</t>
  </si>
  <si>
    <t>Costo de una porción</t>
  </si>
  <si>
    <t>% Costo materia prima establecida por gerencia</t>
  </si>
  <si>
    <t>Precio potencial de venta de una porción</t>
  </si>
  <si>
    <t>% Real de Costo de Materia Prima</t>
  </si>
  <si>
    <t>Cantidad Unitaria</t>
  </si>
  <si>
    <t>Cantidad Total</t>
  </si>
  <si>
    <t>FUNDACIÓN UNIVERSITARIA SAN MATEO</t>
  </si>
  <si>
    <t># pax</t>
  </si>
  <si>
    <t>un</t>
  </si>
  <si>
    <t>Imagen</t>
  </si>
  <si>
    <t>Costo total de materia prima</t>
  </si>
  <si>
    <t xml:space="preserve">Margen de error o variación en % ( 5% merma) </t>
  </si>
  <si>
    <t>Precio potencial de venta con impuesto</t>
  </si>
  <si>
    <t>Precio Carta</t>
  </si>
  <si>
    <t>Precio Real Venta</t>
  </si>
  <si>
    <t>IVA o IPC</t>
  </si>
  <si>
    <t>IVA o IPC generado</t>
  </si>
  <si>
    <t>Estimado Estudiante: Ingrese los datos en las casillas blancas, no modifique las formulas de las casillas grises</t>
  </si>
  <si>
    <t>ml</t>
  </si>
  <si>
    <t>POPULARIDAD BAJA</t>
  </si>
  <si>
    <t>}</t>
  </si>
  <si>
    <t>Estimado Estudiante: Ingrese los datos en las casillas blancas, no modifique las formulas de las casillas grises, duplique la hoja para trabajar las recetas necesarias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</si>
</sst>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&quot;$&quot;#,##0"/>
    <numFmt numFmtId="167" formatCode="000"/>
    <numFmt numFmtId="168" formatCode="&quot;$&quot;\ #,##0.00"/>
    <numFmt numFmtId="169" formatCode="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/>
      <top style="dashed">
        <color indexed="64"/>
      </top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4" applyNumberFormat="0" applyFill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0" borderId="43" applyNumberFormat="0" applyFill="0" applyAlignment="0" applyProtection="0"/>
  </cellStyleXfs>
  <cellXfs count="16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7" fillId="0" borderId="14" xfId="4" applyFont="1" applyAlignment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8" borderId="39" xfId="0" applyFont="1" applyFill="1" applyBorder="1" applyAlignment="1">
      <alignment horizontal="center" vertical="center" wrapText="1"/>
    </xf>
    <xf numFmtId="0" fontId="10" fillId="8" borderId="40" xfId="0" applyFont="1" applyFill="1" applyBorder="1" applyAlignment="1">
      <alignment horizontal="center" vertical="center" wrapText="1"/>
    </xf>
    <xf numFmtId="9" fontId="9" fillId="7" borderId="1" xfId="0" applyNumberFormat="1" applyFont="1" applyFill="1" applyBorder="1" applyAlignment="1">
      <alignment horizontal="center" vertical="center"/>
    </xf>
    <xf numFmtId="169" fontId="9" fillId="5" borderId="40" xfId="1" applyNumberFormat="1" applyFont="1" applyFill="1" applyBorder="1" applyAlignment="1">
      <alignment vertical="center"/>
    </xf>
    <xf numFmtId="9" fontId="9" fillId="5" borderId="40" xfId="3" applyFont="1" applyFill="1" applyBorder="1" applyAlignment="1">
      <alignment horizontal="right" vertical="center"/>
    </xf>
    <xf numFmtId="0" fontId="0" fillId="0" borderId="0" xfId="0" applyAlignment="1" applyProtection="1">
      <alignment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Fill="1"/>
    <xf numFmtId="3" fontId="9" fillId="5" borderId="28" xfId="0" applyNumberFormat="1" applyFont="1" applyFill="1" applyBorder="1" applyAlignment="1">
      <alignment horizontal="right" vertical="center"/>
    </xf>
    <xf numFmtId="169" fontId="9" fillId="5" borderId="40" xfId="0" applyNumberFormat="1" applyFont="1" applyFill="1" applyBorder="1" applyAlignment="1">
      <alignment vertical="center"/>
    </xf>
    <xf numFmtId="0" fontId="19" fillId="2" borderId="0" xfId="0" applyFont="1" applyFill="1"/>
    <xf numFmtId="0" fontId="5" fillId="0" borderId="0" xfId="0" applyFont="1" applyAlignment="1">
      <alignment vertical="center" wrapText="1"/>
    </xf>
    <xf numFmtId="167" fontId="8" fillId="0" borderId="40" xfId="0" applyNumberFormat="1" applyFont="1" applyFill="1" applyBorder="1" applyAlignment="1" applyProtection="1">
      <alignment horizontal="center" vertical="center"/>
      <protection locked="0"/>
    </xf>
    <xf numFmtId="3" fontId="9" fillId="7" borderId="40" xfId="0" applyNumberFormat="1" applyFont="1" applyFill="1" applyBorder="1" applyAlignment="1" applyProtection="1">
      <alignment horizontal="center" vertical="center"/>
      <protection locked="0"/>
    </xf>
    <xf numFmtId="0" fontId="9" fillId="0" borderId="39" xfId="0" applyNumberFormat="1" applyFont="1" applyFill="1" applyBorder="1" applyAlignment="1" applyProtection="1">
      <alignment vertical="center"/>
      <protection locked="0"/>
    </xf>
    <xf numFmtId="0" fontId="9" fillId="2" borderId="29" xfId="0" applyNumberFormat="1" applyFont="1" applyFill="1" applyBorder="1" applyAlignment="1" applyProtection="1">
      <alignment vertical="center"/>
      <protection locked="0"/>
    </xf>
    <xf numFmtId="3" fontId="9" fillId="2" borderId="28" xfId="0" applyNumberFormat="1" applyFont="1" applyFill="1" applyBorder="1" applyAlignment="1" applyProtection="1">
      <alignment horizontal="right" vertical="center"/>
      <protection locked="0"/>
    </xf>
    <xf numFmtId="0" fontId="9" fillId="0" borderId="41" xfId="0" applyNumberFormat="1" applyFont="1" applyFill="1" applyBorder="1" applyAlignment="1" applyProtection="1">
      <alignment vertical="center"/>
      <protection locked="0"/>
    </xf>
    <xf numFmtId="0" fontId="9" fillId="0" borderId="25" xfId="0" applyNumberFormat="1" applyFont="1" applyFill="1" applyBorder="1" applyAlignment="1" applyProtection="1">
      <alignment vertical="center" wrapText="1"/>
      <protection locked="0"/>
    </xf>
    <xf numFmtId="0" fontId="9" fillId="0" borderId="27" xfId="0" applyNumberFormat="1" applyFont="1" applyFill="1" applyBorder="1" applyAlignment="1" applyProtection="1">
      <alignment vertical="center" wrapText="1"/>
      <protection locked="0"/>
    </xf>
    <xf numFmtId="0" fontId="9" fillId="0" borderId="26" xfId="0" applyNumberFormat="1" applyFont="1" applyFill="1" applyBorder="1" applyAlignment="1" applyProtection="1">
      <alignment vertical="center" wrapText="1"/>
      <protection locked="0"/>
    </xf>
    <xf numFmtId="0" fontId="10" fillId="0" borderId="41" xfId="0" applyNumberFormat="1" applyFont="1" applyFill="1" applyBorder="1" applyAlignment="1" applyProtection="1">
      <alignment vertical="center"/>
      <protection locked="0"/>
    </xf>
    <xf numFmtId="0" fontId="10" fillId="2" borderId="29" xfId="0" applyNumberFormat="1" applyFont="1" applyFill="1" applyBorder="1" applyAlignment="1" applyProtection="1">
      <alignment vertical="center"/>
      <protection locked="0"/>
    </xf>
    <xf numFmtId="168" fontId="9" fillId="2" borderId="28" xfId="0" applyNumberFormat="1" applyFont="1" applyFill="1" applyBorder="1" applyAlignment="1" applyProtection="1">
      <alignment vertical="center"/>
      <protection locked="0"/>
    </xf>
    <xf numFmtId="169" fontId="9" fillId="0" borderId="40" xfId="1" applyNumberFormat="1" applyFont="1" applyFill="1" applyBorder="1" applyAlignment="1" applyProtection="1">
      <alignment vertical="center"/>
      <protection locked="0"/>
    </xf>
    <xf numFmtId="0" fontId="6" fillId="0" borderId="43" xfId="7" applyFont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 applyProtection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64" fontId="0" fillId="0" borderId="1" xfId="2" applyFont="1" applyBorder="1" applyAlignment="1" applyProtection="1">
      <alignment horizontal="center" vertical="center" wrapText="1"/>
      <protection locked="0"/>
    </xf>
    <xf numFmtId="164" fontId="0" fillId="7" borderId="1" xfId="2" applyFont="1" applyFill="1" applyBorder="1" applyAlignment="1" applyProtection="1">
      <alignment horizontal="center" vertical="center" wrapText="1"/>
    </xf>
    <xf numFmtId="1" fontId="0" fillId="7" borderId="1" xfId="0" applyNumberFormat="1" applyFill="1" applyBorder="1" applyAlignment="1" applyProtection="1">
      <alignment horizontal="center" vertical="center" wrapText="1"/>
    </xf>
    <xf numFmtId="0" fontId="6" fillId="0" borderId="43" xfId="7" applyFont="1" applyAlignment="1">
      <alignment horizontal="center" vertical="center" wrapText="1"/>
    </xf>
    <xf numFmtId="1" fontId="0" fillId="2" borderId="1" xfId="0" applyNumberFormat="1" applyFill="1" applyBorder="1" applyAlignment="1" applyProtection="1">
      <alignment horizontal="center" vertical="center" wrapText="1"/>
      <protection locked="0"/>
    </xf>
    <xf numFmtId="0" fontId="4" fillId="4" borderId="0" xfId="6" applyAlignment="1">
      <alignment horizontal="center" vertical="center" wrapText="1"/>
    </xf>
    <xf numFmtId="0" fontId="3" fillId="3" borderId="0" xfId="5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8" borderId="1" xfId="0" applyFont="1" applyFill="1" applyBorder="1" applyAlignment="1" applyProtection="1">
      <alignment horizontal="center" vertical="center" wrapText="1"/>
    </xf>
    <xf numFmtId="1" fontId="0" fillId="0" borderId="1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8" borderId="25" xfId="0" applyFont="1" applyFill="1" applyBorder="1" applyAlignment="1">
      <alignment horizontal="center" vertical="center" wrapText="1"/>
    </xf>
    <xf numFmtId="0" fontId="5" fillId="8" borderId="27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1" fontId="0" fillId="7" borderId="25" xfId="0" applyNumberFormat="1" applyFill="1" applyBorder="1" applyAlignment="1">
      <alignment horizontal="center" vertical="center" wrapText="1"/>
    </xf>
    <xf numFmtId="1" fontId="0" fillId="7" borderId="26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" xfId="0" applyFill="1" applyBorder="1" applyAlignment="1" applyProtection="1">
      <alignment horizontal="center" vertical="center" wrapText="1"/>
      <protection locked="0"/>
    </xf>
    <xf numFmtId="166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4" xfId="4" applyFont="1" applyAlignment="1">
      <alignment horizontal="left" vertical="center" wrapText="1"/>
    </xf>
    <xf numFmtId="0" fontId="18" fillId="11" borderId="2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9" borderId="39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2" borderId="39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9" fillId="0" borderId="36" xfId="0" applyNumberFormat="1" applyFont="1" applyFill="1" applyBorder="1" applyAlignment="1">
      <alignment horizontal="center" vertical="center"/>
    </xf>
    <xf numFmtId="0" fontId="9" fillId="0" borderId="27" xfId="0" applyNumberFormat="1" applyFont="1" applyFill="1" applyBorder="1" applyAlignment="1">
      <alignment horizontal="center" vertical="center"/>
    </xf>
    <xf numFmtId="0" fontId="9" fillId="0" borderId="26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38" xfId="0" applyNumberFormat="1" applyFont="1" applyFill="1" applyBorder="1" applyAlignment="1">
      <alignment horizontal="center" vertical="center"/>
    </xf>
    <xf numFmtId="0" fontId="9" fillId="0" borderId="15" xfId="0" applyNumberFormat="1" applyFont="1" applyFill="1" applyBorder="1" applyAlignment="1">
      <alignment horizontal="center" vertical="center"/>
    </xf>
    <xf numFmtId="0" fontId="9" fillId="0" borderId="35" xfId="0" applyNumberFormat="1" applyFont="1" applyFill="1" applyBorder="1" applyAlignment="1">
      <alignment horizontal="center" vertical="center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27" xfId="0" applyNumberFormat="1" applyFont="1" applyFill="1" applyBorder="1" applyAlignment="1">
      <alignment horizontal="center" vertical="center"/>
    </xf>
    <xf numFmtId="0" fontId="9" fillId="5" borderId="26" xfId="0" applyNumberFormat="1" applyFont="1" applyFill="1" applyBorder="1" applyAlignment="1">
      <alignment horizontal="center" vertical="center"/>
    </xf>
    <xf numFmtId="4" fontId="11" fillId="0" borderId="25" xfId="0" applyNumberFormat="1" applyFont="1" applyFill="1" applyBorder="1" applyAlignment="1" applyProtection="1">
      <alignment horizontal="center" vertical="center"/>
      <protection locked="0"/>
    </xf>
    <xf numFmtId="4" fontId="11" fillId="0" borderId="26" xfId="0" applyNumberFormat="1" applyFont="1" applyFill="1" applyBorder="1" applyAlignment="1" applyProtection="1">
      <alignment horizontal="center" vertical="center"/>
      <protection locked="0"/>
    </xf>
    <xf numFmtId="0" fontId="11" fillId="0" borderId="38" xfId="0" applyNumberFormat="1" applyFont="1" applyFill="1" applyBorder="1" applyAlignment="1" applyProtection="1">
      <alignment horizontal="center" vertical="center"/>
      <protection locked="0"/>
    </xf>
    <xf numFmtId="0" fontId="11" fillId="0" borderId="15" xfId="0" applyNumberFormat="1" applyFont="1" applyFill="1" applyBorder="1" applyAlignment="1" applyProtection="1">
      <alignment horizontal="center" vertical="center"/>
      <protection locked="0"/>
    </xf>
    <xf numFmtId="0" fontId="11" fillId="0" borderId="37" xfId="0" applyNumberFormat="1" applyFont="1" applyFill="1" applyBorder="1" applyAlignment="1" applyProtection="1">
      <alignment horizontal="center" vertical="center"/>
      <protection locked="0"/>
    </xf>
    <xf numFmtId="0" fontId="9" fillId="0" borderId="33" xfId="0" applyNumberFormat="1" applyFont="1" applyFill="1" applyBorder="1" applyAlignment="1" applyProtection="1">
      <alignment horizontal="center" vertical="center"/>
      <protection locked="0"/>
    </xf>
    <xf numFmtId="0" fontId="9" fillId="0" borderId="34" xfId="0" applyNumberFormat="1" applyFont="1" applyFill="1" applyBorder="1" applyAlignment="1" applyProtection="1">
      <alignment horizontal="center" vertical="center"/>
      <protection locked="0"/>
    </xf>
    <xf numFmtId="0" fontId="9" fillId="0" borderId="42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vertical="center" wrapText="1"/>
      <protection locked="0"/>
    </xf>
    <xf numFmtId="0" fontId="10" fillId="0" borderId="27" xfId="0" applyNumberFormat="1" applyFont="1" applyFill="1" applyBorder="1" applyAlignment="1" applyProtection="1">
      <alignment vertical="center" wrapText="1"/>
      <protection locked="0"/>
    </xf>
    <xf numFmtId="0" fontId="10" fillId="0" borderId="26" xfId="0" applyNumberFormat="1" applyFont="1" applyFill="1" applyBorder="1" applyAlignment="1" applyProtection="1">
      <alignment vertical="center" wrapText="1"/>
      <protection locked="0"/>
    </xf>
    <xf numFmtId="0" fontId="11" fillId="10" borderId="36" xfId="0" applyFont="1" applyFill="1" applyBorder="1" applyAlignment="1">
      <alignment horizontal="center" vertical="center"/>
    </xf>
    <xf numFmtId="0" fontId="11" fillId="10" borderId="27" xfId="0" applyFont="1" applyFill="1" applyBorder="1" applyAlignment="1">
      <alignment horizontal="center" vertical="center"/>
    </xf>
    <xf numFmtId="0" fontId="11" fillId="10" borderId="26" xfId="0" applyFont="1" applyFill="1" applyBorder="1" applyAlignment="1">
      <alignment horizontal="center" vertical="center"/>
    </xf>
    <xf numFmtId="0" fontId="9" fillId="0" borderId="25" xfId="0" applyNumberFormat="1" applyFont="1" applyFill="1" applyBorder="1" applyAlignment="1" applyProtection="1">
      <alignment vertical="center" wrapText="1"/>
      <protection locked="0"/>
    </xf>
    <xf numFmtId="0" fontId="9" fillId="0" borderId="27" xfId="0" applyNumberFormat="1" applyFont="1" applyFill="1" applyBorder="1" applyAlignment="1" applyProtection="1">
      <alignment vertical="center" wrapText="1"/>
      <protection locked="0"/>
    </xf>
    <xf numFmtId="0" fontId="9" fillId="0" borderId="26" xfId="0" applyNumberFormat="1" applyFont="1" applyFill="1" applyBorder="1" applyAlignment="1" applyProtection="1">
      <alignment vertical="center" wrapText="1"/>
      <protection locked="0"/>
    </xf>
    <xf numFmtId="0" fontId="10" fillId="8" borderId="39" xfId="0" applyNumberFormat="1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0" fillId="8" borderId="40" xfId="0" applyNumberFormat="1" applyFont="1" applyFill="1" applyBorder="1" applyAlignment="1">
      <alignment horizontal="center" vertical="center"/>
    </xf>
    <xf numFmtId="0" fontId="12" fillId="5" borderId="17" xfId="0" applyNumberFormat="1" applyFont="1" applyFill="1" applyBorder="1" applyAlignment="1">
      <alignment horizontal="center" vertical="center"/>
    </xf>
    <xf numFmtId="0" fontId="12" fillId="5" borderId="23" xfId="0" applyNumberFormat="1" applyFont="1" applyFill="1" applyBorder="1" applyAlignment="1">
      <alignment horizontal="center" vertical="center"/>
    </xf>
    <xf numFmtId="0" fontId="12" fillId="5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 applyProtection="1">
      <alignment horizontal="center" vertical="top"/>
      <protection locked="0"/>
    </xf>
    <xf numFmtId="0" fontId="14" fillId="0" borderId="32" xfId="0" applyNumberFormat="1" applyFont="1" applyFill="1" applyBorder="1" applyAlignment="1" applyProtection="1">
      <alignment horizontal="center" vertical="top"/>
      <protection locked="0"/>
    </xf>
    <xf numFmtId="0" fontId="12" fillId="0" borderId="30" xfId="0" applyNumberFormat="1" applyFont="1" applyFill="1" applyBorder="1" applyAlignment="1" applyProtection="1">
      <alignment horizontal="center" vertical="top"/>
      <protection locked="0"/>
    </xf>
    <xf numFmtId="0" fontId="12" fillId="0" borderId="32" xfId="0" applyNumberFormat="1" applyFont="1" applyFill="1" applyBorder="1" applyAlignment="1" applyProtection="1">
      <alignment horizontal="center" vertical="top"/>
      <protection locked="0"/>
    </xf>
    <xf numFmtId="0" fontId="9" fillId="0" borderId="39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12" fillId="5" borderId="21" xfId="0" applyNumberFormat="1" applyFont="1" applyFill="1" applyBorder="1" applyAlignment="1">
      <alignment horizontal="center" vertical="center"/>
    </xf>
    <xf numFmtId="0" fontId="12" fillId="5" borderId="24" xfId="0" applyNumberFormat="1" applyFont="1" applyFill="1" applyBorder="1" applyAlignment="1">
      <alignment horizontal="center" vertical="center"/>
    </xf>
    <xf numFmtId="0" fontId="12" fillId="5" borderId="2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 applyProtection="1">
      <alignment horizontal="center" vertical="top"/>
      <protection locked="0"/>
    </xf>
    <xf numFmtId="0" fontId="13" fillId="0" borderId="32" xfId="0" applyNumberFormat="1" applyFont="1" applyFill="1" applyBorder="1" applyAlignment="1" applyProtection="1">
      <alignment horizontal="center" vertical="top"/>
      <protection locked="0"/>
    </xf>
    <xf numFmtId="0" fontId="12" fillId="0" borderId="30" xfId="0" applyFont="1" applyFill="1" applyBorder="1" applyAlignment="1" applyProtection="1">
      <alignment horizontal="center" vertical="top"/>
      <protection locked="0"/>
    </xf>
    <xf numFmtId="0" fontId="12" fillId="0" borderId="32" xfId="0" applyFont="1" applyFill="1" applyBorder="1" applyAlignment="1" applyProtection="1">
      <alignment horizontal="center" vertical="top"/>
      <protection locked="0"/>
    </xf>
    <xf numFmtId="0" fontId="12" fillId="0" borderId="17" xfId="0" applyFont="1" applyFill="1" applyBorder="1" applyAlignment="1" applyProtection="1">
      <alignment horizontal="center" vertical="top"/>
      <protection locked="0"/>
    </xf>
    <xf numFmtId="0" fontId="12" fillId="0" borderId="23" xfId="0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center" vertical="top"/>
      <protection locked="0"/>
    </xf>
    <xf numFmtId="0" fontId="12" fillId="0" borderId="19" xfId="0" applyFont="1" applyFill="1" applyBorder="1" applyAlignment="1" applyProtection="1">
      <alignment horizontal="center" vertical="top"/>
      <protection locked="0"/>
    </xf>
    <xf numFmtId="0" fontId="12" fillId="0" borderId="0" xfId="0" applyFont="1" applyFill="1" applyBorder="1" applyAlignment="1" applyProtection="1">
      <alignment horizontal="center" vertical="top"/>
      <protection locked="0"/>
    </xf>
    <xf numFmtId="0" fontId="12" fillId="0" borderId="20" xfId="0" applyFont="1" applyFill="1" applyBorder="1" applyAlignment="1" applyProtection="1">
      <alignment horizontal="center" vertical="top"/>
      <protection locked="0"/>
    </xf>
    <xf numFmtId="0" fontId="12" fillId="0" borderId="21" xfId="0" applyFont="1" applyFill="1" applyBorder="1" applyAlignment="1" applyProtection="1">
      <alignment horizontal="center" vertical="top"/>
      <protection locked="0"/>
    </xf>
    <xf numFmtId="0" fontId="12" fillId="0" borderId="24" xfId="0" applyFont="1" applyFill="1" applyBorder="1" applyAlignment="1" applyProtection="1">
      <alignment horizontal="center" vertical="top"/>
      <protection locked="0"/>
    </xf>
    <xf numFmtId="0" fontId="12" fillId="0" borderId="22" xfId="0" applyFont="1" applyFill="1" applyBorder="1" applyAlignment="1" applyProtection="1">
      <alignment horizontal="center" vertical="top"/>
      <protection locked="0"/>
    </xf>
    <xf numFmtId="0" fontId="13" fillId="0" borderId="30" xfId="0" applyFont="1" applyFill="1" applyBorder="1" applyAlignment="1" applyProtection="1">
      <alignment horizontal="center" vertical="top" wrapText="1"/>
      <protection locked="0"/>
    </xf>
    <xf numFmtId="0" fontId="13" fillId="0" borderId="32" xfId="0" applyFont="1" applyFill="1" applyBorder="1" applyAlignment="1" applyProtection="1">
      <alignment horizontal="center" vertical="top" wrapText="1"/>
      <protection locked="0"/>
    </xf>
    <xf numFmtId="0" fontId="13" fillId="0" borderId="30" xfId="0" applyFont="1" applyFill="1" applyBorder="1" applyAlignment="1" applyProtection="1">
      <alignment horizontal="center" vertical="top"/>
      <protection locked="0"/>
    </xf>
    <xf numFmtId="0" fontId="13" fillId="0" borderId="32" xfId="0" applyFont="1" applyFill="1" applyBorder="1" applyAlignment="1" applyProtection="1">
      <alignment horizontal="center" vertical="top"/>
      <protection locked="0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31" xfId="0" applyFont="1" applyFill="1" applyBorder="1" applyAlignment="1">
      <alignment horizontal="center" vertical="center" wrapText="1"/>
    </xf>
    <xf numFmtId="0" fontId="18" fillId="11" borderId="32" xfId="0" applyFont="1" applyFill="1" applyBorder="1" applyAlignment="1">
      <alignment horizontal="center" vertical="center" wrapText="1"/>
    </xf>
    <xf numFmtId="0" fontId="17" fillId="8" borderId="30" xfId="0" applyNumberFormat="1" applyFont="1" applyFill="1" applyBorder="1" applyAlignment="1">
      <alignment horizontal="center" vertical="center"/>
    </xf>
    <xf numFmtId="0" fontId="17" fillId="8" borderId="31" xfId="0" applyNumberFormat="1" applyFont="1" applyFill="1" applyBorder="1" applyAlignment="1">
      <alignment horizontal="center" vertical="center"/>
    </xf>
    <xf numFmtId="0" fontId="17" fillId="8" borderId="32" xfId="0" applyNumberFormat="1" applyFont="1" applyFill="1" applyBorder="1" applyAlignment="1">
      <alignment horizontal="center" vertical="center"/>
    </xf>
    <xf numFmtId="4" fontId="11" fillId="9" borderId="25" xfId="0" applyNumberFormat="1" applyFont="1" applyFill="1" applyBorder="1" applyAlignment="1" applyProtection="1">
      <alignment horizontal="center" vertical="center" wrapText="1"/>
      <protection locked="0"/>
    </xf>
    <xf numFmtId="4" fontId="11" fillId="9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9" borderId="41" xfId="0" applyNumberFormat="1" applyFont="1" applyFill="1" applyBorder="1" applyAlignment="1" applyProtection="1">
      <alignment horizontal="center" vertical="center"/>
      <protection locked="0"/>
    </xf>
    <xf numFmtId="0" fontId="11" fillId="9" borderId="44" xfId="0" applyNumberFormat="1" applyFont="1" applyFill="1" applyBorder="1" applyAlignment="1" applyProtection="1">
      <alignment horizontal="center" vertical="center"/>
      <protection locked="0"/>
    </xf>
    <xf numFmtId="0" fontId="8" fillId="0" borderId="45" xfId="0" applyNumberFormat="1" applyFont="1" applyFill="1" applyBorder="1" applyAlignment="1" applyProtection="1">
      <alignment horizontal="center" vertical="center"/>
      <protection locked="0"/>
    </xf>
    <xf numFmtId="0" fontId="8" fillId="0" borderId="46" xfId="0" applyNumberFormat="1" applyFont="1" applyFill="1" applyBorder="1" applyAlignment="1" applyProtection="1">
      <alignment horizontal="center" vertical="center"/>
      <protection locked="0"/>
    </xf>
    <xf numFmtId="0" fontId="8" fillId="0" borderId="16" xfId="0" applyNumberFormat="1" applyFont="1" applyFill="1" applyBorder="1" applyAlignment="1" applyProtection="1">
      <alignment horizontal="center" vertical="center"/>
      <protection locked="0"/>
    </xf>
    <xf numFmtId="0" fontId="8" fillId="0" borderId="47" xfId="0" applyNumberFormat="1" applyFont="1" applyFill="1" applyBorder="1" applyAlignment="1" applyProtection="1">
      <alignment horizontal="center" vertical="center"/>
      <protection locked="0"/>
    </xf>
    <xf numFmtId="0" fontId="8" fillId="0" borderId="15" xfId="0" applyNumberFormat="1" applyFont="1" applyFill="1" applyBorder="1" applyAlignment="1" applyProtection="1">
      <alignment horizontal="center" vertical="center"/>
      <protection locked="0"/>
    </xf>
    <xf numFmtId="0" fontId="8" fillId="0" borderId="37" xfId="0" applyNumberFormat="1" applyFont="1" applyFill="1" applyBorder="1" applyAlignment="1" applyProtection="1">
      <alignment horizontal="center" vertical="center"/>
      <protection locked="0"/>
    </xf>
    <xf numFmtId="0" fontId="10" fillId="8" borderId="1" xfId="0" applyFont="1" applyFill="1" applyBorder="1" applyAlignment="1">
      <alignment horizontal="center" vertical="center" wrapText="1"/>
    </xf>
  </cellXfs>
  <cellStyles count="8">
    <cellStyle name="Buena" xfId="5" builtinId="26"/>
    <cellStyle name="Encabezado 1" xfId="4" builtinId="16"/>
    <cellStyle name="Incorrecto" xfId="6" builtinId="27"/>
    <cellStyle name="Moneda" xfId="1" builtinId="4"/>
    <cellStyle name="Moneda [0]" xfId="2" builtinId="7"/>
    <cellStyle name="Normal" xfId="0" builtinId="0"/>
    <cellStyle name="Porcentaje" xfId="3" builtinId="5"/>
    <cellStyle name="Total" xfId="7" builtinId="2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184151</xdr:colOff>
      <xdr:row>0</xdr:row>
      <xdr:rowOff>0</xdr:rowOff>
    </xdr:from>
    <xdr:to>
      <xdr:col>2</xdr:col>
      <xdr:colOff>571500</xdr:colOff>
      <xdr:row>3</xdr:row>
      <xdr:rowOff>142048</xdr:rowOff>
    </xdr:to>
    <xdr:pic>
      <xdr:nvPicPr>
        <xdr:cNvPr id="2" name="Imagen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667"/>
        <a:stretch/>
      </xdr:blipFill>
      <xdr:spPr bwMode="auto">
        <a:xfrm>
          <a:off x="184151" y="0"/>
          <a:ext cx="2345266" cy="745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184151</xdr:colOff>
      <xdr:row>0</xdr:row>
      <xdr:rowOff>0</xdr:rowOff>
    </xdr:from>
    <xdr:to>
      <xdr:col>2</xdr:col>
      <xdr:colOff>571500</xdr:colOff>
      <xdr:row>3</xdr:row>
      <xdr:rowOff>142048</xdr:rowOff>
    </xdr:to>
    <xdr:pic>
      <xdr:nvPicPr>
        <xdr:cNvPr id="2" name="Imagen 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667"/>
        <a:stretch/>
      </xdr:blipFill>
      <xdr:spPr bwMode="auto">
        <a:xfrm>
          <a:off x="184151" y="0"/>
          <a:ext cx="2339974" cy="742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184151</xdr:colOff>
      <xdr:row>0</xdr:row>
      <xdr:rowOff>0</xdr:rowOff>
    </xdr:from>
    <xdr:to>
      <xdr:col>2</xdr:col>
      <xdr:colOff>511003</xdr:colOff>
      <xdr:row>3</xdr:row>
      <xdr:rowOff>9525</xdr:rowOff>
    </xdr:to>
    <xdr:pic>
      <xdr:nvPicPr>
        <xdr:cNvPr id="3" name="Imagen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667"/>
        <a:stretch/>
      </xdr:blipFill>
      <xdr:spPr bwMode="auto">
        <a:xfrm>
          <a:off x="184151" y="0"/>
          <a:ext cx="1850852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90" zoomScaleNormal="90" workbookViewId="0">
      <selection sqref="A1:C4"/>
    </sheetView>
  </sheetViews>
  <sheetFormatPr baseColWidth="10" defaultRowHeight="15" x14ac:dyDescent="0.25"/>
  <cols>
    <col min="1" max="1" width="11.42578125" style="1"/>
    <col min="2" max="2" width="17.85546875" style="1" customWidth="1"/>
    <col min="3" max="3" width="13.140625" style="1" customWidth="1"/>
    <col min="4" max="7" width="11.42578125" style="1"/>
    <col min="8" max="8" width="14.7109375" style="1" customWidth="1"/>
    <col min="9" max="14" width="11.42578125" style="1"/>
    <col min="15" max="15" width="18.7109375" style="1" bestFit="1" customWidth="1"/>
    <col min="16" max="16384" width="11.42578125" style="1"/>
  </cols>
  <sheetData>
    <row r="1" spans="1:15" customFormat="1" ht="15.75" customHeight="1" x14ac:dyDescent="0.25">
      <c r="A1" s="39" t="s">
        <v>84</v>
      </c>
      <c r="B1" s="40"/>
      <c r="C1" s="41"/>
      <c r="D1" s="39" t="s">
        <v>44</v>
      </c>
      <c r="E1" s="40"/>
      <c r="F1" s="40"/>
      <c r="G1" s="40"/>
      <c r="H1" s="40"/>
      <c r="I1" s="40"/>
      <c r="J1" s="40"/>
      <c r="K1" s="40"/>
      <c r="L1" s="41"/>
    </row>
    <row r="2" spans="1:15" customFormat="1" ht="15.75" customHeight="1" x14ac:dyDescent="0.25">
      <c r="A2" s="42"/>
      <c r="B2" s="43"/>
      <c r="C2" s="44"/>
      <c r="D2" s="42"/>
      <c r="E2" s="43"/>
      <c r="F2" s="43"/>
      <c r="G2" s="43"/>
      <c r="H2" s="43"/>
      <c r="I2" s="43"/>
      <c r="J2" s="43"/>
      <c r="K2" s="43"/>
      <c r="L2" s="44"/>
      <c r="M2" s="1"/>
      <c r="N2" s="1"/>
      <c r="O2" s="1"/>
    </row>
    <row r="3" spans="1:15" customFormat="1" ht="15.75" customHeight="1" x14ac:dyDescent="0.25">
      <c r="A3" s="42"/>
      <c r="B3" s="43"/>
      <c r="C3" s="44"/>
      <c r="D3" s="42"/>
      <c r="E3" s="43"/>
      <c r="F3" s="43"/>
      <c r="G3" s="43"/>
      <c r="H3" s="43"/>
      <c r="I3" s="43"/>
      <c r="J3" s="43"/>
      <c r="K3" s="43"/>
      <c r="L3" s="44"/>
      <c r="M3" s="1"/>
      <c r="N3" s="1"/>
      <c r="O3" s="1"/>
    </row>
    <row r="4" spans="1:15" customFormat="1" ht="16.5" customHeight="1" thickBot="1" x14ac:dyDescent="0.3">
      <c r="A4" s="45"/>
      <c r="B4" s="46"/>
      <c r="C4" s="47"/>
      <c r="D4" s="45"/>
      <c r="E4" s="46"/>
      <c r="F4" s="46"/>
      <c r="G4" s="46"/>
      <c r="H4" s="46"/>
      <c r="I4" s="46"/>
      <c r="J4" s="46"/>
      <c r="K4" s="46"/>
      <c r="L4" s="47"/>
      <c r="M4" s="1"/>
      <c r="N4" s="1"/>
      <c r="O4" s="1"/>
    </row>
    <row r="5" spans="1:15" x14ac:dyDescent="0.25">
      <c r="A5" s="69" t="s">
        <v>81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5" ht="15" customHeight="1" thickBot="1" x14ac:dyDescent="0.3">
      <c r="B6" s="36" t="s">
        <v>0</v>
      </c>
      <c r="C6" s="36"/>
      <c r="D6" s="51" t="s">
        <v>1</v>
      </c>
      <c r="E6" s="51"/>
      <c r="F6" s="51"/>
    </row>
    <row r="7" spans="1:15" ht="15.75" thickTop="1" x14ac:dyDescent="0.25"/>
    <row r="8" spans="1:15" s="2" customFormat="1" ht="27" customHeight="1" x14ac:dyDescent="0.25">
      <c r="A8" s="37" t="s">
        <v>14</v>
      </c>
      <c r="B8" s="37"/>
      <c r="C8" s="37" t="s">
        <v>8</v>
      </c>
      <c r="D8" s="37"/>
      <c r="E8" s="37" t="s">
        <v>9</v>
      </c>
      <c r="F8" s="37"/>
      <c r="G8" s="37" t="s">
        <v>2</v>
      </c>
      <c r="H8" s="37"/>
      <c r="I8" s="37" t="s">
        <v>10</v>
      </c>
      <c r="J8" s="37"/>
      <c r="K8" s="37" t="s">
        <v>11</v>
      </c>
      <c r="L8" s="37"/>
    </row>
    <row r="9" spans="1:15" ht="27" customHeight="1" x14ac:dyDescent="0.25">
      <c r="A9" s="59" t="s">
        <v>3</v>
      </c>
      <c r="B9" s="59"/>
      <c r="C9" s="48">
        <v>2200</v>
      </c>
      <c r="D9" s="48"/>
      <c r="E9" s="48">
        <v>11000</v>
      </c>
      <c r="F9" s="48"/>
      <c r="G9" s="49">
        <f>(E9-C9)</f>
        <v>8800</v>
      </c>
      <c r="H9" s="49"/>
      <c r="I9" s="50">
        <f>((C9*100)/E9)</f>
        <v>20</v>
      </c>
      <c r="J9" s="50"/>
      <c r="K9" s="50">
        <f>((G9*100)/E9)</f>
        <v>80</v>
      </c>
      <c r="L9" s="50"/>
    </row>
    <row r="10" spans="1:15" ht="27" customHeight="1" x14ac:dyDescent="0.25">
      <c r="A10" s="59" t="s">
        <v>4</v>
      </c>
      <c r="B10" s="59"/>
      <c r="C10" s="48">
        <v>3000</v>
      </c>
      <c r="D10" s="48"/>
      <c r="E10" s="48">
        <v>13000</v>
      </c>
      <c r="F10" s="48"/>
      <c r="G10" s="49">
        <f t="shared" ref="G10:G13" si="0">(E10-C10)</f>
        <v>10000</v>
      </c>
      <c r="H10" s="49"/>
      <c r="I10" s="50">
        <f>((C10*100)/E10)</f>
        <v>23.076923076923077</v>
      </c>
      <c r="J10" s="50"/>
      <c r="K10" s="50">
        <f t="shared" ref="K10:K13" si="1">((G10*100)/E10)</f>
        <v>76.92307692307692</v>
      </c>
      <c r="L10" s="50"/>
    </row>
    <row r="11" spans="1:15" ht="27" customHeight="1" x14ac:dyDescent="0.25">
      <c r="A11" s="59" t="s">
        <v>5</v>
      </c>
      <c r="B11" s="59"/>
      <c r="C11" s="48">
        <v>4900</v>
      </c>
      <c r="D11" s="48"/>
      <c r="E11" s="48">
        <v>17000</v>
      </c>
      <c r="F11" s="48"/>
      <c r="G11" s="49">
        <f t="shared" si="0"/>
        <v>12100</v>
      </c>
      <c r="H11" s="49"/>
      <c r="I11" s="50">
        <f t="shared" ref="I11:I13" si="2">((C11*100)/E11)</f>
        <v>28.823529411764707</v>
      </c>
      <c r="J11" s="50"/>
      <c r="K11" s="50">
        <f t="shared" si="1"/>
        <v>71.17647058823529</v>
      </c>
      <c r="L11" s="50"/>
    </row>
    <row r="12" spans="1:15" ht="27" customHeight="1" x14ac:dyDescent="0.25">
      <c r="A12" s="59" t="s">
        <v>6</v>
      </c>
      <c r="B12" s="59"/>
      <c r="C12" s="48">
        <v>5000</v>
      </c>
      <c r="D12" s="48"/>
      <c r="E12" s="48">
        <v>14000</v>
      </c>
      <c r="F12" s="48"/>
      <c r="G12" s="49">
        <f t="shared" si="0"/>
        <v>9000</v>
      </c>
      <c r="H12" s="49"/>
      <c r="I12" s="50">
        <f t="shared" si="2"/>
        <v>35.714285714285715</v>
      </c>
      <c r="J12" s="50"/>
      <c r="K12" s="50">
        <f t="shared" si="1"/>
        <v>64.285714285714292</v>
      </c>
      <c r="L12" s="50"/>
    </row>
    <row r="13" spans="1:15" ht="27" customHeight="1" x14ac:dyDescent="0.25">
      <c r="A13" s="59" t="s">
        <v>7</v>
      </c>
      <c r="B13" s="59"/>
      <c r="C13" s="48">
        <v>5000</v>
      </c>
      <c r="D13" s="48"/>
      <c r="E13" s="48">
        <v>14000</v>
      </c>
      <c r="F13" s="48"/>
      <c r="G13" s="49">
        <f t="shared" si="0"/>
        <v>9000</v>
      </c>
      <c r="H13" s="49"/>
      <c r="I13" s="50">
        <f t="shared" si="2"/>
        <v>35.714285714285715</v>
      </c>
      <c r="J13" s="50"/>
      <c r="K13" s="50">
        <f t="shared" si="1"/>
        <v>64.285714285714292</v>
      </c>
      <c r="L13" s="50"/>
    </row>
    <row r="15" spans="1:15" ht="15" customHeight="1" thickBot="1" x14ac:dyDescent="0.3">
      <c r="B15" s="51" t="s">
        <v>12</v>
      </c>
      <c r="C15" s="51"/>
      <c r="D15" s="51" t="s">
        <v>13</v>
      </c>
      <c r="E15" s="51"/>
      <c r="F15" s="51"/>
    </row>
    <row r="16" spans="1:15" ht="15.75" thickTop="1" x14ac:dyDescent="0.25"/>
    <row r="17" spans="1:12" ht="27" customHeight="1" x14ac:dyDescent="0.25">
      <c r="A17" s="37" t="s">
        <v>14</v>
      </c>
      <c r="B17" s="37"/>
      <c r="C17" s="37" t="s">
        <v>8</v>
      </c>
      <c r="D17" s="37"/>
      <c r="E17" s="37" t="s">
        <v>9</v>
      </c>
      <c r="F17" s="37"/>
      <c r="G17" s="37" t="s">
        <v>16</v>
      </c>
      <c r="H17" s="37"/>
      <c r="I17" s="37" t="s">
        <v>15</v>
      </c>
      <c r="J17" s="37"/>
      <c r="K17" s="37" t="s">
        <v>13</v>
      </c>
      <c r="L17" s="37"/>
    </row>
    <row r="18" spans="1:12" ht="27" customHeight="1" x14ac:dyDescent="0.25">
      <c r="A18" s="49" t="str">
        <f>+A9</f>
        <v>PLATO 1</v>
      </c>
      <c r="B18" s="49"/>
      <c r="C18" s="49">
        <f>+C9</f>
        <v>2200</v>
      </c>
      <c r="D18" s="49"/>
      <c r="E18" s="49">
        <f>+E9</f>
        <v>11000</v>
      </c>
      <c r="F18" s="49"/>
      <c r="G18" s="49">
        <f>(E18-C18)</f>
        <v>8800</v>
      </c>
      <c r="H18" s="49"/>
      <c r="I18" s="52">
        <v>420</v>
      </c>
      <c r="J18" s="52"/>
      <c r="K18" s="49">
        <f>(G18*I18)</f>
        <v>3696000</v>
      </c>
      <c r="L18" s="49"/>
    </row>
    <row r="19" spans="1:12" ht="27" customHeight="1" x14ac:dyDescent="0.25">
      <c r="A19" s="49" t="str">
        <f t="shared" ref="A19:A22" si="3">+A10</f>
        <v>PLATO 2</v>
      </c>
      <c r="B19" s="49"/>
      <c r="C19" s="49">
        <f t="shared" ref="C19:C21" si="4">+C10</f>
        <v>3000</v>
      </c>
      <c r="D19" s="49"/>
      <c r="E19" s="49">
        <f t="shared" ref="E19:E21" si="5">+E10</f>
        <v>13000</v>
      </c>
      <c r="F19" s="49"/>
      <c r="G19" s="49">
        <f t="shared" ref="G19:G22" si="6">(E19-C19)</f>
        <v>10000</v>
      </c>
      <c r="H19" s="49"/>
      <c r="I19" s="52">
        <v>360</v>
      </c>
      <c r="J19" s="52"/>
      <c r="K19" s="49">
        <f t="shared" ref="K19:K22" si="7">(G19*I19)</f>
        <v>3600000</v>
      </c>
      <c r="L19" s="49"/>
    </row>
    <row r="20" spans="1:12" ht="27" customHeight="1" x14ac:dyDescent="0.25">
      <c r="A20" s="49" t="str">
        <f t="shared" si="3"/>
        <v>PLATO 3</v>
      </c>
      <c r="B20" s="49"/>
      <c r="C20" s="49">
        <f t="shared" si="4"/>
        <v>4900</v>
      </c>
      <c r="D20" s="49"/>
      <c r="E20" s="49">
        <f t="shared" si="5"/>
        <v>17000</v>
      </c>
      <c r="F20" s="49"/>
      <c r="G20" s="49">
        <f t="shared" si="6"/>
        <v>12100</v>
      </c>
      <c r="H20" s="49"/>
      <c r="I20" s="52">
        <v>150</v>
      </c>
      <c r="J20" s="52"/>
      <c r="K20" s="49">
        <f t="shared" si="7"/>
        <v>1815000</v>
      </c>
      <c r="L20" s="49"/>
    </row>
    <row r="21" spans="1:12" ht="27" customHeight="1" x14ac:dyDescent="0.25">
      <c r="A21" s="49" t="str">
        <f t="shared" si="3"/>
        <v>PLATO 4</v>
      </c>
      <c r="B21" s="49"/>
      <c r="C21" s="49">
        <f t="shared" si="4"/>
        <v>5000</v>
      </c>
      <c r="D21" s="49"/>
      <c r="E21" s="49">
        <f t="shared" si="5"/>
        <v>14000</v>
      </c>
      <c r="F21" s="49"/>
      <c r="G21" s="49">
        <f t="shared" si="6"/>
        <v>9000</v>
      </c>
      <c r="H21" s="49"/>
      <c r="I21" s="52">
        <v>70</v>
      </c>
      <c r="J21" s="52"/>
      <c r="K21" s="49">
        <f t="shared" si="7"/>
        <v>630000</v>
      </c>
      <c r="L21" s="49"/>
    </row>
    <row r="22" spans="1:12" ht="27" customHeight="1" x14ac:dyDescent="0.25">
      <c r="A22" s="49" t="str">
        <f t="shared" si="3"/>
        <v>PLATO 5</v>
      </c>
      <c r="B22" s="49"/>
      <c r="C22" s="49">
        <f>+C13</f>
        <v>5000</v>
      </c>
      <c r="D22" s="49"/>
      <c r="E22" s="49">
        <f>+E13</f>
        <v>14000</v>
      </c>
      <c r="F22" s="49"/>
      <c r="G22" s="49">
        <f t="shared" si="6"/>
        <v>9000</v>
      </c>
      <c r="H22" s="49"/>
      <c r="I22" s="52">
        <v>70</v>
      </c>
      <c r="J22" s="52"/>
      <c r="K22" s="49">
        <f t="shared" si="7"/>
        <v>630000</v>
      </c>
      <c r="L22" s="49"/>
    </row>
    <row r="23" spans="1:12" x14ac:dyDescent="0.25">
      <c r="G23" s="16"/>
      <c r="H23" s="16"/>
      <c r="I23" s="16"/>
      <c r="J23" s="16"/>
      <c r="K23" s="16"/>
      <c r="L23" s="16"/>
    </row>
    <row r="24" spans="1:12" x14ac:dyDescent="0.25">
      <c r="G24" s="56" t="s">
        <v>17</v>
      </c>
      <c r="H24" s="56"/>
      <c r="I24" s="57">
        <f>SUM(I18:J23)</f>
        <v>1070</v>
      </c>
      <c r="J24" s="58"/>
      <c r="K24" s="49">
        <f>SUM(K18:L23)</f>
        <v>10371000</v>
      </c>
      <c r="L24" s="49"/>
    </row>
    <row r="25" spans="1:12" x14ac:dyDescent="0.25">
      <c r="G25" s="56" t="s">
        <v>18</v>
      </c>
      <c r="H25" s="56"/>
      <c r="I25" s="38"/>
      <c r="J25" s="38"/>
      <c r="K25" s="49">
        <f>(K24/I24)</f>
        <v>9692.5233644859818</v>
      </c>
      <c r="L25" s="49"/>
    </row>
    <row r="27" spans="1:12" x14ac:dyDescent="0.25">
      <c r="B27" s="54" t="s">
        <v>19</v>
      </c>
      <c r="C27" s="54"/>
      <c r="D27" s="54"/>
      <c r="E27" s="54"/>
      <c r="F27" s="54"/>
      <c r="G27" s="54" t="s">
        <v>21</v>
      </c>
      <c r="H27" s="54"/>
    </row>
    <row r="28" spans="1:12" x14ac:dyDescent="0.25">
      <c r="B28" s="54"/>
      <c r="C28" s="54"/>
      <c r="D28" s="54"/>
      <c r="E28" s="54"/>
      <c r="F28" s="54"/>
      <c r="G28" s="54"/>
      <c r="H28" s="54"/>
    </row>
    <row r="29" spans="1:12" x14ac:dyDescent="0.25">
      <c r="B29" s="53" t="s">
        <v>20</v>
      </c>
      <c r="C29" s="53"/>
      <c r="D29" s="53"/>
      <c r="E29" s="53"/>
      <c r="F29" s="53"/>
      <c r="G29" s="53" t="s">
        <v>22</v>
      </c>
      <c r="H29" s="53"/>
    </row>
    <row r="30" spans="1:12" x14ac:dyDescent="0.25">
      <c r="B30" s="53"/>
      <c r="C30" s="53"/>
      <c r="D30" s="53"/>
      <c r="E30" s="53"/>
      <c r="F30" s="53"/>
      <c r="G30" s="53"/>
      <c r="H30" s="53"/>
    </row>
    <row r="32" spans="1:12" ht="27" customHeight="1" x14ac:dyDescent="0.25">
      <c r="B32" s="37" t="s">
        <v>14</v>
      </c>
      <c r="C32" s="37"/>
      <c r="D32" s="37" t="s">
        <v>2</v>
      </c>
      <c r="E32" s="37"/>
      <c r="F32" s="37" t="s">
        <v>45</v>
      </c>
      <c r="G32" s="37"/>
    </row>
    <row r="33" spans="1:15" ht="27" customHeight="1" x14ac:dyDescent="0.25">
      <c r="B33" s="49" t="str">
        <f>+A18</f>
        <v>PLATO 1</v>
      </c>
      <c r="C33" s="49"/>
      <c r="D33" s="49">
        <f>G18</f>
        <v>8800</v>
      </c>
      <c r="E33" s="49"/>
      <c r="F33" s="55" t="s">
        <v>22</v>
      </c>
      <c r="G33" s="55"/>
    </row>
    <row r="34" spans="1:15" ht="27" customHeight="1" x14ac:dyDescent="0.25">
      <c r="B34" s="49" t="str">
        <f t="shared" ref="B34:B37" si="8">+A19</f>
        <v>PLATO 2</v>
      </c>
      <c r="C34" s="49"/>
      <c r="D34" s="49">
        <f t="shared" ref="D34:D37" si="9">G19</f>
        <v>10000</v>
      </c>
      <c r="E34" s="49"/>
      <c r="F34" s="55" t="s">
        <v>21</v>
      </c>
      <c r="G34" s="55"/>
    </row>
    <row r="35" spans="1:15" ht="27" customHeight="1" x14ac:dyDescent="0.25">
      <c r="B35" s="49" t="str">
        <f t="shared" si="8"/>
        <v>PLATO 3</v>
      </c>
      <c r="C35" s="49"/>
      <c r="D35" s="49">
        <f t="shared" si="9"/>
        <v>12100</v>
      </c>
      <c r="E35" s="49"/>
      <c r="F35" s="55" t="s">
        <v>21</v>
      </c>
      <c r="G35" s="55"/>
    </row>
    <row r="36" spans="1:15" ht="27" customHeight="1" x14ac:dyDescent="0.25">
      <c r="B36" s="49" t="str">
        <f t="shared" si="8"/>
        <v>PLATO 4</v>
      </c>
      <c r="C36" s="49"/>
      <c r="D36" s="49">
        <f t="shared" si="9"/>
        <v>9000</v>
      </c>
      <c r="E36" s="49"/>
      <c r="F36" s="55" t="s">
        <v>22</v>
      </c>
      <c r="G36" s="55"/>
    </row>
    <row r="37" spans="1:15" ht="27" customHeight="1" x14ac:dyDescent="0.25">
      <c r="B37" s="49" t="str">
        <f t="shared" si="8"/>
        <v>PLATO 5</v>
      </c>
      <c r="C37" s="49"/>
      <c r="D37" s="49">
        <f t="shared" si="9"/>
        <v>9000</v>
      </c>
      <c r="E37" s="49"/>
      <c r="F37" s="55" t="s">
        <v>22</v>
      </c>
      <c r="G37" s="55"/>
    </row>
    <row r="40" spans="1:15" ht="26.25" customHeight="1" x14ac:dyDescent="0.25">
      <c r="A40" s="60" t="s">
        <v>28</v>
      </c>
      <c r="B40" s="61"/>
      <c r="C40" s="62"/>
      <c r="D40" s="8">
        <f>(100/D41)</f>
        <v>20</v>
      </c>
    </row>
    <row r="41" spans="1:15" ht="26.25" customHeight="1" x14ac:dyDescent="0.25">
      <c r="A41" s="60" t="s">
        <v>25</v>
      </c>
      <c r="B41" s="61"/>
      <c r="C41" s="62"/>
      <c r="D41" s="3">
        <v>5</v>
      </c>
    </row>
    <row r="42" spans="1:15" x14ac:dyDescent="0.25">
      <c r="B42" s="65"/>
      <c r="C42" s="65"/>
    </row>
    <row r="43" spans="1:15" ht="27" customHeight="1" x14ac:dyDescent="0.25">
      <c r="A43" s="37" t="s">
        <v>14</v>
      </c>
      <c r="B43" s="37"/>
      <c r="C43" s="37" t="s">
        <v>8</v>
      </c>
      <c r="D43" s="37"/>
      <c r="E43" s="37" t="s">
        <v>9</v>
      </c>
      <c r="F43" s="37"/>
      <c r="G43" s="37" t="s">
        <v>15</v>
      </c>
      <c r="H43" s="37"/>
      <c r="I43" s="37" t="s">
        <v>26</v>
      </c>
      <c r="J43" s="37"/>
      <c r="K43" s="37" t="s">
        <v>27</v>
      </c>
      <c r="L43" s="37"/>
    </row>
    <row r="44" spans="1:15" ht="27" customHeight="1" x14ac:dyDescent="0.25">
      <c r="A44" s="66" t="str">
        <f>+A9</f>
        <v>PLATO 1</v>
      </c>
      <c r="B44" s="66"/>
      <c r="C44" s="67">
        <v>2200</v>
      </c>
      <c r="D44" s="67"/>
      <c r="E44" s="67">
        <v>11000</v>
      </c>
      <c r="F44" s="67"/>
      <c r="G44" s="52">
        <v>420</v>
      </c>
      <c r="H44" s="52"/>
      <c r="I44" s="63">
        <f>((G44/$I$24)*100)</f>
        <v>39.252336448598129</v>
      </c>
      <c r="J44" s="64"/>
      <c r="K44" s="55" t="s">
        <v>29</v>
      </c>
      <c r="L44" s="55"/>
      <c r="O44" s="22" t="s">
        <v>30</v>
      </c>
    </row>
    <row r="45" spans="1:15" ht="27" customHeight="1" x14ac:dyDescent="0.25">
      <c r="A45" s="66" t="str">
        <f t="shared" ref="A45:A48" si="10">+A10</f>
        <v>PLATO 2</v>
      </c>
      <c r="B45" s="66"/>
      <c r="C45" s="67">
        <v>3000</v>
      </c>
      <c r="D45" s="67"/>
      <c r="E45" s="67">
        <v>13000</v>
      </c>
      <c r="F45" s="67"/>
      <c r="G45" s="52">
        <v>360</v>
      </c>
      <c r="H45" s="52"/>
      <c r="I45" s="63">
        <f t="shared" ref="I45:I48" si="11">((G45/$I$24)*100)</f>
        <v>33.644859813084111</v>
      </c>
      <c r="J45" s="64"/>
      <c r="K45" s="55" t="s">
        <v>29</v>
      </c>
      <c r="L45" s="55"/>
      <c r="O45" s="22" t="s">
        <v>29</v>
      </c>
    </row>
    <row r="46" spans="1:15" ht="27" customHeight="1" x14ac:dyDescent="0.25">
      <c r="A46" s="66" t="str">
        <f t="shared" si="10"/>
        <v>PLATO 3</v>
      </c>
      <c r="B46" s="66"/>
      <c r="C46" s="67">
        <v>4900</v>
      </c>
      <c r="D46" s="67"/>
      <c r="E46" s="67">
        <v>17000</v>
      </c>
      <c r="F46" s="67"/>
      <c r="G46" s="52">
        <v>150</v>
      </c>
      <c r="H46" s="52"/>
      <c r="I46" s="63">
        <f t="shared" si="11"/>
        <v>14.018691588785046</v>
      </c>
      <c r="J46" s="64"/>
      <c r="K46" s="55" t="s">
        <v>30</v>
      </c>
      <c r="L46" s="55"/>
    </row>
    <row r="47" spans="1:15" ht="27" customHeight="1" x14ac:dyDescent="0.25">
      <c r="A47" s="66" t="str">
        <f t="shared" si="10"/>
        <v>PLATO 4</v>
      </c>
      <c r="B47" s="66"/>
      <c r="C47" s="67">
        <v>5000</v>
      </c>
      <c r="D47" s="67"/>
      <c r="E47" s="67">
        <v>14000</v>
      </c>
      <c r="F47" s="67"/>
      <c r="G47" s="52">
        <v>70</v>
      </c>
      <c r="H47" s="52"/>
      <c r="I47" s="63">
        <f t="shared" si="11"/>
        <v>6.5420560747663545</v>
      </c>
      <c r="J47" s="64"/>
      <c r="K47" s="55" t="s">
        <v>30</v>
      </c>
      <c r="L47" s="55"/>
    </row>
    <row r="48" spans="1:15" ht="27" customHeight="1" x14ac:dyDescent="0.25">
      <c r="A48" s="66" t="str">
        <f t="shared" si="10"/>
        <v>PLATO 5</v>
      </c>
      <c r="B48" s="66"/>
      <c r="C48" s="67">
        <v>5000</v>
      </c>
      <c r="D48" s="67"/>
      <c r="E48" s="67">
        <v>14000</v>
      </c>
      <c r="F48" s="67"/>
      <c r="G48" s="52">
        <v>70</v>
      </c>
      <c r="H48" s="52"/>
      <c r="I48" s="63">
        <f t="shared" si="11"/>
        <v>6.5420560747663545</v>
      </c>
      <c r="J48" s="64"/>
      <c r="K48" s="55" t="s">
        <v>30</v>
      </c>
      <c r="L48" s="55"/>
    </row>
    <row r="51" spans="1:10" ht="27" customHeight="1" thickBot="1" x14ac:dyDescent="0.3">
      <c r="A51" s="37" t="s">
        <v>14</v>
      </c>
      <c r="B51" s="37"/>
      <c r="C51" s="37" t="s">
        <v>12</v>
      </c>
      <c r="D51" s="37"/>
      <c r="E51" s="37" t="s">
        <v>27</v>
      </c>
      <c r="F51" s="37"/>
      <c r="G51" s="37" t="s">
        <v>31</v>
      </c>
      <c r="H51" s="37"/>
      <c r="J51" s="9" t="s">
        <v>40</v>
      </c>
    </row>
    <row r="52" spans="1:10" ht="27" customHeight="1" thickTop="1" thickBot="1" x14ac:dyDescent="0.3">
      <c r="A52" s="66" t="str">
        <f>+A9</f>
        <v>PLATO 1</v>
      </c>
      <c r="B52" s="66"/>
      <c r="C52" s="66" t="str">
        <f>F33</f>
        <v>RENTABILIDAD BAJA</v>
      </c>
      <c r="D52" s="66"/>
      <c r="E52" s="66" t="str">
        <f>K44</f>
        <v>POPULARIDAD ALTA</v>
      </c>
      <c r="F52" s="66"/>
      <c r="G52" s="59" t="s">
        <v>33</v>
      </c>
      <c r="H52" s="59"/>
      <c r="J52" s="9" t="s">
        <v>41</v>
      </c>
    </row>
    <row r="53" spans="1:10" ht="27" customHeight="1" thickTop="1" thickBot="1" x14ac:dyDescent="0.3">
      <c r="A53" s="66" t="str">
        <f t="shared" ref="A53:A56" si="12">+A10</f>
        <v>PLATO 2</v>
      </c>
      <c r="B53" s="66"/>
      <c r="C53" s="66" t="str">
        <f t="shared" ref="C53:C56" si="13">F34</f>
        <v>RENTABILIDAD ALTA</v>
      </c>
      <c r="D53" s="66"/>
      <c r="E53" s="66" t="str">
        <f t="shared" ref="E53:E56" si="14">K45</f>
        <v>POPULARIDAD ALTA</v>
      </c>
      <c r="F53" s="66"/>
      <c r="G53" s="59" t="s">
        <v>32</v>
      </c>
      <c r="H53" s="59"/>
      <c r="J53" s="9" t="s">
        <v>42</v>
      </c>
    </row>
    <row r="54" spans="1:10" ht="27" customHeight="1" thickTop="1" thickBot="1" x14ac:dyDescent="0.3">
      <c r="A54" s="66" t="str">
        <f t="shared" si="12"/>
        <v>PLATO 3</v>
      </c>
      <c r="B54" s="66"/>
      <c r="C54" s="66" t="str">
        <f t="shared" si="13"/>
        <v>RENTABILIDAD ALTA</v>
      </c>
      <c r="D54" s="66"/>
      <c r="E54" s="66" t="str">
        <f t="shared" si="14"/>
        <v xml:space="preserve">POPULARIDAD BAJA </v>
      </c>
      <c r="F54" s="66"/>
      <c r="G54" s="59" t="s">
        <v>34</v>
      </c>
      <c r="H54" s="59"/>
      <c r="J54" s="9" t="s">
        <v>43</v>
      </c>
    </row>
    <row r="55" spans="1:10" ht="27" customHeight="1" thickTop="1" x14ac:dyDescent="0.25">
      <c r="A55" s="66" t="str">
        <f t="shared" si="12"/>
        <v>PLATO 4</v>
      </c>
      <c r="B55" s="66"/>
      <c r="C55" s="66" t="str">
        <f t="shared" si="13"/>
        <v>RENTABILIDAD BAJA</v>
      </c>
      <c r="D55" s="66"/>
      <c r="E55" s="66" t="str">
        <f t="shared" si="14"/>
        <v xml:space="preserve">POPULARIDAD BAJA </v>
      </c>
      <c r="F55" s="66"/>
      <c r="G55" s="59" t="s">
        <v>35</v>
      </c>
      <c r="H55" s="59"/>
    </row>
    <row r="56" spans="1:10" ht="27" customHeight="1" x14ac:dyDescent="0.25">
      <c r="A56" s="66" t="str">
        <f t="shared" si="12"/>
        <v>PLATO 5</v>
      </c>
      <c r="B56" s="66"/>
      <c r="C56" s="66" t="str">
        <f t="shared" si="13"/>
        <v>RENTABILIDAD BAJA</v>
      </c>
      <c r="D56" s="66"/>
      <c r="E56" s="66" t="str">
        <f t="shared" si="14"/>
        <v xml:space="preserve">POPULARIDAD BAJA </v>
      </c>
      <c r="F56" s="66"/>
      <c r="G56" s="59" t="s">
        <v>35</v>
      </c>
      <c r="H56" s="59"/>
    </row>
    <row r="59" spans="1:10" ht="28.5" customHeight="1" thickBot="1" x14ac:dyDescent="0.3">
      <c r="B59" s="68" t="s">
        <v>36</v>
      </c>
      <c r="C59" s="68"/>
      <c r="D59" s="68"/>
      <c r="E59" s="68"/>
      <c r="F59" s="68"/>
      <c r="G59" s="7"/>
    </row>
    <row r="60" spans="1:10" ht="28.5" customHeight="1" thickTop="1" thickBot="1" x14ac:dyDescent="0.3">
      <c r="B60" s="68" t="s">
        <v>37</v>
      </c>
      <c r="C60" s="68"/>
      <c r="D60" s="68"/>
      <c r="E60" s="68"/>
      <c r="F60" s="68"/>
      <c r="G60" s="7"/>
    </row>
    <row r="61" spans="1:10" ht="28.5" customHeight="1" thickTop="1" thickBot="1" x14ac:dyDescent="0.3">
      <c r="B61" s="68" t="s">
        <v>38</v>
      </c>
      <c r="C61" s="68"/>
      <c r="D61" s="68"/>
      <c r="E61" s="68"/>
      <c r="F61" s="68"/>
      <c r="G61" s="7"/>
    </row>
    <row r="62" spans="1:10" ht="28.5" customHeight="1" thickTop="1" thickBot="1" x14ac:dyDescent="0.3">
      <c r="B62" s="68" t="s">
        <v>39</v>
      </c>
      <c r="C62" s="68"/>
      <c r="D62" s="68"/>
      <c r="E62" s="68"/>
      <c r="F62" s="68"/>
      <c r="G62" s="7"/>
    </row>
    <row r="63" spans="1:10" ht="35.25" customHeight="1" thickTop="1" x14ac:dyDescent="0.25">
      <c r="B63" s="78" t="s">
        <v>27</v>
      </c>
      <c r="C63" s="78"/>
      <c r="D63" s="65"/>
      <c r="E63" s="65"/>
      <c r="F63" s="65"/>
      <c r="G63" s="65"/>
    </row>
    <row r="64" spans="1:10" ht="60" customHeight="1" x14ac:dyDescent="0.25">
      <c r="B64" s="78" t="s">
        <v>24</v>
      </c>
      <c r="C64" s="79"/>
      <c r="D64" s="70" t="s">
        <v>33</v>
      </c>
      <c r="E64" s="71"/>
      <c r="F64" s="71" t="s">
        <v>32</v>
      </c>
      <c r="G64" s="72"/>
    </row>
    <row r="65" spans="2:8" ht="60" customHeight="1" thickBot="1" x14ac:dyDescent="0.3">
      <c r="B65" s="80" t="s">
        <v>23</v>
      </c>
      <c r="C65" s="81"/>
      <c r="D65" s="73" t="s">
        <v>35</v>
      </c>
      <c r="E65" s="74"/>
      <c r="F65" s="74" t="s">
        <v>34</v>
      </c>
      <c r="G65" s="75"/>
    </row>
    <row r="66" spans="2:8" ht="45.75" customHeight="1" thickTop="1" x14ac:dyDescent="0.25">
      <c r="B66" s="77"/>
      <c r="C66" s="82"/>
      <c r="D66" s="76" t="s">
        <v>23</v>
      </c>
      <c r="E66" s="77"/>
      <c r="F66" s="77" t="s">
        <v>24</v>
      </c>
      <c r="G66" s="77"/>
      <c r="H66" s="4"/>
    </row>
    <row r="67" spans="2:8" ht="35.25" customHeight="1" x14ac:dyDescent="0.25">
      <c r="B67" s="7"/>
      <c r="C67" s="7"/>
      <c r="D67" s="65" t="s">
        <v>12</v>
      </c>
      <c r="E67" s="65"/>
      <c r="F67" s="7"/>
      <c r="G67" s="7"/>
    </row>
    <row r="70" spans="2:8" x14ac:dyDescent="0.25">
      <c r="B70" s="5"/>
    </row>
    <row r="71" spans="2:8" x14ac:dyDescent="0.25">
      <c r="B71" s="5"/>
    </row>
    <row r="72" spans="2:8" x14ac:dyDescent="0.25">
      <c r="B72" s="5"/>
    </row>
    <row r="73" spans="2:8" x14ac:dyDescent="0.25">
      <c r="B73" s="5"/>
    </row>
  </sheetData>
  <mergeCells count="187">
    <mergeCell ref="D6:F6"/>
    <mergeCell ref="D15:F15"/>
    <mergeCell ref="A5:L5"/>
    <mergeCell ref="F63:G63"/>
    <mergeCell ref="D64:E64"/>
    <mergeCell ref="F64:G64"/>
    <mergeCell ref="D65:E65"/>
    <mergeCell ref="F65:G65"/>
    <mergeCell ref="D66:E66"/>
    <mergeCell ref="F66:G66"/>
    <mergeCell ref="B63:C63"/>
    <mergeCell ref="B64:C64"/>
    <mergeCell ref="B65:C65"/>
    <mergeCell ref="B66:C66"/>
    <mergeCell ref="D63:E63"/>
    <mergeCell ref="A52:B52"/>
    <mergeCell ref="A53:B53"/>
    <mergeCell ref="A54:B54"/>
    <mergeCell ref="A55:B55"/>
    <mergeCell ref="A56:B56"/>
    <mergeCell ref="K44:L44"/>
    <mergeCell ref="K45:L45"/>
    <mergeCell ref="K46:L46"/>
    <mergeCell ref="K47:L47"/>
    <mergeCell ref="D67:E67"/>
    <mergeCell ref="B59:F59"/>
    <mergeCell ref="B60:F60"/>
    <mergeCell ref="B61:F61"/>
    <mergeCell ref="B62:F62"/>
    <mergeCell ref="G51:H51"/>
    <mergeCell ref="G52:H52"/>
    <mergeCell ref="G53:H53"/>
    <mergeCell ref="G54:H54"/>
    <mergeCell ref="G55:H55"/>
    <mergeCell ref="G56:H56"/>
    <mergeCell ref="E51:F51"/>
    <mergeCell ref="E52:F52"/>
    <mergeCell ref="E53:F53"/>
    <mergeCell ref="E54:F54"/>
    <mergeCell ref="E55:F55"/>
    <mergeCell ref="E56:F56"/>
    <mergeCell ref="C52:D52"/>
    <mergeCell ref="C53:D53"/>
    <mergeCell ref="C54:D54"/>
    <mergeCell ref="C55:D55"/>
    <mergeCell ref="C56:D56"/>
    <mergeCell ref="C51:D51"/>
    <mergeCell ref="A51:B51"/>
    <mergeCell ref="K48:L48"/>
    <mergeCell ref="A44:B44"/>
    <mergeCell ref="C44:D44"/>
    <mergeCell ref="E44:F44"/>
    <mergeCell ref="G44:H44"/>
    <mergeCell ref="I44:J44"/>
    <mergeCell ref="A46:B46"/>
    <mergeCell ref="C46:D46"/>
    <mergeCell ref="E46:F46"/>
    <mergeCell ref="G46:H46"/>
    <mergeCell ref="I46:J46"/>
    <mergeCell ref="A45:B45"/>
    <mergeCell ref="C45:D45"/>
    <mergeCell ref="E45:F45"/>
    <mergeCell ref="G45:H45"/>
    <mergeCell ref="I45:J45"/>
    <mergeCell ref="A48:B48"/>
    <mergeCell ref="C48:D48"/>
    <mergeCell ref="E48:F48"/>
    <mergeCell ref="G48:H48"/>
    <mergeCell ref="I48:J48"/>
    <mergeCell ref="A47:B47"/>
    <mergeCell ref="C47:D47"/>
    <mergeCell ref="E47:F47"/>
    <mergeCell ref="A40:C40"/>
    <mergeCell ref="A41:C41"/>
    <mergeCell ref="G43:H43"/>
    <mergeCell ref="I43:J43"/>
    <mergeCell ref="F34:G34"/>
    <mergeCell ref="G47:H47"/>
    <mergeCell ref="I47:J47"/>
    <mergeCell ref="K43:L43"/>
    <mergeCell ref="F35:G35"/>
    <mergeCell ref="F36:G36"/>
    <mergeCell ref="F37:G37"/>
    <mergeCell ref="A43:B43"/>
    <mergeCell ref="B42:C42"/>
    <mergeCell ref="C43:D43"/>
    <mergeCell ref="E43:F43"/>
    <mergeCell ref="B32:C32"/>
    <mergeCell ref="B33:C33"/>
    <mergeCell ref="B34:C34"/>
    <mergeCell ref="B35:C35"/>
    <mergeCell ref="B36:C36"/>
    <mergeCell ref="B37:C37"/>
    <mergeCell ref="D32:E32"/>
    <mergeCell ref="F32:G32"/>
    <mergeCell ref="G25:H25"/>
    <mergeCell ref="D33:E33"/>
    <mergeCell ref="D34:E34"/>
    <mergeCell ref="D35:E35"/>
    <mergeCell ref="D36:E36"/>
    <mergeCell ref="D37:E37"/>
    <mergeCell ref="K25:L25"/>
    <mergeCell ref="B29:F30"/>
    <mergeCell ref="B27:F28"/>
    <mergeCell ref="G27:H28"/>
    <mergeCell ref="G29:H30"/>
    <mergeCell ref="A21:B21"/>
    <mergeCell ref="A22:B22"/>
    <mergeCell ref="F33:G33"/>
    <mergeCell ref="A8:B8"/>
    <mergeCell ref="G24:H24"/>
    <mergeCell ref="I24:J24"/>
    <mergeCell ref="E22:F22"/>
    <mergeCell ref="G22:H22"/>
    <mergeCell ref="I22:J22"/>
    <mergeCell ref="K22:L22"/>
    <mergeCell ref="A9:B9"/>
    <mergeCell ref="A10:B10"/>
    <mergeCell ref="A11:B11"/>
    <mergeCell ref="A12:B12"/>
    <mergeCell ref="A13:B13"/>
    <mergeCell ref="A18:B18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K18:L18"/>
    <mergeCell ref="K24:L24"/>
    <mergeCell ref="I19:J19"/>
    <mergeCell ref="K19:L19"/>
    <mergeCell ref="C20:D20"/>
    <mergeCell ref="C22:D22"/>
    <mergeCell ref="A20:B20"/>
    <mergeCell ref="B15:C15"/>
    <mergeCell ref="G12:H12"/>
    <mergeCell ref="C19:D19"/>
    <mergeCell ref="E19:F19"/>
    <mergeCell ref="G19:H19"/>
    <mergeCell ref="A17:B17"/>
    <mergeCell ref="C13:D13"/>
    <mergeCell ref="C17:D17"/>
    <mergeCell ref="E17:F17"/>
    <mergeCell ref="G17:H17"/>
    <mergeCell ref="C18:D18"/>
    <mergeCell ref="E18:F18"/>
    <mergeCell ref="G18:H18"/>
    <mergeCell ref="G9:H9"/>
    <mergeCell ref="I9:J9"/>
    <mergeCell ref="K9:L9"/>
    <mergeCell ref="E10:F10"/>
    <mergeCell ref="G10:H10"/>
    <mergeCell ref="I10:J10"/>
    <mergeCell ref="K10:L10"/>
    <mergeCell ref="E11:F11"/>
    <mergeCell ref="A19:B19"/>
    <mergeCell ref="I17:J17"/>
    <mergeCell ref="K17:L17"/>
    <mergeCell ref="I18:J18"/>
    <mergeCell ref="B6:C6"/>
    <mergeCell ref="C8:D8"/>
    <mergeCell ref="E8:F8"/>
    <mergeCell ref="G8:H8"/>
    <mergeCell ref="I25:J25"/>
    <mergeCell ref="D1:L4"/>
    <mergeCell ref="A1:C4"/>
    <mergeCell ref="I8:J8"/>
    <mergeCell ref="K8:L8"/>
    <mergeCell ref="C9:D9"/>
    <mergeCell ref="C10:D10"/>
    <mergeCell ref="C11:D11"/>
    <mergeCell ref="C12:D12"/>
    <mergeCell ref="G11:H11"/>
    <mergeCell ref="I11:J11"/>
    <mergeCell ref="K11:L11"/>
    <mergeCell ref="E12:F12"/>
    <mergeCell ref="I12:J12"/>
    <mergeCell ref="K12:L12"/>
    <mergeCell ref="E13:F13"/>
    <mergeCell ref="G13:H13"/>
    <mergeCell ref="I13:J13"/>
    <mergeCell ref="K13:L13"/>
    <mergeCell ref="E9:F9"/>
  </mergeCells>
  <conditionalFormatting sqref="F33:G33">
    <cfRule type="cellIs" dxfId="10" priority="14" operator="equal">
      <formula>$G$29</formula>
    </cfRule>
    <cfRule type="cellIs" dxfId="9" priority="15" operator="equal">
      <formula>G$27</formula>
    </cfRule>
  </conditionalFormatting>
  <conditionalFormatting sqref="F34:G37">
    <cfRule type="cellIs" dxfId="8" priority="8" operator="equal">
      <formula>$G$29</formula>
    </cfRule>
    <cfRule type="cellIs" dxfId="7" priority="9" operator="equal">
      <formula>G$27</formula>
    </cfRule>
  </conditionalFormatting>
  <conditionalFormatting sqref="K44:L48">
    <cfRule type="cellIs" dxfId="6" priority="1" operator="equal">
      <formula>$O$45</formula>
    </cfRule>
    <cfRule type="cellIs" dxfId="5" priority="2" operator="equal">
      <formula>$O$44</formula>
    </cfRule>
    <cfRule type="cellIs" dxfId="4" priority="16" operator="equal">
      <formula>#REF!</formula>
    </cfRule>
  </conditionalFormatting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view="pageBreakPreview" zoomScale="85" zoomScaleNormal="90" zoomScaleSheetLayoutView="85" workbookViewId="0">
      <selection sqref="A1:C4"/>
    </sheetView>
  </sheetViews>
  <sheetFormatPr baseColWidth="10" defaultRowHeight="15" x14ac:dyDescent="0.25"/>
  <cols>
    <col min="1" max="1" width="11.42578125" style="7"/>
    <col min="2" max="2" width="17.85546875" style="7" customWidth="1"/>
    <col min="3" max="3" width="13.140625" style="7" customWidth="1"/>
    <col min="4" max="7" width="11.42578125" style="7"/>
    <col min="8" max="8" width="14.7109375" style="7" customWidth="1"/>
    <col min="9" max="16384" width="11.42578125" style="7"/>
  </cols>
  <sheetData>
    <row r="1" spans="1:15" customFormat="1" ht="15.75" customHeight="1" x14ac:dyDescent="0.25">
      <c r="A1" s="39"/>
      <c r="B1" s="40"/>
      <c r="C1" s="41"/>
      <c r="D1" s="39" t="s">
        <v>44</v>
      </c>
      <c r="E1" s="40"/>
      <c r="F1" s="40"/>
      <c r="G1" s="40"/>
      <c r="H1" s="40"/>
      <c r="I1" s="40"/>
      <c r="J1" s="40"/>
      <c r="K1" s="40"/>
      <c r="L1" s="41"/>
    </row>
    <row r="2" spans="1:15" customFormat="1" ht="15.75" customHeight="1" x14ac:dyDescent="0.25">
      <c r="A2" s="42"/>
      <c r="B2" s="43"/>
      <c r="C2" s="44"/>
      <c r="D2" s="42"/>
      <c r="E2" s="43"/>
      <c r="F2" s="43"/>
      <c r="G2" s="43"/>
      <c r="H2" s="43"/>
      <c r="I2" s="43"/>
      <c r="J2" s="43"/>
      <c r="K2" s="43"/>
      <c r="L2" s="44"/>
      <c r="M2" s="7"/>
      <c r="N2" s="7"/>
      <c r="O2" s="7"/>
    </row>
    <row r="3" spans="1:15" customFormat="1" ht="15.75" customHeight="1" x14ac:dyDescent="0.25">
      <c r="A3" s="42"/>
      <c r="B3" s="43"/>
      <c r="C3" s="44"/>
      <c r="D3" s="42"/>
      <c r="E3" s="43"/>
      <c r="F3" s="43"/>
      <c r="G3" s="43"/>
      <c r="H3" s="43"/>
      <c r="I3" s="43"/>
      <c r="J3" s="43"/>
      <c r="K3" s="43"/>
      <c r="L3" s="44"/>
      <c r="M3" s="7"/>
      <c r="N3" s="7"/>
      <c r="O3" s="7"/>
    </row>
    <row r="4" spans="1:15" customFormat="1" ht="16.5" customHeight="1" thickBot="1" x14ac:dyDescent="0.3">
      <c r="A4" s="45"/>
      <c r="B4" s="46"/>
      <c r="C4" s="47"/>
      <c r="D4" s="45"/>
      <c r="E4" s="46"/>
      <c r="F4" s="46"/>
      <c r="G4" s="46"/>
      <c r="H4" s="46"/>
      <c r="I4" s="46"/>
      <c r="J4" s="46"/>
      <c r="K4" s="46"/>
      <c r="L4" s="47"/>
      <c r="M4" s="7"/>
      <c r="N4" s="7"/>
      <c r="O4" s="7"/>
    </row>
    <row r="5" spans="1:15" x14ac:dyDescent="0.25">
      <c r="A5" s="69" t="s">
        <v>81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15" ht="15" customHeight="1" thickBot="1" x14ac:dyDescent="0.3">
      <c r="B6" s="36" t="s">
        <v>0</v>
      </c>
      <c r="C6" s="36"/>
      <c r="D6" s="51" t="s">
        <v>1</v>
      </c>
      <c r="E6" s="51"/>
      <c r="F6" s="51"/>
    </row>
    <row r="7" spans="1:15" ht="15.75" thickTop="1" x14ac:dyDescent="0.25"/>
    <row r="8" spans="1:15" s="6" customFormat="1" ht="27" customHeight="1" x14ac:dyDescent="0.25">
      <c r="A8" s="37" t="s">
        <v>14</v>
      </c>
      <c r="B8" s="37"/>
      <c r="C8" s="37" t="s">
        <v>8</v>
      </c>
      <c r="D8" s="37"/>
      <c r="E8" s="37" t="s">
        <v>9</v>
      </c>
      <c r="F8" s="37"/>
      <c r="G8" s="37" t="s">
        <v>2</v>
      </c>
      <c r="H8" s="37"/>
      <c r="I8" s="37" t="s">
        <v>10</v>
      </c>
      <c r="J8" s="37"/>
      <c r="K8" s="37" t="s">
        <v>11</v>
      </c>
      <c r="L8" s="37"/>
    </row>
    <row r="9" spans="1:15" ht="27" customHeight="1" x14ac:dyDescent="0.25">
      <c r="A9" s="59"/>
      <c r="B9" s="59"/>
      <c r="C9" s="48"/>
      <c r="D9" s="48"/>
      <c r="E9" s="48"/>
      <c r="F9" s="48"/>
      <c r="G9" s="49">
        <f>(E9-C9)</f>
        <v>0</v>
      </c>
      <c r="H9" s="49"/>
      <c r="I9" s="50" t="str">
        <f>IFERROR(((C9*100)/E9),"")</f>
        <v/>
      </c>
      <c r="J9" s="50"/>
      <c r="K9" s="50" t="str">
        <f>IFERROR(((G9*100)/E9),"")</f>
        <v/>
      </c>
      <c r="L9" s="50"/>
    </row>
    <row r="10" spans="1:15" ht="27" customHeight="1" x14ac:dyDescent="0.25">
      <c r="A10" s="59"/>
      <c r="B10" s="59"/>
      <c r="C10" s="48"/>
      <c r="D10" s="48"/>
      <c r="E10" s="48"/>
      <c r="F10" s="48"/>
      <c r="G10" s="49">
        <f t="shared" ref="G10:G13" si="0">(E10-C10)</f>
        <v>0</v>
      </c>
      <c r="H10" s="49"/>
      <c r="I10" s="50" t="str">
        <f t="shared" ref="I10:I13" si="1">IFERROR(((C10*100)/E10),"")</f>
        <v/>
      </c>
      <c r="J10" s="50"/>
      <c r="K10" s="50" t="str">
        <f t="shared" ref="K10:K13" si="2">IFERROR(((G10*100)/E10),"")</f>
        <v/>
      </c>
      <c r="L10" s="50"/>
    </row>
    <row r="11" spans="1:15" ht="27" customHeight="1" x14ac:dyDescent="0.25">
      <c r="A11" s="59"/>
      <c r="B11" s="59"/>
      <c r="C11" s="48"/>
      <c r="D11" s="48"/>
      <c r="E11" s="48"/>
      <c r="F11" s="48"/>
      <c r="G11" s="49">
        <f t="shared" si="0"/>
        <v>0</v>
      </c>
      <c r="H11" s="49"/>
      <c r="I11" s="50" t="str">
        <f t="shared" si="1"/>
        <v/>
      </c>
      <c r="J11" s="50"/>
      <c r="K11" s="50" t="str">
        <f t="shared" si="2"/>
        <v/>
      </c>
      <c r="L11" s="50"/>
    </row>
    <row r="12" spans="1:15" ht="27" customHeight="1" x14ac:dyDescent="0.25">
      <c r="A12" s="59"/>
      <c r="B12" s="59"/>
      <c r="C12" s="48"/>
      <c r="D12" s="48"/>
      <c r="E12" s="48"/>
      <c r="F12" s="48"/>
      <c r="G12" s="49">
        <f t="shared" si="0"/>
        <v>0</v>
      </c>
      <c r="H12" s="49"/>
      <c r="I12" s="50" t="str">
        <f t="shared" si="1"/>
        <v/>
      </c>
      <c r="J12" s="50"/>
      <c r="K12" s="50" t="str">
        <f t="shared" si="2"/>
        <v/>
      </c>
      <c r="L12" s="50"/>
    </row>
    <row r="13" spans="1:15" ht="27" customHeight="1" x14ac:dyDescent="0.25">
      <c r="A13" s="59"/>
      <c r="B13" s="59"/>
      <c r="C13" s="48"/>
      <c r="D13" s="48"/>
      <c r="E13" s="48"/>
      <c r="F13" s="48"/>
      <c r="G13" s="49">
        <f t="shared" si="0"/>
        <v>0</v>
      </c>
      <c r="H13" s="49"/>
      <c r="I13" s="50" t="str">
        <f t="shared" si="1"/>
        <v/>
      </c>
      <c r="J13" s="50"/>
      <c r="K13" s="50" t="str">
        <f t="shared" si="2"/>
        <v/>
      </c>
      <c r="L13" s="50"/>
    </row>
    <row r="15" spans="1:15" ht="15" customHeight="1" thickBot="1" x14ac:dyDescent="0.3">
      <c r="B15" s="51" t="s">
        <v>12</v>
      </c>
      <c r="C15" s="51"/>
      <c r="D15" s="51" t="s">
        <v>13</v>
      </c>
      <c r="E15" s="51"/>
      <c r="F15" s="51"/>
    </row>
    <row r="16" spans="1:15" ht="15.75" thickTop="1" x14ac:dyDescent="0.25"/>
    <row r="17" spans="1:12" ht="27" customHeight="1" x14ac:dyDescent="0.25">
      <c r="A17" s="37" t="s">
        <v>14</v>
      </c>
      <c r="B17" s="37"/>
      <c r="C17" s="37" t="s">
        <v>8</v>
      </c>
      <c r="D17" s="37"/>
      <c r="E17" s="37" t="s">
        <v>9</v>
      </c>
      <c r="F17" s="37"/>
      <c r="G17" s="37" t="s">
        <v>16</v>
      </c>
      <c r="H17" s="37"/>
      <c r="I17" s="37" t="s">
        <v>15</v>
      </c>
      <c r="J17" s="37"/>
      <c r="K17" s="37" t="s">
        <v>13</v>
      </c>
      <c r="L17" s="37"/>
    </row>
    <row r="18" spans="1:12" ht="27" customHeight="1" x14ac:dyDescent="0.25">
      <c r="A18" s="49">
        <f>+A9</f>
        <v>0</v>
      </c>
      <c r="B18" s="49"/>
      <c r="C18" s="49">
        <f>+C9</f>
        <v>0</v>
      </c>
      <c r="D18" s="49"/>
      <c r="E18" s="49">
        <f>+E9</f>
        <v>0</v>
      </c>
      <c r="F18" s="49"/>
      <c r="G18" s="49">
        <f>(E18-C18)</f>
        <v>0</v>
      </c>
      <c r="H18" s="49"/>
      <c r="I18" s="52"/>
      <c r="J18" s="52"/>
      <c r="K18" s="49">
        <f>(G18*I18)</f>
        <v>0</v>
      </c>
      <c r="L18" s="49"/>
    </row>
    <row r="19" spans="1:12" ht="27" customHeight="1" x14ac:dyDescent="0.25">
      <c r="A19" s="49">
        <f t="shared" ref="A19:A22" si="3">+A10</f>
        <v>0</v>
      </c>
      <c r="B19" s="49"/>
      <c r="C19" s="49">
        <f t="shared" ref="C19:C21" si="4">+C10</f>
        <v>0</v>
      </c>
      <c r="D19" s="49"/>
      <c r="E19" s="49">
        <f t="shared" ref="E19:E21" si="5">+E10</f>
        <v>0</v>
      </c>
      <c r="F19" s="49"/>
      <c r="G19" s="49">
        <f t="shared" ref="G19:G22" si="6">(E19-C19)</f>
        <v>0</v>
      </c>
      <c r="H19" s="49"/>
      <c r="I19" s="52"/>
      <c r="J19" s="52"/>
      <c r="K19" s="49">
        <f t="shared" ref="K19:K22" si="7">(G19*I19)</f>
        <v>0</v>
      </c>
      <c r="L19" s="49"/>
    </row>
    <row r="20" spans="1:12" ht="27" customHeight="1" x14ac:dyDescent="0.25">
      <c r="A20" s="49">
        <f t="shared" si="3"/>
        <v>0</v>
      </c>
      <c r="B20" s="49"/>
      <c r="C20" s="49">
        <f t="shared" si="4"/>
        <v>0</v>
      </c>
      <c r="D20" s="49"/>
      <c r="E20" s="49">
        <f t="shared" si="5"/>
        <v>0</v>
      </c>
      <c r="F20" s="49"/>
      <c r="G20" s="49">
        <f t="shared" si="6"/>
        <v>0</v>
      </c>
      <c r="H20" s="49"/>
      <c r="I20" s="52"/>
      <c r="J20" s="52"/>
      <c r="K20" s="49">
        <f t="shared" si="7"/>
        <v>0</v>
      </c>
      <c r="L20" s="49"/>
    </row>
    <row r="21" spans="1:12" ht="27" customHeight="1" x14ac:dyDescent="0.25">
      <c r="A21" s="49">
        <f t="shared" si="3"/>
        <v>0</v>
      </c>
      <c r="B21" s="49"/>
      <c r="C21" s="49">
        <f t="shared" si="4"/>
        <v>0</v>
      </c>
      <c r="D21" s="49"/>
      <c r="E21" s="49">
        <f t="shared" si="5"/>
        <v>0</v>
      </c>
      <c r="F21" s="49"/>
      <c r="G21" s="49">
        <f t="shared" si="6"/>
        <v>0</v>
      </c>
      <c r="H21" s="49"/>
      <c r="I21" s="52"/>
      <c r="J21" s="52"/>
      <c r="K21" s="49">
        <f t="shared" si="7"/>
        <v>0</v>
      </c>
      <c r="L21" s="49"/>
    </row>
    <row r="22" spans="1:12" ht="27" customHeight="1" x14ac:dyDescent="0.25">
      <c r="A22" s="49">
        <f t="shared" si="3"/>
        <v>0</v>
      </c>
      <c r="B22" s="49"/>
      <c r="C22" s="49">
        <f>+C13</f>
        <v>0</v>
      </c>
      <c r="D22" s="49"/>
      <c r="E22" s="49">
        <f>+E13</f>
        <v>0</v>
      </c>
      <c r="F22" s="49"/>
      <c r="G22" s="49">
        <f t="shared" si="6"/>
        <v>0</v>
      </c>
      <c r="H22" s="49"/>
      <c r="I22" s="52"/>
      <c r="J22" s="52"/>
      <c r="K22" s="49">
        <f t="shared" si="7"/>
        <v>0</v>
      </c>
      <c r="L22" s="49"/>
    </row>
    <row r="23" spans="1:12" x14ac:dyDescent="0.25">
      <c r="G23" s="16"/>
      <c r="H23" s="16"/>
      <c r="I23" s="16"/>
      <c r="J23" s="16"/>
      <c r="K23" s="16"/>
      <c r="L23" s="16"/>
    </row>
    <row r="24" spans="1:12" x14ac:dyDescent="0.25">
      <c r="G24" s="56" t="s">
        <v>17</v>
      </c>
      <c r="H24" s="56"/>
      <c r="I24" s="57">
        <f>SUM(I18:J23)</f>
        <v>0</v>
      </c>
      <c r="J24" s="58"/>
      <c r="K24" s="49">
        <f>SUM(K18:L23)</f>
        <v>0</v>
      </c>
      <c r="L24" s="49"/>
    </row>
    <row r="25" spans="1:12" x14ac:dyDescent="0.25">
      <c r="G25" s="56" t="s">
        <v>18</v>
      </c>
      <c r="H25" s="56"/>
      <c r="I25" s="38"/>
      <c r="J25" s="38"/>
      <c r="K25" s="49" t="str">
        <f>IFERROR((K24/I24),"")</f>
        <v/>
      </c>
      <c r="L25" s="49"/>
    </row>
    <row r="27" spans="1:12" x14ac:dyDescent="0.25">
      <c r="B27" s="54" t="s">
        <v>19</v>
      </c>
      <c r="C27" s="54"/>
      <c r="D27" s="54"/>
      <c r="E27" s="54"/>
      <c r="F27" s="54"/>
      <c r="G27" s="54" t="s">
        <v>21</v>
      </c>
      <c r="H27" s="54"/>
    </row>
    <row r="28" spans="1:12" x14ac:dyDescent="0.25">
      <c r="B28" s="54"/>
      <c r="C28" s="54"/>
      <c r="D28" s="54"/>
      <c r="E28" s="54"/>
      <c r="F28" s="54"/>
      <c r="G28" s="54"/>
      <c r="H28" s="54"/>
    </row>
    <row r="29" spans="1:12" x14ac:dyDescent="0.25">
      <c r="B29" s="53" t="s">
        <v>20</v>
      </c>
      <c r="C29" s="53"/>
      <c r="D29" s="53"/>
      <c r="E29" s="53"/>
      <c r="F29" s="53"/>
      <c r="G29" s="53" t="s">
        <v>22</v>
      </c>
      <c r="H29" s="53"/>
    </row>
    <row r="30" spans="1:12" x14ac:dyDescent="0.25">
      <c r="B30" s="53"/>
      <c r="C30" s="53"/>
      <c r="D30" s="53"/>
      <c r="E30" s="53"/>
      <c r="F30" s="53"/>
      <c r="G30" s="53"/>
      <c r="H30" s="53"/>
    </row>
    <row r="32" spans="1:12" ht="27" customHeight="1" x14ac:dyDescent="0.25">
      <c r="B32" s="37" t="s">
        <v>14</v>
      </c>
      <c r="C32" s="37"/>
      <c r="D32" s="37" t="s">
        <v>2</v>
      </c>
      <c r="E32" s="37"/>
      <c r="F32" s="37" t="s">
        <v>45</v>
      </c>
      <c r="G32" s="37"/>
    </row>
    <row r="33" spans="1:15" ht="27" customHeight="1" x14ac:dyDescent="0.25">
      <c r="B33" s="49">
        <f>+A18</f>
        <v>0</v>
      </c>
      <c r="C33" s="49"/>
      <c r="D33" s="49">
        <f>G18</f>
        <v>0</v>
      </c>
      <c r="E33" s="49"/>
      <c r="F33" s="55"/>
      <c r="G33" s="55"/>
    </row>
    <row r="34" spans="1:15" ht="27" customHeight="1" x14ac:dyDescent="0.25">
      <c r="B34" s="49">
        <f t="shared" ref="B34:B37" si="8">+A19</f>
        <v>0</v>
      </c>
      <c r="C34" s="49"/>
      <c r="D34" s="49">
        <f t="shared" ref="D34:D37" si="9">G19</f>
        <v>0</v>
      </c>
      <c r="E34" s="49"/>
      <c r="F34" s="55"/>
      <c r="G34" s="55"/>
    </row>
    <row r="35" spans="1:15" ht="27" customHeight="1" x14ac:dyDescent="0.25">
      <c r="B35" s="49">
        <f t="shared" si="8"/>
        <v>0</v>
      </c>
      <c r="C35" s="49"/>
      <c r="D35" s="49">
        <f t="shared" si="9"/>
        <v>0</v>
      </c>
      <c r="E35" s="49"/>
      <c r="F35" s="55"/>
      <c r="G35" s="55"/>
    </row>
    <row r="36" spans="1:15" ht="27" customHeight="1" x14ac:dyDescent="0.25">
      <c r="B36" s="49">
        <f t="shared" si="8"/>
        <v>0</v>
      </c>
      <c r="C36" s="49"/>
      <c r="D36" s="49">
        <f t="shared" si="9"/>
        <v>0</v>
      </c>
      <c r="E36" s="49"/>
      <c r="F36" s="55"/>
      <c r="G36" s="55"/>
    </row>
    <row r="37" spans="1:15" ht="27" customHeight="1" x14ac:dyDescent="0.25">
      <c r="B37" s="49">
        <f t="shared" si="8"/>
        <v>0</v>
      </c>
      <c r="C37" s="49"/>
      <c r="D37" s="49">
        <f t="shared" si="9"/>
        <v>0</v>
      </c>
      <c r="E37" s="49"/>
      <c r="F37" s="55"/>
      <c r="G37" s="55"/>
    </row>
    <row r="40" spans="1:15" ht="26.25" customHeight="1" x14ac:dyDescent="0.25">
      <c r="A40" s="60" t="s">
        <v>28</v>
      </c>
      <c r="B40" s="61"/>
      <c r="C40" s="62"/>
      <c r="D40" s="8">
        <f>(100/D41)</f>
        <v>20</v>
      </c>
    </row>
    <row r="41" spans="1:15" ht="26.25" customHeight="1" x14ac:dyDescent="0.25">
      <c r="A41" s="60" t="s">
        <v>25</v>
      </c>
      <c r="B41" s="61"/>
      <c r="C41" s="62"/>
      <c r="D41" s="3">
        <v>5</v>
      </c>
    </row>
    <row r="42" spans="1:15" x14ac:dyDescent="0.25">
      <c r="B42" s="65"/>
      <c r="C42" s="65"/>
    </row>
    <row r="43" spans="1:15" ht="27" customHeight="1" x14ac:dyDescent="0.25">
      <c r="A43" s="37" t="s">
        <v>14</v>
      </c>
      <c r="B43" s="37"/>
      <c r="C43" s="37" t="s">
        <v>8</v>
      </c>
      <c r="D43" s="37"/>
      <c r="E43" s="37" t="s">
        <v>9</v>
      </c>
      <c r="F43" s="37"/>
      <c r="G43" s="37" t="s">
        <v>15</v>
      </c>
      <c r="H43" s="37"/>
      <c r="I43" s="37" t="s">
        <v>26</v>
      </c>
      <c r="J43" s="37"/>
      <c r="K43" s="37" t="s">
        <v>27</v>
      </c>
      <c r="L43" s="37"/>
      <c r="O43" s="22" t="s">
        <v>29</v>
      </c>
    </row>
    <row r="44" spans="1:15" ht="27" customHeight="1" x14ac:dyDescent="0.25">
      <c r="A44" s="66">
        <f>+A9</f>
        <v>0</v>
      </c>
      <c r="B44" s="66"/>
      <c r="C44" s="67"/>
      <c r="D44" s="67"/>
      <c r="E44" s="67"/>
      <c r="F44" s="67"/>
      <c r="G44" s="52"/>
      <c r="H44" s="52"/>
      <c r="I44" s="63" t="str">
        <f>IFERROR(((G44/$I$24)*100),"")</f>
        <v/>
      </c>
      <c r="J44" s="64"/>
      <c r="K44" s="55"/>
      <c r="L44" s="55"/>
      <c r="O44" s="22" t="s">
        <v>83</v>
      </c>
    </row>
    <row r="45" spans="1:15" ht="27" customHeight="1" x14ac:dyDescent="0.25">
      <c r="A45" s="66">
        <f t="shared" ref="A45:A48" si="10">+A10</f>
        <v>0</v>
      </c>
      <c r="B45" s="66"/>
      <c r="C45" s="67"/>
      <c r="D45" s="67"/>
      <c r="E45" s="67"/>
      <c r="F45" s="67"/>
      <c r="G45" s="52"/>
      <c r="H45" s="52"/>
      <c r="I45" s="63" t="str">
        <f t="shared" ref="I45:I48" si="11">IFERROR(((G45/$I$24)*100),"")</f>
        <v/>
      </c>
      <c r="J45" s="64"/>
      <c r="K45" s="55"/>
      <c r="L45" s="55"/>
    </row>
    <row r="46" spans="1:15" ht="27" customHeight="1" x14ac:dyDescent="0.25">
      <c r="A46" s="66">
        <f t="shared" si="10"/>
        <v>0</v>
      </c>
      <c r="B46" s="66"/>
      <c r="C46" s="67"/>
      <c r="D46" s="67"/>
      <c r="E46" s="67"/>
      <c r="F46" s="67"/>
      <c r="G46" s="52"/>
      <c r="H46" s="52"/>
      <c r="I46" s="63" t="str">
        <f t="shared" si="11"/>
        <v/>
      </c>
      <c r="J46" s="64"/>
      <c r="K46" s="55"/>
      <c r="L46" s="55"/>
    </row>
    <row r="47" spans="1:15" ht="27" customHeight="1" x14ac:dyDescent="0.25">
      <c r="A47" s="66">
        <f t="shared" si="10"/>
        <v>0</v>
      </c>
      <c r="B47" s="66"/>
      <c r="C47" s="67"/>
      <c r="D47" s="67"/>
      <c r="E47" s="67"/>
      <c r="F47" s="67"/>
      <c r="G47" s="52"/>
      <c r="H47" s="52"/>
      <c r="I47" s="63" t="str">
        <f t="shared" si="11"/>
        <v/>
      </c>
      <c r="J47" s="64"/>
      <c r="K47" s="55"/>
      <c r="L47" s="55"/>
    </row>
    <row r="48" spans="1:15" ht="27" customHeight="1" x14ac:dyDescent="0.25">
      <c r="A48" s="66">
        <f t="shared" si="10"/>
        <v>0</v>
      </c>
      <c r="B48" s="66"/>
      <c r="C48" s="67"/>
      <c r="D48" s="67"/>
      <c r="E48" s="67"/>
      <c r="F48" s="67"/>
      <c r="G48" s="52"/>
      <c r="H48" s="52"/>
      <c r="I48" s="63" t="str">
        <f t="shared" si="11"/>
        <v/>
      </c>
      <c r="J48" s="64"/>
      <c r="K48" s="55"/>
      <c r="L48" s="55"/>
    </row>
    <row r="51" spans="1:10" ht="27" customHeight="1" thickBot="1" x14ac:dyDescent="0.3">
      <c r="A51" s="37" t="s">
        <v>14</v>
      </c>
      <c r="B51" s="37"/>
      <c r="C51" s="37" t="s">
        <v>12</v>
      </c>
      <c r="D51" s="37"/>
      <c r="E51" s="37" t="s">
        <v>27</v>
      </c>
      <c r="F51" s="37"/>
      <c r="G51" s="37" t="s">
        <v>31</v>
      </c>
      <c r="H51" s="37"/>
      <c r="J51" s="9" t="s">
        <v>40</v>
      </c>
    </row>
    <row r="52" spans="1:10" ht="27" customHeight="1" thickTop="1" thickBot="1" x14ac:dyDescent="0.3">
      <c r="A52" s="66">
        <f>+A9</f>
        <v>0</v>
      </c>
      <c r="B52" s="66"/>
      <c r="C52" s="66">
        <f>F33</f>
        <v>0</v>
      </c>
      <c r="D52" s="66"/>
      <c r="E52" s="66">
        <f>K44</f>
        <v>0</v>
      </c>
      <c r="F52" s="66"/>
      <c r="G52" s="59"/>
      <c r="H52" s="59"/>
      <c r="J52" s="9" t="s">
        <v>41</v>
      </c>
    </row>
    <row r="53" spans="1:10" ht="27" customHeight="1" thickTop="1" thickBot="1" x14ac:dyDescent="0.3">
      <c r="A53" s="66">
        <f t="shared" ref="A53:A56" si="12">+A10</f>
        <v>0</v>
      </c>
      <c r="B53" s="66"/>
      <c r="C53" s="66">
        <f t="shared" ref="C53:C56" si="13">F34</f>
        <v>0</v>
      </c>
      <c r="D53" s="66"/>
      <c r="E53" s="66">
        <f t="shared" ref="E53:E56" si="14">K45</f>
        <v>0</v>
      </c>
      <c r="F53" s="66"/>
      <c r="G53" s="59"/>
      <c r="H53" s="59"/>
      <c r="J53" s="9" t="s">
        <v>42</v>
      </c>
    </row>
    <row r="54" spans="1:10" ht="27" customHeight="1" thickTop="1" thickBot="1" x14ac:dyDescent="0.3">
      <c r="A54" s="66">
        <f t="shared" si="12"/>
        <v>0</v>
      </c>
      <c r="B54" s="66"/>
      <c r="C54" s="66">
        <f t="shared" si="13"/>
        <v>0</v>
      </c>
      <c r="D54" s="66"/>
      <c r="E54" s="66">
        <f t="shared" si="14"/>
        <v>0</v>
      </c>
      <c r="F54" s="66"/>
      <c r="G54" s="59"/>
      <c r="H54" s="59"/>
      <c r="J54" s="9" t="s">
        <v>43</v>
      </c>
    </row>
    <row r="55" spans="1:10" ht="27" customHeight="1" thickTop="1" x14ac:dyDescent="0.25">
      <c r="A55" s="66">
        <f t="shared" si="12"/>
        <v>0</v>
      </c>
      <c r="B55" s="66"/>
      <c r="C55" s="66">
        <f t="shared" si="13"/>
        <v>0</v>
      </c>
      <c r="D55" s="66"/>
      <c r="E55" s="66">
        <f t="shared" si="14"/>
        <v>0</v>
      </c>
      <c r="F55" s="66"/>
      <c r="G55" s="59"/>
      <c r="H55" s="59"/>
    </row>
    <row r="56" spans="1:10" ht="27" customHeight="1" x14ac:dyDescent="0.25">
      <c r="A56" s="66">
        <f t="shared" si="12"/>
        <v>0</v>
      </c>
      <c r="B56" s="66"/>
      <c r="C56" s="66">
        <f t="shared" si="13"/>
        <v>0</v>
      </c>
      <c r="D56" s="66"/>
      <c r="E56" s="66">
        <f t="shared" si="14"/>
        <v>0</v>
      </c>
      <c r="F56" s="66"/>
      <c r="G56" s="59"/>
      <c r="H56" s="59"/>
    </row>
    <row r="59" spans="1:10" ht="28.5" customHeight="1" thickBot="1" x14ac:dyDescent="0.3">
      <c r="B59" s="68" t="s">
        <v>36</v>
      </c>
      <c r="C59" s="68"/>
      <c r="D59" s="68"/>
      <c r="E59" s="68"/>
      <c r="F59" s="68"/>
    </row>
    <row r="60" spans="1:10" ht="28.5" customHeight="1" thickTop="1" thickBot="1" x14ac:dyDescent="0.3">
      <c r="B60" s="68" t="s">
        <v>37</v>
      </c>
      <c r="C60" s="68"/>
      <c r="D60" s="68"/>
      <c r="E60" s="68"/>
      <c r="F60" s="68"/>
    </row>
    <row r="61" spans="1:10" ht="28.5" customHeight="1" thickTop="1" thickBot="1" x14ac:dyDescent="0.3">
      <c r="B61" s="68" t="s">
        <v>38</v>
      </c>
      <c r="C61" s="68"/>
      <c r="D61" s="68"/>
      <c r="E61" s="68"/>
      <c r="F61" s="68"/>
    </row>
    <row r="62" spans="1:10" ht="28.5" customHeight="1" thickTop="1" thickBot="1" x14ac:dyDescent="0.3">
      <c r="B62" s="68" t="s">
        <v>39</v>
      </c>
      <c r="C62" s="68"/>
      <c r="D62" s="68"/>
      <c r="E62" s="68"/>
      <c r="F62" s="68"/>
    </row>
    <row r="63" spans="1:10" ht="35.25" customHeight="1" thickTop="1" x14ac:dyDescent="0.25">
      <c r="B63" s="78" t="s">
        <v>27</v>
      </c>
      <c r="C63" s="78"/>
      <c r="D63" s="65"/>
      <c r="E63" s="65"/>
      <c r="F63" s="65"/>
      <c r="G63" s="65"/>
    </row>
    <row r="64" spans="1:10" ht="60" customHeight="1" x14ac:dyDescent="0.25">
      <c r="B64" s="78" t="s">
        <v>24</v>
      </c>
      <c r="C64" s="79"/>
      <c r="D64" s="70" t="s">
        <v>33</v>
      </c>
      <c r="E64" s="71"/>
      <c r="F64" s="71" t="s">
        <v>32</v>
      </c>
      <c r="G64" s="72"/>
    </row>
    <row r="65" spans="2:8" ht="60" customHeight="1" thickBot="1" x14ac:dyDescent="0.3">
      <c r="B65" s="80" t="s">
        <v>23</v>
      </c>
      <c r="C65" s="81"/>
      <c r="D65" s="73" t="s">
        <v>35</v>
      </c>
      <c r="E65" s="74"/>
      <c r="F65" s="74" t="s">
        <v>34</v>
      </c>
      <c r="G65" s="75"/>
    </row>
    <row r="66" spans="2:8" ht="45.75" customHeight="1" thickTop="1" x14ac:dyDescent="0.25">
      <c r="B66" s="77"/>
      <c r="C66" s="82"/>
      <c r="D66" s="76" t="s">
        <v>23</v>
      </c>
      <c r="E66" s="77"/>
      <c r="F66" s="77" t="s">
        <v>24</v>
      </c>
      <c r="G66" s="77"/>
      <c r="H66" s="4"/>
    </row>
    <row r="67" spans="2:8" ht="35.25" customHeight="1" x14ac:dyDescent="0.25">
      <c r="D67" s="65" t="s">
        <v>12</v>
      </c>
      <c r="E67" s="65"/>
    </row>
    <row r="70" spans="2:8" x14ac:dyDescent="0.25">
      <c r="B70" s="5"/>
    </row>
    <row r="71" spans="2:8" x14ac:dyDescent="0.25">
      <c r="B71" s="5"/>
    </row>
    <row r="72" spans="2:8" x14ac:dyDescent="0.25">
      <c r="B72" s="5"/>
    </row>
    <row r="73" spans="2:8" x14ac:dyDescent="0.25">
      <c r="B73" s="5"/>
    </row>
  </sheetData>
  <sheetProtection sheet="1" objects="1" scenarios="1"/>
  <mergeCells count="187">
    <mergeCell ref="B66:C66"/>
    <mergeCell ref="D66:E66"/>
    <mergeCell ref="F66:G66"/>
    <mergeCell ref="D67:E67"/>
    <mergeCell ref="B64:C64"/>
    <mergeCell ref="D64:E64"/>
    <mergeCell ref="F64:G64"/>
    <mergeCell ref="B65:C65"/>
    <mergeCell ref="D65:E65"/>
    <mergeCell ref="F65:G65"/>
    <mergeCell ref="B59:F59"/>
    <mergeCell ref="B60:F60"/>
    <mergeCell ref="B61:F61"/>
    <mergeCell ref="B62:F62"/>
    <mergeCell ref="B63:C63"/>
    <mergeCell ref="D63:E63"/>
    <mergeCell ref="F63:G63"/>
    <mergeCell ref="A55:B55"/>
    <mergeCell ref="C55:D55"/>
    <mergeCell ref="E55:F55"/>
    <mergeCell ref="G55:H55"/>
    <mergeCell ref="A56:B56"/>
    <mergeCell ref="C56:D56"/>
    <mergeCell ref="E56:F56"/>
    <mergeCell ref="G56:H56"/>
    <mergeCell ref="A53:B53"/>
    <mergeCell ref="C53:D53"/>
    <mergeCell ref="E53:F53"/>
    <mergeCell ref="G53:H53"/>
    <mergeCell ref="A54:B54"/>
    <mergeCell ref="C54:D54"/>
    <mergeCell ref="E54:F54"/>
    <mergeCell ref="G54:H54"/>
    <mergeCell ref="A51:B51"/>
    <mergeCell ref="C51:D51"/>
    <mergeCell ref="E51:F51"/>
    <mergeCell ref="G51:H51"/>
    <mergeCell ref="A52:B52"/>
    <mergeCell ref="C52:D52"/>
    <mergeCell ref="E52:F52"/>
    <mergeCell ref="G52:H52"/>
    <mergeCell ref="A48:B48"/>
    <mergeCell ref="C48:D48"/>
    <mergeCell ref="E48:F48"/>
    <mergeCell ref="G48:H48"/>
    <mergeCell ref="I48:J48"/>
    <mergeCell ref="K48:L48"/>
    <mergeCell ref="A47:B47"/>
    <mergeCell ref="C47:D47"/>
    <mergeCell ref="E47:F47"/>
    <mergeCell ref="G47:H47"/>
    <mergeCell ref="I47:J47"/>
    <mergeCell ref="K47:L47"/>
    <mergeCell ref="A46:B46"/>
    <mergeCell ref="C46:D46"/>
    <mergeCell ref="E46:F46"/>
    <mergeCell ref="G46:H46"/>
    <mergeCell ref="I46:J46"/>
    <mergeCell ref="K46:L46"/>
    <mergeCell ref="A45:B45"/>
    <mergeCell ref="C45:D45"/>
    <mergeCell ref="E45:F45"/>
    <mergeCell ref="G45:H45"/>
    <mergeCell ref="I45:J45"/>
    <mergeCell ref="K45:L45"/>
    <mergeCell ref="A44:B44"/>
    <mergeCell ref="C44:D44"/>
    <mergeCell ref="E44:F44"/>
    <mergeCell ref="G44:H44"/>
    <mergeCell ref="I44:J44"/>
    <mergeCell ref="K44:L44"/>
    <mergeCell ref="A43:B43"/>
    <mergeCell ref="C43:D43"/>
    <mergeCell ref="E43:F43"/>
    <mergeCell ref="G43:H43"/>
    <mergeCell ref="I43:J43"/>
    <mergeCell ref="K43:L43"/>
    <mergeCell ref="B37:C37"/>
    <mergeCell ref="D37:E37"/>
    <mergeCell ref="F37:G37"/>
    <mergeCell ref="A40:C40"/>
    <mergeCell ref="A41:C41"/>
    <mergeCell ref="B42:C42"/>
    <mergeCell ref="B35:C35"/>
    <mergeCell ref="D35:E35"/>
    <mergeCell ref="F35:G35"/>
    <mergeCell ref="B36:C36"/>
    <mergeCell ref="D36:E36"/>
    <mergeCell ref="F36:G36"/>
    <mergeCell ref="B33:C33"/>
    <mergeCell ref="D33:E33"/>
    <mergeCell ref="F33:G33"/>
    <mergeCell ref="B34:C34"/>
    <mergeCell ref="D34:E34"/>
    <mergeCell ref="F34:G34"/>
    <mergeCell ref="B27:F28"/>
    <mergeCell ref="G27:H28"/>
    <mergeCell ref="B29:F30"/>
    <mergeCell ref="G29:H30"/>
    <mergeCell ref="B32:C32"/>
    <mergeCell ref="D32:E32"/>
    <mergeCell ref="F32:G32"/>
    <mergeCell ref="G24:H24"/>
    <mergeCell ref="I24:J24"/>
    <mergeCell ref="K24:L24"/>
    <mergeCell ref="G25:H25"/>
    <mergeCell ref="I25:J25"/>
    <mergeCell ref="K25:L25"/>
    <mergeCell ref="A22:B22"/>
    <mergeCell ref="C22:D22"/>
    <mergeCell ref="E22:F22"/>
    <mergeCell ref="G22:H22"/>
    <mergeCell ref="I22:J22"/>
    <mergeCell ref="K22:L22"/>
    <mergeCell ref="A21:B21"/>
    <mergeCell ref="C21:D21"/>
    <mergeCell ref="E21:F21"/>
    <mergeCell ref="G21:H21"/>
    <mergeCell ref="I21:J21"/>
    <mergeCell ref="K21:L21"/>
    <mergeCell ref="A20:B20"/>
    <mergeCell ref="C20:D20"/>
    <mergeCell ref="E20:F20"/>
    <mergeCell ref="G20:H20"/>
    <mergeCell ref="I20:J20"/>
    <mergeCell ref="K20:L20"/>
    <mergeCell ref="A19:B19"/>
    <mergeCell ref="C19:D19"/>
    <mergeCell ref="E19:F19"/>
    <mergeCell ref="G19:H19"/>
    <mergeCell ref="I19:J19"/>
    <mergeCell ref="K19:L19"/>
    <mergeCell ref="I17:J17"/>
    <mergeCell ref="K17:L17"/>
    <mergeCell ref="A18:B18"/>
    <mergeCell ref="C18:D18"/>
    <mergeCell ref="E18:F18"/>
    <mergeCell ref="G18:H18"/>
    <mergeCell ref="I18:J18"/>
    <mergeCell ref="K18:L18"/>
    <mergeCell ref="B15:C15"/>
    <mergeCell ref="D15:F15"/>
    <mergeCell ref="A17:B17"/>
    <mergeCell ref="C17:D17"/>
    <mergeCell ref="E17:F17"/>
    <mergeCell ref="G17:H17"/>
    <mergeCell ref="A13:B13"/>
    <mergeCell ref="C13:D13"/>
    <mergeCell ref="E13:F13"/>
    <mergeCell ref="G13:H13"/>
    <mergeCell ref="I13:J13"/>
    <mergeCell ref="K13:L13"/>
    <mergeCell ref="A12:B12"/>
    <mergeCell ref="C12:D12"/>
    <mergeCell ref="E12:F12"/>
    <mergeCell ref="G12:H12"/>
    <mergeCell ref="I12:J12"/>
    <mergeCell ref="K12:L12"/>
    <mergeCell ref="A11:B11"/>
    <mergeCell ref="C11:D11"/>
    <mergeCell ref="E11:F11"/>
    <mergeCell ref="G11:H11"/>
    <mergeCell ref="I11:J11"/>
    <mergeCell ref="K11:L11"/>
    <mergeCell ref="A10:B10"/>
    <mergeCell ref="C10:D10"/>
    <mergeCell ref="E10:F10"/>
    <mergeCell ref="G10:H10"/>
    <mergeCell ref="I10:J10"/>
    <mergeCell ref="K10:L10"/>
    <mergeCell ref="K8:L8"/>
    <mergeCell ref="A9:B9"/>
    <mergeCell ref="C9:D9"/>
    <mergeCell ref="E9:F9"/>
    <mergeCell ref="G9:H9"/>
    <mergeCell ref="I9:J9"/>
    <mergeCell ref="K9:L9"/>
    <mergeCell ref="A1:C4"/>
    <mergeCell ref="D1:L4"/>
    <mergeCell ref="A5:L5"/>
    <mergeCell ref="B6:C6"/>
    <mergeCell ref="D6:F6"/>
    <mergeCell ref="A8:B8"/>
    <mergeCell ref="C8:D8"/>
    <mergeCell ref="E8:F8"/>
    <mergeCell ref="G8:H8"/>
    <mergeCell ref="I8:J8"/>
  </mergeCells>
  <conditionalFormatting sqref="F33:G37">
    <cfRule type="cellIs" dxfId="3" priority="5" operator="equal">
      <formula>$G$29</formula>
    </cfRule>
    <cfRule type="cellIs" dxfId="2" priority="6" operator="equal">
      <formula>G$27</formula>
    </cfRule>
  </conditionalFormatting>
  <conditionalFormatting sqref="K44:L48">
    <cfRule type="cellIs" dxfId="1" priority="17" operator="equal">
      <formula>$O$43</formula>
    </cfRule>
    <cfRule type="cellIs" dxfId="0" priority="18" operator="equal">
      <formula>$O$44</formula>
    </cfRule>
  </conditionalFormatting>
  <pageMargins left="0.7" right="0.7" top="0.75" bottom="0.75" header="0.3" footer="0.3"/>
  <pageSetup scale="44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tabSelected="1" view="pageBreakPreview" zoomScale="70" zoomScaleNormal="70" zoomScaleSheetLayoutView="70" workbookViewId="0">
      <selection activeCell="K35" sqref="K35"/>
    </sheetView>
  </sheetViews>
  <sheetFormatPr baseColWidth="10" defaultRowHeight="15" x14ac:dyDescent="0.25"/>
  <cols>
    <col min="3" max="3" width="15.28515625" customWidth="1"/>
    <col min="6" max="6" width="16.85546875" customWidth="1"/>
    <col min="8" max="8" width="16.85546875" bestFit="1" customWidth="1"/>
    <col min="9" max="9" width="16.85546875" customWidth="1"/>
    <col min="10" max="10" width="13.28515625" bestFit="1" customWidth="1"/>
    <col min="11" max="11" width="21.7109375" bestFit="1" customWidth="1"/>
  </cols>
  <sheetData>
    <row r="1" spans="1:20" ht="15.75" customHeight="1" x14ac:dyDescent="0.25">
      <c r="A1" s="39"/>
      <c r="B1" s="40"/>
      <c r="C1" s="41"/>
      <c r="D1" s="39" t="s">
        <v>44</v>
      </c>
      <c r="E1" s="40"/>
      <c r="F1" s="40"/>
      <c r="G1" s="40"/>
      <c r="H1" s="40"/>
      <c r="I1" s="40"/>
      <c r="J1" s="40"/>
      <c r="K1" s="40"/>
      <c r="L1" s="40"/>
      <c r="M1" s="41"/>
    </row>
    <row r="2" spans="1:20" ht="15.75" customHeight="1" x14ac:dyDescent="0.25">
      <c r="A2" s="42"/>
      <c r="B2" s="43"/>
      <c r="C2" s="44"/>
      <c r="D2" s="42"/>
      <c r="E2" s="43"/>
      <c r="F2" s="43"/>
      <c r="G2" s="43"/>
      <c r="H2" s="43"/>
      <c r="I2" s="43"/>
      <c r="J2" s="43"/>
      <c r="K2" s="43"/>
      <c r="L2" s="43"/>
      <c r="M2" s="44"/>
      <c r="N2" s="1"/>
      <c r="O2" s="1"/>
      <c r="P2" s="1"/>
    </row>
    <row r="3" spans="1:20" ht="15.75" customHeight="1" x14ac:dyDescent="0.25">
      <c r="A3" s="42"/>
      <c r="B3" s="43"/>
      <c r="C3" s="44"/>
      <c r="D3" s="42"/>
      <c r="E3" s="43"/>
      <c r="F3" s="43"/>
      <c r="G3" s="43"/>
      <c r="H3" s="43"/>
      <c r="I3" s="43"/>
      <c r="J3" s="43"/>
      <c r="K3" s="43"/>
      <c r="L3" s="43"/>
      <c r="M3" s="44"/>
      <c r="N3" s="1"/>
      <c r="O3" s="1"/>
      <c r="P3" s="1"/>
    </row>
    <row r="4" spans="1:20" ht="16.5" customHeight="1" thickBot="1" x14ac:dyDescent="0.3">
      <c r="A4" s="45"/>
      <c r="B4" s="46"/>
      <c r="C4" s="47"/>
      <c r="D4" s="45"/>
      <c r="E4" s="46"/>
      <c r="F4" s="46"/>
      <c r="G4" s="46"/>
      <c r="H4" s="46"/>
      <c r="I4" s="46"/>
      <c r="J4" s="46"/>
      <c r="K4" s="46"/>
      <c r="L4" s="46"/>
      <c r="M4" s="47"/>
      <c r="N4" s="1"/>
      <c r="O4" s="1"/>
      <c r="P4" s="1"/>
    </row>
    <row r="5" spans="1:20" ht="15.75" customHeight="1" thickBot="1" x14ac:dyDescent="0.3">
      <c r="A5" s="146" t="s">
        <v>85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20" s="18" customFormat="1" ht="15.75" thickBot="1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20" ht="18.75" thickBot="1" x14ac:dyDescent="0.3">
      <c r="C7" s="149" t="s">
        <v>70</v>
      </c>
      <c r="D7" s="150"/>
      <c r="E7" s="150"/>
      <c r="F7" s="150"/>
      <c r="G7" s="150"/>
      <c r="H7" s="150"/>
      <c r="I7" s="150"/>
      <c r="J7" s="150"/>
      <c r="K7" s="151"/>
    </row>
    <row r="8" spans="1:20" ht="18.75" thickBot="1" x14ac:dyDescent="0.3">
      <c r="C8" s="149" t="s">
        <v>46</v>
      </c>
      <c r="D8" s="150"/>
      <c r="E8" s="150"/>
      <c r="F8" s="150"/>
      <c r="G8" s="150"/>
      <c r="H8" s="150"/>
      <c r="I8" s="150"/>
      <c r="J8" s="150"/>
      <c r="K8" s="151"/>
    </row>
    <row r="9" spans="1:20" ht="18" x14ac:dyDescent="0.25">
      <c r="C9" s="99" t="s">
        <v>47</v>
      </c>
      <c r="D9" s="100"/>
      <c r="E9" s="100"/>
      <c r="F9" s="101"/>
      <c r="G9" s="102"/>
      <c r="H9" s="103"/>
      <c r="I9" s="103"/>
      <c r="J9" s="103"/>
      <c r="K9" s="104"/>
    </row>
    <row r="10" spans="1:20" ht="18" x14ac:dyDescent="0.25">
      <c r="C10" s="154" t="s">
        <v>48</v>
      </c>
      <c r="D10" s="156"/>
      <c r="E10" s="157"/>
      <c r="F10" s="157"/>
      <c r="G10" s="157"/>
      <c r="H10" s="158"/>
      <c r="I10" s="97" t="s">
        <v>50</v>
      </c>
      <c r="J10" s="98"/>
      <c r="K10" s="23"/>
    </row>
    <row r="11" spans="1:20" ht="18" x14ac:dyDescent="0.25">
      <c r="C11" s="155"/>
      <c r="D11" s="159"/>
      <c r="E11" s="160"/>
      <c r="F11" s="160"/>
      <c r="G11" s="160"/>
      <c r="H11" s="161"/>
      <c r="I11" s="152" t="s">
        <v>71</v>
      </c>
      <c r="J11" s="153"/>
      <c r="K11" s="24">
        <v>1</v>
      </c>
    </row>
    <row r="12" spans="1:20" ht="18" x14ac:dyDescent="0.25">
      <c r="C12" s="114" t="s">
        <v>51</v>
      </c>
      <c r="D12" s="115"/>
      <c r="E12" s="115"/>
      <c r="F12" s="115"/>
      <c r="G12" s="115"/>
      <c r="H12" s="115"/>
      <c r="I12" s="115"/>
      <c r="J12" s="115"/>
      <c r="K12" s="116"/>
    </row>
    <row r="13" spans="1:20" ht="36" x14ac:dyDescent="0.25">
      <c r="C13" s="11" t="s">
        <v>49</v>
      </c>
      <c r="D13" s="162" t="s">
        <v>52</v>
      </c>
      <c r="E13" s="162"/>
      <c r="F13" s="162"/>
      <c r="G13" s="10" t="s">
        <v>53</v>
      </c>
      <c r="H13" s="10" t="s">
        <v>68</v>
      </c>
      <c r="I13" s="10" t="s">
        <v>69</v>
      </c>
      <c r="J13" s="10" t="s">
        <v>54</v>
      </c>
      <c r="K13" s="12" t="s">
        <v>55</v>
      </c>
    </row>
    <row r="14" spans="1:20" ht="18" x14ac:dyDescent="0.25">
      <c r="C14" s="25"/>
      <c r="D14" s="111"/>
      <c r="E14" s="112"/>
      <c r="F14" s="113"/>
      <c r="G14" s="26"/>
      <c r="H14" s="27"/>
      <c r="I14" s="19">
        <f>+H14*$K$11</f>
        <v>0</v>
      </c>
      <c r="J14" s="34"/>
      <c r="K14" s="20">
        <f>+J14*I14</f>
        <v>0</v>
      </c>
      <c r="T14" s="21" t="s">
        <v>56</v>
      </c>
    </row>
    <row r="15" spans="1:20" ht="18" x14ac:dyDescent="0.25">
      <c r="C15" s="25"/>
      <c r="D15" s="111"/>
      <c r="E15" s="112"/>
      <c r="F15" s="113"/>
      <c r="G15" s="26"/>
      <c r="H15" s="27"/>
      <c r="I15" s="19">
        <f t="shared" ref="I15:I28" si="0">+H15*$K$11</f>
        <v>0</v>
      </c>
      <c r="J15" s="34"/>
      <c r="K15" s="20">
        <f t="shared" ref="K15:K28" si="1">+J15*I15</f>
        <v>0</v>
      </c>
      <c r="T15" s="21" t="s">
        <v>72</v>
      </c>
    </row>
    <row r="16" spans="1:20" ht="18" x14ac:dyDescent="0.25">
      <c r="C16" s="25"/>
      <c r="D16" s="111"/>
      <c r="E16" s="112"/>
      <c r="F16" s="113"/>
      <c r="G16" s="26"/>
      <c r="H16" s="27"/>
      <c r="I16" s="19">
        <f t="shared" si="0"/>
        <v>0</v>
      </c>
      <c r="J16" s="34"/>
      <c r="K16" s="20">
        <f t="shared" si="1"/>
        <v>0</v>
      </c>
      <c r="T16" s="21" t="s">
        <v>82</v>
      </c>
    </row>
    <row r="17" spans="3:20" ht="18" x14ac:dyDescent="0.25">
      <c r="C17" s="28"/>
      <c r="D17" s="111"/>
      <c r="E17" s="112"/>
      <c r="F17" s="113"/>
      <c r="G17" s="26"/>
      <c r="H17" s="27"/>
      <c r="I17" s="19">
        <f t="shared" si="0"/>
        <v>0</v>
      </c>
      <c r="J17" s="34"/>
      <c r="K17" s="20">
        <f t="shared" si="1"/>
        <v>0</v>
      </c>
      <c r="T17" s="21"/>
    </row>
    <row r="18" spans="3:20" ht="18" x14ac:dyDescent="0.25">
      <c r="C18" s="28"/>
      <c r="D18" s="111"/>
      <c r="E18" s="112"/>
      <c r="F18" s="113"/>
      <c r="G18" s="26"/>
      <c r="H18" s="27"/>
      <c r="I18" s="19">
        <f t="shared" si="0"/>
        <v>0</v>
      </c>
      <c r="J18" s="34"/>
      <c r="K18" s="20">
        <f t="shared" si="1"/>
        <v>0</v>
      </c>
    </row>
    <row r="19" spans="3:20" ht="18" x14ac:dyDescent="0.25">
      <c r="C19" s="28"/>
      <c r="D19" s="111"/>
      <c r="E19" s="112"/>
      <c r="F19" s="113"/>
      <c r="G19" s="26"/>
      <c r="H19" s="27"/>
      <c r="I19" s="19">
        <f t="shared" si="0"/>
        <v>0</v>
      </c>
      <c r="J19" s="34"/>
      <c r="K19" s="20">
        <f t="shared" si="1"/>
        <v>0</v>
      </c>
    </row>
    <row r="20" spans="3:20" ht="18" x14ac:dyDescent="0.25">
      <c r="C20" s="28"/>
      <c r="D20" s="111"/>
      <c r="E20" s="112"/>
      <c r="F20" s="113"/>
      <c r="G20" s="26"/>
      <c r="H20" s="27"/>
      <c r="I20" s="19">
        <f t="shared" si="0"/>
        <v>0</v>
      </c>
      <c r="J20" s="34"/>
      <c r="K20" s="20">
        <f t="shared" si="1"/>
        <v>0</v>
      </c>
    </row>
    <row r="21" spans="3:20" ht="18" x14ac:dyDescent="0.25">
      <c r="C21" s="28"/>
      <c r="D21" s="111"/>
      <c r="E21" s="112"/>
      <c r="F21" s="113"/>
      <c r="G21" s="26"/>
      <c r="H21" s="27"/>
      <c r="I21" s="19">
        <f t="shared" si="0"/>
        <v>0</v>
      </c>
      <c r="J21" s="34"/>
      <c r="K21" s="20">
        <f t="shared" si="1"/>
        <v>0</v>
      </c>
    </row>
    <row r="22" spans="3:20" ht="18" x14ac:dyDescent="0.25">
      <c r="C22" s="28"/>
      <c r="D22" s="29"/>
      <c r="E22" s="30"/>
      <c r="F22" s="31"/>
      <c r="G22" s="26"/>
      <c r="H22" s="27"/>
      <c r="I22" s="19">
        <f t="shared" si="0"/>
        <v>0</v>
      </c>
      <c r="J22" s="34"/>
      <c r="K22" s="20">
        <f t="shared" si="1"/>
        <v>0</v>
      </c>
    </row>
    <row r="23" spans="3:20" ht="18" x14ac:dyDescent="0.25">
      <c r="C23" s="28"/>
      <c r="D23" s="29"/>
      <c r="E23" s="30"/>
      <c r="F23" s="31"/>
      <c r="G23" s="26"/>
      <c r="H23" s="27"/>
      <c r="I23" s="19">
        <f t="shared" si="0"/>
        <v>0</v>
      </c>
      <c r="J23" s="34"/>
      <c r="K23" s="20">
        <f t="shared" si="1"/>
        <v>0</v>
      </c>
    </row>
    <row r="24" spans="3:20" ht="18" x14ac:dyDescent="0.25">
      <c r="C24" s="28"/>
      <c r="D24" s="29"/>
      <c r="E24" s="30"/>
      <c r="F24" s="31"/>
      <c r="G24" s="26"/>
      <c r="H24" s="27"/>
      <c r="I24" s="19">
        <f t="shared" si="0"/>
        <v>0</v>
      </c>
      <c r="J24" s="34"/>
      <c r="K24" s="20">
        <f t="shared" si="1"/>
        <v>0</v>
      </c>
    </row>
    <row r="25" spans="3:20" ht="18" x14ac:dyDescent="0.25">
      <c r="C25" s="28"/>
      <c r="D25" s="29"/>
      <c r="E25" s="30"/>
      <c r="F25" s="31"/>
      <c r="G25" s="26"/>
      <c r="H25" s="27"/>
      <c r="I25" s="19">
        <f t="shared" si="0"/>
        <v>0</v>
      </c>
      <c r="J25" s="34"/>
      <c r="K25" s="20">
        <f t="shared" si="1"/>
        <v>0</v>
      </c>
    </row>
    <row r="26" spans="3:20" ht="18" x14ac:dyDescent="0.25">
      <c r="C26" s="28"/>
      <c r="D26" s="111"/>
      <c r="E26" s="112"/>
      <c r="F26" s="113"/>
      <c r="G26" s="26"/>
      <c r="H26" s="27"/>
      <c r="I26" s="19">
        <f t="shared" si="0"/>
        <v>0</v>
      </c>
      <c r="J26" s="34"/>
      <c r="K26" s="20">
        <f t="shared" si="1"/>
        <v>0</v>
      </c>
    </row>
    <row r="27" spans="3:20" ht="18" x14ac:dyDescent="0.25">
      <c r="C27" s="28"/>
      <c r="D27" s="111"/>
      <c r="E27" s="112"/>
      <c r="F27" s="113"/>
      <c r="G27" s="26"/>
      <c r="H27" s="27"/>
      <c r="I27" s="19">
        <f t="shared" si="0"/>
        <v>0</v>
      </c>
      <c r="J27" s="34"/>
      <c r="K27" s="20">
        <f t="shared" si="1"/>
        <v>0</v>
      </c>
    </row>
    <row r="28" spans="3:20" ht="18" x14ac:dyDescent="0.25">
      <c r="C28" s="32"/>
      <c r="D28" s="105"/>
      <c r="E28" s="106"/>
      <c r="F28" s="107"/>
      <c r="G28" s="33"/>
      <c r="H28" s="27"/>
      <c r="I28" s="19">
        <f t="shared" si="0"/>
        <v>0</v>
      </c>
      <c r="J28" s="34"/>
      <c r="K28" s="20">
        <f t="shared" si="1"/>
        <v>0</v>
      </c>
    </row>
    <row r="29" spans="3:20" ht="18.75" thickBot="1" x14ac:dyDescent="0.3">
      <c r="C29" s="108" t="s">
        <v>74</v>
      </c>
      <c r="D29" s="109"/>
      <c r="E29" s="109"/>
      <c r="F29" s="109"/>
      <c r="G29" s="109"/>
      <c r="H29" s="109"/>
      <c r="I29" s="109"/>
      <c r="J29" s="110"/>
      <c r="K29" s="20">
        <f>+SUM(K14:K28)</f>
        <v>0</v>
      </c>
    </row>
    <row r="30" spans="3:20" ht="18.75" thickBot="1" x14ac:dyDescent="0.3">
      <c r="C30" s="117"/>
      <c r="D30" s="118"/>
      <c r="E30" s="118"/>
      <c r="F30" s="118"/>
      <c r="G30" s="118"/>
      <c r="H30" s="118"/>
      <c r="I30" s="118"/>
      <c r="J30" s="118"/>
      <c r="K30" s="119"/>
    </row>
    <row r="31" spans="3:20" ht="18" x14ac:dyDescent="0.25">
      <c r="C31" s="124" t="s">
        <v>62</v>
      </c>
      <c r="D31" s="125"/>
      <c r="E31" s="125"/>
      <c r="F31" s="125"/>
      <c r="G31" s="125"/>
      <c r="H31" s="125"/>
      <c r="I31" s="125"/>
      <c r="J31" s="125"/>
      <c r="K31" s="14">
        <f>+$K$29</f>
        <v>0</v>
      </c>
    </row>
    <row r="32" spans="3:20" ht="18" x14ac:dyDescent="0.25">
      <c r="C32" s="83" t="s">
        <v>75</v>
      </c>
      <c r="D32" s="84"/>
      <c r="E32" s="84"/>
      <c r="F32" s="84"/>
      <c r="G32" s="84"/>
      <c r="H32" s="84"/>
      <c r="I32" s="84"/>
      <c r="J32" s="84"/>
      <c r="K32" s="14">
        <f>+K31*0.05</f>
        <v>0</v>
      </c>
    </row>
    <row r="33" spans="3:11" ht="18" x14ac:dyDescent="0.25">
      <c r="C33" s="83" t="s">
        <v>63</v>
      </c>
      <c r="D33" s="84"/>
      <c r="E33" s="84"/>
      <c r="F33" s="84"/>
      <c r="G33" s="84"/>
      <c r="H33" s="84"/>
      <c r="I33" s="84"/>
      <c r="J33" s="84"/>
      <c r="K33" s="14">
        <f>+K31+K32</f>
        <v>0</v>
      </c>
    </row>
    <row r="34" spans="3:11" ht="18" x14ac:dyDescent="0.25">
      <c r="C34" s="85" t="s">
        <v>64</v>
      </c>
      <c r="D34" s="86"/>
      <c r="E34" s="86"/>
      <c r="F34" s="86"/>
      <c r="G34" s="86"/>
      <c r="H34" s="86"/>
      <c r="I34" s="86"/>
      <c r="J34" s="86"/>
      <c r="K34" s="14">
        <f>+K33/K11</f>
        <v>0</v>
      </c>
    </row>
    <row r="35" spans="3:11" ht="18" x14ac:dyDescent="0.25">
      <c r="C35" s="87" t="s">
        <v>65</v>
      </c>
      <c r="D35" s="88"/>
      <c r="E35" s="88"/>
      <c r="F35" s="88"/>
      <c r="G35" s="88"/>
      <c r="H35" s="88"/>
      <c r="I35" s="88"/>
      <c r="J35" s="89"/>
      <c r="K35" s="15">
        <v>0.35</v>
      </c>
    </row>
    <row r="36" spans="3:11" ht="18" x14ac:dyDescent="0.25">
      <c r="C36" s="87" t="s">
        <v>66</v>
      </c>
      <c r="D36" s="88"/>
      <c r="E36" s="88"/>
      <c r="F36" s="88"/>
      <c r="G36" s="88"/>
      <c r="H36" s="88"/>
      <c r="I36" s="88"/>
      <c r="J36" s="90"/>
      <c r="K36" s="14">
        <f>+K34/K35</f>
        <v>0</v>
      </c>
    </row>
    <row r="37" spans="3:11" ht="18" x14ac:dyDescent="0.25">
      <c r="C37" s="87" t="s">
        <v>79</v>
      </c>
      <c r="D37" s="88"/>
      <c r="E37" s="88"/>
      <c r="F37" s="88"/>
      <c r="G37" s="88"/>
      <c r="H37" s="88"/>
      <c r="I37" s="88"/>
      <c r="J37" s="13">
        <v>0.08</v>
      </c>
      <c r="K37" s="14">
        <f>+K36*J37</f>
        <v>0</v>
      </c>
    </row>
    <row r="38" spans="3:11" ht="18" x14ac:dyDescent="0.25">
      <c r="C38" s="94" t="s">
        <v>76</v>
      </c>
      <c r="D38" s="95"/>
      <c r="E38" s="95"/>
      <c r="F38" s="95"/>
      <c r="G38" s="95"/>
      <c r="H38" s="95"/>
      <c r="I38" s="95"/>
      <c r="J38" s="96"/>
      <c r="K38" s="14">
        <f>+K36+K37</f>
        <v>0</v>
      </c>
    </row>
    <row r="39" spans="3:11" ht="18" x14ac:dyDescent="0.25">
      <c r="C39" s="91" t="s">
        <v>77</v>
      </c>
      <c r="D39" s="92"/>
      <c r="E39" s="92"/>
      <c r="F39" s="92"/>
      <c r="G39" s="92"/>
      <c r="H39" s="92"/>
      <c r="I39" s="92"/>
      <c r="J39" s="93"/>
      <c r="K39" s="35">
        <f>+MROUND(K38,1000)</f>
        <v>0</v>
      </c>
    </row>
    <row r="40" spans="3:11" ht="18" x14ac:dyDescent="0.25">
      <c r="C40" s="91" t="s">
        <v>78</v>
      </c>
      <c r="D40" s="92"/>
      <c r="E40" s="92"/>
      <c r="F40" s="92"/>
      <c r="G40" s="92"/>
      <c r="H40" s="92"/>
      <c r="I40" s="92"/>
      <c r="J40" s="93"/>
      <c r="K40" s="14">
        <f>+K39-K37</f>
        <v>0</v>
      </c>
    </row>
    <row r="41" spans="3:11" ht="18" x14ac:dyDescent="0.25">
      <c r="C41" s="91" t="s">
        <v>67</v>
      </c>
      <c r="D41" s="92"/>
      <c r="E41" s="92"/>
      <c r="F41" s="92"/>
      <c r="G41" s="92"/>
      <c r="H41" s="92"/>
      <c r="I41" s="92"/>
      <c r="J41" s="93"/>
      <c r="K41" s="15" t="e">
        <f>+K34/K40</f>
        <v>#DIV/0!</v>
      </c>
    </row>
    <row r="42" spans="3:11" ht="18" x14ac:dyDescent="0.25">
      <c r="C42" s="91" t="s">
        <v>80</v>
      </c>
      <c r="D42" s="92"/>
      <c r="E42" s="92"/>
      <c r="F42" s="92"/>
      <c r="G42" s="92"/>
      <c r="H42" s="92"/>
      <c r="I42" s="92"/>
      <c r="J42" s="93"/>
      <c r="K42" s="14">
        <f>+K39*0.08</f>
        <v>0</v>
      </c>
    </row>
    <row r="43" spans="3:11" ht="18.75" thickBot="1" x14ac:dyDescent="0.3">
      <c r="C43" s="126" t="s">
        <v>57</v>
      </c>
      <c r="D43" s="127"/>
      <c r="E43" s="127"/>
      <c r="F43" s="127"/>
      <c r="G43" s="127"/>
      <c r="H43" s="127"/>
      <c r="I43" s="127"/>
      <c r="J43" s="127"/>
      <c r="K43" s="128"/>
    </row>
    <row r="44" spans="3:11" ht="35.25" customHeight="1" thickBot="1" x14ac:dyDescent="0.3">
      <c r="C44" s="142" t="s">
        <v>58</v>
      </c>
      <c r="D44" s="143"/>
      <c r="E44" s="131"/>
      <c r="F44" s="132"/>
      <c r="G44" s="133" t="s">
        <v>73</v>
      </c>
      <c r="H44" s="134"/>
      <c r="I44" s="134"/>
      <c r="J44" s="134"/>
      <c r="K44" s="135"/>
    </row>
    <row r="45" spans="3:11" ht="35.25" customHeight="1" thickBot="1" x14ac:dyDescent="0.3">
      <c r="C45" s="144" t="s">
        <v>59</v>
      </c>
      <c r="D45" s="145"/>
      <c r="E45" s="131"/>
      <c r="F45" s="132"/>
      <c r="G45" s="136"/>
      <c r="H45" s="137"/>
      <c r="I45" s="137"/>
      <c r="J45" s="137"/>
      <c r="K45" s="138"/>
    </row>
    <row r="46" spans="3:11" ht="35.25" customHeight="1" thickBot="1" x14ac:dyDescent="0.3">
      <c r="C46" s="129" t="s">
        <v>60</v>
      </c>
      <c r="D46" s="130"/>
      <c r="E46" s="131"/>
      <c r="F46" s="132"/>
      <c r="G46" s="136"/>
      <c r="H46" s="137"/>
      <c r="I46" s="137"/>
      <c r="J46" s="137"/>
      <c r="K46" s="138"/>
    </row>
    <row r="47" spans="3:11" ht="35.25" customHeight="1" thickBot="1" x14ac:dyDescent="0.3">
      <c r="C47" s="120" t="s">
        <v>61</v>
      </c>
      <c r="D47" s="121"/>
      <c r="E47" s="122"/>
      <c r="F47" s="123"/>
      <c r="G47" s="139"/>
      <c r="H47" s="140"/>
      <c r="I47" s="140"/>
      <c r="J47" s="140"/>
      <c r="K47" s="141"/>
    </row>
  </sheetData>
  <sheetProtection sheet="1" objects="1" scenarios="1"/>
  <mergeCells count="48">
    <mergeCell ref="A5:M5"/>
    <mergeCell ref="D14:F14"/>
    <mergeCell ref="D15:F15"/>
    <mergeCell ref="D16:F16"/>
    <mergeCell ref="D17:F17"/>
    <mergeCell ref="C7:K7"/>
    <mergeCell ref="C8:K8"/>
    <mergeCell ref="I11:J11"/>
    <mergeCell ref="C10:C11"/>
    <mergeCell ref="D10:H11"/>
    <mergeCell ref="D13:F13"/>
    <mergeCell ref="C39:J39"/>
    <mergeCell ref="C30:K30"/>
    <mergeCell ref="C47:D47"/>
    <mergeCell ref="E47:F47"/>
    <mergeCell ref="C31:J31"/>
    <mergeCell ref="C32:J32"/>
    <mergeCell ref="C43:K43"/>
    <mergeCell ref="C46:D46"/>
    <mergeCell ref="E44:F44"/>
    <mergeCell ref="E45:F45"/>
    <mergeCell ref="E46:F46"/>
    <mergeCell ref="G44:K47"/>
    <mergeCell ref="C44:D44"/>
    <mergeCell ref="C45:D45"/>
    <mergeCell ref="C41:J41"/>
    <mergeCell ref="C40:J40"/>
    <mergeCell ref="C42:J42"/>
    <mergeCell ref="C38:J38"/>
    <mergeCell ref="A1:C4"/>
    <mergeCell ref="D1:M4"/>
    <mergeCell ref="I10:J10"/>
    <mergeCell ref="C9:F9"/>
    <mergeCell ref="G9:K9"/>
    <mergeCell ref="D28:F28"/>
    <mergeCell ref="C29:J29"/>
    <mergeCell ref="D18:F18"/>
    <mergeCell ref="D19:F19"/>
    <mergeCell ref="D20:F20"/>
    <mergeCell ref="D21:F21"/>
    <mergeCell ref="D26:F26"/>
    <mergeCell ref="D27:F27"/>
    <mergeCell ref="C12:K12"/>
    <mergeCell ref="C33:J33"/>
    <mergeCell ref="C34:J34"/>
    <mergeCell ref="C35:J35"/>
    <mergeCell ref="C36:J36"/>
    <mergeCell ref="C37:I37"/>
  </mergeCells>
  <dataValidations count="1">
    <dataValidation type="list" allowBlank="1" showInputMessage="1" showErrorMessage="1" sqref="G14:G28">
      <formula1>$T$14:$T$17</formula1>
    </dataValidation>
  </dataValidations>
  <pageMargins left="0.7" right="0.7" top="0.75" bottom="0.75" header="0.3" footer="0.3"/>
  <pageSetup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Ingeniería Menú Ejemplo</vt:lpstr>
      <vt:lpstr>Ingeniería Menú Formato</vt:lpstr>
      <vt:lpstr>Formato Receta Estándar</vt:lpstr>
      <vt:lpstr>'Formato Receta Estándar'!Área_de_impresión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VIRTUALIDAD 3</cp:lastModifiedBy>
  <dcterms:created xsi:type="dcterms:W3CDTF">2018-05-01T18:07:09Z</dcterms:created>
  <dcterms:modified xsi:type="dcterms:W3CDTF">2018-05-21T16:55:36Z</dcterms:modified>
</cp:coreProperties>
</file>