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suario\Desktop\"/>
    </mc:Choice>
  </mc:AlternateContent>
  <xr:revisionPtr revIDLastSave="0" documentId="13_ncr:1_{86F56844-92BB-4321-A692-61B6026E5EE8}" xr6:coauthVersionLast="47" xr6:coauthVersionMax="47" xr10:uidLastSave="{00000000-0000-0000-0000-000000000000}"/>
  <bookViews>
    <workbookView xWindow="-28920" yWindow="-120" windowWidth="29040" windowHeight="15990" activeTab="2" xr2:uid="{E8BA5804-2CC5-4DF6-93A3-F56FB625129D}"/>
  </bookViews>
  <sheets>
    <sheet name="Preguntas" sheetId="3" r:id="rId1"/>
    <sheet name="Respuestas" sheetId="1" r:id="rId2"/>
    <sheet name="Script"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 i="4" l="1"/>
  <c r="L5"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69" i="4"/>
  <c r="D70" i="4"/>
  <c r="D71" i="4"/>
  <c r="H71" i="4" s="1"/>
  <c r="D72" i="4"/>
  <c r="D73" i="4"/>
  <c r="D74" i="4"/>
  <c r="D75" i="4"/>
  <c r="D76" i="4"/>
  <c r="D77" i="4"/>
  <c r="D78" i="4"/>
  <c r="D79" i="4"/>
  <c r="D80" i="4"/>
  <c r="D81" i="4"/>
  <c r="D82" i="4"/>
  <c r="D83" i="4"/>
  <c r="H83" i="4" s="1"/>
  <c r="D84" i="4"/>
  <c r="D85" i="4"/>
  <c r="D86" i="4"/>
  <c r="D87" i="4"/>
  <c r="D88" i="4"/>
  <c r="D89" i="4"/>
  <c r="D90" i="4"/>
  <c r="D91" i="4"/>
  <c r="D92" i="4"/>
  <c r="D93" i="4"/>
  <c r="D94" i="4"/>
  <c r="D95" i="4"/>
  <c r="H95" i="4" s="1"/>
  <c r="D96" i="4"/>
  <c r="D97" i="4"/>
  <c r="D98" i="4"/>
  <c r="D99" i="4"/>
  <c r="D100" i="4"/>
  <c r="D101" i="4"/>
  <c r="D102" i="4"/>
  <c r="D103" i="4"/>
  <c r="D104" i="4"/>
  <c r="D105" i="4"/>
  <c r="D106" i="4"/>
  <c r="D107" i="4"/>
  <c r="H107" i="4" s="1"/>
  <c r="D108" i="4"/>
  <c r="D109" i="4"/>
  <c r="D110" i="4"/>
  <c r="D111" i="4"/>
  <c r="D112" i="4"/>
  <c r="D113" i="4"/>
  <c r="D114" i="4"/>
  <c r="D115" i="4"/>
  <c r="D116" i="4"/>
  <c r="D117" i="4"/>
  <c r="D118" i="4"/>
  <c r="D119" i="4"/>
  <c r="H119" i="4" s="1"/>
  <c r="D120" i="4"/>
  <c r="D121" i="4"/>
  <c r="D122" i="4"/>
  <c r="D123" i="4"/>
  <c r="D124" i="4"/>
  <c r="D125" i="4"/>
  <c r="D126" i="4"/>
  <c r="D127" i="4"/>
  <c r="D128" i="4"/>
  <c r="D129" i="4"/>
  <c r="D130" i="4"/>
  <c r="D131" i="4"/>
  <c r="H131" i="4" s="1"/>
  <c r="D132" i="4"/>
  <c r="D133" i="4"/>
  <c r="D134" i="4"/>
  <c r="D135" i="4"/>
  <c r="D136" i="4"/>
  <c r="D137" i="4"/>
  <c r="D138" i="4"/>
  <c r="D139" i="4"/>
  <c r="D140" i="4"/>
  <c r="D141" i="4"/>
  <c r="D142" i="4"/>
  <c r="D143" i="4"/>
  <c r="H143" i="4" s="1"/>
  <c r="D144" i="4"/>
  <c r="D145" i="4"/>
  <c r="D146" i="4"/>
  <c r="D147" i="4"/>
  <c r="D148" i="4"/>
  <c r="D149" i="4"/>
  <c r="D150" i="4"/>
  <c r="D151" i="4"/>
  <c r="D152" i="4"/>
  <c r="D153" i="4"/>
  <c r="D154" i="4"/>
  <c r="D155" i="4"/>
  <c r="H155" i="4" s="1"/>
  <c r="D156" i="4"/>
  <c r="D157" i="4"/>
  <c r="D158" i="4"/>
  <c r="D159" i="4"/>
  <c r="D160" i="4"/>
  <c r="D161" i="4"/>
  <c r="D162" i="4"/>
  <c r="D163" i="4"/>
  <c r="D164" i="4"/>
  <c r="D165" i="4"/>
  <c r="D166" i="4"/>
  <c r="D167" i="4"/>
  <c r="H167" i="4" s="1"/>
  <c r="D168" i="4"/>
  <c r="D169" i="4"/>
  <c r="D170" i="4"/>
  <c r="D171" i="4"/>
  <c r="D172" i="4"/>
  <c r="D173" i="4"/>
  <c r="D174" i="4"/>
  <c r="D175" i="4"/>
  <c r="D176" i="4"/>
  <c r="D177" i="4"/>
  <c r="D178" i="4"/>
  <c r="D179" i="4"/>
  <c r="H179" i="4" s="1"/>
  <c r="D180" i="4"/>
  <c r="D181" i="4"/>
  <c r="D182" i="4"/>
  <c r="D183" i="4"/>
  <c r="D184" i="4"/>
  <c r="D185" i="4"/>
  <c r="D186" i="4"/>
  <c r="D187" i="4"/>
  <c r="D188" i="4"/>
  <c r="D189" i="4"/>
  <c r="D190" i="4"/>
  <c r="D191" i="4"/>
  <c r="H191" i="4" s="1"/>
  <c r="D192" i="4"/>
  <c r="D193" i="4"/>
  <c r="D194" i="4"/>
  <c r="D195" i="4"/>
  <c r="D196" i="4"/>
  <c r="D197" i="4"/>
  <c r="D198" i="4"/>
  <c r="D199" i="4"/>
  <c r="D200" i="4"/>
  <c r="D201" i="4"/>
  <c r="D202" i="4"/>
  <c r="D203" i="4"/>
  <c r="H203" i="4" s="1"/>
  <c r="D204" i="4"/>
  <c r="D205" i="4"/>
  <c r="D206" i="4"/>
  <c r="D207" i="4"/>
  <c r="D208" i="4"/>
  <c r="D209" i="4"/>
  <c r="D210" i="4"/>
  <c r="D211" i="4"/>
  <c r="D212" i="4"/>
  <c r="D213" i="4"/>
  <c r="D214" i="4"/>
  <c r="D215" i="4"/>
  <c r="H215" i="4" s="1"/>
  <c r="D216" i="4"/>
  <c r="D217" i="4"/>
  <c r="D218" i="4"/>
  <c r="D219" i="4"/>
  <c r="D220" i="4"/>
  <c r="D221" i="4"/>
  <c r="D222" i="4"/>
  <c r="D223" i="4"/>
  <c r="D224" i="4"/>
  <c r="D225" i="4"/>
  <c r="D226" i="4"/>
  <c r="D227" i="4"/>
  <c r="H227" i="4" s="1"/>
  <c r="D228" i="4"/>
  <c r="D229" i="4"/>
  <c r="D230" i="4"/>
  <c r="D231" i="4"/>
  <c r="D232" i="4"/>
  <c r="D233" i="4"/>
  <c r="D234" i="4"/>
  <c r="D235" i="4"/>
  <c r="D236" i="4"/>
  <c r="D237" i="4"/>
  <c r="D238" i="4"/>
  <c r="D239" i="4"/>
  <c r="H239" i="4" s="1"/>
  <c r="D240" i="4"/>
  <c r="D241" i="4"/>
  <c r="H241" i="4" s="1"/>
  <c r="D242" i="4"/>
  <c r="D243" i="4"/>
  <c r="D244" i="4"/>
  <c r="D245" i="4"/>
  <c r="D246" i="4"/>
  <c r="D247" i="4"/>
  <c r="D248" i="4"/>
  <c r="D249" i="4"/>
  <c r="D250" i="4"/>
  <c r="D251" i="4"/>
  <c r="D252" i="4"/>
  <c r="D253" i="4"/>
  <c r="D254" i="4"/>
  <c r="H254" i="4" s="1"/>
  <c r="D255" i="4"/>
  <c r="H255" i="4" s="1"/>
  <c r="D256" i="4"/>
  <c r="D257" i="4"/>
  <c r="D258" i="4"/>
  <c r="D259" i="4"/>
  <c r="D260" i="4"/>
  <c r="D261" i="4"/>
  <c r="D262" i="4"/>
  <c r="D263" i="4"/>
  <c r="H263" i="4" s="1"/>
  <c r="D264" i="4"/>
  <c r="D265" i="4"/>
  <c r="H265" i="4" s="1"/>
  <c r="D266" i="4"/>
  <c r="H266" i="4" s="1"/>
  <c r="D267" i="4"/>
  <c r="H267" i="4" s="1"/>
  <c r="D268" i="4"/>
  <c r="D69" i="4"/>
  <c r="C198" i="1"/>
  <c r="B201" i="1"/>
  <c r="B200" i="1"/>
  <c r="B199" i="1"/>
  <c r="B198" i="1"/>
  <c r="B36" i="1"/>
  <c r="B197" i="1"/>
  <c r="B196" i="1"/>
  <c r="B195" i="1"/>
  <c r="B194" i="1"/>
  <c r="B193" i="1"/>
  <c r="B192" i="1"/>
  <c r="B191" i="1"/>
  <c r="B190" i="1"/>
  <c r="B189" i="1"/>
  <c r="B188" i="1"/>
  <c r="B187" i="1"/>
  <c r="B182" i="1"/>
  <c r="B186" i="1"/>
  <c r="B185" i="1"/>
  <c r="B184" i="1"/>
  <c r="B183"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89" i="1"/>
  <c r="B92" i="1"/>
  <c r="B91" i="1"/>
  <c r="B90"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5" i="1"/>
  <c r="B34" i="1"/>
  <c r="B33" i="1"/>
  <c r="B32" i="1"/>
  <c r="B31" i="1"/>
  <c r="B30" i="1"/>
  <c r="B29" i="1"/>
  <c r="B28" i="1"/>
  <c r="B27" i="1"/>
  <c r="B26" i="1"/>
  <c r="B25" i="1"/>
  <c r="B24" i="1"/>
  <c r="B23" i="1"/>
  <c r="B22" i="1"/>
  <c r="B21" i="1"/>
  <c r="B20" i="1"/>
  <c r="B18" i="1"/>
  <c r="B19" i="1"/>
  <c r="B17" i="1"/>
  <c r="B16" i="1"/>
  <c r="B15" i="1"/>
  <c r="B14" i="1"/>
  <c r="B13" i="1"/>
  <c r="B12" i="1"/>
  <c r="B11" i="1"/>
  <c r="B10" i="1"/>
  <c r="B9" i="1"/>
  <c r="B8" i="1"/>
  <c r="B7" i="1"/>
  <c r="B6" i="1"/>
  <c r="B5" i="1"/>
  <c r="B4" i="1"/>
  <c r="B3" i="1"/>
  <c r="B2" i="1"/>
  <c r="F16" i="4"/>
  <c r="F17" i="4"/>
  <c r="F18" i="4"/>
  <c r="F19" i="4"/>
  <c r="F20" i="4"/>
  <c r="F21" i="4"/>
  <c r="F22" i="4"/>
  <c r="F23" i="4"/>
  <c r="I23" i="4" s="1"/>
  <c r="F24" i="4"/>
  <c r="F25" i="4"/>
  <c r="I25" i="4" s="1"/>
  <c r="F26" i="4"/>
  <c r="F27" i="4"/>
  <c r="F28" i="4"/>
  <c r="F29" i="4"/>
  <c r="F30" i="4"/>
  <c r="F31" i="4"/>
  <c r="F32" i="4"/>
  <c r="F33" i="4"/>
  <c r="F34" i="4"/>
  <c r="F35" i="4"/>
  <c r="I35" i="4" s="1"/>
  <c r="F36" i="4"/>
  <c r="F37" i="4"/>
  <c r="I37" i="4" s="1"/>
  <c r="F38" i="4"/>
  <c r="F39" i="4"/>
  <c r="F40" i="4"/>
  <c r="F41" i="4"/>
  <c r="F42" i="4"/>
  <c r="F43" i="4"/>
  <c r="F44" i="4"/>
  <c r="F45" i="4"/>
  <c r="F46" i="4"/>
  <c r="F47" i="4"/>
  <c r="F48" i="4"/>
  <c r="F49" i="4"/>
  <c r="F50" i="4"/>
  <c r="F51" i="4"/>
  <c r="F52" i="4"/>
  <c r="F53" i="4"/>
  <c r="F54" i="4"/>
  <c r="F55" i="4"/>
  <c r="F56" i="4"/>
  <c r="F57" i="4"/>
  <c r="F58" i="4"/>
  <c r="F59" i="4"/>
  <c r="F60" i="4"/>
  <c r="F61" i="4"/>
  <c r="I61" i="4" s="1"/>
  <c r="F62" i="4"/>
  <c r="F63" i="4"/>
  <c r="F64" i="4"/>
  <c r="F15" i="4"/>
  <c r="F248" i="4"/>
  <c r="F268" i="4"/>
  <c r="F267" i="4"/>
  <c r="F266" i="4"/>
  <c r="F265" i="4"/>
  <c r="F264" i="4"/>
  <c r="F263" i="4"/>
  <c r="F262" i="4"/>
  <c r="F261" i="4"/>
  <c r="F260" i="4"/>
  <c r="F259" i="4"/>
  <c r="F258" i="4"/>
  <c r="F257" i="4"/>
  <c r="F256" i="4"/>
  <c r="F255" i="4"/>
  <c r="F254" i="4"/>
  <c r="F253" i="4"/>
  <c r="F252" i="4"/>
  <c r="F251" i="4"/>
  <c r="F250" i="4"/>
  <c r="F249" i="4"/>
  <c r="F247" i="4"/>
  <c r="F246" i="4"/>
  <c r="F245" i="4"/>
  <c r="F244" i="4"/>
  <c r="F243" i="4"/>
  <c r="F242" i="4"/>
  <c r="F241" i="4"/>
  <c r="F240" i="4"/>
  <c r="F239" i="4"/>
  <c r="F238" i="4"/>
  <c r="F237" i="4"/>
  <c r="F233" i="4"/>
  <c r="F236" i="4"/>
  <c r="F235" i="4"/>
  <c r="F234"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76" i="4"/>
  <c r="F80" i="4"/>
  <c r="F79" i="4"/>
  <c r="F78" i="4"/>
  <c r="F77" i="4"/>
  <c r="F75" i="4"/>
  <c r="F74" i="4"/>
  <c r="F73" i="4"/>
  <c r="F72" i="4"/>
  <c r="F71" i="4"/>
  <c r="F70" i="4"/>
  <c r="F69"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16" i="4"/>
  <c r="G15" i="4"/>
  <c r="I3" i="4"/>
  <c r="H7" i="4"/>
  <c r="C194" i="1"/>
  <c r="C190" i="1"/>
  <c r="C186" i="1"/>
  <c r="C182" i="1"/>
  <c r="C178" i="1"/>
  <c r="C174" i="1"/>
  <c r="C170" i="1"/>
  <c r="C166" i="1"/>
  <c r="C162" i="1"/>
  <c r="C158" i="1"/>
  <c r="C154" i="1"/>
  <c r="C150" i="1"/>
  <c r="C146" i="1"/>
  <c r="C142" i="1"/>
  <c r="C138" i="1"/>
  <c r="C134" i="1"/>
  <c r="C130" i="1"/>
  <c r="C126" i="1"/>
  <c r="C122" i="1"/>
  <c r="C118" i="1"/>
  <c r="C114" i="1"/>
  <c r="C110" i="1"/>
  <c r="C106" i="1"/>
  <c r="C102" i="1"/>
  <c r="C98" i="1"/>
  <c r="C94" i="1"/>
  <c r="C90" i="1"/>
  <c r="C86" i="1"/>
  <c r="C82" i="1"/>
  <c r="C78" i="1"/>
  <c r="C74" i="1"/>
  <c r="C70" i="1"/>
  <c r="C66" i="1"/>
  <c r="C62" i="1"/>
  <c r="C58" i="1"/>
  <c r="C54" i="1"/>
  <c r="C50" i="1"/>
  <c r="C46" i="1"/>
  <c r="C42" i="1"/>
  <c r="C38" i="1"/>
  <c r="C34" i="1"/>
  <c r="C30" i="1"/>
  <c r="C26" i="1"/>
  <c r="C22" i="1"/>
  <c r="C18" i="1"/>
  <c r="C14" i="1"/>
  <c r="C10" i="1"/>
  <c r="C6" i="1"/>
  <c r="C2" i="1"/>
  <c r="H262" i="4" l="1"/>
  <c r="H250" i="4"/>
  <c r="H238" i="4"/>
  <c r="H226" i="4"/>
  <c r="H214" i="4"/>
  <c r="H202" i="4"/>
  <c r="H190" i="4"/>
  <c r="H178" i="4"/>
  <c r="H166" i="4"/>
  <c r="H154" i="4"/>
  <c r="H142" i="4"/>
  <c r="H130" i="4"/>
  <c r="H118" i="4"/>
  <c r="H106" i="4"/>
  <c r="H94" i="4"/>
  <c r="H82" i="4"/>
  <c r="H70" i="4"/>
  <c r="H261" i="4"/>
  <c r="H249" i="4"/>
  <c r="H237" i="4"/>
  <c r="H225" i="4"/>
  <c r="H213" i="4"/>
  <c r="H201" i="4"/>
  <c r="H189" i="4"/>
  <c r="H177" i="4"/>
  <c r="H165" i="4"/>
  <c r="H153" i="4"/>
  <c r="H141" i="4"/>
  <c r="H129" i="4"/>
  <c r="H117" i="4"/>
  <c r="H105" i="4"/>
  <c r="H93" i="4"/>
  <c r="H81" i="4"/>
  <c r="I21" i="4"/>
  <c r="I20" i="4"/>
  <c r="I19" i="4"/>
  <c r="H258" i="4"/>
  <c r="H246" i="4"/>
  <c r="H234" i="4"/>
  <c r="H222" i="4"/>
  <c r="H210" i="4"/>
  <c r="H198" i="4"/>
  <c r="H186" i="4"/>
  <c r="H174" i="4"/>
  <c r="H162" i="4"/>
  <c r="H150" i="4"/>
  <c r="H138" i="4"/>
  <c r="H126" i="4"/>
  <c r="H114" i="4"/>
  <c r="H102" i="4"/>
  <c r="H90" i="4"/>
  <c r="H78" i="4"/>
  <c r="I18" i="4"/>
  <c r="H257" i="4"/>
  <c r="H245" i="4"/>
  <c r="H233" i="4"/>
  <c r="H221" i="4"/>
  <c r="H209" i="4"/>
  <c r="H197" i="4"/>
  <c r="H185" i="4"/>
  <c r="H173" i="4"/>
  <c r="H161" i="4"/>
  <c r="H149" i="4"/>
  <c r="H137" i="4"/>
  <c r="H125" i="4"/>
  <c r="H113" i="4"/>
  <c r="H101" i="4"/>
  <c r="H89" i="4"/>
  <c r="H77" i="4"/>
  <c r="I17" i="4"/>
  <c r="H268" i="4"/>
  <c r="H256" i="4"/>
  <c r="H244" i="4"/>
  <c r="H232" i="4"/>
  <c r="H220" i="4"/>
  <c r="H208" i="4"/>
  <c r="H196" i="4"/>
  <c r="H184" i="4"/>
  <c r="H172" i="4"/>
  <c r="H160" i="4"/>
  <c r="H148" i="4"/>
  <c r="H136" i="4"/>
  <c r="H124" i="4"/>
  <c r="H112" i="4"/>
  <c r="H100" i="4"/>
  <c r="H88" i="4"/>
  <c r="H76" i="4"/>
  <c r="H243" i="4"/>
  <c r="H231" i="4"/>
  <c r="H219" i="4"/>
  <c r="H207" i="4"/>
  <c r="H195" i="4"/>
  <c r="H183" i="4"/>
  <c r="H171" i="4"/>
  <c r="H159" i="4"/>
  <c r="H147" i="4"/>
  <c r="H135" i="4"/>
  <c r="H123" i="4"/>
  <c r="H111" i="4"/>
  <c r="H99" i="4"/>
  <c r="H87" i="4"/>
  <c r="H75" i="4"/>
  <c r="H242" i="4"/>
  <c r="H230" i="4"/>
  <c r="H218" i="4"/>
  <c r="H206" i="4"/>
  <c r="H194" i="4"/>
  <c r="H182" i="4"/>
  <c r="H170" i="4"/>
  <c r="H158" i="4"/>
  <c r="H146" i="4"/>
  <c r="H134" i="4"/>
  <c r="H122" i="4"/>
  <c r="H110" i="4"/>
  <c r="H98" i="4"/>
  <c r="H86" i="4"/>
  <c r="H74" i="4"/>
  <c r="H251" i="4"/>
  <c r="H253" i="4"/>
  <c r="H229" i="4"/>
  <c r="H217" i="4"/>
  <c r="H205" i="4"/>
  <c r="H193" i="4"/>
  <c r="H181" i="4"/>
  <c r="H169" i="4"/>
  <c r="H157" i="4"/>
  <c r="H145" i="4"/>
  <c r="H133" i="4"/>
  <c r="H121" i="4"/>
  <c r="H109" i="4"/>
  <c r="H97" i="4"/>
  <c r="H85" i="4"/>
  <c r="H73" i="4"/>
  <c r="H264" i="4"/>
  <c r="H252" i="4"/>
  <c r="H240" i="4"/>
  <c r="H228" i="4"/>
  <c r="H216" i="4"/>
  <c r="H204" i="4"/>
  <c r="H192" i="4"/>
  <c r="H180" i="4"/>
  <c r="H168" i="4"/>
  <c r="H156" i="4"/>
  <c r="H144" i="4"/>
  <c r="H132" i="4"/>
  <c r="H120" i="4"/>
  <c r="H108" i="4"/>
  <c r="H96" i="4"/>
  <c r="H84" i="4"/>
  <c r="H72" i="4"/>
  <c r="I36" i="4"/>
  <c r="I24" i="4"/>
  <c r="I34" i="4"/>
  <c r="I22" i="4"/>
  <c r="I51" i="4"/>
  <c r="H223" i="4"/>
  <c r="H211" i="4"/>
  <c r="H199" i="4"/>
  <c r="H187" i="4"/>
  <c r="H175" i="4"/>
  <c r="H163" i="4"/>
  <c r="H151" i="4"/>
  <c r="H139" i="4"/>
  <c r="H127" i="4"/>
  <c r="H115" i="4"/>
  <c r="H103" i="4"/>
  <c r="H91" i="4"/>
  <c r="H79" i="4"/>
  <c r="H259" i="4"/>
  <c r="H247" i="4"/>
  <c r="H235" i="4"/>
  <c r="H260" i="4"/>
  <c r="H248" i="4"/>
  <c r="H236" i="4"/>
  <c r="H224" i="4"/>
  <c r="H212" i="4"/>
  <c r="H200" i="4"/>
  <c r="H188" i="4"/>
  <c r="H176" i="4"/>
  <c r="H164" i="4"/>
  <c r="H152" i="4"/>
  <c r="H140" i="4"/>
  <c r="H128" i="4"/>
  <c r="H116" i="4"/>
  <c r="H104" i="4"/>
  <c r="H92" i="4"/>
  <c r="H80" i="4"/>
  <c r="H69" i="4"/>
  <c r="I38" i="4"/>
  <c r="I26" i="4"/>
  <c r="I62" i="4"/>
  <c r="I52" i="4"/>
  <c r="I50" i="4"/>
  <c r="I60" i="4"/>
  <c r="I40" i="4"/>
  <c r="I28" i="4"/>
  <c r="I64" i="4"/>
  <c r="I39" i="4"/>
  <c r="I27" i="4"/>
  <c r="I42" i="4"/>
  <c r="I30" i="4"/>
  <c r="I58" i="4"/>
  <c r="I46" i="4"/>
  <c r="I41" i="4"/>
  <c r="I29" i="4"/>
  <c r="I57" i="4"/>
  <c r="I54" i="4"/>
  <c r="I53" i="4"/>
  <c r="I16" i="4"/>
  <c r="I59" i="4"/>
  <c r="I47" i="4"/>
  <c r="I33" i="4"/>
  <c r="I49" i="4"/>
  <c r="I44" i="4"/>
  <c r="I32" i="4"/>
  <c r="I48" i="4"/>
  <c r="I43" i="4"/>
  <c r="I31" i="4"/>
  <c r="I45" i="4"/>
  <c r="I56" i="4"/>
  <c r="I55" i="4"/>
  <c r="I63" i="4"/>
  <c r="I15" i="4"/>
  <c r="I68" i="4" l="1"/>
  <c r="J14" i="4"/>
  <c r="L1"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J13" authorId="0" shapeId="0" xr:uid="{72DB8CA5-4ED1-439C-BC30-857AE04410EE}">
      <text>
        <r>
          <rPr>
            <sz val="9"/>
            <color indexed="81"/>
            <rFont val="Tahoma"/>
            <charset val="1"/>
          </rPr>
          <t xml:space="preserve">Modificar el rango de celdas que va a estar dentro del script:
Ej: de la I15 a la I44
</t>
        </r>
      </text>
    </comment>
    <comment ref="I67" authorId="0" shapeId="0" xr:uid="{1F24EB71-60C2-44B3-8E80-A03D56E92EF8}">
      <text>
        <r>
          <rPr>
            <sz val="9"/>
            <color indexed="81"/>
            <rFont val="Tahoma"/>
            <family val="2"/>
          </rPr>
          <t>Modificar el rango de celdas que va a estar dentro del script:
Ej: de la H69 a la H184</t>
        </r>
      </text>
    </comment>
  </commentList>
</comments>
</file>

<file path=xl/sharedStrings.xml><?xml version="1.0" encoding="utf-8"?>
<sst xmlns="http://schemas.openxmlformats.org/spreadsheetml/2006/main" count="1179" uniqueCount="215">
  <si>
    <t>PREGUNTA</t>
  </si>
  <si>
    <t>Repuestas</t>
  </si>
  <si>
    <t>Correcta</t>
  </si>
  <si>
    <t>Un consumidor presenta una reaccion inmunitaria ante un alimento o ingrediente del mismo.</t>
  </si>
  <si>
    <t>Un consumidor presenta una reaccion inmunitaria ante un contaminante de un alimento.</t>
  </si>
  <si>
    <t>Un consumidor presenta una reaccion inmunitaria ante un aditivo de un alimento</t>
  </si>
  <si>
    <t>Un grupo de consumidores presenta una afectación a la salud ante un contaminante fisico, químico o biologico en un alimento</t>
  </si>
  <si>
    <t>Propiedad de un alimento que garantiza que no se engaña al consumidor.</t>
  </si>
  <si>
    <t>Propiedad de un alimento que garantiza que el mismo no afecta la salud del consumidor.</t>
  </si>
  <si>
    <t>Propiedad de un alimento que garantiza que un alimento ayuda a mejorar la salud.</t>
  </si>
  <si>
    <t>Propiedad de un alimento que garantiza el buen sabor y la buena apariencia.</t>
  </si>
  <si>
    <t>Conjunto de medidas enfocadas a controlar la contaminación en los alimentos.</t>
  </si>
  <si>
    <t>Conjunto de medidas enfocadas a controlar la contaminación intencional en los alimentos.</t>
  </si>
  <si>
    <t>Conjunto de medidas enfocadas a mejorar la apariencia y sabor en los alimentos.</t>
  </si>
  <si>
    <t>Conjunto de medidas enfocadas a controlar el actuar incorrecto de los manipuladores de alimentos</t>
  </si>
  <si>
    <t>La probabilidad de la presencia de un contaminante alimentario y el daño que este pueda causar a la organización.</t>
  </si>
  <si>
    <t>La probabilidad de la presencia de un daño intencional y el daño que este pueda causar a la salud del consumidor.</t>
  </si>
  <si>
    <t>La probabilidad de la presencia de un peligro alimentario y la afectación al sistema HACCP de la organziación.</t>
  </si>
  <si>
    <t>La probabilidad de la presencia de un contaminante alimentario y el daño que este pueda causar a la salud del consumidor.</t>
  </si>
  <si>
    <t>Defensa alimentaria.</t>
  </si>
  <si>
    <t>Contaminacion alimentaria.</t>
  </si>
  <si>
    <t>Análisis de peligros.</t>
  </si>
  <si>
    <t>Fraude alimentario.</t>
  </si>
  <si>
    <t>La reducción de costos para la organización.</t>
  </si>
  <si>
    <t>La simplificación en la implementación del HACCP</t>
  </si>
  <si>
    <t>El reconocimiento del consumidor.</t>
  </si>
  <si>
    <t>El aumento de la calidad del producto.</t>
  </si>
  <si>
    <t>Un analisis de cada una de las personas responsables del sistema HACCP.</t>
  </si>
  <si>
    <t xml:space="preserve">Un sustento tecnico pero nunca cientifico para la identificacion de peligros en los alimentos. </t>
  </si>
  <si>
    <t>Un analisis de cada una de las materias primas que hacen parte del alcance del sistema HACCP.</t>
  </si>
  <si>
    <t>Un sustento cientifico pero nunca tecnico para la identificacion de los riesgos alimentarios.</t>
  </si>
  <si>
    <t xml:space="preserve">Las superficies en contacto con los alimentos. </t>
  </si>
  <si>
    <t>Los vehículos de transporte de alimentos.</t>
  </si>
  <si>
    <t>Las instalaciones donde se fabrican alimentos.</t>
  </si>
  <si>
    <t>Los lugares donde el consumidor consume sus alimentos.</t>
  </si>
  <si>
    <t xml:space="preserve">El lavado de los vehículos por fuera antes de ingresar a las áreas de descargue. </t>
  </si>
  <si>
    <t xml:space="preserve">La limpieza de las áreas donde fueron procesados alimentos con alergenos antes de procesar alimentos sin alergenos. </t>
  </si>
  <si>
    <t>La desinfección de los materiales de empaque nuevos.</t>
  </si>
  <si>
    <t xml:space="preserve">La exigencia al consumidor de que se instruya en control de alérgenos. </t>
  </si>
  <si>
    <t>Corredores que impidan el transito de personal de un área a otra.</t>
  </si>
  <si>
    <t>Corredores de transito que faciliten el transito de productos termninados pero no el de materias primas.</t>
  </si>
  <si>
    <t>Corredores de transito que faciliten el transito de materias primas pero no el de productos terminados.</t>
  </si>
  <si>
    <t>Corredores que faciliten el transito de materias primas y productos terminados</t>
  </si>
  <si>
    <t xml:space="preserve">Después de iniciar actividades por primera vez de contacto con alimentos y de manera periódica posteriormente. </t>
  </si>
  <si>
    <t>Solo al iniciar actividades por primera vez de contacto con alimentos.</t>
  </si>
  <si>
    <t>Antes de iniciar actividades por primera vez de contacto con alimentos y de manera periódica posteriormente.</t>
  </si>
  <si>
    <t xml:space="preserve">El manipulador de alimentos es quien decide cuando toma los exámenes médicos. </t>
  </si>
  <si>
    <t>Un diagnostico inicial de las plagas alrededor y debilidades en la estructura de la organización.</t>
  </si>
  <si>
    <t xml:space="preserve">Un plan para la aplicación de sistemas químicos de control de plagas. </t>
  </si>
  <si>
    <t xml:space="preserve">Un plan de capacitación de todo el personal para la eliminación de plagas por metodos fisicos. </t>
  </si>
  <si>
    <t xml:space="preserve">Un diagnostico de los volumenes de producto consumido por las plagas en un periodo de tiempo determinado. </t>
  </si>
  <si>
    <t>Es una actividad requerida para asegurar que se cumplen adsecuadamente las Buenas Practicas de Manufactura.</t>
  </si>
  <si>
    <t xml:space="preserve">Es una actividad para asegurar que se estan ejecutando las actividades tal como se han planificado. </t>
  </si>
  <si>
    <t xml:space="preserve">Es una actividad requerida para asegurar que un PCC realmente es capaz de controlar el peligro identificado. </t>
  </si>
  <si>
    <t>No es necesaria mientras no se detecte producto portencialmente inocuo.</t>
  </si>
  <si>
    <t>Expertos en implementacion de sistemas de gestión de la calidad e inocuidad alimentaria.</t>
  </si>
  <si>
    <t xml:space="preserve">Representantes de los trabajadores que conozcan las necesidades de los manipuladores de alimentos de la organización. </t>
  </si>
  <si>
    <t>Un equipo interdisciplinario con conocimientos de sistemas de gestión de inocuidad como FSSC 22000 y BRC.</t>
  </si>
  <si>
    <t>Un equipo interdisciplinario con conocimientos de los procesos y los productos de la organización.</t>
  </si>
  <si>
    <t xml:space="preserve">Un sistema de gestión de la calidad alimentaria. </t>
  </si>
  <si>
    <t xml:space="preserve">Un sistema de acciones correctivas para la industria de alimentos. </t>
  </si>
  <si>
    <t>Un sistema de gestión de riesgos para las organizaciones de alimentos.</t>
  </si>
  <si>
    <t xml:space="preserve">Un sistema de gestión preventivo de la inocuidad alimentaria. </t>
  </si>
  <si>
    <t xml:space="preserve">Un compromiso de la alta gerencia de la organización y la capacitación del personal. </t>
  </si>
  <si>
    <t>Un compromiso de la alta gerencia de la organización y la existencia de un responsable único del sistema.</t>
  </si>
  <si>
    <t>Buenas practicas de Manufactura y la aprobación de la auditoria sanitaria local.</t>
  </si>
  <si>
    <t xml:space="preserve">Recursos financieros y la aprobación del consumidor final. </t>
  </si>
  <si>
    <t xml:space="preserve">Es una herramienta de para identificación de los PCC de uso obligatorio. </t>
  </si>
  <si>
    <t xml:space="preserve">Es una herramienta para capacitar en la identificación de los PCC, su uso se limita a actividades pedagogicas. </t>
  </si>
  <si>
    <t>Constituye una herramienta de ayuda para facilitar el analisis de peligros mas no es de uso obligatorio.</t>
  </si>
  <si>
    <t>Constituye una herramienta de ayuda para facilitar la identificación de los PCC mas no es de uso obligatorio.</t>
  </si>
  <si>
    <t>Recopilación - riesgos.</t>
  </si>
  <si>
    <t>Control - peligros.</t>
  </si>
  <si>
    <t>Identificación - peligros.</t>
  </si>
  <si>
    <t>Negación - controles.</t>
  </si>
  <si>
    <t>Identificar - evaluar - controlar.</t>
  </si>
  <si>
    <t xml:space="preserve">Preveer - prevenir - anticipar. </t>
  </si>
  <si>
    <t>Reducir - destruir - gestionar.</t>
  </si>
  <si>
    <t xml:space="preserve">Prevenir - eliminar - reducir. </t>
  </si>
  <si>
    <t xml:space="preserve">simple - descomplicado, Gerente general, grafica. </t>
  </si>
  <si>
    <t>sencillo - claro, Equipo HACCP, Realidad</t>
  </si>
  <si>
    <t>calculado - complejo, Lider de calidad, calidad.</t>
  </si>
  <si>
    <t>sencillo - largo, Auditor exteerno, variación.</t>
  </si>
  <si>
    <t>Identificar -  altos.</t>
  </si>
  <si>
    <t>Gestionar - graves.</t>
  </si>
  <si>
    <t xml:space="preserve">Controlar - significativos. </t>
  </si>
  <si>
    <t>Ocultar - destacados.</t>
  </si>
  <si>
    <t>Limite operacional - Limite critico.</t>
  </si>
  <si>
    <t>Limite critico - Limite operacional.</t>
  </si>
  <si>
    <t>Peligro - Riesgo.</t>
  </si>
  <si>
    <t>Limite critico - Limite racional.</t>
  </si>
  <si>
    <t>Equipo valores.</t>
  </si>
  <si>
    <t>Conocimiento puntos de vista.</t>
  </si>
  <si>
    <t>Peligro angulos.</t>
  </si>
  <si>
    <t>Riesgo contrastes.</t>
  </si>
  <si>
    <t>Probabilidad - Gravedad.</t>
  </si>
  <si>
    <t>Riesgo - Peligro.</t>
  </si>
  <si>
    <t>Gravedad - Probabilidad.</t>
  </si>
  <si>
    <t>Materias primas, procesos, legislaciones.</t>
  </si>
  <si>
    <t>Personas, lugares, normas.</t>
  </si>
  <si>
    <t>Materias primas, jefes, estructuras.</t>
  </si>
  <si>
    <t>Personas, materiales, legislaciones.</t>
  </si>
  <si>
    <t xml:space="preserve">Materia prima carnica: Químicos: Posible presencia de residuales de antibioticos, Posibles residuales de desinfectantes. </t>
  </si>
  <si>
    <t>Materia prima carnica: Físicos: Posible presencia de trozos de hueso, Posible presencia de trozos de plastico de embalaje secundario.</t>
  </si>
  <si>
    <t xml:space="preserve">Materia prima carnica: Biologicos: Posible presencia de patogenos como Salmonella spp. y Escherichia coli. </t>
  </si>
  <si>
    <t xml:space="preserve">Materia prima carnica: Biologicos: Presencia de moscas, Presencia de residuos de carnes de otras especies, Presencia de residuos de alergenos. </t>
  </si>
  <si>
    <t>Monitoreo:Toma de temperatura cada bache de cocción de producto antes de ser retirado del equipo de cocción.</t>
  </si>
  <si>
    <t>Acción correctiva: Mantener el producto en el equipo de cocción hasta alcanzar la temperatura minima de 70°C.</t>
  </si>
  <si>
    <t>Limite critico: Temperatura interna del producto por encima de 70°C.</t>
  </si>
  <si>
    <t>Limite critico: Temperatura interna del producto por debjo de 70°C.</t>
  </si>
  <si>
    <t>Quién monitorea: Personal operativo de la etapa de desinfección.</t>
  </si>
  <si>
    <t>Frecuencia de monitoreo: Cada vez que se completa la cantidad de 2 kg de materia a desinfectar.</t>
  </si>
  <si>
    <t>Como se monitorea: Confirmar la concentración del desinfectante al ingresar el insumo a la organziación.</t>
  </si>
  <si>
    <t>Qué se monitorea: Concentracion de desinfectante Tiempo de inmersion del vegetal en el desinfectante.</t>
  </si>
  <si>
    <t>a</t>
  </si>
  <si>
    <t>b</t>
  </si>
  <si>
    <t>c</t>
  </si>
  <si>
    <t>d</t>
  </si>
  <si>
    <t>N°</t>
  </si>
  <si>
    <t>Pregunta</t>
  </si>
  <si>
    <t>Actividad en donde de manera intencional se agrega un elemento extraño que puede potencialmente afectar su calidad y/o inocuidad.</t>
  </si>
  <si>
    <t>Actividad en donde de manera intencional se agrega un aditivo alimentario que potencialmente afectar su calidad y/o inocuidad.</t>
  </si>
  <si>
    <t>Añadir o presentar un alimento un aditivo alimentario que puede no afecta su calidad y/o inocuidad.</t>
  </si>
  <si>
    <t>Añadir o presentar un alimento un elemento extraño que puede potencialmente afectar su calidad y/o inocuidad</t>
  </si>
  <si>
    <t>Crear curso (Modulo)</t>
  </si>
  <si>
    <t>CONSULTA COMPLETA</t>
  </si>
  <si>
    <t>INSERT</t>
  </si>
  <si>
    <t>Modu ID</t>
  </si>
  <si>
    <t>Datos 1</t>
  </si>
  <si>
    <t>Fecha</t>
  </si>
  <si>
    <t>Datos 2</t>
  </si>
  <si>
    <t>Company</t>
  </si>
  <si>
    <t>Script</t>
  </si>
  <si>
    <t>, N'Nivel Gamma', N'Bienvenido al curso de capacitación de nivel básico GAMMA, te invitamos a conocer los contenidos que te brindarán acciones para actuar en caso de presentarse una situación de emergencia.', 1,</t>
  </si>
  <si>
    <t>CAST(N'2021-07-07T00:00:00.000' AS DateTime),</t>
  </si>
  <si>
    <t>2, 2, N'20210504172811-20201020151429-20200617085524-20190909164819-gamma.png', NULL, NULL, 100, 0, 1, 1, 1, 0, NULL,</t>
  </si>
  <si>
    <t>.</t>
  </si>
  <si>
    <t>Crear Tema</t>
  </si>
  <si>
    <t>Topic ID</t>
  </si>
  <si>
    <t>HTML 1</t>
  </si>
  <si>
    <t>HTML 2</t>
  </si>
  <si>
    <t>INSERT [dbo].[TopicsCourse] ([ToCo_Id], [ToCo_Name], [ToCo_Description], [ToCo_Attempt], [ToCo_ExpectedScore], [ToCo_Content], [ToCo_ContentVirtual], [Toco_Image], [ToCo_TotalQuestion], [ToCo_RequiredEvaluation], [ToCo_Type], [ToCo_Test], [Modu_Id]) VALUES (</t>
  </si>
  <si>
    <t>, N'NIVEL GAMMA', NULL, 2, 0,</t>
  </si>
  <si>
    <t>N'&lt;!DOCTYPE html&gt;&lt;html&gt;&lt;head&gt;&lt;/head&gt;&lt;body&gt;&lt;p&gt;Video de Presentaci&amp;oacute;n Alfabrigadas Clic en el video para ver la presentaci&amp;oacute;n de Alfabrigadas. NIVEL GAMMA Aqu&amp;iacute; encontrara los contenidos que hemos desarrado para su aprendizaje, recuerde dar clic en cada recuadro para ver la infomaci&amp;oacute;n.&lt;/p&gt;&lt;/body&gt;&lt;/html&gt;',</t>
  </si>
  <si>
    <t>N'&lt;!DOCTYPE html&gt;&lt;html&gt;&lt;head&gt;&lt;style&gt;.figura{text-align: left;}.preguntas{column-count: 2;}video{width:80%;margin:0 auto;height:auto;box-shadow: 0px 0px 15px #323232;}.titulo{background: #004A56;padding: 10px;font-size: 30px;}h3{color: #1755a0;font-weight:bold;letter-spacing: -0.5px;}p{color:#323232;letter-spacing:-0.5px;width:80%;margin: 0 auto;}.boton{padding:10px;width:40%;margin:0px auto;margin-top:40px;border: solid 1px #1755a0;border-radius:10px;}.boton:hover{box-shadow:0px 0px 10px #aeaeae;}a{text-decoration:none;}&lt;/style&gt;&lt;/head&gt;&lt;body&gt;&lt;h1 class="titulo" style="text-align: center;"&gt;&lt;span style="color: #ffffff;"&gt;Video de Presentaci&amp;oacute;n Alfabrigadas&lt;/span&gt;&lt;/h1&gt;&lt;p style="text-align: center;"&gt;&lt;span style="font-size: 18pt;"&gt;&lt;strong&gt;&lt;em&gt;Clic en el video&lt;/em&gt;&lt;/strong&gt;&amp;nbsp;para ver la presentaci&amp;oacute;n de Alfabrigadas.&lt;/span&gt;&lt;/p&gt;&lt;p&gt;&amp;nbsp;&lt;/p&gt;&lt;p&gt;&lt;video poster="https://www.aprendeyavanza2.com.co/alfa/Recursos/imagenalfa.png" controls="controls" width="300" height="150"&gt;&lt;source src="https://www.aprendeyavanza2.com.co/alfa/Recursos/Gama_Primeros_Auxilios/Estrategia_greem_01.mp4" type="video/mp4" /&gt;&lt;/video&gt;&amp;nbsp;&lt;/p&gt;&lt;p&gt;&amp;nbsp;&lt;/p&gt;&lt;p&gt;&amp;nbsp;&lt;/p&gt;&lt;h1 class="titulo" style="text-align: center;"&gt;&lt;span style="color: #ffffff;"&gt;NIVEL GAMMA&lt;/span&gt;&lt;/h1&gt;&lt;p style="text-align: center;"&gt;&lt;span style="font-size: 18pt;"&gt;Aqu&amp;iacute; encontrara los contenidos que hemos desarrado para su aprendizaje, recuerde dar&amp;nbsp;&lt;em&gt;&lt;strong&gt;clic en cada recuadro&lt;/strong&gt;&lt;/em&gt;&amp;nbsp;para ver la infomaci&amp;oacute;n.&lt;/span&gt;&lt;/p&gt;&lt;p&gt;&amp;nbsp;&lt;/p&gt;&lt;p&gt;&amp;nbsp;&lt;/p&gt;&lt;p&gt;&lt;a href="../../../alfa/recursos/menu_alfa/index.html" target="_blank"&gt;&lt;img src="../../../App_Files/Upload/20190909165632-pri-aux.png" alt="" width="272" height="182" /&gt;&lt;/a&gt;&amp;nbsp;&amp;nbsp;&amp;nbsp; &lt;a href="../../Recursos/menu_evacuacion/index.html" target="_blank"&gt;&lt;img src="../../../App_Files/Upload/20190909165632-evacuacion.png" alt="" width="270" height="181" /&gt;&lt;/a&gt;&amp;nbsp;&amp;nbsp;&amp;nbsp;&amp;nbsp;&lt;a href="../../Recursos/Control_del_fuego/menu_incendios/index.html" target="_blank"&gt;&lt;img src="../../../App_Files/Upload/20190909165632-fuego.png" alt="" width="272" height="182" /&gt;&lt;/a&gt;&lt;/p&gt;&lt;p&gt;&amp;nbsp;&lt;/p&gt;&lt;p&gt;&amp;nbsp;&lt;/p&gt;&lt;p&gt;&amp;nbsp;&lt;/p&gt;&lt;div class="figura"&gt;&lt;p&gt;&amp;nbsp; &amp;nbsp; &amp;nbsp; &amp;nbsp; &amp;nbsp; &amp;nbsp; &amp;nbsp; &amp;nbsp; &amp;nbsp; &amp;nbsp; &amp;nbsp; &amp;nbsp; &amp;nbsp; &amp;nbsp; &amp;nbsp; &amp;nbsp; &amp;nbsp; &amp;nbsp; &amp;nbsp; &amp;nbsp;&amp;nbsp;&lt;a href="../../Recursos/gamma/Formador_formadores/menu_formador/index.html" target="_blank"&gt;&lt;img src="../../../App_Files/Upload/20190909170931-formador.png" alt="" width="267" height="179" /&gt;&lt;/a&gt;&amp;nbsp; &amp;nbsp; &amp;nbsp; &amp;nbsp; &amp;nbsp;&amp;nbsp; &lt;a href="../../Recursos/gamma/menu_admon/index.html#top" target="_blank"&gt;&lt;img src="../../../App_Files/Upload/20190909170931-admon.png" alt="" width="267" height="179" /&gt;&lt;/a&gt;&lt;/p&gt;&lt;p&gt;&amp;nbsp;&lt;/p&gt;&lt;p&gt;&amp;nbsp;&lt;/p&gt;&lt;p&gt;&amp;nbsp;&lt;/p&gt;&lt;/div&gt;&lt;/body&gt;&lt;/html&gt;',</t>
  </si>
  <si>
    <t>NULL, 0, 0, 0, 0,</t>
  </si>
  <si>
    <t>Crear Banco de Preguntas</t>
  </si>
  <si>
    <t>Bank_ID</t>
  </si>
  <si>
    <t>Fecha inicio</t>
  </si>
  <si>
    <t>Fecha final</t>
  </si>
  <si>
    <t>Datos2</t>
  </si>
  <si>
    <t>INSERT [dbo].[BankQuestion] ([BaQu_Id], [BaQu_Name], [BaQu_Porcentaje], [BaQu_Porcentaje2], [BaQu_InintDate], [BaQu_FinishDate], [BaQu_TotalQuestion], [BaQu_QuestionUser], [BaQu_SelectQuestion], [BaQu_Attempts], [ToCo_Id], [CompanyId]) VALUES (</t>
  </si>
  <si>
    <t>Crear Preguntas</t>
  </si>
  <si>
    <t>Script COMPLETO</t>
  </si>
  <si>
    <t>[OpMu_Id]</t>
  </si>
  <si>
    <t xml:space="preserve"> [OpMu_Question]</t>
  </si>
  <si>
    <t xml:space="preserve"> [OpMu_Score]</t>
  </si>
  <si>
    <t xml:space="preserve"> [OpMu_Description]</t>
  </si>
  <si>
    <t xml:space="preserve"> [BaQu_Id])</t>
  </si>
  <si>
    <t>Crear Respuestas de preguntas</t>
  </si>
  <si>
    <t>[AnOp_Id]</t>
  </si>
  <si>
    <t>[AnOp_OptionAnswer]</t>
  </si>
  <si>
    <t xml:space="preserve"> [AnOp_TrueAnswer]</t>
  </si>
  <si>
    <t xml:space="preserve"> [OpMu_Id]</t>
  </si>
  <si>
    <t>INSERT [dbo].[Module] ([Modu_Id], [Modu_Name], [Modu_Description], [Modu_Statemodule], [Modu_InitDate], [Modu_Validity], [Modu_Period], [Modu_ImageName], [Modu_Image], [Modu_Content], [Modu_Points], [Modu_TypeOfModule], [Modu_Forum], [Modu_BetterPractice], [Modu_Improvement], [Modu_Test], [User_Id], [CompanyId], [QSMActive], [hasProtectedFailure]) VALUES (</t>
  </si>
  <si>
    <t>,</t>
  </si>
  <si>
    <t>Datos 3</t>
  </si>
  <si>
    <t>,0,1</t>
  </si>
  <si>
    <t>INSERT [dbo].[OptionMultiple] ([OpMu_Id], [OpMu_Question], [OpMu_Score], [OpMu_Description], [BaQu_Id],[OpMult_Content]) VALUES (</t>
  </si>
  <si>
    <t>[OpMult_Content]</t>
  </si>
  <si>
    <t>&lt;!DOCTYPE html&gt;&lt;html&gt;&lt;head&gt;&lt;/head&gt;&lt;body&gt;&lt;/body&gt;&lt;/html&gt;</t>
  </si>
  <si>
    <t>INSERT [dbo].[AnswerOptionMultiple] ([AnOp_Id], [AnOp_OptionAnswer], [AnOp_TrueAnswer], [OpMu_Id],[Answer_OpMult_Content]) VALUES (</t>
  </si>
  <si>
    <t>[Answer_OpMult_Content]</t>
  </si>
  <si>
    <t>NULL</t>
  </si>
  <si>
    <t xml:space="preserve"> N' '</t>
  </si>
  <si>
    <t>Contaminacion alimentaria es</t>
  </si>
  <si>
    <t>Alergia alimentaria se presenta cuando</t>
  </si>
  <si>
    <t>Inocuidad es</t>
  </si>
  <si>
    <t>Las Buenas Prácticas de Manufactura (BPM) pueden ser definidas como</t>
  </si>
  <si>
    <t>El riesgo alimentario se puede definir como la relacion entre</t>
  </si>
  <si>
    <t>Proceso por el cual, de manera intencional, a un alimentos se le ha modificado alguno de sus ingredientes para obtener un beneficio monetario, se puede considerar una definición de</t>
  </si>
  <si>
    <t>Se considera un beneficio de la implementación de programas prerrequisito</t>
  </si>
  <si>
    <t>Un adecuado analisis de peligros debe contar con</t>
  </si>
  <si>
    <t>N° Pregunta</t>
  </si>
  <si>
    <t>N° Respuesta</t>
  </si>
  <si>
    <t>X</t>
  </si>
  <si>
    <t xml:space="preserve">SET IDENTITY_INSERT [dbo].[OptionMultiple] ON </t>
  </si>
  <si>
    <t>Lisas, sin tuercas o pernos, desmontables, de fácil limpieza, son características quien deben tener</t>
  </si>
  <si>
    <t>Son ejemplos de actividades de gestión de alergenos</t>
  </si>
  <si>
    <t>Un ejemplo de una Buena Practica de Manufactura en el diseño de una planta de producción de alimentos es</t>
  </si>
  <si>
    <t>La aplicación de exámenes médicos a manipuladores de alimentos se debe hacer cuando</t>
  </si>
  <si>
    <t>Un control adecuado de plagas siempre deberia incluir</t>
  </si>
  <si>
    <t>En cuanto a la validacion de los PCC se puede decir</t>
  </si>
  <si>
    <t>Un equipo HACCP adecuado deberia contar, entre otras caracteristcias, con</t>
  </si>
  <si>
    <t>El HACCP es</t>
  </si>
  <si>
    <t>Para poder implementar un HACCP se requiere, entre otras cosas</t>
  </si>
  <si>
    <t>En referencia al uso del arbol de decisiones para la determinación de los PCC, podemos decir</t>
  </si>
  <si>
    <t>El análisis de peligros es un proceso de _____ y evaluación de los ______ identificados en ingredientes, el entorno, en el proceso o en los alimentos y de las condiciones que los originan para decidir si son significativos o no.</t>
  </si>
  <si>
    <t>Punto Critico de Control o PCC es la etapa del proceso donde es factible aplicar una medida de control para ______, _____ o _____ un peligro a niveles aceptables o seguros para los alimentos.</t>
  </si>
  <si>
    <t>Algunas características del diagrama de flujo como parte de los preliminares del HACCP son</t>
  </si>
  <si>
    <t>Brevemente el principio 6 del HACCP describe</t>
  </si>
  <si>
    <t>Una forma breve de describir la diferencia entre limite critico y limite operacional aplicado a un PCC es</t>
  </si>
  <si>
    <t>Es importante que el equipo HACCP sea interdisciplinario por que</t>
  </si>
  <si>
    <t>La diferencia entre probabilidad y gravedad a la hora de evaluar el riesgo asociado a un peligro se puede resumir en</t>
  </si>
  <si>
    <t>Malgunas de las circunstancias donde es importante actualizar el plan HACCP son</t>
  </si>
  <si>
    <t>Una organziacion ha realizado el analisis de peligros para su linea de producción de hamburguesas de carne de res crudas, congeladas para consumo humano, como parte del mismo se han identificado los siguientes peligros alimentarios</t>
  </si>
  <si>
    <t>Para el PCC en la etapa de coccion de una empresa que fabrica alimentos listos para el consumo se han establecido los siguientes parametros</t>
  </si>
  <si>
    <t>Para el PCC en la etapa de desinfeccion de verduras de una empresa que fabrica ensaladas para consumo humano se han establecido los siguinetes parametros para su monitoreo</t>
  </si>
  <si>
    <t>Nombre de la evaluacion</t>
  </si>
  <si>
    <t>Porcentaje de calificacion</t>
  </si>
  <si>
    <t>Datos3</t>
  </si>
  <si>
    <t xml:space="preserve">CAST(N'2023-08-26T00:00:00.000' AS DateTime), </t>
  </si>
  <si>
    <t>N° Preguntas</t>
  </si>
  <si>
    <t xml:space="preserve">1, 2, </t>
  </si>
  <si>
    <t>Evaluacion Final Estructura del sistema de Análisis de Peligros y de Puntos Críticos de Control – HACCP en la Industria de Alimentos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</si>
</sst>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0"/>
      <color theme="1"/>
      <name val="Calibri"/>
      <family val="2"/>
      <scheme val="minor"/>
    </font>
    <font>
      <sz val="11"/>
      <color theme="0"/>
      <name val="Calibri"/>
      <family val="2"/>
      <scheme val="minor"/>
    </font>
    <font>
      <sz val="9"/>
      <color indexed="81"/>
      <name val="Tahoma"/>
      <charset val="1"/>
    </font>
    <font>
      <sz val="9"/>
      <color indexed="81"/>
      <name val="Tahoma"/>
      <family val="2"/>
    </font>
  </fonts>
  <fills count="4">
    <fill>
      <patternFill patternType="none"/>
    </fill>
    <fill>
      <patternFill patternType="gray125"/>
    </fill>
    <fill>
      <patternFill patternType="solid">
        <fgColor rgb="FF00206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1" xfId="0" applyFont="1" applyBorder="1" applyAlignment="1">
      <alignment horizontal="left" vertical="center"/>
    </xf>
    <xf numFmtId="0" fontId="0" fillId="0" borderId="0" xfId="0" applyAlignment="1">
      <alignment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xf numFmtId="0" fontId="0" fillId="0" borderId="2" xfId="0" applyBorder="1"/>
    <xf numFmtId="0" fontId="2" fillId="0" borderId="1" xfId="0" applyFont="1" applyBorder="1"/>
    <xf numFmtId="0" fontId="1" fillId="2" borderId="1" xfId="0" applyFont="1" applyFill="1" applyBorder="1"/>
    <xf numFmtId="0" fontId="1" fillId="3" borderId="1" xfId="0" applyFont="1" applyFill="1" applyBorder="1"/>
    <xf numFmtId="0" fontId="0" fillId="0" borderId="1" xfId="0" applyBorder="1"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vertical="center"/>
    </xf>
    <xf numFmtId="0" fontId="1" fillId="2" borderId="1" xfId="0" applyFont="1" applyFill="1" applyBorder="1" applyAlignment="1">
      <alignment horizontal="center" vertical="center" wrapText="1"/>
    </xf>
    <xf numFmtId="0" fontId="0" fillId="0" borderId="1" xfId="0" applyBorder="1" applyAlignment="1">
      <alignment horizontal="lef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xf>
    <xf numFmtId="0" fontId="1" fillId="2" borderId="0"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wrapText="1"/>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A3810-BBE8-4BE9-8CF3-4B0F860F2FCB}">
  <dimension ref="A1:C51"/>
  <sheetViews>
    <sheetView topLeftCell="A4" workbookViewId="0">
      <selection activeCell="B31" sqref="B31"/>
    </sheetView>
  </sheetViews>
  <sheetFormatPr baseColWidth="10" defaultRowHeight="15" x14ac:dyDescent="0.25"/>
  <cols>
    <col min="2" max="2" width="57.140625" customWidth="1"/>
  </cols>
  <sheetData>
    <row r="1" spans="1:3" x14ac:dyDescent="0.25">
      <c r="A1" s="4" t="s">
        <v>118</v>
      </c>
      <c r="B1" s="4" t="s">
        <v>119</v>
      </c>
    </row>
    <row r="2" spans="1:3" x14ac:dyDescent="0.25">
      <c r="A2" s="7">
        <v>1</v>
      </c>
      <c r="B2" s="7" t="s">
        <v>175</v>
      </c>
      <c r="C2" t="s">
        <v>165</v>
      </c>
    </row>
    <row r="3" spans="1:3" x14ac:dyDescent="0.25">
      <c r="A3" s="7">
        <v>2</v>
      </c>
      <c r="B3" s="7" t="s">
        <v>176</v>
      </c>
      <c r="C3" t="s">
        <v>165</v>
      </c>
    </row>
    <row r="4" spans="1:3" x14ac:dyDescent="0.25">
      <c r="A4" s="7">
        <v>3</v>
      </c>
      <c r="B4" s="7" t="s">
        <v>177</v>
      </c>
      <c r="C4" t="s">
        <v>165</v>
      </c>
    </row>
    <row r="5" spans="1:3" x14ac:dyDescent="0.25">
      <c r="A5" s="7">
        <v>4</v>
      </c>
      <c r="B5" s="7" t="s">
        <v>178</v>
      </c>
      <c r="C5" t="s">
        <v>165</v>
      </c>
    </row>
    <row r="6" spans="1:3" x14ac:dyDescent="0.25">
      <c r="A6" s="7">
        <v>5</v>
      </c>
      <c r="B6" s="7" t="s">
        <v>179</v>
      </c>
      <c r="C6" t="s">
        <v>165</v>
      </c>
    </row>
    <row r="7" spans="1:3" x14ac:dyDescent="0.25">
      <c r="A7" s="7">
        <v>6</v>
      </c>
      <c r="B7" s="7" t="s">
        <v>180</v>
      </c>
      <c r="C7" t="s">
        <v>165</v>
      </c>
    </row>
    <row r="8" spans="1:3" x14ac:dyDescent="0.25">
      <c r="A8" s="7">
        <v>7</v>
      </c>
      <c r="B8" s="7" t="s">
        <v>181</v>
      </c>
      <c r="C8" t="s">
        <v>165</v>
      </c>
    </row>
    <row r="9" spans="1:3" x14ac:dyDescent="0.25">
      <c r="A9" s="7">
        <v>8</v>
      </c>
      <c r="B9" s="7" t="s">
        <v>182</v>
      </c>
      <c r="C9" t="s">
        <v>165</v>
      </c>
    </row>
    <row r="10" spans="1:3" x14ac:dyDescent="0.25">
      <c r="A10" s="7">
        <v>9</v>
      </c>
      <c r="B10" s="7" t="s">
        <v>187</v>
      </c>
      <c r="C10" t="s">
        <v>165</v>
      </c>
    </row>
    <row r="11" spans="1:3" x14ac:dyDescent="0.25">
      <c r="A11" s="7">
        <v>10</v>
      </c>
      <c r="B11" s="7" t="s">
        <v>188</v>
      </c>
      <c r="C11" t="s">
        <v>165</v>
      </c>
    </row>
    <row r="12" spans="1:3" x14ac:dyDescent="0.25">
      <c r="A12" s="7">
        <v>11</v>
      </c>
      <c r="B12" s="7" t="s">
        <v>189</v>
      </c>
      <c r="C12" t="s">
        <v>165</v>
      </c>
    </row>
    <row r="13" spans="1:3" x14ac:dyDescent="0.25">
      <c r="A13" s="7">
        <v>12</v>
      </c>
      <c r="B13" s="7" t="s">
        <v>190</v>
      </c>
      <c r="C13" t="s">
        <v>165</v>
      </c>
    </row>
    <row r="14" spans="1:3" x14ac:dyDescent="0.25">
      <c r="A14" s="7">
        <v>13</v>
      </c>
      <c r="B14" s="7" t="s">
        <v>191</v>
      </c>
      <c r="C14" t="s">
        <v>165</v>
      </c>
    </row>
    <row r="15" spans="1:3" x14ac:dyDescent="0.25">
      <c r="A15" s="7">
        <v>14</v>
      </c>
      <c r="B15" s="7" t="s">
        <v>192</v>
      </c>
      <c r="C15" t="s">
        <v>165</v>
      </c>
    </row>
    <row r="16" spans="1:3" x14ac:dyDescent="0.25">
      <c r="A16" s="7">
        <v>15</v>
      </c>
      <c r="B16" s="7" t="s">
        <v>193</v>
      </c>
      <c r="C16" t="s">
        <v>165</v>
      </c>
    </row>
    <row r="17" spans="1:3" x14ac:dyDescent="0.25">
      <c r="A17" s="7">
        <v>16</v>
      </c>
      <c r="B17" s="7" t="s">
        <v>194</v>
      </c>
      <c r="C17" t="s">
        <v>165</v>
      </c>
    </row>
    <row r="18" spans="1:3" x14ac:dyDescent="0.25">
      <c r="A18" s="7">
        <v>17</v>
      </c>
      <c r="B18" s="7" t="s">
        <v>195</v>
      </c>
      <c r="C18" t="s">
        <v>165</v>
      </c>
    </row>
    <row r="19" spans="1:3" x14ac:dyDescent="0.25">
      <c r="A19" s="7">
        <v>18</v>
      </c>
      <c r="B19" s="7" t="s">
        <v>196</v>
      </c>
      <c r="C19" t="s">
        <v>165</v>
      </c>
    </row>
    <row r="20" spans="1:3" x14ac:dyDescent="0.25">
      <c r="A20" s="7">
        <v>19</v>
      </c>
      <c r="B20" s="7" t="s">
        <v>197</v>
      </c>
      <c r="C20" t="s">
        <v>165</v>
      </c>
    </row>
    <row r="21" spans="1:3" x14ac:dyDescent="0.25">
      <c r="A21" s="7">
        <v>20</v>
      </c>
      <c r="B21" s="7" t="s">
        <v>198</v>
      </c>
      <c r="C21" t="s">
        <v>165</v>
      </c>
    </row>
    <row r="22" spans="1:3" x14ac:dyDescent="0.25">
      <c r="A22" s="7">
        <v>21</v>
      </c>
      <c r="B22" s="7" t="s">
        <v>199</v>
      </c>
      <c r="C22" t="s">
        <v>165</v>
      </c>
    </row>
    <row r="23" spans="1:3" x14ac:dyDescent="0.25">
      <c r="A23" s="7">
        <v>22</v>
      </c>
      <c r="B23" s="7" t="s">
        <v>200</v>
      </c>
      <c r="C23" t="s">
        <v>165</v>
      </c>
    </row>
    <row r="24" spans="1:3" x14ac:dyDescent="0.25">
      <c r="A24" s="7">
        <v>23</v>
      </c>
      <c r="B24" s="7" t="s">
        <v>201</v>
      </c>
      <c r="C24" t="s">
        <v>165</v>
      </c>
    </row>
    <row r="25" spans="1:3" x14ac:dyDescent="0.25">
      <c r="A25" s="7">
        <v>24</v>
      </c>
      <c r="B25" s="7" t="s">
        <v>202</v>
      </c>
      <c r="C25" t="s">
        <v>165</v>
      </c>
    </row>
    <row r="26" spans="1:3" x14ac:dyDescent="0.25">
      <c r="A26" s="7">
        <v>25</v>
      </c>
      <c r="B26" s="7" t="s">
        <v>203</v>
      </c>
      <c r="C26" t="s">
        <v>165</v>
      </c>
    </row>
    <row r="27" spans="1:3" x14ac:dyDescent="0.25">
      <c r="A27" s="7">
        <v>26</v>
      </c>
      <c r="B27" s="7" t="s">
        <v>204</v>
      </c>
      <c r="C27" t="s">
        <v>165</v>
      </c>
    </row>
    <row r="28" spans="1:3" x14ac:dyDescent="0.25">
      <c r="A28" s="7">
        <v>27</v>
      </c>
      <c r="B28" s="7" t="s">
        <v>205</v>
      </c>
      <c r="C28" t="s">
        <v>165</v>
      </c>
    </row>
    <row r="29" spans="1:3" x14ac:dyDescent="0.25">
      <c r="A29" s="7">
        <v>28</v>
      </c>
      <c r="B29" s="7" t="s">
        <v>206</v>
      </c>
      <c r="C29" t="s">
        <v>165</v>
      </c>
    </row>
    <row r="30" spans="1:3" x14ac:dyDescent="0.25">
      <c r="A30" s="7">
        <v>29</v>
      </c>
      <c r="B30" s="7" t="s">
        <v>207</v>
      </c>
      <c r="C30" t="s">
        <v>165</v>
      </c>
    </row>
    <row r="31" spans="1:3" x14ac:dyDescent="0.25">
      <c r="A31" s="7">
        <v>30</v>
      </c>
      <c r="B31" s="7" t="s">
        <v>185</v>
      </c>
      <c r="C31" t="s">
        <v>165</v>
      </c>
    </row>
    <row r="32" spans="1:3" x14ac:dyDescent="0.25">
      <c r="A32" s="7">
        <v>31</v>
      </c>
      <c r="B32" s="7" t="s">
        <v>185</v>
      </c>
      <c r="C32" t="s">
        <v>165</v>
      </c>
    </row>
    <row r="33" spans="1:3" x14ac:dyDescent="0.25">
      <c r="A33" s="7">
        <v>32</v>
      </c>
      <c r="B33" s="7" t="s">
        <v>185</v>
      </c>
      <c r="C33" t="s">
        <v>165</v>
      </c>
    </row>
    <row r="34" spans="1:3" x14ac:dyDescent="0.25">
      <c r="A34" s="7">
        <v>33</v>
      </c>
      <c r="B34" s="7" t="s">
        <v>185</v>
      </c>
      <c r="C34" t="s">
        <v>165</v>
      </c>
    </row>
    <row r="35" spans="1:3" x14ac:dyDescent="0.25">
      <c r="A35" s="7">
        <v>34</v>
      </c>
      <c r="B35" s="7" t="s">
        <v>185</v>
      </c>
      <c r="C35" t="s">
        <v>165</v>
      </c>
    </row>
    <row r="36" spans="1:3" x14ac:dyDescent="0.25">
      <c r="A36" s="7">
        <v>35</v>
      </c>
      <c r="B36" s="7" t="s">
        <v>185</v>
      </c>
      <c r="C36" t="s">
        <v>165</v>
      </c>
    </row>
    <row r="37" spans="1:3" x14ac:dyDescent="0.25">
      <c r="A37" s="7">
        <v>36</v>
      </c>
      <c r="B37" s="7" t="s">
        <v>185</v>
      </c>
      <c r="C37" t="s">
        <v>165</v>
      </c>
    </row>
    <row r="38" spans="1:3" x14ac:dyDescent="0.25">
      <c r="A38" s="7">
        <v>37</v>
      </c>
      <c r="B38" s="7" t="s">
        <v>185</v>
      </c>
      <c r="C38" t="s">
        <v>165</v>
      </c>
    </row>
    <row r="39" spans="1:3" x14ac:dyDescent="0.25">
      <c r="A39" s="7">
        <v>38</v>
      </c>
      <c r="B39" s="7" t="s">
        <v>185</v>
      </c>
      <c r="C39" t="s">
        <v>165</v>
      </c>
    </row>
    <row r="40" spans="1:3" x14ac:dyDescent="0.25">
      <c r="A40" s="7">
        <v>39</v>
      </c>
      <c r="B40" s="7" t="s">
        <v>185</v>
      </c>
      <c r="C40" t="s">
        <v>165</v>
      </c>
    </row>
    <row r="41" spans="1:3" x14ac:dyDescent="0.25">
      <c r="A41" s="7">
        <v>40</v>
      </c>
      <c r="B41" s="7" t="s">
        <v>185</v>
      </c>
      <c r="C41" t="s">
        <v>165</v>
      </c>
    </row>
    <row r="42" spans="1:3" x14ac:dyDescent="0.25">
      <c r="A42" s="7">
        <v>41</v>
      </c>
      <c r="B42" s="7" t="s">
        <v>185</v>
      </c>
      <c r="C42" t="s">
        <v>165</v>
      </c>
    </row>
    <row r="43" spans="1:3" x14ac:dyDescent="0.25">
      <c r="A43" s="7">
        <v>42</v>
      </c>
      <c r="B43" s="7" t="s">
        <v>185</v>
      </c>
      <c r="C43" t="s">
        <v>165</v>
      </c>
    </row>
    <row r="44" spans="1:3" x14ac:dyDescent="0.25">
      <c r="A44" s="7">
        <v>43</v>
      </c>
      <c r="B44" s="7" t="s">
        <v>185</v>
      </c>
      <c r="C44" t="s">
        <v>165</v>
      </c>
    </row>
    <row r="45" spans="1:3" x14ac:dyDescent="0.25">
      <c r="A45" s="7">
        <v>44</v>
      </c>
      <c r="B45" s="7" t="s">
        <v>185</v>
      </c>
      <c r="C45" t="s">
        <v>165</v>
      </c>
    </row>
    <row r="46" spans="1:3" x14ac:dyDescent="0.25">
      <c r="A46" s="7">
        <v>45</v>
      </c>
      <c r="B46" s="7" t="s">
        <v>185</v>
      </c>
      <c r="C46" t="s">
        <v>165</v>
      </c>
    </row>
    <row r="47" spans="1:3" x14ac:dyDescent="0.25">
      <c r="A47" s="7">
        <v>46</v>
      </c>
      <c r="B47" s="7" t="s">
        <v>185</v>
      </c>
      <c r="C47" t="s">
        <v>165</v>
      </c>
    </row>
    <row r="48" spans="1:3" x14ac:dyDescent="0.25">
      <c r="A48" s="7">
        <v>47</v>
      </c>
      <c r="B48" s="7" t="s">
        <v>185</v>
      </c>
      <c r="C48" t="s">
        <v>165</v>
      </c>
    </row>
    <row r="49" spans="1:3" x14ac:dyDescent="0.25">
      <c r="A49" s="7">
        <v>48</v>
      </c>
      <c r="B49" s="7" t="s">
        <v>185</v>
      </c>
      <c r="C49" t="s">
        <v>165</v>
      </c>
    </row>
    <row r="50" spans="1:3" x14ac:dyDescent="0.25">
      <c r="A50" s="7">
        <v>49</v>
      </c>
      <c r="B50" s="7" t="s">
        <v>185</v>
      </c>
      <c r="C50" t="s">
        <v>165</v>
      </c>
    </row>
    <row r="51" spans="1:3" x14ac:dyDescent="0.25">
      <c r="A51" s="7">
        <v>50</v>
      </c>
      <c r="B51" s="7" t="s">
        <v>185</v>
      </c>
      <c r="C51" t="s">
        <v>165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3493-B5B1-4CC2-8D88-B47694FB16C0}">
  <dimension ref="A1:E201"/>
  <sheetViews>
    <sheetView topLeftCell="A88" zoomScale="85" zoomScaleNormal="85" workbookViewId="0">
      <selection activeCell="E117" sqref="E117"/>
    </sheetView>
  </sheetViews>
  <sheetFormatPr baseColWidth="10" defaultRowHeight="15" x14ac:dyDescent="0.25"/>
  <cols>
    <col min="1" max="1" width="13.5703125" style="6" customWidth="1"/>
    <col min="2" max="2" width="11.42578125" style="6"/>
    <col min="3" max="3" width="42.42578125" style="3" customWidth="1"/>
    <col min="4" max="4" width="68.5703125" style="2" customWidth="1"/>
  </cols>
  <sheetData>
    <row r="1" spans="1:5" x14ac:dyDescent="0.25">
      <c r="A1" s="4" t="s">
        <v>184</v>
      </c>
      <c r="B1" s="4" t="s">
        <v>183</v>
      </c>
      <c r="C1" s="15" t="s">
        <v>0</v>
      </c>
      <c r="D1" s="4" t="s">
        <v>1</v>
      </c>
      <c r="E1" s="4" t="s">
        <v>2</v>
      </c>
    </row>
    <row r="2" spans="1:5" x14ac:dyDescent="0.25">
      <c r="A2" s="12">
        <v>1</v>
      </c>
      <c r="B2" s="12">
        <f>Preguntas!A2</f>
        <v>1</v>
      </c>
      <c r="C2" s="16" t="str">
        <f>Preguntas!B2</f>
        <v>Contaminacion alimentaria es</v>
      </c>
      <c r="D2" s="1" t="s">
        <v>120</v>
      </c>
      <c r="E2" s="7">
        <v>0</v>
      </c>
    </row>
    <row r="3" spans="1:5" x14ac:dyDescent="0.25">
      <c r="A3" s="12">
        <v>2</v>
      </c>
      <c r="B3" s="12">
        <f>Preguntas!A2</f>
        <v>1</v>
      </c>
      <c r="C3" s="16"/>
      <c r="D3" s="14" t="s">
        <v>121</v>
      </c>
      <c r="E3" s="7">
        <v>0</v>
      </c>
    </row>
    <row r="4" spans="1:5" x14ac:dyDescent="0.25">
      <c r="A4" s="12">
        <v>3</v>
      </c>
      <c r="B4" s="12">
        <f>Preguntas!A2</f>
        <v>1</v>
      </c>
      <c r="C4" s="16"/>
      <c r="D4" s="14" t="s">
        <v>122</v>
      </c>
      <c r="E4" s="7">
        <v>0</v>
      </c>
    </row>
    <row r="5" spans="1:5" x14ac:dyDescent="0.25">
      <c r="A5" s="12">
        <v>4</v>
      </c>
      <c r="B5" s="12">
        <f>Preguntas!A2</f>
        <v>1</v>
      </c>
      <c r="C5" s="16"/>
      <c r="D5" s="14" t="s">
        <v>123</v>
      </c>
      <c r="E5" s="7">
        <v>1</v>
      </c>
    </row>
    <row r="6" spans="1:5" x14ac:dyDescent="0.25">
      <c r="A6" s="12">
        <v>5</v>
      </c>
      <c r="B6" s="12">
        <f>Preguntas!A3</f>
        <v>2</v>
      </c>
      <c r="C6" s="16" t="str">
        <f>Preguntas!B3</f>
        <v>Alergia alimentaria se presenta cuando</v>
      </c>
      <c r="D6" s="14" t="s">
        <v>3</v>
      </c>
      <c r="E6" s="7">
        <v>1</v>
      </c>
    </row>
    <row r="7" spans="1:5" x14ac:dyDescent="0.25">
      <c r="A7" s="12">
        <v>6</v>
      </c>
      <c r="B7" s="12">
        <f>Preguntas!A3</f>
        <v>2</v>
      </c>
      <c r="C7" s="16"/>
      <c r="D7" s="14" t="s">
        <v>4</v>
      </c>
      <c r="E7" s="7">
        <v>0</v>
      </c>
    </row>
    <row r="8" spans="1:5" x14ac:dyDescent="0.25">
      <c r="A8" s="12">
        <v>7</v>
      </c>
      <c r="B8" s="12">
        <f>Preguntas!A3</f>
        <v>2</v>
      </c>
      <c r="C8" s="16"/>
      <c r="D8" s="14" t="s">
        <v>5</v>
      </c>
      <c r="E8" s="7">
        <v>0</v>
      </c>
    </row>
    <row r="9" spans="1:5" x14ac:dyDescent="0.25">
      <c r="A9" s="12">
        <v>8</v>
      </c>
      <c r="B9" s="12">
        <f>Preguntas!A3</f>
        <v>2</v>
      </c>
      <c r="C9" s="16"/>
      <c r="D9" s="14" t="s">
        <v>6</v>
      </c>
      <c r="E9" s="7">
        <v>0</v>
      </c>
    </row>
    <row r="10" spans="1:5" x14ac:dyDescent="0.25">
      <c r="A10" s="12">
        <v>9</v>
      </c>
      <c r="B10" s="12">
        <f>Preguntas!A4</f>
        <v>3</v>
      </c>
      <c r="C10" s="16" t="str">
        <f>Preguntas!B4</f>
        <v>Inocuidad es</v>
      </c>
      <c r="D10" s="14" t="s">
        <v>7</v>
      </c>
      <c r="E10" s="7">
        <v>0</v>
      </c>
    </row>
    <row r="11" spans="1:5" x14ac:dyDescent="0.25">
      <c r="A11" s="12">
        <v>10</v>
      </c>
      <c r="B11" s="12">
        <f>Preguntas!A4</f>
        <v>3</v>
      </c>
      <c r="C11" s="16"/>
      <c r="D11" s="14" t="s">
        <v>8</v>
      </c>
      <c r="E11" s="7">
        <v>1</v>
      </c>
    </row>
    <row r="12" spans="1:5" x14ac:dyDescent="0.25">
      <c r="A12" s="12">
        <v>11</v>
      </c>
      <c r="B12" s="12">
        <f>Preguntas!A4</f>
        <v>3</v>
      </c>
      <c r="C12" s="16"/>
      <c r="D12" s="14" t="s">
        <v>9</v>
      </c>
      <c r="E12" s="7">
        <v>0</v>
      </c>
    </row>
    <row r="13" spans="1:5" x14ac:dyDescent="0.25">
      <c r="A13" s="12">
        <v>12</v>
      </c>
      <c r="B13" s="12">
        <f>Preguntas!A4</f>
        <v>3</v>
      </c>
      <c r="C13" s="16"/>
      <c r="D13" s="14" t="s">
        <v>10</v>
      </c>
      <c r="E13" s="7">
        <v>0</v>
      </c>
    </row>
    <row r="14" spans="1:5" x14ac:dyDescent="0.25">
      <c r="A14" s="12">
        <v>13</v>
      </c>
      <c r="B14" s="12">
        <f>Preguntas!A5</f>
        <v>4</v>
      </c>
      <c r="C14" s="16" t="str">
        <f>Preguntas!B5</f>
        <v>Las Buenas Prácticas de Manufactura (BPM) pueden ser definidas como</v>
      </c>
      <c r="D14" s="14" t="s">
        <v>11</v>
      </c>
      <c r="E14" s="7">
        <v>1</v>
      </c>
    </row>
    <row r="15" spans="1:5" x14ac:dyDescent="0.25">
      <c r="A15" s="12">
        <v>14</v>
      </c>
      <c r="B15" s="12">
        <f>Preguntas!A5</f>
        <v>4</v>
      </c>
      <c r="C15" s="16"/>
      <c r="D15" s="14" t="s">
        <v>12</v>
      </c>
      <c r="E15" s="7">
        <v>0</v>
      </c>
    </row>
    <row r="16" spans="1:5" x14ac:dyDescent="0.25">
      <c r="A16" s="12">
        <v>15</v>
      </c>
      <c r="B16" s="12">
        <f>Preguntas!A5</f>
        <v>4</v>
      </c>
      <c r="C16" s="16"/>
      <c r="D16" s="14" t="s">
        <v>13</v>
      </c>
      <c r="E16" s="7">
        <v>0</v>
      </c>
    </row>
    <row r="17" spans="1:5" x14ac:dyDescent="0.25">
      <c r="A17" s="12">
        <v>16</v>
      </c>
      <c r="B17" s="12">
        <f>Preguntas!A5</f>
        <v>4</v>
      </c>
      <c r="C17" s="16"/>
      <c r="D17" s="14" t="s">
        <v>14</v>
      </c>
      <c r="E17" s="7">
        <v>0</v>
      </c>
    </row>
    <row r="18" spans="1:5" x14ac:dyDescent="0.25">
      <c r="A18" s="12">
        <v>17</v>
      </c>
      <c r="B18" s="12">
        <f>Preguntas!A6</f>
        <v>5</v>
      </c>
      <c r="C18" s="16" t="str">
        <f>Preguntas!B6</f>
        <v>El riesgo alimentario se puede definir como la relacion entre</v>
      </c>
      <c r="D18" s="14" t="s">
        <v>15</v>
      </c>
      <c r="E18" s="7">
        <v>0</v>
      </c>
    </row>
    <row r="19" spans="1:5" x14ac:dyDescent="0.25">
      <c r="A19" s="12">
        <v>18</v>
      </c>
      <c r="B19" s="12">
        <f>Preguntas!A6</f>
        <v>5</v>
      </c>
      <c r="C19" s="16"/>
      <c r="D19" s="14" t="s">
        <v>16</v>
      </c>
      <c r="E19" s="7">
        <v>0</v>
      </c>
    </row>
    <row r="20" spans="1:5" x14ac:dyDescent="0.25">
      <c r="A20" s="12">
        <v>19</v>
      </c>
      <c r="B20" s="12">
        <f>Preguntas!A6</f>
        <v>5</v>
      </c>
      <c r="C20" s="16"/>
      <c r="D20" s="14" t="s">
        <v>17</v>
      </c>
      <c r="E20" s="7">
        <v>0</v>
      </c>
    </row>
    <row r="21" spans="1:5" x14ac:dyDescent="0.25">
      <c r="A21" s="12">
        <v>20</v>
      </c>
      <c r="B21" s="12">
        <f>Preguntas!A6</f>
        <v>5</v>
      </c>
      <c r="C21" s="16"/>
      <c r="D21" s="14" t="s">
        <v>18</v>
      </c>
      <c r="E21" s="7">
        <v>1</v>
      </c>
    </row>
    <row r="22" spans="1:5" x14ac:dyDescent="0.25">
      <c r="A22" s="12">
        <v>21</v>
      </c>
      <c r="B22" s="12">
        <f>Preguntas!A7</f>
        <v>6</v>
      </c>
      <c r="C22" s="16" t="str">
        <f>Preguntas!B7</f>
        <v>Proceso por el cual, de manera intencional, a un alimentos se le ha modificado alguno de sus ingredientes para obtener un beneficio monetario, se puede considerar una definición de</v>
      </c>
      <c r="D22" s="14" t="s">
        <v>19</v>
      </c>
      <c r="E22" s="7">
        <v>0</v>
      </c>
    </row>
    <row r="23" spans="1:5" x14ac:dyDescent="0.25">
      <c r="A23" s="12">
        <v>22</v>
      </c>
      <c r="B23" s="12">
        <f>Preguntas!A7</f>
        <v>6</v>
      </c>
      <c r="C23" s="16"/>
      <c r="D23" s="14" t="s">
        <v>20</v>
      </c>
      <c r="E23" s="7">
        <v>0</v>
      </c>
    </row>
    <row r="24" spans="1:5" x14ac:dyDescent="0.25">
      <c r="A24" s="12">
        <v>23</v>
      </c>
      <c r="B24" s="12">
        <f>Preguntas!A7</f>
        <v>6</v>
      </c>
      <c r="C24" s="16"/>
      <c r="D24" s="14" t="s">
        <v>21</v>
      </c>
      <c r="E24" s="7">
        <v>0</v>
      </c>
    </row>
    <row r="25" spans="1:5" x14ac:dyDescent="0.25">
      <c r="A25" s="12">
        <v>24</v>
      </c>
      <c r="B25" s="12">
        <f>Preguntas!A7</f>
        <v>6</v>
      </c>
      <c r="C25" s="16"/>
      <c r="D25" s="14" t="s">
        <v>22</v>
      </c>
      <c r="E25" s="7">
        <v>1</v>
      </c>
    </row>
    <row r="26" spans="1:5" x14ac:dyDescent="0.25">
      <c r="A26" s="12">
        <v>25</v>
      </c>
      <c r="B26" s="12">
        <f>Preguntas!A8</f>
        <v>7</v>
      </c>
      <c r="C26" s="16" t="str">
        <f>Preguntas!B8</f>
        <v>Se considera un beneficio de la implementación de programas prerrequisito</v>
      </c>
      <c r="D26" s="14" t="s">
        <v>23</v>
      </c>
      <c r="E26" s="7">
        <v>0</v>
      </c>
    </row>
    <row r="27" spans="1:5" x14ac:dyDescent="0.25">
      <c r="A27" s="12">
        <v>26</v>
      </c>
      <c r="B27" s="12">
        <f>Preguntas!A8</f>
        <v>7</v>
      </c>
      <c r="C27" s="16"/>
      <c r="D27" s="14" t="s">
        <v>24</v>
      </c>
      <c r="E27" s="7">
        <v>1</v>
      </c>
    </row>
    <row r="28" spans="1:5" x14ac:dyDescent="0.25">
      <c r="A28" s="12">
        <v>27</v>
      </c>
      <c r="B28" s="12">
        <f>Preguntas!A8</f>
        <v>7</v>
      </c>
      <c r="C28" s="16"/>
      <c r="D28" s="14" t="s">
        <v>25</v>
      </c>
      <c r="E28" s="7">
        <v>0</v>
      </c>
    </row>
    <row r="29" spans="1:5" x14ac:dyDescent="0.25">
      <c r="A29" s="12">
        <v>28</v>
      </c>
      <c r="B29" s="12">
        <f>Preguntas!A8</f>
        <v>7</v>
      </c>
      <c r="C29" s="16"/>
      <c r="D29" s="14" t="s">
        <v>26</v>
      </c>
      <c r="E29" s="7">
        <v>0</v>
      </c>
    </row>
    <row r="30" spans="1:5" x14ac:dyDescent="0.25">
      <c r="A30" s="12">
        <v>29</v>
      </c>
      <c r="B30" s="12">
        <f>Preguntas!A9</f>
        <v>8</v>
      </c>
      <c r="C30" s="16" t="str">
        <f>Preguntas!B9</f>
        <v>Un adecuado analisis de peligros debe contar con</v>
      </c>
      <c r="D30" s="14" t="s">
        <v>27</v>
      </c>
      <c r="E30" s="7">
        <v>0</v>
      </c>
    </row>
    <row r="31" spans="1:5" x14ac:dyDescent="0.25">
      <c r="A31" s="12">
        <v>30</v>
      </c>
      <c r="B31" s="12">
        <f>Preguntas!A9</f>
        <v>8</v>
      </c>
      <c r="C31" s="16"/>
      <c r="D31" s="14" t="s">
        <v>28</v>
      </c>
      <c r="E31" s="7">
        <v>0</v>
      </c>
    </row>
    <row r="32" spans="1:5" x14ac:dyDescent="0.25">
      <c r="A32" s="12">
        <v>31</v>
      </c>
      <c r="B32" s="12">
        <f>Preguntas!A9</f>
        <v>8</v>
      </c>
      <c r="C32" s="16"/>
      <c r="D32" s="14" t="s">
        <v>29</v>
      </c>
      <c r="E32" s="7">
        <v>1</v>
      </c>
    </row>
    <row r="33" spans="1:5" x14ac:dyDescent="0.25">
      <c r="A33" s="12">
        <v>32</v>
      </c>
      <c r="B33" s="12">
        <f>Preguntas!A9</f>
        <v>8</v>
      </c>
      <c r="C33" s="16"/>
      <c r="D33" s="14" t="s">
        <v>30</v>
      </c>
      <c r="E33" s="7">
        <v>0</v>
      </c>
    </row>
    <row r="34" spans="1:5" x14ac:dyDescent="0.25">
      <c r="A34" s="12">
        <v>33</v>
      </c>
      <c r="B34" s="12">
        <f>Preguntas!A10</f>
        <v>9</v>
      </c>
      <c r="C34" s="16" t="str">
        <f>Preguntas!B10</f>
        <v>Lisas, sin tuercas o pernos, desmontables, de fácil limpieza, son características quien deben tener</v>
      </c>
      <c r="D34" s="14" t="s">
        <v>31</v>
      </c>
      <c r="E34" s="7">
        <v>1</v>
      </c>
    </row>
    <row r="35" spans="1:5" x14ac:dyDescent="0.25">
      <c r="A35" s="12">
        <v>34</v>
      </c>
      <c r="B35" s="12">
        <f>Preguntas!A10</f>
        <v>9</v>
      </c>
      <c r="C35" s="16"/>
      <c r="D35" s="14" t="s">
        <v>32</v>
      </c>
      <c r="E35" s="7">
        <v>0</v>
      </c>
    </row>
    <row r="36" spans="1:5" x14ac:dyDescent="0.25">
      <c r="A36" s="12">
        <v>35</v>
      </c>
      <c r="B36" s="12">
        <f>Preguntas!A10</f>
        <v>9</v>
      </c>
      <c r="C36" s="16"/>
      <c r="D36" s="14" t="s">
        <v>33</v>
      </c>
      <c r="E36" s="7">
        <v>0</v>
      </c>
    </row>
    <row r="37" spans="1:5" x14ac:dyDescent="0.25">
      <c r="A37" s="12">
        <v>36</v>
      </c>
      <c r="B37" s="12">
        <f>Preguntas!A10</f>
        <v>9</v>
      </c>
      <c r="C37" s="16"/>
      <c r="D37" s="14" t="s">
        <v>34</v>
      </c>
      <c r="E37" s="7">
        <v>0</v>
      </c>
    </row>
    <row r="38" spans="1:5" x14ac:dyDescent="0.25">
      <c r="A38" s="12">
        <v>37</v>
      </c>
      <c r="B38" s="12">
        <f>Preguntas!A11</f>
        <v>10</v>
      </c>
      <c r="C38" s="16" t="str">
        <f>Preguntas!B11</f>
        <v>Son ejemplos de actividades de gestión de alergenos</v>
      </c>
      <c r="D38" s="14" t="s">
        <v>35</v>
      </c>
      <c r="E38" s="7">
        <v>0</v>
      </c>
    </row>
    <row r="39" spans="1:5" x14ac:dyDescent="0.25">
      <c r="A39" s="12">
        <v>38</v>
      </c>
      <c r="B39" s="12">
        <f>Preguntas!A11</f>
        <v>10</v>
      </c>
      <c r="C39" s="16"/>
      <c r="D39" s="14" t="s">
        <v>36</v>
      </c>
      <c r="E39" s="7">
        <v>1</v>
      </c>
    </row>
    <row r="40" spans="1:5" x14ac:dyDescent="0.25">
      <c r="A40" s="12">
        <v>39</v>
      </c>
      <c r="B40" s="12">
        <f>Preguntas!A11</f>
        <v>10</v>
      </c>
      <c r="C40" s="16"/>
      <c r="D40" s="14" t="s">
        <v>37</v>
      </c>
      <c r="E40" s="7">
        <v>0</v>
      </c>
    </row>
    <row r="41" spans="1:5" x14ac:dyDescent="0.25">
      <c r="A41" s="12">
        <v>40</v>
      </c>
      <c r="B41" s="12">
        <f>Preguntas!A11</f>
        <v>10</v>
      </c>
      <c r="C41" s="16"/>
      <c r="D41" s="14" t="s">
        <v>38</v>
      </c>
      <c r="E41" s="7">
        <v>0</v>
      </c>
    </row>
    <row r="42" spans="1:5" x14ac:dyDescent="0.25">
      <c r="A42" s="12">
        <v>41</v>
      </c>
      <c r="B42" s="12">
        <f>Preguntas!A12</f>
        <v>11</v>
      </c>
      <c r="C42" s="16" t="str">
        <f>Preguntas!B12</f>
        <v>Un ejemplo de una Buena Practica de Manufactura en el diseño de una planta de producción de alimentos es</v>
      </c>
      <c r="D42" s="14" t="s">
        <v>39</v>
      </c>
      <c r="E42" s="7">
        <v>0</v>
      </c>
    </row>
    <row r="43" spans="1:5" x14ac:dyDescent="0.25">
      <c r="A43" s="12">
        <v>42</v>
      </c>
      <c r="B43" s="12">
        <f>Preguntas!A12</f>
        <v>11</v>
      </c>
      <c r="C43" s="16"/>
      <c r="D43" s="14" t="s">
        <v>40</v>
      </c>
      <c r="E43" s="7">
        <v>0</v>
      </c>
    </row>
    <row r="44" spans="1:5" x14ac:dyDescent="0.25">
      <c r="A44" s="12">
        <v>43</v>
      </c>
      <c r="B44" s="12">
        <f>Preguntas!A12</f>
        <v>11</v>
      </c>
      <c r="C44" s="16"/>
      <c r="D44" s="14" t="s">
        <v>41</v>
      </c>
      <c r="E44" s="7">
        <v>0</v>
      </c>
    </row>
    <row r="45" spans="1:5" x14ac:dyDescent="0.25">
      <c r="A45" s="12">
        <v>44</v>
      </c>
      <c r="B45" s="12">
        <f>Preguntas!A12</f>
        <v>11</v>
      </c>
      <c r="C45" s="16"/>
      <c r="D45" s="14" t="s">
        <v>42</v>
      </c>
      <c r="E45" s="7">
        <v>1</v>
      </c>
    </row>
    <row r="46" spans="1:5" x14ac:dyDescent="0.25">
      <c r="A46" s="12">
        <v>45</v>
      </c>
      <c r="B46" s="12">
        <f>Preguntas!A13</f>
        <v>12</v>
      </c>
      <c r="C46" s="16" t="str">
        <f>Preguntas!B13</f>
        <v>La aplicación de exámenes médicos a manipuladores de alimentos se debe hacer cuando</v>
      </c>
      <c r="D46" s="14" t="s">
        <v>43</v>
      </c>
      <c r="E46" s="7">
        <v>0</v>
      </c>
    </row>
    <row r="47" spans="1:5" x14ac:dyDescent="0.25">
      <c r="A47" s="12">
        <v>46</v>
      </c>
      <c r="B47" s="12">
        <f>Preguntas!A13</f>
        <v>12</v>
      </c>
      <c r="C47" s="16"/>
      <c r="D47" s="14" t="s">
        <v>44</v>
      </c>
      <c r="E47" s="7">
        <v>0</v>
      </c>
    </row>
    <row r="48" spans="1:5" x14ac:dyDescent="0.25">
      <c r="A48" s="12">
        <v>47</v>
      </c>
      <c r="B48" s="12">
        <f>Preguntas!A13</f>
        <v>12</v>
      </c>
      <c r="C48" s="16"/>
      <c r="D48" s="14" t="s">
        <v>45</v>
      </c>
      <c r="E48" s="7">
        <v>1</v>
      </c>
    </row>
    <row r="49" spans="1:5" x14ac:dyDescent="0.25">
      <c r="A49" s="12">
        <v>48</v>
      </c>
      <c r="B49" s="12">
        <f>Preguntas!A13</f>
        <v>12</v>
      </c>
      <c r="C49" s="16"/>
      <c r="D49" s="14" t="s">
        <v>46</v>
      </c>
      <c r="E49" s="7">
        <v>0</v>
      </c>
    </row>
    <row r="50" spans="1:5" x14ac:dyDescent="0.25">
      <c r="A50" s="12">
        <v>49</v>
      </c>
      <c r="B50" s="12">
        <f>Preguntas!A14</f>
        <v>13</v>
      </c>
      <c r="C50" s="16" t="str">
        <f>Preguntas!B14</f>
        <v>Un control adecuado de plagas siempre deberia incluir</v>
      </c>
      <c r="D50" s="14" t="s">
        <v>47</v>
      </c>
      <c r="E50" s="7">
        <v>1</v>
      </c>
    </row>
    <row r="51" spans="1:5" x14ac:dyDescent="0.25">
      <c r="A51" s="12">
        <v>50</v>
      </c>
      <c r="B51" s="12">
        <f>Preguntas!A14</f>
        <v>13</v>
      </c>
      <c r="C51" s="16"/>
      <c r="D51" s="14" t="s">
        <v>48</v>
      </c>
      <c r="E51" s="7">
        <v>0</v>
      </c>
    </row>
    <row r="52" spans="1:5" x14ac:dyDescent="0.25">
      <c r="A52" s="12">
        <v>51</v>
      </c>
      <c r="B52" s="12">
        <f>Preguntas!A14</f>
        <v>13</v>
      </c>
      <c r="C52" s="16"/>
      <c r="D52" s="14" t="s">
        <v>49</v>
      </c>
      <c r="E52" s="7">
        <v>0</v>
      </c>
    </row>
    <row r="53" spans="1:5" x14ac:dyDescent="0.25">
      <c r="A53" s="12">
        <v>52</v>
      </c>
      <c r="B53" s="12">
        <f>Preguntas!A14</f>
        <v>13</v>
      </c>
      <c r="C53" s="16"/>
      <c r="D53" s="14" t="s">
        <v>50</v>
      </c>
      <c r="E53" s="7">
        <v>0</v>
      </c>
    </row>
    <row r="54" spans="1:5" x14ac:dyDescent="0.25">
      <c r="A54" s="12">
        <v>53</v>
      </c>
      <c r="B54" s="12">
        <f>Preguntas!A15</f>
        <v>14</v>
      </c>
      <c r="C54" s="16" t="str">
        <f>Preguntas!B15</f>
        <v>En cuanto a la validacion de los PCC se puede decir</v>
      </c>
      <c r="D54" s="14" t="s">
        <v>51</v>
      </c>
      <c r="E54" s="7">
        <v>0</v>
      </c>
    </row>
    <row r="55" spans="1:5" x14ac:dyDescent="0.25">
      <c r="A55" s="12">
        <v>54</v>
      </c>
      <c r="B55" s="12">
        <f>Preguntas!A15</f>
        <v>14</v>
      </c>
      <c r="C55" s="16"/>
      <c r="D55" s="14" t="s">
        <v>52</v>
      </c>
      <c r="E55" s="7">
        <v>0</v>
      </c>
    </row>
    <row r="56" spans="1:5" x14ac:dyDescent="0.25">
      <c r="A56" s="12">
        <v>55</v>
      </c>
      <c r="B56" s="12">
        <f>Preguntas!A15</f>
        <v>14</v>
      </c>
      <c r="C56" s="16"/>
      <c r="D56" s="14" t="s">
        <v>53</v>
      </c>
      <c r="E56" s="7">
        <v>1</v>
      </c>
    </row>
    <row r="57" spans="1:5" x14ac:dyDescent="0.25">
      <c r="A57" s="12">
        <v>56</v>
      </c>
      <c r="B57" s="12">
        <f>Preguntas!A15</f>
        <v>14</v>
      </c>
      <c r="C57" s="16"/>
      <c r="D57" s="14" t="s">
        <v>54</v>
      </c>
      <c r="E57" s="7">
        <v>0</v>
      </c>
    </row>
    <row r="58" spans="1:5" x14ac:dyDescent="0.25">
      <c r="A58" s="12">
        <v>57</v>
      </c>
      <c r="B58" s="12">
        <f>Preguntas!A16</f>
        <v>15</v>
      </c>
      <c r="C58" s="16" t="str">
        <f>Preguntas!B16</f>
        <v>Un equipo HACCP adecuado deberia contar, entre otras caracteristcias, con</v>
      </c>
      <c r="D58" s="14" t="s">
        <v>55</v>
      </c>
      <c r="E58" s="7">
        <v>0</v>
      </c>
    </row>
    <row r="59" spans="1:5" x14ac:dyDescent="0.25">
      <c r="A59" s="12">
        <v>58</v>
      </c>
      <c r="B59" s="12">
        <f>Preguntas!A16</f>
        <v>15</v>
      </c>
      <c r="C59" s="16"/>
      <c r="D59" s="14" t="s">
        <v>56</v>
      </c>
      <c r="E59" s="7">
        <v>0</v>
      </c>
    </row>
    <row r="60" spans="1:5" x14ac:dyDescent="0.25">
      <c r="A60" s="12">
        <v>59</v>
      </c>
      <c r="B60" s="12">
        <f>Preguntas!A16</f>
        <v>15</v>
      </c>
      <c r="C60" s="16"/>
      <c r="D60" s="14" t="s">
        <v>57</v>
      </c>
      <c r="E60" s="7">
        <v>0</v>
      </c>
    </row>
    <row r="61" spans="1:5" x14ac:dyDescent="0.25">
      <c r="A61" s="12">
        <v>60</v>
      </c>
      <c r="B61" s="12">
        <f>Preguntas!A16</f>
        <v>15</v>
      </c>
      <c r="C61" s="16"/>
      <c r="D61" s="14" t="s">
        <v>58</v>
      </c>
      <c r="E61" s="7">
        <v>1</v>
      </c>
    </row>
    <row r="62" spans="1:5" x14ac:dyDescent="0.25">
      <c r="A62" s="12">
        <v>61</v>
      </c>
      <c r="B62" s="12">
        <f>Preguntas!A17</f>
        <v>16</v>
      </c>
      <c r="C62" s="16" t="str">
        <f>Preguntas!B17</f>
        <v>El HACCP es</v>
      </c>
      <c r="D62" s="14" t="s">
        <v>59</v>
      </c>
      <c r="E62" s="7">
        <v>0</v>
      </c>
    </row>
    <row r="63" spans="1:5" x14ac:dyDescent="0.25">
      <c r="A63" s="12">
        <v>62</v>
      </c>
      <c r="B63" s="12">
        <f>Preguntas!A17</f>
        <v>16</v>
      </c>
      <c r="C63" s="16"/>
      <c r="D63" s="14" t="s">
        <v>60</v>
      </c>
      <c r="E63" s="7">
        <v>0</v>
      </c>
    </row>
    <row r="64" spans="1:5" x14ac:dyDescent="0.25">
      <c r="A64" s="12">
        <v>63</v>
      </c>
      <c r="B64" s="12">
        <f>Preguntas!A17</f>
        <v>16</v>
      </c>
      <c r="C64" s="16"/>
      <c r="D64" s="14" t="s">
        <v>61</v>
      </c>
      <c r="E64" s="7">
        <v>0</v>
      </c>
    </row>
    <row r="65" spans="1:5" x14ac:dyDescent="0.25">
      <c r="A65" s="12">
        <v>64</v>
      </c>
      <c r="B65" s="12">
        <f>Preguntas!A17</f>
        <v>16</v>
      </c>
      <c r="C65" s="16"/>
      <c r="D65" s="14" t="s">
        <v>62</v>
      </c>
      <c r="E65" s="7">
        <v>1</v>
      </c>
    </row>
    <row r="66" spans="1:5" x14ac:dyDescent="0.25">
      <c r="A66" s="12">
        <v>65</v>
      </c>
      <c r="B66" s="12">
        <f>Preguntas!A18</f>
        <v>17</v>
      </c>
      <c r="C66" s="16" t="str">
        <f>Preguntas!B18</f>
        <v>Para poder implementar un HACCP se requiere, entre otras cosas</v>
      </c>
      <c r="D66" s="14" t="s">
        <v>63</v>
      </c>
      <c r="E66" s="7">
        <v>1</v>
      </c>
    </row>
    <row r="67" spans="1:5" x14ac:dyDescent="0.25">
      <c r="A67" s="12">
        <v>66</v>
      </c>
      <c r="B67" s="12">
        <f>Preguntas!A18</f>
        <v>17</v>
      </c>
      <c r="C67" s="16"/>
      <c r="D67" s="14" t="s">
        <v>64</v>
      </c>
      <c r="E67" s="7">
        <v>0</v>
      </c>
    </row>
    <row r="68" spans="1:5" x14ac:dyDescent="0.25">
      <c r="A68" s="12">
        <v>67</v>
      </c>
      <c r="B68" s="12">
        <f>Preguntas!A18</f>
        <v>17</v>
      </c>
      <c r="C68" s="16"/>
      <c r="D68" s="14" t="s">
        <v>65</v>
      </c>
      <c r="E68" s="7">
        <v>0</v>
      </c>
    </row>
    <row r="69" spans="1:5" x14ac:dyDescent="0.25">
      <c r="A69" s="12">
        <v>68</v>
      </c>
      <c r="B69" s="12">
        <f>Preguntas!A18</f>
        <v>17</v>
      </c>
      <c r="C69" s="16"/>
      <c r="D69" s="14" t="s">
        <v>66</v>
      </c>
      <c r="E69" s="7">
        <v>0</v>
      </c>
    </row>
    <row r="70" spans="1:5" x14ac:dyDescent="0.25">
      <c r="A70" s="12">
        <v>69</v>
      </c>
      <c r="B70" s="12">
        <f>Preguntas!A19</f>
        <v>18</v>
      </c>
      <c r="C70" s="16" t="str">
        <f>Preguntas!B19</f>
        <v>En referencia al uso del arbol de decisiones para la determinación de los PCC, podemos decir</v>
      </c>
      <c r="D70" s="14" t="s">
        <v>67</v>
      </c>
      <c r="E70" s="7">
        <v>0</v>
      </c>
    </row>
    <row r="71" spans="1:5" x14ac:dyDescent="0.25">
      <c r="A71" s="12">
        <v>70</v>
      </c>
      <c r="B71" s="12">
        <f>Preguntas!A19</f>
        <v>18</v>
      </c>
      <c r="C71" s="16"/>
      <c r="D71" s="14" t="s">
        <v>68</v>
      </c>
      <c r="E71" s="7">
        <v>0</v>
      </c>
    </row>
    <row r="72" spans="1:5" x14ac:dyDescent="0.25">
      <c r="A72" s="12">
        <v>71</v>
      </c>
      <c r="B72" s="12">
        <f>Preguntas!A19</f>
        <v>18</v>
      </c>
      <c r="C72" s="16"/>
      <c r="D72" s="14" t="s">
        <v>69</v>
      </c>
      <c r="E72" s="7">
        <v>0</v>
      </c>
    </row>
    <row r="73" spans="1:5" x14ac:dyDescent="0.25">
      <c r="A73" s="12">
        <v>72</v>
      </c>
      <c r="B73" s="12">
        <f>Preguntas!A19</f>
        <v>18</v>
      </c>
      <c r="C73" s="16"/>
      <c r="D73" s="14" t="s">
        <v>70</v>
      </c>
      <c r="E73" s="7">
        <v>1</v>
      </c>
    </row>
    <row r="74" spans="1:5" x14ac:dyDescent="0.25">
      <c r="A74" s="12">
        <v>73</v>
      </c>
      <c r="B74" s="12">
        <f>Preguntas!A20</f>
        <v>19</v>
      </c>
      <c r="C74" s="16" t="str">
        <f>Preguntas!B20</f>
        <v>El análisis de peligros es un proceso de _____ y evaluación de los ______ identificados en ingredientes, el entorno, en el proceso o en los alimentos y de las condiciones que los originan para decidir si son significativos o no.</v>
      </c>
      <c r="D74" s="14" t="s">
        <v>71</v>
      </c>
      <c r="E74" s="7">
        <v>0</v>
      </c>
    </row>
    <row r="75" spans="1:5" x14ac:dyDescent="0.25">
      <c r="A75" s="12">
        <v>74</v>
      </c>
      <c r="B75" s="12">
        <f>Preguntas!A20</f>
        <v>19</v>
      </c>
      <c r="C75" s="16"/>
      <c r="D75" s="14" t="s">
        <v>72</v>
      </c>
      <c r="E75" s="7">
        <v>0</v>
      </c>
    </row>
    <row r="76" spans="1:5" x14ac:dyDescent="0.25">
      <c r="A76" s="12">
        <v>75</v>
      </c>
      <c r="B76" s="12">
        <f>Preguntas!A20</f>
        <v>19</v>
      </c>
      <c r="C76" s="16"/>
      <c r="D76" s="14" t="s">
        <v>73</v>
      </c>
      <c r="E76" s="7">
        <v>1</v>
      </c>
    </row>
    <row r="77" spans="1:5" x14ac:dyDescent="0.25">
      <c r="A77" s="12">
        <v>76</v>
      </c>
      <c r="B77" s="12">
        <f>Preguntas!A20</f>
        <v>19</v>
      </c>
      <c r="C77" s="16"/>
      <c r="D77" s="14" t="s">
        <v>74</v>
      </c>
      <c r="E77" s="7">
        <v>0</v>
      </c>
    </row>
    <row r="78" spans="1:5" x14ac:dyDescent="0.25">
      <c r="A78" s="12">
        <v>77</v>
      </c>
      <c r="B78" s="12">
        <f>Preguntas!A21</f>
        <v>20</v>
      </c>
      <c r="C78" s="16" t="str">
        <f>Preguntas!B21</f>
        <v>Punto Critico de Control o PCC es la etapa del proceso donde es factible aplicar una medida de control para ______, _____ o _____ un peligro a niveles aceptables o seguros para los alimentos.</v>
      </c>
      <c r="D78" s="14" t="s">
        <v>75</v>
      </c>
      <c r="E78" s="7">
        <v>0</v>
      </c>
    </row>
    <row r="79" spans="1:5" x14ac:dyDescent="0.25">
      <c r="A79" s="12">
        <v>78</v>
      </c>
      <c r="B79" s="12">
        <f>Preguntas!A21</f>
        <v>20</v>
      </c>
      <c r="C79" s="16"/>
      <c r="D79" s="14" t="s">
        <v>76</v>
      </c>
      <c r="E79" s="7">
        <v>0</v>
      </c>
    </row>
    <row r="80" spans="1:5" x14ac:dyDescent="0.25">
      <c r="A80" s="12">
        <v>79</v>
      </c>
      <c r="B80" s="12">
        <f>Preguntas!A21</f>
        <v>20</v>
      </c>
      <c r="C80" s="16"/>
      <c r="D80" s="14" t="s">
        <v>77</v>
      </c>
      <c r="E80" s="7">
        <v>0</v>
      </c>
    </row>
    <row r="81" spans="1:5" x14ac:dyDescent="0.25">
      <c r="A81" s="12">
        <v>80</v>
      </c>
      <c r="B81" s="12">
        <f>Preguntas!A21</f>
        <v>20</v>
      </c>
      <c r="C81" s="16"/>
      <c r="D81" s="14" t="s">
        <v>78</v>
      </c>
      <c r="E81" s="7">
        <v>1</v>
      </c>
    </row>
    <row r="82" spans="1:5" x14ac:dyDescent="0.25">
      <c r="A82" s="12">
        <v>81</v>
      </c>
      <c r="B82" s="12">
        <f>Preguntas!A22</f>
        <v>21</v>
      </c>
      <c r="C82" s="16" t="str">
        <f>Preguntas!B22</f>
        <v>Algunas características del diagrama de flujo como parte de los preliminares del HACCP son</v>
      </c>
      <c r="D82" s="14" t="s">
        <v>79</v>
      </c>
      <c r="E82" s="7">
        <v>0</v>
      </c>
    </row>
    <row r="83" spans="1:5" x14ac:dyDescent="0.25">
      <c r="A83" s="12">
        <v>82</v>
      </c>
      <c r="B83" s="12">
        <f>Preguntas!A22</f>
        <v>21</v>
      </c>
      <c r="C83" s="16"/>
      <c r="D83" s="14" t="s">
        <v>80</v>
      </c>
      <c r="E83" s="7">
        <v>1</v>
      </c>
    </row>
    <row r="84" spans="1:5" x14ac:dyDescent="0.25">
      <c r="A84" s="12">
        <v>83</v>
      </c>
      <c r="B84" s="12">
        <f>Preguntas!A22</f>
        <v>21</v>
      </c>
      <c r="C84" s="16"/>
      <c r="D84" s="14" t="s">
        <v>81</v>
      </c>
      <c r="E84" s="7">
        <v>0</v>
      </c>
    </row>
    <row r="85" spans="1:5" x14ac:dyDescent="0.25">
      <c r="A85" s="12">
        <v>84</v>
      </c>
      <c r="B85" s="12">
        <f>Preguntas!A22</f>
        <v>21</v>
      </c>
      <c r="C85" s="16"/>
      <c r="D85" s="14" t="s">
        <v>82</v>
      </c>
      <c r="E85" s="7">
        <v>0</v>
      </c>
    </row>
    <row r="86" spans="1:5" x14ac:dyDescent="0.25">
      <c r="A86" s="12">
        <v>85</v>
      </c>
      <c r="B86" s="12">
        <f>Preguntas!A23</f>
        <v>22</v>
      </c>
      <c r="C86" s="16" t="str">
        <f>Preguntas!B23</f>
        <v>Brevemente el principio 6 del HACCP describe</v>
      </c>
      <c r="D86" s="14" t="s">
        <v>83</v>
      </c>
      <c r="E86" s="7">
        <v>0</v>
      </c>
    </row>
    <row r="87" spans="1:5" x14ac:dyDescent="0.25">
      <c r="A87" s="12">
        <v>86</v>
      </c>
      <c r="B87" s="12">
        <f>Preguntas!A23</f>
        <v>22</v>
      </c>
      <c r="C87" s="16"/>
      <c r="D87" s="14" t="s">
        <v>84</v>
      </c>
      <c r="E87" s="7">
        <v>0</v>
      </c>
    </row>
    <row r="88" spans="1:5" x14ac:dyDescent="0.25">
      <c r="A88" s="12">
        <v>87</v>
      </c>
      <c r="B88" s="12">
        <f>Preguntas!A23</f>
        <v>22</v>
      </c>
      <c r="C88" s="16"/>
      <c r="D88" s="14" t="s">
        <v>85</v>
      </c>
      <c r="E88" s="7">
        <v>1</v>
      </c>
    </row>
    <row r="89" spans="1:5" x14ac:dyDescent="0.25">
      <c r="A89" s="12">
        <v>88</v>
      </c>
      <c r="B89" s="12">
        <f>Preguntas!A23</f>
        <v>22</v>
      </c>
      <c r="C89" s="16"/>
      <c r="D89" s="14" t="s">
        <v>86</v>
      </c>
      <c r="E89" s="7">
        <v>0</v>
      </c>
    </row>
    <row r="90" spans="1:5" x14ac:dyDescent="0.25">
      <c r="A90" s="12">
        <v>89</v>
      </c>
      <c r="B90" s="12">
        <f>Preguntas!A24</f>
        <v>23</v>
      </c>
      <c r="C90" s="16" t="str">
        <f>Preguntas!B24</f>
        <v>Una forma breve de describir la diferencia entre limite critico y limite operacional aplicado a un PCC es</v>
      </c>
      <c r="D90" s="14" t="s">
        <v>87</v>
      </c>
      <c r="E90" s="7">
        <v>0</v>
      </c>
    </row>
    <row r="91" spans="1:5" x14ac:dyDescent="0.25">
      <c r="A91" s="12">
        <v>90</v>
      </c>
      <c r="B91" s="12">
        <f>Preguntas!A24</f>
        <v>23</v>
      </c>
      <c r="C91" s="16"/>
      <c r="D91" s="14" t="s">
        <v>88</v>
      </c>
      <c r="E91" s="7">
        <v>1</v>
      </c>
    </row>
    <row r="92" spans="1:5" x14ac:dyDescent="0.25">
      <c r="A92" s="12">
        <v>91</v>
      </c>
      <c r="B92" s="12">
        <f>Preguntas!A24</f>
        <v>23</v>
      </c>
      <c r="C92" s="16"/>
      <c r="D92" s="14" t="s">
        <v>89</v>
      </c>
      <c r="E92" s="7">
        <v>0</v>
      </c>
    </row>
    <row r="93" spans="1:5" x14ac:dyDescent="0.25">
      <c r="A93" s="12">
        <v>92</v>
      </c>
      <c r="B93" s="12">
        <f>Preguntas!A24</f>
        <v>23</v>
      </c>
      <c r="C93" s="16"/>
      <c r="D93" s="14" t="s">
        <v>90</v>
      </c>
      <c r="E93" s="7">
        <v>0</v>
      </c>
    </row>
    <row r="94" spans="1:5" x14ac:dyDescent="0.25">
      <c r="A94" s="12">
        <v>93</v>
      </c>
      <c r="B94" s="12">
        <f>Preguntas!A25</f>
        <v>24</v>
      </c>
      <c r="C94" s="16" t="str">
        <f>Preguntas!B25</f>
        <v>Es importante que el equipo HACCP sea interdisciplinario por que</v>
      </c>
      <c r="D94" s="14" t="s">
        <v>91</v>
      </c>
      <c r="E94" s="7">
        <v>0</v>
      </c>
    </row>
    <row r="95" spans="1:5" x14ac:dyDescent="0.25">
      <c r="A95" s="12">
        <v>94</v>
      </c>
      <c r="B95" s="12">
        <f>Preguntas!A25</f>
        <v>24</v>
      </c>
      <c r="C95" s="16"/>
      <c r="D95" s="14" t="s">
        <v>92</v>
      </c>
      <c r="E95" s="7">
        <v>1</v>
      </c>
    </row>
    <row r="96" spans="1:5" x14ac:dyDescent="0.25">
      <c r="A96" s="12">
        <v>95</v>
      </c>
      <c r="B96" s="12">
        <f>Preguntas!A25</f>
        <v>24</v>
      </c>
      <c r="C96" s="16"/>
      <c r="D96" s="14" t="s">
        <v>93</v>
      </c>
      <c r="E96" s="7">
        <v>0</v>
      </c>
    </row>
    <row r="97" spans="1:5" x14ac:dyDescent="0.25">
      <c r="A97" s="12">
        <v>96</v>
      </c>
      <c r="B97" s="12">
        <f>Preguntas!A25</f>
        <v>24</v>
      </c>
      <c r="C97" s="16"/>
      <c r="D97" s="14" t="s">
        <v>94</v>
      </c>
      <c r="E97" s="7">
        <v>0</v>
      </c>
    </row>
    <row r="98" spans="1:5" x14ac:dyDescent="0.25">
      <c r="A98" s="12">
        <v>97</v>
      </c>
      <c r="B98" s="12">
        <f>Preguntas!A26</f>
        <v>25</v>
      </c>
      <c r="C98" s="16" t="str">
        <f>Preguntas!B26</f>
        <v>La diferencia entre probabilidad y gravedad a la hora de evaluar el riesgo asociado a un peligro se puede resumir en</v>
      </c>
      <c r="D98" s="14" t="s">
        <v>95</v>
      </c>
      <c r="E98" s="7">
        <v>1</v>
      </c>
    </row>
    <row r="99" spans="1:5" x14ac:dyDescent="0.25">
      <c r="A99" s="12">
        <v>98</v>
      </c>
      <c r="B99" s="12">
        <f>Preguntas!A26</f>
        <v>25</v>
      </c>
      <c r="C99" s="16"/>
      <c r="D99" s="14" t="s">
        <v>96</v>
      </c>
      <c r="E99" s="7">
        <v>0</v>
      </c>
    </row>
    <row r="100" spans="1:5" x14ac:dyDescent="0.25">
      <c r="A100" s="12">
        <v>99</v>
      </c>
      <c r="B100" s="12">
        <f>Preguntas!A26</f>
        <v>25</v>
      </c>
      <c r="C100" s="16"/>
      <c r="D100" s="14" t="s">
        <v>97</v>
      </c>
      <c r="E100" s="7">
        <v>0</v>
      </c>
    </row>
    <row r="101" spans="1:5" x14ac:dyDescent="0.25">
      <c r="A101" s="12">
        <v>100</v>
      </c>
      <c r="B101" s="12">
        <f>Preguntas!A26</f>
        <v>25</v>
      </c>
      <c r="C101" s="16"/>
      <c r="D101" s="14" t="s">
        <v>89</v>
      </c>
      <c r="E101" s="7">
        <v>0</v>
      </c>
    </row>
    <row r="102" spans="1:5" x14ac:dyDescent="0.25">
      <c r="A102" s="12">
        <v>101</v>
      </c>
      <c r="B102" s="12">
        <f>Preguntas!A27</f>
        <v>26</v>
      </c>
      <c r="C102" s="16" t="str">
        <f>Preguntas!B27</f>
        <v>Malgunas de las circunstancias donde es importante actualizar el plan HACCP son</v>
      </c>
      <c r="D102" s="14" t="s">
        <v>98</v>
      </c>
      <c r="E102" s="7">
        <v>1</v>
      </c>
    </row>
    <row r="103" spans="1:5" x14ac:dyDescent="0.25">
      <c r="A103" s="12">
        <v>102</v>
      </c>
      <c r="B103" s="12">
        <f>Preguntas!A27</f>
        <v>26</v>
      </c>
      <c r="C103" s="16"/>
      <c r="D103" s="14" t="s">
        <v>99</v>
      </c>
      <c r="E103" s="7">
        <v>0</v>
      </c>
    </row>
    <row r="104" spans="1:5" x14ac:dyDescent="0.25">
      <c r="A104" s="12">
        <v>103</v>
      </c>
      <c r="B104" s="12">
        <f>Preguntas!A27</f>
        <v>26</v>
      </c>
      <c r="C104" s="16"/>
      <c r="D104" s="14" t="s">
        <v>100</v>
      </c>
      <c r="E104" s="7">
        <v>0</v>
      </c>
    </row>
    <row r="105" spans="1:5" x14ac:dyDescent="0.25">
      <c r="A105" s="12">
        <v>104</v>
      </c>
      <c r="B105" s="12">
        <f>Preguntas!A27</f>
        <v>26</v>
      </c>
      <c r="C105" s="16"/>
      <c r="D105" s="14" t="s">
        <v>101</v>
      </c>
      <c r="E105" s="7">
        <v>0</v>
      </c>
    </row>
    <row r="106" spans="1:5" x14ac:dyDescent="0.25">
      <c r="A106" s="12">
        <v>105</v>
      </c>
      <c r="B106" s="12">
        <f>Preguntas!A28</f>
        <v>27</v>
      </c>
      <c r="C106" s="16" t="str">
        <f>Preguntas!B28</f>
        <v>Una organziacion ha realizado el analisis de peligros para su linea de producción de hamburguesas de carne de res crudas, congeladas para consumo humano, como parte del mismo se han identificado los siguientes peligros alimentarios</v>
      </c>
      <c r="D106" s="14" t="s">
        <v>102</v>
      </c>
      <c r="E106" s="7">
        <v>0</v>
      </c>
    </row>
    <row r="107" spans="1:5" x14ac:dyDescent="0.25">
      <c r="A107" s="12">
        <v>106</v>
      </c>
      <c r="B107" s="12">
        <f>Preguntas!A28</f>
        <v>27</v>
      </c>
      <c r="C107" s="16"/>
      <c r="D107" s="14" t="s">
        <v>103</v>
      </c>
      <c r="E107" s="7">
        <v>1</v>
      </c>
    </row>
    <row r="108" spans="1:5" x14ac:dyDescent="0.25">
      <c r="A108" s="12">
        <v>107</v>
      </c>
      <c r="B108" s="12">
        <f>Preguntas!A28</f>
        <v>27</v>
      </c>
      <c r="C108" s="16"/>
      <c r="D108" s="14" t="s">
        <v>104</v>
      </c>
      <c r="E108" s="7">
        <v>0</v>
      </c>
    </row>
    <row r="109" spans="1:5" x14ac:dyDescent="0.25">
      <c r="A109" s="12">
        <v>108</v>
      </c>
      <c r="B109" s="12">
        <f>Preguntas!A28</f>
        <v>27</v>
      </c>
      <c r="C109" s="16"/>
      <c r="D109" s="14" t="s">
        <v>105</v>
      </c>
      <c r="E109" s="7">
        <v>0</v>
      </c>
    </row>
    <row r="110" spans="1:5" x14ac:dyDescent="0.25">
      <c r="A110" s="12">
        <v>109</v>
      </c>
      <c r="B110" s="12">
        <f>Preguntas!A29</f>
        <v>28</v>
      </c>
      <c r="C110" s="16" t="str">
        <f>Preguntas!B29</f>
        <v>Para el PCC en la etapa de coccion de una empresa que fabrica alimentos listos para el consumo se han establecido los siguientes parametros</v>
      </c>
      <c r="D110" s="14" t="s">
        <v>106</v>
      </c>
      <c r="E110" s="7">
        <v>0</v>
      </c>
    </row>
    <row r="111" spans="1:5" x14ac:dyDescent="0.25">
      <c r="A111" s="12">
        <v>110</v>
      </c>
      <c r="B111" s="12">
        <f>Preguntas!A29</f>
        <v>28</v>
      </c>
      <c r="C111" s="16"/>
      <c r="D111" s="14" t="s">
        <v>107</v>
      </c>
      <c r="E111" s="7">
        <v>0</v>
      </c>
    </row>
    <row r="112" spans="1:5" x14ac:dyDescent="0.25">
      <c r="A112" s="12">
        <v>111</v>
      </c>
      <c r="B112" s="12">
        <f>Preguntas!A29</f>
        <v>28</v>
      </c>
      <c r="C112" s="16"/>
      <c r="D112" s="14" t="s">
        <v>108</v>
      </c>
      <c r="E112" s="7">
        <v>1</v>
      </c>
    </row>
    <row r="113" spans="1:5" x14ac:dyDescent="0.25">
      <c r="A113" s="12">
        <v>112</v>
      </c>
      <c r="B113" s="12">
        <f>Preguntas!A29</f>
        <v>28</v>
      </c>
      <c r="C113" s="16"/>
      <c r="D113" s="14" t="s">
        <v>109</v>
      </c>
      <c r="E113" s="7">
        <v>0</v>
      </c>
    </row>
    <row r="114" spans="1:5" x14ac:dyDescent="0.25">
      <c r="A114" s="12">
        <v>113</v>
      </c>
      <c r="B114" s="12">
        <f>Preguntas!A30</f>
        <v>29</v>
      </c>
      <c r="C114" s="16" t="str">
        <f>Preguntas!B30</f>
        <v>Para el PCC en la etapa de desinfeccion de verduras de una empresa que fabrica ensaladas para consumo humano se han establecido los siguinetes parametros para su monitoreo</v>
      </c>
      <c r="D114" s="14" t="s">
        <v>110</v>
      </c>
      <c r="E114" s="7">
        <v>0</v>
      </c>
    </row>
    <row r="115" spans="1:5" x14ac:dyDescent="0.25">
      <c r="A115" s="12">
        <v>114</v>
      </c>
      <c r="B115" s="12">
        <f>Preguntas!A30</f>
        <v>29</v>
      </c>
      <c r="C115" s="16"/>
      <c r="D115" s="14" t="s">
        <v>111</v>
      </c>
      <c r="E115" s="7">
        <v>0</v>
      </c>
    </row>
    <row r="116" spans="1:5" x14ac:dyDescent="0.25">
      <c r="A116" s="12">
        <v>115</v>
      </c>
      <c r="B116" s="12">
        <f>Preguntas!A30</f>
        <v>29</v>
      </c>
      <c r="C116" s="16"/>
      <c r="D116" s="14" t="s">
        <v>112</v>
      </c>
      <c r="E116" s="7">
        <v>0</v>
      </c>
    </row>
    <row r="117" spans="1:5" x14ac:dyDescent="0.25">
      <c r="A117" s="12">
        <v>116</v>
      </c>
      <c r="B117" s="12">
        <f>Preguntas!A30</f>
        <v>29</v>
      </c>
      <c r="C117" s="16"/>
      <c r="D117" s="14" t="s">
        <v>113</v>
      </c>
      <c r="E117" s="7">
        <v>1</v>
      </c>
    </row>
    <row r="118" spans="1:5" x14ac:dyDescent="0.25">
      <c r="A118" s="12">
        <v>117</v>
      </c>
      <c r="B118" s="12">
        <f>Preguntas!A31</f>
        <v>30</v>
      </c>
      <c r="C118" s="16" t="str">
        <f>Preguntas!B31</f>
        <v>X</v>
      </c>
      <c r="D118" s="14" t="s">
        <v>114</v>
      </c>
      <c r="E118" s="7">
        <v>0</v>
      </c>
    </row>
    <row r="119" spans="1:5" x14ac:dyDescent="0.25">
      <c r="A119" s="12">
        <v>118</v>
      </c>
      <c r="B119" s="12">
        <f>Preguntas!A31</f>
        <v>30</v>
      </c>
      <c r="C119" s="16"/>
      <c r="D119" s="14" t="s">
        <v>115</v>
      </c>
      <c r="E119" s="7">
        <v>0</v>
      </c>
    </row>
    <row r="120" spans="1:5" x14ac:dyDescent="0.25">
      <c r="A120" s="12">
        <v>119</v>
      </c>
      <c r="B120" s="12">
        <f>Preguntas!A31</f>
        <v>30</v>
      </c>
      <c r="C120" s="16"/>
      <c r="D120" s="14" t="s">
        <v>116</v>
      </c>
      <c r="E120" s="7">
        <v>0</v>
      </c>
    </row>
    <row r="121" spans="1:5" x14ac:dyDescent="0.25">
      <c r="A121" s="12">
        <v>120</v>
      </c>
      <c r="B121" s="12">
        <f>Preguntas!A31</f>
        <v>30</v>
      </c>
      <c r="C121" s="16"/>
      <c r="D121" s="14" t="s">
        <v>117</v>
      </c>
      <c r="E121" s="7">
        <v>0</v>
      </c>
    </row>
    <row r="122" spans="1:5" x14ac:dyDescent="0.25">
      <c r="A122" s="12">
        <v>121</v>
      </c>
      <c r="B122" s="12">
        <f>Preguntas!A32</f>
        <v>31</v>
      </c>
      <c r="C122" s="16" t="str">
        <f>Preguntas!B32</f>
        <v>X</v>
      </c>
      <c r="D122" s="14" t="s">
        <v>114</v>
      </c>
      <c r="E122" s="7">
        <v>0</v>
      </c>
    </row>
    <row r="123" spans="1:5" x14ac:dyDescent="0.25">
      <c r="A123" s="12">
        <v>122</v>
      </c>
      <c r="B123" s="12">
        <f>Preguntas!A32</f>
        <v>31</v>
      </c>
      <c r="C123" s="16"/>
      <c r="D123" s="14" t="s">
        <v>115</v>
      </c>
      <c r="E123" s="7">
        <v>0</v>
      </c>
    </row>
    <row r="124" spans="1:5" x14ac:dyDescent="0.25">
      <c r="A124" s="12">
        <v>123</v>
      </c>
      <c r="B124" s="12">
        <f>Preguntas!A32</f>
        <v>31</v>
      </c>
      <c r="C124" s="16"/>
      <c r="D124" s="14" t="s">
        <v>116</v>
      </c>
      <c r="E124" s="7">
        <v>0</v>
      </c>
    </row>
    <row r="125" spans="1:5" x14ac:dyDescent="0.25">
      <c r="A125" s="12">
        <v>124</v>
      </c>
      <c r="B125" s="12">
        <f>Preguntas!A32</f>
        <v>31</v>
      </c>
      <c r="C125" s="16"/>
      <c r="D125" s="14" t="s">
        <v>117</v>
      </c>
      <c r="E125" s="7">
        <v>0</v>
      </c>
    </row>
    <row r="126" spans="1:5" x14ac:dyDescent="0.25">
      <c r="A126" s="12">
        <v>125</v>
      </c>
      <c r="B126" s="12">
        <f>Preguntas!A33</f>
        <v>32</v>
      </c>
      <c r="C126" s="16" t="str">
        <f>Preguntas!B33</f>
        <v>X</v>
      </c>
      <c r="D126" s="14" t="s">
        <v>114</v>
      </c>
      <c r="E126" s="7">
        <v>0</v>
      </c>
    </row>
    <row r="127" spans="1:5" x14ac:dyDescent="0.25">
      <c r="A127" s="12">
        <v>126</v>
      </c>
      <c r="B127" s="12">
        <f>Preguntas!A33</f>
        <v>32</v>
      </c>
      <c r="C127" s="16"/>
      <c r="D127" s="14" t="s">
        <v>115</v>
      </c>
      <c r="E127" s="7">
        <v>0</v>
      </c>
    </row>
    <row r="128" spans="1:5" x14ac:dyDescent="0.25">
      <c r="A128" s="12">
        <v>127</v>
      </c>
      <c r="B128" s="12">
        <f>Preguntas!A33</f>
        <v>32</v>
      </c>
      <c r="C128" s="16"/>
      <c r="D128" s="14" t="s">
        <v>116</v>
      </c>
      <c r="E128" s="7">
        <v>0</v>
      </c>
    </row>
    <row r="129" spans="1:5" x14ac:dyDescent="0.25">
      <c r="A129" s="12">
        <v>128</v>
      </c>
      <c r="B129" s="12">
        <f>Preguntas!A33</f>
        <v>32</v>
      </c>
      <c r="C129" s="16"/>
      <c r="D129" s="14" t="s">
        <v>117</v>
      </c>
      <c r="E129" s="7">
        <v>0</v>
      </c>
    </row>
    <row r="130" spans="1:5" x14ac:dyDescent="0.25">
      <c r="A130" s="12">
        <v>129</v>
      </c>
      <c r="B130" s="12">
        <f>Preguntas!A34</f>
        <v>33</v>
      </c>
      <c r="C130" s="16" t="str">
        <f>Preguntas!B34</f>
        <v>X</v>
      </c>
      <c r="D130" s="14" t="s">
        <v>114</v>
      </c>
      <c r="E130" s="7">
        <v>0</v>
      </c>
    </row>
    <row r="131" spans="1:5" x14ac:dyDescent="0.25">
      <c r="A131" s="12">
        <v>130</v>
      </c>
      <c r="B131" s="12">
        <f>Preguntas!A34</f>
        <v>33</v>
      </c>
      <c r="C131" s="16"/>
      <c r="D131" s="14" t="s">
        <v>115</v>
      </c>
      <c r="E131" s="7">
        <v>0</v>
      </c>
    </row>
    <row r="132" spans="1:5" x14ac:dyDescent="0.25">
      <c r="A132" s="12">
        <v>131</v>
      </c>
      <c r="B132" s="12">
        <f>Preguntas!A34</f>
        <v>33</v>
      </c>
      <c r="C132" s="16"/>
      <c r="D132" s="14" t="s">
        <v>116</v>
      </c>
      <c r="E132" s="7">
        <v>0</v>
      </c>
    </row>
    <row r="133" spans="1:5" x14ac:dyDescent="0.25">
      <c r="A133" s="12">
        <v>132</v>
      </c>
      <c r="B133" s="12">
        <f>Preguntas!A34</f>
        <v>33</v>
      </c>
      <c r="C133" s="16"/>
      <c r="D133" s="14" t="s">
        <v>117</v>
      </c>
      <c r="E133" s="7">
        <v>0</v>
      </c>
    </row>
    <row r="134" spans="1:5" x14ac:dyDescent="0.25">
      <c r="A134" s="12">
        <v>133</v>
      </c>
      <c r="B134" s="12">
        <f>Preguntas!A35</f>
        <v>34</v>
      </c>
      <c r="C134" s="16" t="str">
        <f>Preguntas!B35</f>
        <v>X</v>
      </c>
      <c r="D134" s="14" t="s">
        <v>114</v>
      </c>
      <c r="E134" s="7">
        <v>0</v>
      </c>
    </row>
    <row r="135" spans="1:5" x14ac:dyDescent="0.25">
      <c r="A135" s="12">
        <v>134</v>
      </c>
      <c r="B135" s="12">
        <f>Preguntas!A35</f>
        <v>34</v>
      </c>
      <c r="C135" s="16"/>
      <c r="D135" s="14" t="s">
        <v>115</v>
      </c>
      <c r="E135" s="7">
        <v>0</v>
      </c>
    </row>
    <row r="136" spans="1:5" x14ac:dyDescent="0.25">
      <c r="A136" s="12">
        <v>135</v>
      </c>
      <c r="B136" s="12">
        <f>Preguntas!A35</f>
        <v>34</v>
      </c>
      <c r="C136" s="16"/>
      <c r="D136" s="14" t="s">
        <v>116</v>
      </c>
      <c r="E136" s="7">
        <v>0</v>
      </c>
    </row>
    <row r="137" spans="1:5" x14ac:dyDescent="0.25">
      <c r="A137" s="12">
        <v>136</v>
      </c>
      <c r="B137" s="12">
        <f>Preguntas!A35</f>
        <v>34</v>
      </c>
      <c r="C137" s="16"/>
      <c r="D137" s="14" t="s">
        <v>117</v>
      </c>
      <c r="E137" s="7">
        <v>0</v>
      </c>
    </row>
    <row r="138" spans="1:5" x14ac:dyDescent="0.25">
      <c r="A138" s="12">
        <v>137</v>
      </c>
      <c r="B138" s="12">
        <f>Preguntas!A36</f>
        <v>35</v>
      </c>
      <c r="C138" s="16" t="str">
        <f>Preguntas!B36</f>
        <v>X</v>
      </c>
      <c r="D138" s="14" t="s">
        <v>114</v>
      </c>
      <c r="E138" s="7">
        <v>0</v>
      </c>
    </row>
    <row r="139" spans="1:5" x14ac:dyDescent="0.25">
      <c r="A139" s="12">
        <v>138</v>
      </c>
      <c r="B139" s="12">
        <f>Preguntas!A36</f>
        <v>35</v>
      </c>
      <c r="C139" s="16"/>
      <c r="D139" s="14" t="s">
        <v>115</v>
      </c>
      <c r="E139" s="7">
        <v>0</v>
      </c>
    </row>
    <row r="140" spans="1:5" x14ac:dyDescent="0.25">
      <c r="A140" s="12">
        <v>139</v>
      </c>
      <c r="B140" s="12">
        <f>Preguntas!A36</f>
        <v>35</v>
      </c>
      <c r="C140" s="16"/>
      <c r="D140" s="14" t="s">
        <v>116</v>
      </c>
      <c r="E140" s="7">
        <v>0</v>
      </c>
    </row>
    <row r="141" spans="1:5" x14ac:dyDescent="0.25">
      <c r="A141" s="12">
        <v>140</v>
      </c>
      <c r="B141" s="12">
        <f>Preguntas!A36</f>
        <v>35</v>
      </c>
      <c r="C141" s="16"/>
      <c r="D141" s="14" t="s">
        <v>117</v>
      </c>
      <c r="E141" s="7">
        <v>0</v>
      </c>
    </row>
    <row r="142" spans="1:5" x14ac:dyDescent="0.25">
      <c r="A142" s="12">
        <v>141</v>
      </c>
      <c r="B142" s="12">
        <f>Preguntas!A37</f>
        <v>36</v>
      </c>
      <c r="C142" s="16" t="str">
        <f>Preguntas!B37</f>
        <v>X</v>
      </c>
      <c r="D142" s="14" t="s">
        <v>114</v>
      </c>
      <c r="E142" s="7">
        <v>0</v>
      </c>
    </row>
    <row r="143" spans="1:5" x14ac:dyDescent="0.25">
      <c r="A143" s="12">
        <v>142</v>
      </c>
      <c r="B143" s="12">
        <f>Preguntas!A37</f>
        <v>36</v>
      </c>
      <c r="C143" s="16"/>
      <c r="D143" s="14" t="s">
        <v>115</v>
      </c>
      <c r="E143" s="7">
        <v>0</v>
      </c>
    </row>
    <row r="144" spans="1:5" x14ac:dyDescent="0.25">
      <c r="A144" s="12">
        <v>143</v>
      </c>
      <c r="B144" s="12">
        <f>Preguntas!A37</f>
        <v>36</v>
      </c>
      <c r="C144" s="16"/>
      <c r="D144" s="14" t="s">
        <v>116</v>
      </c>
      <c r="E144" s="7">
        <v>0</v>
      </c>
    </row>
    <row r="145" spans="1:5" x14ac:dyDescent="0.25">
      <c r="A145" s="12">
        <v>144</v>
      </c>
      <c r="B145" s="12">
        <f>Preguntas!A37</f>
        <v>36</v>
      </c>
      <c r="C145" s="16"/>
      <c r="D145" s="14" t="s">
        <v>117</v>
      </c>
      <c r="E145" s="7">
        <v>0</v>
      </c>
    </row>
    <row r="146" spans="1:5" x14ac:dyDescent="0.25">
      <c r="A146" s="12">
        <v>145</v>
      </c>
      <c r="B146" s="12">
        <f>Preguntas!A38</f>
        <v>37</v>
      </c>
      <c r="C146" s="16" t="str">
        <f>Preguntas!B38</f>
        <v>X</v>
      </c>
      <c r="D146" s="14" t="s">
        <v>114</v>
      </c>
      <c r="E146" s="7">
        <v>0</v>
      </c>
    </row>
    <row r="147" spans="1:5" x14ac:dyDescent="0.25">
      <c r="A147" s="12">
        <v>146</v>
      </c>
      <c r="B147" s="12">
        <f>Preguntas!A38</f>
        <v>37</v>
      </c>
      <c r="C147" s="16"/>
      <c r="D147" s="14" t="s">
        <v>115</v>
      </c>
      <c r="E147" s="7">
        <v>0</v>
      </c>
    </row>
    <row r="148" spans="1:5" x14ac:dyDescent="0.25">
      <c r="A148" s="12">
        <v>147</v>
      </c>
      <c r="B148" s="12">
        <f>Preguntas!A38</f>
        <v>37</v>
      </c>
      <c r="C148" s="16"/>
      <c r="D148" s="14" t="s">
        <v>116</v>
      </c>
      <c r="E148" s="7">
        <v>0</v>
      </c>
    </row>
    <row r="149" spans="1:5" x14ac:dyDescent="0.25">
      <c r="A149" s="12">
        <v>148</v>
      </c>
      <c r="B149" s="12">
        <f>Preguntas!A38</f>
        <v>37</v>
      </c>
      <c r="C149" s="16"/>
      <c r="D149" s="14" t="s">
        <v>117</v>
      </c>
      <c r="E149" s="7">
        <v>0</v>
      </c>
    </row>
    <row r="150" spans="1:5" x14ac:dyDescent="0.25">
      <c r="A150" s="12">
        <v>149</v>
      </c>
      <c r="B150" s="12">
        <f>Preguntas!A39</f>
        <v>38</v>
      </c>
      <c r="C150" s="16" t="str">
        <f>Preguntas!B39</f>
        <v>X</v>
      </c>
      <c r="D150" s="14" t="s">
        <v>114</v>
      </c>
      <c r="E150" s="7">
        <v>0</v>
      </c>
    </row>
    <row r="151" spans="1:5" x14ac:dyDescent="0.25">
      <c r="A151" s="12">
        <v>150</v>
      </c>
      <c r="B151" s="12">
        <f>Preguntas!A39</f>
        <v>38</v>
      </c>
      <c r="C151" s="16"/>
      <c r="D151" s="14" t="s">
        <v>115</v>
      </c>
      <c r="E151" s="7">
        <v>0</v>
      </c>
    </row>
    <row r="152" spans="1:5" x14ac:dyDescent="0.25">
      <c r="A152" s="12">
        <v>151</v>
      </c>
      <c r="B152" s="12">
        <f>Preguntas!A39</f>
        <v>38</v>
      </c>
      <c r="C152" s="16"/>
      <c r="D152" s="14" t="s">
        <v>116</v>
      </c>
      <c r="E152" s="7">
        <v>0</v>
      </c>
    </row>
    <row r="153" spans="1:5" x14ac:dyDescent="0.25">
      <c r="A153" s="12">
        <v>152</v>
      </c>
      <c r="B153" s="12">
        <f>Preguntas!A39</f>
        <v>38</v>
      </c>
      <c r="C153" s="16"/>
      <c r="D153" s="14" t="s">
        <v>117</v>
      </c>
      <c r="E153" s="7">
        <v>0</v>
      </c>
    </row>
    <row r="154" spans="1:5" x14ac:dyDescent="0.25">
      <c r="A154" s="12">
        <v>153</v>
      </c>
      <c r="B154" s="12">
        <f>Preguntas!A40</f>
        <v>39</v>
      </c>
      <c r="C154" s="16" t="str">
        <f>Preguntas!B40</f>
        <v>X</v>
      </c>
      <c r="D154" s="14" t="s">
        <v>114</v>
      </c>
      <c r="E154" s="7">
        <v>0</v>
      </c>
    </row>
    <row r="155" spans="1:5" x14ac:dyDescent="0.25">
      <c r="A155" s="12">
        <v>154</v>
      </c>
      <c r="B155" s="12">
        <f>Preguntas!A40</f>
        <v>39</v>
      </c>
      <c r="C155" s="16"/>
      <c r="D155" s="14" t="s">
        <v>115</v>
      </c>
      <c r="E155" s="7">
        <v>0</v>
      </c>
    </row>
    <row r="156" spans="1:5" x14ac:dyDescent="0.25">
      <c r="A156" s="12">
        <v>155</v>
      </c>
      <c r="B156" s="12">
        <f>Preguntas!A40</f>
        <v>39</v>
      </c>
      <c r="C156" s="16"/>
      <c r="D156" s="14" t="s">
        <v>116</v>
      </c>
      <c r="E156" s="7">
        <v>0</v>
      </c>
    </row>
    <row r="157" spans="1:5" x14ac:dyDescent="0.25">
      <c r="A157" s="12">
        <v>156</v>
      </c>
      <c r="B157" s="12">
        <f>Preguntas!A40</f>
        <v>39</v>
      </c>
      <c r="C157" s="16"/>
      <c r="D157" s="14" t="s">
        <v>117</v>
      </c>
      <c r="E157" s="7">
        <v>0</v>
      </c>
    </row>
    <row r="158" spans="1:5" x14ac:dyDescent="0.25">
      <c r="A158" s="12">
        <v>157</v>
      </c>
      <c r="B158" s="12">
        <f>Preguntas!A41</f>
        <v>40</v>
      </c>
      <c r="C158" s="16" t="str">
        <f>Preguntas!B41</f>
        <v>X</v>
      </c>
      <c r="D158" s="14" t="s">
        <v>114</v>
      </c>
      <c r="E158" s="7">
        <v>0</v>
      </c>
    </row>
    <row r="159" spans="1:5" x14ac:dyDescent="0.25">
      <c r="A159" s="12">
        <v>158</v>
      </c>
      <c r="B159" s="12">
        <f>Preguntas!A41</f>
        <v>40</v>
      </c>
      <c r="C159" s="16"/>
      <c r="D159" s="14" t="s">
        <v>115</v>
      </c>
      <c r="E159" s="7">
        <v>0</v>
      </c>
    </row>
    <row r="160" spans="1:5" x14ac:dyDescent="0.25">
      <c r="A160" s="12">
        <v>159</v>
      </c>
      <c r="B160" s="12">
        <f>Preguntas!A41</f>
        <v>40</v>
      </c>
      <c r="C160" s="16"/>
      <c r="D160" s="14" t="s">
        <v>116</v>
      </c>
      <c r="E160" s="7">
        <v>0</v>
      </c>
    </row>
    <row r="161" spans="1:5" x14ac:dyDescent="0.25">
      <c r="A161" s="12">
        <v>160</v>
      </c>
      <c r="B161" s="12">
        <f>Preguntas!A41</f>
        <v>40</v>
      </c>
      <c r="C161" s="16"/>
      <c r="D161" s="14" t="s">
        <v>117</v>
      </c>
      <c r="E161" s="7">
        <v>0</v>
      </c>
    </row>
    <row r="162" spans="1:5" x14ac:dyDescent="0.25">
      <c r="A162" s="12">
        <v>161</v>
      </c>
      <c r="B162" s="12">
        <f>Preguntas!A42</f>
        <v>41</v>
      </c>
      <c r="C162" s="16" t="str">
        <f>Preguntas!B42</f>
        <v>X</v>
      </c>
      <c r="D162" s="14" t="s">
        <v>114</v>
      </c>
      <c r="E162" s="7">
        <v>0</v>
      </c>
    </row>
    <row r="163" spans="1:5" x14ac:dyDescent="0.25">
      <c r="A163" s="12">
        <v>162</v>
      </c>
      <c r="B163" s="12">
        <f>Preguntas!A42</f>
        <v>41</v>
      </c>
      <c r="C163" s="16"/>
      <c r="D163" s="14" t="s">
        <v>115</v>
      </c>
      <c r="E163" s="7">
        <v>0</v>
      </c>
    </row>
    <row r="164" spans="1:5" x14ac:dyDescent="0.25">
      <c r="A164" s="12">
        <v>163</v>
      </c>
      <c r="B164" s="12">
        <f>Preguntas!A42</f>
        <v>41</v>
      </c>
      <c r="C164" s="16"/>
      <c r="D164" s="14" t="s">
        <v>116</v>
      </c>
      <c r="E164" s="7">
        <v>0</v>
      </c>
    </row>
    <row r="165" spans="1:5" x14ac:dyDescent="0.25">
      <c r="A165" s="12">
        <v>164</v>
      </c>
      <c r="B165" s="12">
        <f>Preguntas!A42</f>
        <v>41</v>
      </c>
      <c r="C165" s="16"/>
      <c r="D165" s="14" t="s">
        <v>117</v>
      </c>
      <c r="E165" s="7">
        <v>0</v>
      </c>
    </row>
    <row r="166" spans="1:5" x14ac:dyDescent="0.25">
      <c r="A166" s="12">
        <v>165</v>
      </c>
      <c r="B166" s="12">
        <f>Preguntas!A43</f>
        <v>42</v>
      </c>
      <c r="C166" s="16" t="str">
        <f>Preguntas!B43</f>
        <v>X</v>
      </c>
      <c r="D166" s="14" t="s">
        <v>114</v>
      </c>
      <c r="E166" s="7">
        <v>0</v>
      </c>
    </row>
    <row r="167" spans="1:5" x14ac:dyDescent="0.25">
      <c r="A167" s="12">
        <v>166</v>
      </c>
      <c r="B167" s="12">
        <f>Preguntas!A43</f>
        <v>42</v>
      </c>
      <c r="C167" s="16"/>
      <c r="D167" s="14" t="s">
        <v>115</v>
      </c>
      <c r="E167" s="7">
        <v>0</v>
      </c>
    </row>
    <row r="168" spans="1:5" x14ac:dyDescent="0.25">
      <c r="A168" s="12">
        <v>167</v>
      </c>
      <c r="B168" s="12">
        <f>Preguntas!A43</f>
        <v>42</v>
      </c>
      <c r="C168" s="16"/>
      <c r="D168" s="14" t="s">
        <v>116</v>
      </c>
      <c r="E168" s="7">
        <v>0</v>
      </c>
    </row>
    <row r="169" spans="1:5" x14ac:dyDescent="0.25">
      <c r="A169" s="12">
        <v>168</v>
      </c>
      <c r="B169" s="12">
        <f>Preguntas!A43</f>
        <v>42</v>
      </c>
      <c r="C169" s="16"/>
      <c r="D169" s="14" t="s">
        <v>117</v>
      </c>
      <c r="E169" s="7">
        <v>0</v>
      </c>
    </row>
    <row r="170" spans="1:5" x14ac:dyDescent="0.25">
      <c r="A170" s="12">
        <v>169</v>
      </c>
      <c r="B170" s="12">
        <f>Preguntas!A44</f>
        <v>43</v>
      </c>
      <c r="C170" s="16" t="str">
        <f>Preguntas!B44</f>
        <v>X</v>
      </c>
      <c r="D170" s="14" t="s">
        <v>114</v>
      </c>
      <c r="E170" s="7">
        <v>0</v>
      </c>
    </row>
    <row r="171" spans="1:5" x14ac:dyDescent="0.25">
      <c r="A171" s="12">
        <v>170</v>
      </c>
      <c r="B171" s="12">
        <f>Preguntas!A44</f>
        <v>43</v>
      </c>
      <c r="C171" s="16"/>
      <c r="D171" s="14" t="s">
        <v>115</v>
      </c>
      <c r="E171" s="7">
        <v>0</v>
      </c>
    </row>
    <row r="172" spans="1:5" x14ac:dyDescent="0.25">
      <c r="A172" s="12">
        <v>171</v>
      </c>
      <c r="B172" s="12">
        <f>Preguntas!A44</f>
        <v>43</v>
      </c>
      <c r="C172" s="16"/>
      <c r="D172" s="14" t="s">
        <v>116</v>
      </c>
      <c r="E172" s="7">
        <v>0</v>
      </c>
    </row>
    <row r="173" spans="1:5" x14ac:dyDescent="0.25">
      <c r="A173" s="12">
        <v>172</v>
      </c>
      <c r="B173" s="12">
        <f>Preguntas!A44</f>
        <v>43</v>
      </c>
      <c r="C173" s="16"/>
      <c r="D173" s="14" t="s">
        <v>117</v>
      </c>
      <c r="E173" s="7">
        <v>0</v>
      </c>
    </row>
    <row r="174" spans="1:5" x14ac:dyDescent="0.25">
      <c r="A174" s="12">
        <v>173</v>
      </c>
      <c r="B174" s="12">
        <f>Preguntas!A45</f>
        <v>44</v>
      </c>
      <c r="C174" s="16" t="str">
        <f>Preguntas!B45</f>
        <v>X</v>
      </c>
      <c r="D174" s="14" t="s">
        <v>114</v>
      </c>
      <c r="E174" s="7">
        <v>0</v>
      </c>
    </row>
    <row r="175" spans="1:5" x14ac:dyDescent="0.25">
      <c r="A175" s="12">
        <v>174</v>
      </c>
      <c r="B175" s="12">
        <f>Preguntas!A45</f>
        <v>44</v>
      </c>
      <c r="C175" s="16"/>
      <c r="D175" s="14" t="s">
        <v>115</v>
      </c>
      <c r="E175" s="7">
        <v>0</v>
      </c>
    </row>
    <row r="176" spans="1:5" x14ac:dyDescent="0.25">
      <c r="A176" s="12">
        <v>175</v>
      </c>
      <c r="B176" s="12">
        <f>Preguntas!A45</f>
        <v>44</v>
      </c>
      <c r="C176" s="16"/>
      <c r="D176" s="14" t="s">
        <v>116</v>
      </c>
      <c r="E176" s="7">
        <v>0</v>
      </c>
    </row>
    <row r="177" spans="1:5" x14ac:dyDescent="0.25">
      <c r="A177" s="12">
        <v>176</v>
      </c>
      <c r="B177" s="12">
        <f>Preguntas!A45</f>
        <v>44</v>
      </c>
      <c r="C177" s="16"/>
      <c r="D177" s="14" t="s">
        <v>117</v>
      </c>
      <c r="E177" s="7">
        <v>0</v>
      </c>
    </row>
    <row r="178" spans="1:5" x14ac:dyDescent="0.25">
      <c r="A178" s="12">
        <v>177</v>
      </c>
      <c r="B178" s="12">
        <f>Preguntas!A46</f>
        <v>45</v>
      </c>
      <c r="C178" s="16" t="str">
        <f>Preguntas!B46</f>
        <v>X</v>
      </c>
      <c r="D178" s="14" t="s">
        <v>114</v>
      </c>
      <c r="E178" s="7">
        <v>0</v>
      </c>
    </row>
    <row r="179" spans="1:5" x14ac:dyDescent="0.25">
      <c r="A179" s="12">
        <v>178</v>
      </c>
      <c r="B179" s="12">
        <f>Preguntas!A46</f>
        <v>45</v>
      </c>
      <c r="C179" s="16"/>
      <c r="D179" s="14" t="s">
        <v>115</v>
      </c>
      <c r="E179" s="7">
        <v>0</v>
      </c>
    </row>
    <row r="180" spans="1:5" x14ac:dyDescent="0.25">
      <c r="A180" s="12">
        <v>179</v>
      </c>
      <c r="B180" s="12">
        <f>Preguntas!A46</f>
        <v>45</v>
      </c>
      <c r="C180" s="16"/>
      <c r="D180" s="14" t="s">
        <v>116</v>
      </c>
      <c r="E180" s="7">
        <v>0</v>
      </c>
    </row>
    <row r="181" spans="1:5" x14ac:dyDescent="0.25">
      <c r="A181" s="12">
        <v>180</v>
      </c>
      <c r="B181" s="12">
        <f>Preguntas!A46</f>
        <v>45</v>
      </c>
      <c r="C181" s="16"/>
      <c r="D181" s="14" t="s">
        <v>117</v>
      </c>
      <c r="E181" s="7">
        <v>0</v>
      </c>
    </row>
    <row r="182" spans="1:5" x14ac:dyDescent="0.25">
      <c r="A182" s="12">
        <v>181</v>
      </c>
      <c r="B182" s="12">
        <f>Preguntas!A47</f>
        <v>46</v>
      </c>
      <c r="C182" s="16" t="str">
        <f>Preguntas!B47</f>
        <v>X</v>
      </c>
      <c r="D182" s="14" t="s">
        <v>114</v>
      </c>
      <c r="E182" s="7">
        <v>0</v>
      </c>
    </row>
    <row r="183" spans="1:5" x14ac:dyDescent="0.25">
      <c r="A183" s="12">
        <v>182</v>
      </c>
      <c r="B183" s="12">
        <f>Preguntas!A47</f>
        <v>46</v>
      </c>
      <c r="C183" s="16"/>
      <c r="D183" s="14" t="s">
        <v>115</v>
      </c>
      <c r="E183" s="7">
        <v>0</v>
      </c>
    </row>
    <row r="184" spans="1:5" x14ac:dyDescent="0.25">
      <c r="A184" s="12">
        <v>183</v>
      </c>
      <c r="B184" s="12">
        <f>Preguntas!A47</f>
        <v>46</v>
      </c>
      <c r="C184" s="16"/>
      <c r="D184" s="14" t="s">
        <v>116</v>
      </c>
      <c r="E184" s="7">
        <v>0</v>
      </c>
    </row>
    <row r="185" spans="1:5" x14ac:dyDescent="0.25">
      <c r="A185" s="12">
        <v>184</v>
      </c>
      <c r="B185" s="12">
        <f>Preguntas!A47</f>
        <v>46</v>
      </c>
      <c r="C185" s="16"/>
      <c r="D185" s="14" t="s">
        <v>117</v>
      </c>
      <c r="E185" s="7">
        <v>0</v>
      </c>
    </row>
    <row r="186" spans="1:5" x14ac:dyDescent="0.25">
      <c r="A186" s="12">
        <v>185</v>
      </c>
      <c r="B186" s="12">
        <f>Preguntas!A48</f>
        <v>47</v>
      </c>
      <c r="C186" s="16" t="str">
        <f>Preguntas!B48</f>
        <v>X</v>
      </c>
      <c r="D186" s="14" t="s">
        <v>114</v>
      </c>
      <c r="E186" s="7">
        <v>0</v>
      </c>
    </row>
    <row r="187" spans="1:5" x14ac:dyDescent="0.25">
      <c r="A187" s="12">
        <v>186</v>
      </c>
      <c r="B187" s="12">
        <f>Preguntas!A48</f>
        <v>47</v>
      </c>
      <c r="C187" s="16"/>
      <c r="D187" s="14" t="s">
        <v>115</v>
      </c>
      <c r="E187" s="7">
        <v>0</v>
      </c>
    </row>
    <row r="188" spans="1:5" x14ac:dyDescent="0.25">
      <c r="A188" s="12">
        <v>187</v>
      </c>
      <c r="B188" s="12">
        <f>Preguntas!A48</f>
        <v>47</v>
      </c>
      <c r="C188" s="16"/>
      <c r="D188" s="14" t="s">
        <v>116</v>
      </c>
      <c r="E188" s="7">
        <v>0</v>
      </c>
    </row>
    <row r="189" spans="1:5" x14ac:dyDescent="0.25">
      <c r="A189" s="12">
        <v>188</v>
      </c>
      <c r="B189" s="12">
        <f>Preguntas!A48</f>
        <v>47</v>
      </c>
      <c r="C189" s="16"/>
      <c r="D189" s="14" t="s">
        <v>117</v>
      </c>
      <c r="E189" s="7">
        <v>0</v>
      </c>
    </row>
    <row r="190" spans="1:5" x14ac:dyDescent="0.25">
      <c r="A190" s="12">
        <v>189</v>
      </c>
      <c r="B190" s="12">
        <f>Preguntas!A49</f>
        <v>48</v>
      </c>
      <c r="C190" s="16" t="str">
        <f>Preguntas!B49</f>
        <v>X</v>
      </c>
      <c r="D190" s="14" t="s">
        <v>114</v>
      </c>
      <c r="E190" s="7">
        <v>0</v>
      </c>
    </row>
    <row r="191" spans="1:5" x14ac:dyDescent="0.25">
      <c r="A191" s="12">
        <v>190</v>
      </c>
      <c r="B191" s="12">
        <f>Preguntas!A49</f>
        <v>48</v>
      </c>
      <c r="C191" s="16"/>
      <c r="D191" s="14" t="s">
        <v>115</v>
      </c>
      <c r="E191" s="7">
        <v>0</v>
      </c>
    </row>
    <row r="192" spans="1:5" x14ac:dyDescent="0.25">
      <c r="A192" s="12">
        <v>191</v>
      </c>
      <c r="B192" s="12">
        <f>Preguntas!A49</f>
        <v>48</v>
      </c>
      <c r="C192" s="16"/>
      <c r="D192" s="14" t="s">
        <v>116</v>
      </c>
      <c r="E192" s="7">
        <v>0</v>
      </c>
    </row>
    <row r="193" spans="1:5" x14ac:dyDescent="0.25">
      <c r="A193" s="12">
        <v>192</v>
      </c>
      <c r="B193" s="12">
        <f>Preguntas!A49</f>
        <v>48</v>
      </c>
      <c r="C193" s="16"/>
      <c r="D193" s="14" t="s">
        <v>117</v>
      </c>
      <c r="E193" s="7">
        <v>0</v>
      </c>
    </row>
    <row r="194" spans="1:5" x14ac:dyDescent="0.25">
      <c r="A194" s="12">
        <v>193</v>
      </c>
      <c r="B194" s="12">
        <f>Preguntas!A50</f>
        <v>49</v>
      </c>
      <c r="C194" s="16" t="str">
        <f>Preguntas!B50</f>
        <v>X</v>
      </c>
      <c r="D194" s="14" t="s">
        <v>114</v>
      </c>
      <c r="E194" s="7">
        <v>0</v>
      </c>
    </row>
    <row r="195" spans="1:5" x14ac:dyDescent="0.25">
      <c r="A195" s="12">
        <v>194</v>
      </c>
      <c r="B195" s="12">
        <f>Preguntas!A50</f>
        <v>49</v>
      </c>
      <c r="C195" s="16"/>
      <c r="D195" s="14" t="s">
        <v>115</v>
      </c>
      <c r="E195" s="7">
        <v>0</v>
      </c>
    </row>
    <row r="196" spans="1:5" x14ac:dyDescent="0.25">
      <c r="A196" s="12">
        <v>195</v>
      </c>
      <c r="B196" s="12">
        <f>Preguntas!A50</f>
        <v>49</v>
      </c>
      <c r="C196" s="16"/>
      <c r="D196" s="14" t="s">
        <v>116</v>
      </c>
      <c r="E196" s="7">
        <v>0</v>
      </c>
    </row>
    <row r="197" spans="1:5" x14ac:dyDescent="0.25">
      <c r="A197" s="12">
        <v>196</v>
      </c>
      <c r="B197" s="12">
        <f>Preguntas!A50</f>
        <v>49</v>
      </c>
      <c r="C197" s="16"/>
      <c r="D197" s="14" t="s">
        <v>117</v>
      </c>
      <c r="E197" s="7">
        <v>0</v>
      </c>
    </row>
    <row r="198" spans="1:5" x14ac:dyDescent="0.25">
      <c r="A198" s="12">
        <v>197</v>
      </c>
      <c r="B198" s="12">
        <f>Preguntas!A51</f>
        <v>50</v>
      </c>
      <c r="C198" s="16" t="str">
        <f>Preguntas!B51</f>
        <v>X</v>
      </c>
      <c r="D198" s="14" t="s">
        <v>114</v>
      </c>
      <c r="E198" s="7">
        <v>0</v>
      </c>
    </row>
    <row r="199" spans="1:5" x14ac:dyDescent="0.25">
      <c r="A199" s="12">
        <v>198</v>
      </c>
      <c r="B199" s="12">
        <f>Preguntas!A51</f>
        <v>50</v>
      </c>
      <c r="C199" s="16"/>
      <c r="D199" s="14" t="s">
        <v>115</v>
      </c>
      <c r="E199" s="7">
        <v>0</v>
      </c>
    </row>
    <row r="200" spans="1:5" x14ac:dyDescent="0.25">
      <c r="A200" s="12">
        <v>199</v>
      </c>
      <c r="B200" s="12">
        <f>Preguntas!A51</f>
        <v>50</v>
      </c>
      <c r="C200" s="16"/>
      <c r="D200" s="14" t="s">
        <v>116</v>
      </c>
      <c r="E200" s="7">
        <v>0</v>
      </c>
    </row>
    <row r="201" spans="1:5" x14ac:dyDescent="0.25">
      <c r="A201" s="12">
        <v>200</v>
      </c>
      <c r="B201" s="12">
        <f>Preguntas!A51</f>
        <v>50</v>
      </c>
      <c r="C201" s="16"/>
      <c r="D201" s="14" t="s">
        <v>117</v>
      </c>
      <c r="E201" s="7">
        <v>0</v>
      </c>
    </row>
  </sheetData>
  <mergeCells count="50">
    <mergeCell ref="C22:C25"/>
    <mergeCell ref="C198:C201"/>
    <mergeCell ref="C2:C5"/>
    <mergeCell ref="C6:C9"/>
    <mergeCell ref="C10:C13"/>
    <mergeCell ref="C14:C17"/>
    <mergeCell ref="C18:C21"/>
    <mergeCell ref="C70:C73"/>
    <mergeCell ref="C26:C29"/>
    <mergeCell ref="C30:C33"/>
    <mergeCell ref="C34:C37"/>
    <mergeCell ref="C38:C41"/>
    <mergeCell ref="C42:C45"/>
    <mergeCell ref="C46:C49"/>
    <mergeCell ref="C50:C53"/>
    <mergeCell ref="C54:C57"/>
    <mergeCell ref="C58:C61"/>
    <mergeCell ref="C62:C65"/>
    <mergeCell ref="C66:C69"/>
    <mergeCell ref="C118:C121"/>
    <mergeCell ref="C74:C77"/>
    <mergeCell ref="C78:C81"/>
    <mergeCell ref="C82:C85"/>
    <mergeCell ref="C86:C89"/>
    <mergeCell ref="C90:C93"/>
    <mergeCell ref="C94:C97"/>
    <mergeCell ref="C98:C101"/>
    <mergeCell ref="C102:C105"/>
    <mergeCell ref="C106:C109"/>
    <mergeCell ref="C110:C113"/>
    <mergeCell ref="C114:C117"/>
    <mergeCell ref="C166:C169"/>
    <mergeCell ref="C122:C125"/>
    <mergeCell ref="C126:C129"/>
    <mergeCell ref="C130:C133"/>
    <mergeCell ref="C134:C137"/>
    <mergeCell ref="C138:C141"/>
    <mergeCell ref="C142:C145"/>
    <mergeCell ref="C146:C149"/>
    <mergeCell ref="C150:C153"/>
    <mergeCell ref="C154:C157"/>
    <mergeCell ref="C158:C161"/>
    <mergeCell ref="C162:C165"/>
    <mergeCell ref="C194:C197"/>
    <mergeCell ref="C170:C173"/>
    <mergeCell ref="C174:C177"/>
    <mergeCell ref="C178:C181"/>
    <mergeCell ref="C182:C185"/>
    <mergeCell ref="C186:C189"/>
    <mergeCell ref="C190:C19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8B4A-A460-4D47-B62F-5CDAA4CAE024}">
  <dimension ref="A1:M268"/>
  <sheetViews>
    <sheetView tabSelected="1" topLeftCell="A2" zoomScaleNormal="100" workbookViewId="0">
      <selection activeCell="L11" sqref="L11"/>
    </sheetView>
  </sheetViews>
  <sheetFormatPr baseColWidth="10" defaultRowHeight="15" x14ac:dyDescent="0.25"/>
  <cols>
    <col min="1" max="1" width="7" style="6" customWidth="1"/>
    <col min="4" max="5" width="14.7109375" customWidth="1"/>
  </cols>
  <sheetData>
    <row r="1" spans="1:13" x14ac:dyDescent="0.25">
      <c r="B1" s="19" t="s">
        <v>124</v>
      </c>
      <c r="C1" s="20"/>
      <c r="D1" s="20"/>
      <c r="E1" s="20"/>
      <c r="F1" s="20"/>
      <c r="G1" s="20"/>
      <c r="H1" s="20"/>
      <c r="I1" s="20"/>
      <c r="K1" s="21" t="s">
        <v>125</v>
      </c>
      <c r="L1" s="22" t="e">
        <f>_xlfn.CONCAT(I3,H7,L11,"SET IDENTITY_INSERT [dbo].[OptionMultiple] ON ", J14," SET IDENTITY_INSERT [dbo].[OptionMultiple] OFF  SET IDENTITY_INSERT [dbo].[AnswerOptionMultiple] ON ",I68, " SET IDENTITY_INSERT [dbo].[AnswerOptionMultiple] OFF")</f>
        <v>#VALUE!</v>
      </c>
    </row>
    <row r="2" spans="1:13" x14ac:dyDescent="0.25">
      <c r="B2" s="4" t="s">
        <v>126</v>
      </c>
      <c r="C2" s="5" t="s">
        <v>127</v>
      </c>
      <c r="D2" s="4" t="s">
        <v>128</v>
      </c>
      <c r="E2" s="5" t="s">
        <v>129</v>
      </c>
      <c r="F2" s="4" t="s">
        <v>130</v>
      </c>
      <c r="G2" s="5" t="s">
        <v>131</v>
      </c>
      <c r="H2" s="4" t="s">
        <v>166</v>
      </c>
      <c r="I2" s="4" t="s">
        <v>132</v>
      </c>
      <c r="J2" s="6"/>
      <c r="K2" s="21"/>
      <c r="L2" s="22"/>
      <c r="M2" s="6"/>
    </row>
    <row r="3" spans="1:13" x14ac:dyDescent="0.25">
      <c r="B3" s="7" t="s">
        <v>164</v>
      </c>
      <c r="C3" s="7">
        <v>447</v>
      </c>
      <c r="D3" s="7" t="s">
        <v>133</v>
      </c>
      <c r="E3" s="7" t="s">
        <v>134</v>
      </c>
      <c r="F3" s="7" t="s">
        <v>135</v>
      </c>
      <c r="G3" s="7">
        <v>1</v>
      </c>
      <c r="H3" s="7" t="s">
        <v>167</v>
      </c>
      <c r="I3" s="7" t="str">
        <f xml:space="preserve"> _xlfn.CONCAT("SET IDENTITY_INSERT [dbo].[Module] ON ",B3,C3,D3,E3,F3,G3,H3,") SET IDENTITY_INSERT [dbo].[Module] OFF ")</f>
        <v xml:space="preserve">SET IDENTITY_INSERT [dbo].[Module] ON INSERT [dbo].[Module] ([Modu_Id], [Modu_Name], [Modu_Description], [Modu_Statemodule], [Modu_InitDate], [Modu_Validity], [Modu_Period], [Modu_ImageName], [Modu_Image], [Modu_Content], [Modu_Points], [Modu_TypeOfModule], [Modu_Forum], [Modu_BetterPractice], [Modu_Improvement], [Modu_Test], [User_Id], [CompanyId], [QSMActive], [hasProtectedFailure]) VALUES (447, N'Nivel Gamma', N'Bienvenido al curso de capacitación de nivel básico GAMMA, te invitamos a conocer los contenidos que te brindarán acciones para actuar en caso de presentarse una situación de emergencia.', 1,CAST(N'2021-07-07T00:00:00.000' AS DateTime),2, 2, N'20210504172811-20201020151429-20200617085524-20190909164819-gamma.png', NULL, NULL, 100, 0, 1, 1, 1, 0, NULL,1,0,1) SET IDENTITY_INSERT [dbo].[Module] OFF </v>
      </c>
      <c r="J3" t="s">
        <v>165</v>
      </c>
    </row>
    <row r="4" spans="1:13" x14ac:dyDescent="0.25">
      <c r="L4" t="s">
        <v>186</v>
      </c>
    </row>
    <row r="5" spans="1:13" x14ac:dyDescent="0.25">
      <c r="B5" s="23" t="s">
        <v>137</v>
      </c>
      <c r="C5" s="23"/>
      <c r="D5" s="23"/>
      <c r="E5" s="23"/>
      <c r="F5" s="23"/>
      <c r="G5" s="23"/>
      <c r="H5" s="23"/>
      <c r="L5" t="e">
        <f>J14,I68</f>
        <v>#VALUE!</v>
      </c>
    </row>
    <row r="6" spans="1:13" x14ac:dyDescent="0.25">
      <c r="B6" s="4" t="s">
        <v>126</v>
      </c>
      <c r="C6" s="5" t="s">
        <v>138</v>
      </c>
      <c r="D6" s="4" t="s">
        <v>128</v>
      </c>
      <c r="E6" s="4" t="s">
        <v>139</v>
      </c>
      <c r="F6" s="4" t="s">
        <v>140</v>
      </c>
      <c r="G6" s="4" t="s">
        <v>130</v>
      </c>
      <c r="H6" s="4" t="s">
        <v>132</v>
      </c>
      <c r="I6" s="6"/>
      <c r="J6" s="6"/>
      <c r="K6" s="6"/>
      <c r="L6" s="6"/>
      <c r="M6" s="6"/>
    </row>
    <row r="7" spans="1:13" x14ac:dyDescent="0.25">
      <c r="B7" s="9" t="s">
        <v>141</v>
      </c>
      <c r="C7" s="7">
        <v>1022</v>
      </c>
      <c r="D7" s="7" t="s">
        <v>142</v>
      </c>
      <c r="E7" s="7" t="s">
        <v>143</v>
      </c>
      <c r="F7" s="7" t="s">
        <v>144</v>
      </c>
      <c r="G7" s="7" t="s">
        <v>145</v>
      </c>
      <c r="H7" s="7" t="str">
        <f>_xlfn.CONCAT("SET IDENTITY_INSERT [dbo].[TopicsCourse] ON ",B7,C7,D7,E7,F7,G7,C3,") SET IDENTITY_INSERT [dbo].[TopicsCourse] OFF  ")</f>
        <v xml:space="preserve">SET IDENTITY_INSERT [dbo].[TopicsCourse] ON INSERT [dbo].[TopicsCourse] ([ToCo_Id], [ToCo_Name], [ToCo_Description], [ToCo_Attempt], [ToCo_ExpectedScore], [ToCo_Content], [ToCo_ContentVirtual], [Toco_Image], [ToCo_TotalQuestion], [ToCo_RequiredEvaluation], [ToCo_Type], [ToCo_Test], [Modu_Id]) VALUES (1022, N'NIVEL GAMMA', NULL, 2, 0,N'&lt;!DOCTYPE html&gt;&lt;html&gt;&lt;head&gt;&lt;/head&gt;&lt;body&gt;&lt;p&gt;Video de Presentaci&amp;oacute;n Alfabrigadas Clic en el video para ver la presentaci&amp;oacute;n de Alfabrigadas. NIVEL GAMMA Aqu&amp;iacute; encontrara los contenidos que hemos desarrado para su aprendizaje, recuerde dar clic en cada recuadro para ver la infomaci&amp;oacute;n.&lt;/p&gt;&lt;/body&gt;&lt;/html&gt;',N'&lt;!DOCTYPE html&gt;&lt;html&gt;&lt;head&gt;&lt;style&gt;.figura{text-align: left;}.preguntas{column-count: 2;}video{width:80%;margin:0 auto;height:auto;box-shadow: 0px 0px 15px #323232;}.titulo{background: #004A56;padding: 10px;font-size: 30px;}h3{color: #1755a0;font-weight:bold;letter-spacing: -0.5px;}p{color:#323232;letter-spacing:-0.5px;width:80%;margin: 0 auto;}.boton{padding:10px;width:40%;margin:0px auto;margin-top:40px;border: solid 1px #1755a0;border-radius:10px;}.boton:hover{box-shadow:0px 0px 10px #aeaeae;}a{text-decoration:none;}&lt;/style&gt;&lt;/head&gt;&lt;body&gt;&lt;h1 class="titulo" style="text-align: center;"&gt;&lt;span style="color: #ffffff;"&gt;Video de Presentaci&amp;oacute;n Alfabrigadas&lt;/span&gt;&lt;/h1&gt;&lt;p style="text-align: center;"&gt;&lt;span style="font-size: 18pt;"&gt;&lt;strong&gt;&lt;em&gt;Clic en el video&lt;/em&gt;&lt;/strong&gt;&amp;nbsp;para ver la presentaci&amp;oacute;n de Alfabrigadas.&lt;/span&gt;&lt;/p&gt;&lt;p&gt;&amp;nbsp;&lt;/p&gt;&lt;p&gt;&lt;video poster="https://www.aprendeyavanza2.com.co/alfa/Recursos/imagenalfa.png" controls="controls" width="300" height="150"&gt;&lt;source src="https://www.aprendeyavanza2.com.co/alfa/Recursos/Gama_Primeros_Auxilios/Estrategia_greem_01.mp4" type="video/mp4" /&gt;&lt;/video&gt;&amp;nbsp;&lt;/p&gt;&lt;p&gt;&amp;nbsp;&lt;/p&gt;&lt;p&gt;&amp;nbsp;&lt;/p&gt;&lt;h1 class="titulo" style="text-align: center;"&gt;&lt;span style="color: #ffffff;"&gt;NIVEL GAMMA&lt;/span&gt;&lt;/h1&gt;&lt;p style="text-align: center;"&gt;&lt;span style="font-size: 18pt;"&gt;Aqu&amp;iacute; encontrara los contenidos que hemos desarrado para su aprendizaje, recuerde dar&amp;nbsp;&lt;em&gt;&lt;strong&gt;clic en cada recuadro&lt;/strong&gt;&lt;/em&gt;&amp;nbsp;para ver la infomaci&amp;oacute;n.&lt;/span&gt;&lt;/p&gt;&lt;p&gt;&amp;nbsp;&lt;/p&gt;&lt;p&gt;&amp;nbsp;&lt;/p&gt;&lt;p&gt;&lt;a href="../../../alfa/recursos/menu_alfa/index.html" target="_blank"&gt;&lt;img src="../../../App_Files/Upload/20190909165632-pri-aux.png" alt="" width="272" height="182" /&gt;&lt;/a&gt;&amp;nbsp;&amp;nbsp;&amp;nbsp; &lt;a href="../../Recursos/menu_evacuacion/index.html" target="_blank"&gt;&lt;img src="../../../App_Files/Upload/20190909165632-evacuacion.png" alt="" width="270" height="181" /&gt;&lt;/a&gt;&amp;nbsp;&amp;nbsp;&amp;nbsp;&amp;nbsp;&lt;a href="../../Recursos/Control_del_fuego/menu_incendios/index.html" target="_blank"&gt;&lt;img src="../../../App_Files/Upload/20190909165632-fuego.png" alt="" width="272" height="182" /&gt;&lt;/a&gt;&lt;/p&gt;&lt;p&gt;&amp;nbsp;&lt;/p&gt;&lt;p&gt;&amp;nbsp;&lt;/p&gt;&lt;p&gt;&amp;nbsp;&lt;/p&gt;&lt;div class="figura"&gt;&lt;p&gt;&amp;nbsp; &amp;nbsp; &amp;nbsp; &amp;nbsp; &amp;nbsp; &amp;nbsp; &amp;nbsp; &amp;nbsp; &amp;nbsp; &amp;nbsp; &amp;nbsp; &amp;nbsp; &amp;nbsp; &amp;nbsp; &amp;nbsp; &amp;nbsp; &amp;nbsp; &amp;nbsp; &amp;nbsp; &amp;nbsp;&amp;nbsp;&lt;a href="../../Recursos/gamma/Formador_formadores/menu_formador/index.html" target="_blank"&gt;&lt;img src="../../../App_Files/Upload/20190909170931-formador.png" alt="" width="267" height="179" /&gt;&lt;/a&gt;&amp;nbsp; &amp;nbsp; &amp;nbsp; &amp;nbsp; &amp;nbsp;&amp;nbsp; &lt;a href="../../Recursos/gamma/menu_admon/index.html#top" target="_blank"&gt;&lt;img src="../../../App_Files/Upload/20190909170931-admon.png" alt="" width="267" height="179" /&gt;&lt;/a&gt;&lt;/p&gt;&lt;p&gt;&amp;nbsp;&lt;/p&gt;&lt;p&gt;&amp;nbsp;&lt;/p&gt;&lt;p&gt;&amp;nbsp;&lt;/p&gt;&lt;/div&gt;&lt;/body&gt;&lt;/html&gt;',NULL, 0, 0, 0, 0,447) SET IDENTITY_INSERT [dbo].[TopicsCourse] OFF  </v>
      </c>
      <c r="I7" s="8" t="s">
        <v>136</v>
      </c>
    </row>
    <row r="9" spans="1:13" x14ac:dyDescent="0.25">
      <c r="B9" s="23" t="s">
        <v>146</v>
      </c>
      <c r="C9" s="23"/>
      <c r="D9" s="23"/>
      <c r="E9" s="23"/>
      <c r="F9" s="23"/>
      <c r="G9" s="23"/>
      <c r="H9" s="23"/>
      <c r="I9" s="23"/>
      <c r="J9" s="23"/>
      <c r="K9" s="23"/>
      <c r="L9" s="23"/>
      <c r="M9" s="7"/>
    </row>
    <row r="10" spans="1:13" ht="29.25" customHeight="1" x14ac:dyDescent="0.25">
      <c r="B10" s="15" t="s">
        <v>126</v>
      </c>
      <c r="C10" s="25" t="s">
        <v>147</v>
      </c>
      <c r="D10" s="26" t="s">
        <v>208</v>
      </c>
      <c r="E10" s="26" t="s">
        <v>209</v>
      </c>
      <c r="F10" s="15" t="s">
        <v>128</v>
      </c>
      <c r="G10" s="25" t="s">
        <v>148</v>
      </c>
      <c r="H10" s="25" t="s">
        <v>149</v>
      </c>
      <c r="I10" s="15" t="s">
        <v>150</v>
      </c>
      <c r="J10" s="25" t="s">
        <v>212</v>
      </c>
      <c r="K10" s="15" t="s">
        <v>210</v>
      </c>
      <c r="L10" s="15" t="s">
        <v>132</v>
      </c>
      <c r="M10" s="6"/>
    </row>
    <row r="11" spans="1:13" x14ac:dyDescent="0.25">
      <c r="B11" s="7" t="s">
        <v>151</v>
      </c>
      <c r="C11" s="7">
        <v>523</v>
      </c>
      <c r="D11" s="7" t="s">
        <v>214</v>
      </c>
      <c r="E11" s="7">
        <v>70</v>
      </c>
      <c r="F11" s="7">
        <v>0</v>
      </c>
      <c r="G11" s="7" t="s">
        <v>134</v>
      </c>
      <c r="H11" s="7" t="s">
        <v>211</v>
      </c>
      <c r="I11" s="7">
        <v>0</v>
      </c>
      <c r="J11" s="7">
        <v>29</v>
      </c>
      <c r="K11" s="7" t="s">
        <v>213</v>
      </c>
      <c r="L11" s="7" t="str">
        <f>_xlfn.CONCAT("SET IDENTITY_INSERT [dbo].[BankQuestion] ON ",B11,C11,", N'",D11,"',",E11,",",F11,", ",G11,H11,I11,", ",J11,", ",K11,C7,",",G3,") SET IDENTITY_INSERT [dbo].[BankQuestion] OFF  ")</f>
        <v xml:space="preserve">SET IDENTITY_INSERT [dbo].[BankQuestion] ON INSERT [dbo].[BankQuestion] ([BaQu_Id], [BaQu_Name], [BaQu_Porcentaje], [BaQu_Porcentaje2], [BaQu_InintDate], [BaQu_FinishDate], [BaQu_TotalQuestion], [BaQu_QuestionUser], [BaQu_SelectQuestion], [BaQu_Attempts], [ToCo_Id], [CompanyId]) VALUES (523, N'Evaluacion Final Estructura del sistema de Análisis de Peligros y de Puntos Críticos de Control – HACCP en la Industria de Alimentos',70,0, CAST(N'2021-07-07T00:00:00.000' AS DateTime),CAST(N'2023-08-26T00:00:00.000' AS DateTime), 0, 29, 1, 2, 1022,1) SET IDENTITY_INSERT [dbo].[BankQuestion] OFF  </v>
      </c>
      <c r="M11" t="s">
        <v>165</v>
      </c>
    </row>
    <row r="13" spans="1:13" x14ac:dyDescent="0.25">
      <c r="A13" s="24" t="s">
        <v>152</v>
      </c>
      <c r="B13" s="24"/>
      <c r="C13" s="24"/>
      <c r="D13" s="24"/>
      <c r="E13" s="24"/>
      <c r="F13" s="24"/>
      <c r="G13" s="24"/>
      <c r="H13" s="24"/>
      <c r="I13" s="24"/>
      <c r="J13" s="11" t="s">
        <v>153</v>
      </c>
    </row>
    <row r="14" spans="1:13" x14ac:dyDescent="0.25">
      <c r="A14" s="4" t="s">
        <v>118</v>
      </c>
      <c r="B14" s="4" t="s">
        <v>126</v>
      </c>
      <c r="C14" s="5" t="s">
        <v>154</v>
      </c>
      <c r="D14" s="4" t="s">
        <v>155</v>
      </c>
      <c r="E14" s="4" t="s">
        <v>156</v>
      </c>
      <c r="F14" s="4" t="s">
        <v>157</v>
      </c>
      <c r="G14" s="5" t="s">
        <v>158</v>
      </c>
      <c r="H14" s="10" t="s">
        <v>169</v>
      </c>
      <c r="I14" s="4" t="s">
        <v>132</v>
      </c>
      <c r="J14" s="7" t="str">
        <f>_xlfn.CONCAT(I15:I43)</f>
        <v xml:space="preserve">INSERT [dbo].[OptionMultiple] ([OpMu_Id], [OpMu_Question], [OpMu_Score], [OpMu_Description], [BaQu_Id],[OpMult_Content]) VALUES (2216, N' ',0, N'Contaminacion alimentaria es', 523, N'&lt;!DOCTYPE html&gt;&lt;html&gt;&lt;head&gt;&lt;/head&gt;&lt;body&gt;&lt;/body&gt;&lt;/html&gt;') INSERT [dbo].[OptionMultiple] ([OpMu_Id], [OpMu_Question], [OpMu_Score], [OpMu_Description], [BaQu_Id],[OpMult_Content]) VALUES (2217, N' ',0, N'Alergia alimentaria se presenta cuando', 523, N'&lt;!DOCTYPE html&gt;&lt;html&gt;&lt;head&gt;&lt;/head&gt;&lt;body&gt;&lt;/body&gt;&lt;/html&gt;') INSERT [dbo].[OptionMultiple] ([OpMu_Id], [OpMu_Question], [OpMu_Score], [OpMu_Description], [BaQu_Id],[OpMult_Content]) VALUES (2218, N' ',0, N'Inocuidad es', 523, N'&lt;!DOCTYPE html&gt;&lt;html&gt;&lt;head&gt;&lt;/head&gt;&lt;body&gt;&lt;/body&gt;&lt;/html&gt;') INSERT [dbo].[OptionMultiple] ([OpMu_Id], [OpMu_Question], [OpMu_Score], [OpMu_Description], [BaQu_Id],[OpMult_Content]) VALUES (2219, N' ',0, N'Las Buenas Prácticas de Manufactura (BPM) pueden ser definidas como', 523, N'&lt;!DOCTYPE html&gt;&lt;html&gt;&lt;head&gt;&lt;/head&gt;&lt;body&gt;&lt;/body&gt;&lt;/html&gt;') INSERT [dbo].[OptionMultiple] ([OpMu_Id], [OpMu_Question], [OpMu_Score], [OpMu_Description], [BaQu_Id],[OpMult_Content]) VALUES (2220, N' ',0, N'El riesgo alimentario se puede definir como la relacion entre', 523, N'&lt;!DOCTYPE html&gt;&lt;html&gt;&lt;head&gt;&lt;/head&gt;&lt;body&gt;&lt;/body&gt;&lt;/html&gt;') INSERT [dbo].[OptionMultiple] ([OpMu_Id], [OpMu_Question], [OpMu_Score], [OpMu_Description], [BaQu_Id],[OpMult_Content]) VALUES (2221, N' ',0, N'Proceso por el cual, de manera intencional, a un alimentos se le ha modificado alguno de sus ingredientes para obtener un beneficio monetario, se puede considerar una definición de', 523, N'&lt;!DOCTYPE html&gt;&lt;html&gt;&lt;head&gt;&lt;/head&gt;&lt;body&gt;&lt;/body&gt;&lt;/html&gt;') INSERT [dbo].[OptionMultiple] ([OpMu_Id], [OpMu_Question], [OpMu_Score], [OpMu_Description], [BaQu_Id],[OpMult_Content]) VALUES (2222, N' ',0, N'Se considera un beneficio de la implementación de programas prerrequisito', 523, N'&lt;!DOCTYPE html&gt;&lt;html&gt;&lt;head&gt;&lt;/head&gt;&lt;body&gt;&lt;/body&gt;&lt;/html&gt;') INSERT [dbo].[OptionMultiple] ([OpMu_Id], [OpMu_Question], [OpMu_Score], [OpMu_Description], [BaQu_Id],[OpMult_Content]) VALUES (2223, N' ',0, N'Un adecuado analisis de peligros debe contar con', 523, N'&lt;!DOCTYPE html&gt;&lt;html&gt;&lt;head&gt;&lt;/head&gt;&lt;body&gt;&lt;/body&gt;&lt;/html&gt;') INSERT [dbo].[OptionMultiple] ([OpMu_Id], [OpMu_Question], [OpMu_Score], [OpMu_Description], [BaQu_Id],[OpMult_Content]) VALUES (2224, N' ',0, N'Lisas, sin tuercas o pernos, desmontables, de fácil limpieza, son características quien deben tener', 523, N'&lt;!DOCTYPE html&gt;&lt;html&gt;&lt;head&gt;&lt;/head&gt;&lt;body&gt;&lt;/body&gt;&lt;/html&gt;') INSERT [dbo].[OptionMultiple] ([OpMu_Id], [OpMu_Question], [OpMu_Score], [OpMu_Description], [BaQu_Id],[OpMult_Content]) VALUES (2225, N' ',0, N'Son ejemplos de actividades de gestión de alergenos', 523, N'&lt;!DOCTYPE html&gt;&lt;html&gt;&lt;head&gt;&lt;/head&gt;&lt;body&gt;&lt;/body&gt;&lt;/html&gt;') INSERT [dbo].[OptionMultiple] ([OpMu_Id], [OpMu_Question], [OpMu_Score], [OpMu_Description], [BaQu_Id],[OpMult_Content]) VALUES (2226, N' ',0, N'Un ejemplo de una Buena Practica de Manufactura en el diseño de una planta de producción de alimentos es', 523, N'&lt;!DOCTYPE html&gt;&lt;html&gt;&lt;head&gt;&lt;/head&gt;&lt;body&gt;&lt;/body&gt;&lt;/html&gt;') INSERT [dbo].[OptionMultiple] ([OpMu_Id], [OpMu_Question], [OpMu_Score], [OpMu_Description], [BaQu_Id],[OpMult_Content]) VALUES (2227, N' ',0, N'La aplicación de exámenes médicos a manipuladores de alimentos se debe hacer cuando', 523, N'&lt;!DOCTYPE html&gt;&lt;html&gt;&lt;head&gt;&lt;/head&gt;&lt;body&gt;&lt;/body&gt;&lt;/html&gt;') INSERT [dbo].[OptionMultiple] ([OpMu_Id], [OpMu_Question], [OpMu_Score], [OpMu_Description], [BaQu_Id],[OpMult_Content]) VALUES (2228, N' ',0, N'Un control adecuado de plagas siempre deberia incluir', 523, N'&lt;!DOCTYPE html&gt;&lt;html&gt;&lt;head&gt;&lt;/head&gt;&lt;body&gt;&lt;/body&gt;&lt;/html&gt;') INSERT [dbo].[OptionMultiple] ([OpMu_Id], [OpMu_Question], [OpMu_Score], [OpMu_Description], [BaQu_Id],[OpMult_Content]) VALUES (2229, N' ',0, N'En cuanto a la validacion de los PCC se puede decir', 523, N'&lt;!DOCTYPE html&gt;&lt;html&gt;&lt;head&gt;&lt;/head&gt;&lt;body&gt;&lt;/body&gt;&lt;/html&gt;') INSERT [dbo].[OptionMultiple] ([OpMu_Id], [OpMu_Question], [OpMu_Score], [OpMu_Description], [BaQu_Id],[OpMult_Content]) VALUES (2230, N' ',0, N'Un equipo HACCP adecuado deberia contar, entre otras caracteristcias, con', 523, N'&lt;!DOCTYPE html&gt;&lt;html&gt;&lt;head&gt;&lt;/head&gt;&lt;body&gt;&lt;/body&gt;&lt;/html&gt;') INSERT [dbo].[OptionMultiple] ([OpMu_Id], [OpMu_Question], [OpMu_Score], [OpMu_Description], [BaQu_Id],[OpMult_Content]) VALUES (2231, N' ',0, N'El HACCP es', 523, N'&lt;!DOCTYPE html&gt;&lt;html&gt;&lt;head&gt;&lt;/head&gt;&lt;body&gt;&lt;/body&gt;&lt;/html&gt;') INSERT [dbo].[OptionMultiple] ([OpMu_Id], [OpMu_Question], [OpMu_Score], [OpMu_Description], [BaQu_Id],[OpMult_Content]) VALUES (2232, N' ',0, N'Para poder implementar un HACCP se requiere, entre otras cosas', 523, N'&lt;!DOCTYPE html&gt;&lt;html&gt;&lt;head&gt;&lt;/head&gt;&lt;body&gt;&lt;/body&gt;&lt;/html&gt;') INSERT [dbo].[OptionMultiple] ([OpMu_Id], [OpMu_Question], [OpMu_Score], [OpMu_Description], [BaQu_Id],[OpMult_Content]) VALUES (2233, N' ',0, N'En referencia al uso del arbol de decisiones para la determinación de los PCC, podemos decir', 523, N'&lt;!DOCTYPE html&gt;&lt;html&gt;&lt;head&gt;&lt;/head&gt;&lt;body&gt;&lt;/body&gt;&lt;/html&gt;') INSERT [dbo].[OptionMultiple] ([OpMu_Id], [OpMu_Question], [OpMu_Score], [OpMu_Description], [BaQu_Id],[OpMult_Content]) VALUES (2234, N' ',0, N'El análisis de peligros es un proceso de _____ y evaluación de los ______ identificados en ingredientes, el entorno, en el proceso o en los alimentos y de las condiciones que los originan para decidir si son significativos o no.', 523, N'&lt;!DOCTYPE html&gt;&lt;html&gt;&lt;head&gt;&lt;/head&gt;&lt;body&gt;&lt;/body&gt;&lt;/html&gt;') INSERT [dbo].[OptionMultiple] ([OpMu_Id], [OpMu_Question], [OpMu_Score], [OpMu_Description], [BaQu_Id],[OpMult_Content]) VALUES (2235, N' ',0, N'Punto Critico de Control o PCC es la etapa del proceso donde es factible aplicar una medida de control para ______, _____ o _____ un peligro a niveles aceptables o seguros para los alimentos.', 523, N'&lt;!DOCTYPE html&gt;&lt;html&gt;&lt;head&gt;&lt;/head&gt;&lt;body&gt;&lt;/body&gt;&lt;/html&gt;') INSERT [dbo].[OptionMultiple] ([OpMu_Id], [OpMu_Question], [OpMu_Score], [OpMu_Description], [BaQu_Id],[OpMult_Content]) VALUES (2236, N' ',0, N'Algunas características del diagrama de flujo como parte de los preliminares del HACCP son', 523, N'&lt;!DOCTYPE html&gt;&lt;html&gt;&lt;head&gt;&lt;/head&gt;&lt;body&gt;&lt;/body&gt;&lt;/html&gt;') INSERT [dbo].[OptionMultiple] ([OpMu_Id], [OpMu_Question], [OpMu_Score], [OpMu_Description], [BaQu_Id],[OpMult_Content]) VALUES (2237, N' ',0, N'Brevemente el principio 6 del HACCP describe', 523, N'&lt;!DOCTYPE html&gt;&lt;html&gt;&lt;head&gt;&lt;/head&gt;&lt;body&gt;&lt;/body&gt;&lt;/html&gt;') INSERT [dbo].[OptionMultiple] ([OpMu_Id], [OpMu_Question], [OpMu_Score], [OpMu_Description], [BaQu_Id],[OpMult_Content]) VALUES (2238, N' ',0, N'Una forma breve de describir la diferencia entre limite critico y limite operacional aplicado a un PCC es', 523, N'&lt;!DOCTYPE html&gt;&lt;html&gt;&lt;head&gt;&lt;/head&gt;&lt;body&gt;&lt;/body&gt;&lt;/html&gt;') INSERT [dbo].[OptionMultiple] ([OpMu_Id], [OpMu_Question], [OpMu_Score], [OpMu_Description], [BaQu_Id],[OpMult_Content]) VALUES (2239, N' ',0, N'Es importante que el equipo HACCP sea interdisciplinario por que', 523, N'&lt;!DOCTYPE html&gt;&lt;html&gt;&lt;head&gt;&lt;/head&gt;&lt;body&gt;&lt;/body&gt;&lt;/html&gt;') INSERT [dbo].[OptionMultiple] ([OpMu_Id], [OpMu_Question], [OpMu_Score], [OpMu_Description], [BaQu_Id],[OpMult_Content]) VALUES (2240, N' ',0, N'La diferencia entre probabilidad y gravedad a la hora de evaluar el riesgo asociado a un peligro se puede resumir en', 523, N'&lt;!DOCTYPE html&gt;&lt;html&gt;&lt;head&gt;&lt;/head&gt;&lt;body&gt;&lt;/body&gt;&lt;/html&gt;') INSERT [dbo].[OptionMultiple] ([OpMu_Id], [OpMu_Question], [OpMu_Score], [OpMu_Description], [BaQu_Id],[OpMult_Content]) VALUES (2241, N' ',0, N'Malgunas de las circunstancias donde es importante actualizar el plan HACCP son', 523, N'&lt;!DOCTYPE html&gt;&lt;html&gt;&lt;head&gt;&lt;/head&gt;&lt;body&gt;&lt;/body&gt;&lt;/html&gt;') INSERT [dbo].[OptionMultiple] ([OpMu_Id], [OpMu_Question], [OpMu_Score], [OpMu_Description], [BaQu_Id],[OpMult_Content]) VALUES (2242, N' ',0, N'Una organziacion ha realizado el analisis de peligros para su linea de producción de hamburguesas de carne de res crudas, congeladas para consumo humano, como parte del mismo se han identificado los siguientes peligros alimentarios', 523, N'&lt;!DOCTYPE html&gt;&lt;html&gt;&lt;head&gt;&lt;/head&gt;&lt;body&gt;&lt;/body&gt;&lt;/html&gt;') INSERT [dbo].[OptionMultiple] ([OpMu_Id], [OpMu_Question], [OpMu_Score], [OpMu_Description], [BaQu_Id],[OpMult_Content]) VALUES (2243, N' ',0, N'Para el PCC en la etapa de coccion de una empresa que fabrica alimentos listos para el consumo se han establecido los siguientes parametros', 523, N'&lt;!DOCTYPE html&gt;&lt;html&gt;&lt;head&gt;&lt;/head&gt;&lt;body&gt;&lt;/body&gt;&lt;/html&gt;') INSERT [dbo].[OptionMultiple] ([OpMu_Id], [OpMu_Question], [OpMu_Score], [OpMu_Description], [BaQu_Id],[OpMult_Content]) VALUES (2244, N' ',0, N'Para el PCC en la etapa de desinfeccion de verduras de una empresa que fabrica ensaladas para consumo humano se han establecido los siguinetes parametros para su monitoreo', 523, N'&lt;!DOCTYPE html&gt;&lt;html&gt;&lt;head&gt;&lt;/head&gt;&lt;body&gt;&lt;/body&gt;&lt;/html&gt;') </v>
      </c>
      <c r="K14" t="s">
        <v>165</v>
      </c>
    </row>
    <row r="15" spans="1:13" x14ac:dyDescent="0.25">
      <c r="A15" s="12">
        <v>1</v>
      </c>
      <c r="B15" s="7" t="s">
        <v>168</v>
      </c>
      <c r="C15" s="7">
        <v>2216</v>
      </c>
      <c r="D15" s="7" t="s">
        <v>174</v>
      </c>
      <c r="E15" s="7">
        <v>0</v>
      </c>
      <c r="F15" s="7" t="str">
        <f>VLOOKUP(A15,Preguntas!$A$1:$B$51,2,)</f>
        <v>Contaminacion alimentaria es</v>
      </c>
      <c r="G15" s="7">
        <f>$C$11</f>
        <v>523</v>
      </c>
      <c r="H15" s="7" t="s">
        <v>170</v>
      </c>
      <c r="I15" s="7" t="str">
        <f t="shared" ref="I15:I46" si="0">_xlfn.CONCAT(B15,C15,",",D15,",",E15,", N'",F15,"', ",G15,", N'",H15,"'",") ")</f>
        <v xml:space="preserve">INSERT [dbo].[OptionMultiple] ([OpMu_Id], [OpMu_Question], [OpMu_Score], [OpMu_Description], [BaQu_Id],[OpMult_Content]) VALUES (2216, N' ',0, N'Contaminacion alimentaria es', 523, N'&lt;!DOCTYPE html&gt;&lt;html&gt;&lt;head&gt;&lt;/head&gt;&lt;body&gt;&lt;/body&gt;&lt;/html&gt;') </v>
      </c>
      <c r="J15" t="s">
        <v>165</v>
      </c>
    </row>
    <row r="16" spans="1:13" x14ac:dyDescent="0.25">
      <c r="A16" s="12">
        <v>2</v>
      </c>
      <c r="B16" s="7" t="s">
        <v>168</v>
      </c>
      <c r="C16" s="7">
        <v>2217</v>
      </c>
      <c r="D16" s="7" t="s">
        <v>174</v>
      </c>
      <c r="E16" s="7">
        <v>0</v>
      </c>
      <c r="F16" s="7" t="str">
        <f>VLOOKUP(A16,Preguntas!$A$1:$B$51,2,)</f>
        <v>Alergia alimentaria se presenta cuando</v>
      </c>
      <c r="G16" s="7">
        <f>$C$11</f>
        <v>523</v>
      </c>
      <c r="H16" s="7" t="s">
        <v>170</v>
      </c>
      <c r="I16" s="7" t="str">
        <f t="shared" si="0"/>
        <v xml:space="preserve">INSERT [dbo].[OptionMultiple] ([OpMu_Id], [OpMu_Question], [OpMu_Score], [OpMu_Description], [BaQu_Id],[OpMult_Content]) VALUES (2217, N' ',0, N'Alergia alimentaria se presenta cuando', 523, N'&lt;!DOCTYPE html&gt;&lt;html&gt;&lt;head&gt;&lt;/head&gt;&lt;body&gt;&lt;/body&gt;&lt;/html&gt;') </v>
      </c>
      <c r="J16" t="s">
        <v>165</v>
      </c>
    </row>
    <row r="17" spans="1:10" x14ac:dyDescent="0.25">
      <c r="A17" s="12">
        <v>3</v>
      </c>
      <c r="B17" s="7" t="s">
        <v>168</v>
      </c>
      <c r="C17" s="7">
        <v>2218</v>
      </c>
      <c r="D17" s="7" t="s">
        <v>174</v>
      </c>
      <c r="E17" s="7">
        <v>0</v>
      </c>
      <c r="F17" s="7" t="str">
        <f>VLOOKUP(A17,Preguntas!$A$1:$B$51,2,)</f>
        <v>Inocuidad es</v>
      </c>
      <c r="G17" s="7">
        <f t="shared" ref="G17:G64" si="1">$C$11</f>
        <v>523</v>
      </c>
      <c r="H17" s="7" t="s">
        <v>170</v>
      </c>
      <c r="I17" s="7" t="str">
        <f t="shared" si="0"/>
        <v xml:space="preserve">INSERT [dbo].[OptionMultiple] ([OpMu_Id], [OpMu_Question], [OpMu_Score], [OpMu_Description], [BaQu_Id],[OpMult_Content]) VALUES (2218, N' ',0, N'Inocuidad es', 523, N'&lt;!DOCTYPE html&gt;&lt;html&gt;&lt;head&gt;&lt;/head&gt;&lt;body&gt;&lt;/body&gt;&lt;/html&gt;') </v>
      </c>
      <c r="J17" t="s">
        <v>165</v>
      </c>
    </row>
    <row r="18" spans="1:10" x14ac:dyDescent="0.25">
      <c r="A18" s="12">
        <v>4</v>
      </c>
      <c r="B18" s="7" t="s">
        <v>168</v>
      </c>
      <c r="C18" s="7">
        <v>2219</v>
      </c>
      <c r="D18" s="7" t="s">
        <v>174</v>
      </c>
      <c r="E18" s="7">
        <v>0</v>
      </c>
      <c r="F18" s="7" t="str">
        <f>VLOOKUP(A18,Preguntas!$A$1:$B$51,2,)</f>
        <v>Las Buenas Prácticas de Manufactura (BPM) pueden ser definidas como</v>
      </c>
      <c r="G18" s="7">
        <f t="shared" si="1"/>
        <v>523</v>
      </c>
      <c r="H18" s="7" t="s">
        <v>170</v>
      </c>
      <c r="I18" s="7" t="str">
        <f t="shared" si="0"/>
        <v xml:space="preserve">INSERT [dbo].[OptionMultiple] ([OpMu_Id], [OpMu_Question], [OpMu_Score], [OpMu_Description], [BaQu_Id],[OpMult_Content]) VALUES (2219, N' ',0, N'Las Buenas Prácticas de Manufactura (BPM) pueden ser definidas como', 523, N'&lt;!DOCTYPE html&gt;&lt;html&gt;&lt;head&gt;&lt;/head&gt;&lt;body&gt;&lt;/body&gt;&lt;/html&gt;') </v>
      </c>
      <c r="J18" t="s">
        <v>165</v>
      </c>
    </row>
    <row r="19" spans="1:10" x14ac:dyDescent="0.25">
      <c r="A19" s="12">
        <v>5</v>
      </c>
      <c r="B19" s="7" t="s">
        <v>168</v>
      </c>
      <c r="C19" s="7">
        <v>2220</v>
      </c>
      <c r="D19" s="7" t="s">
        <v>174</v>
      </c>
      <c r="E19" s="7">
        <v>0</v>
      </c>
      <c r="F19" s="7" t="str">
        <f>VLOOKUP(A19,Preguntas!$A$1:$B$51,2,)</f>
        <v>El riesgo alimentario se puede definir como la relacion entre</v>
      </c>
      <c r="G19" s="7">
        <f t="shared" si="1"/>
        <v>523</v>
      </c>
      <c r="H19" s="7" t="s">
        <v>170</v>
      </c>
      <c r="I19" s="7" t="str">
        <f t="shared" si="0"/>
        <v xml:space="preserve">INSERT [dbo].[OptionMultiple] ([OpMu_Id], [OpMu_Question], [OpMu_Score], [OpMu_Description], [BaQu_Id],[OpMult_Content]) VALUES (2220, N' ',0, N'El riesgo alimentario se puede definir como la relacion entre', 523, N'&lt;!DOCTYPE html&gt;&lt;html&gt;&lt;head&gt;&lt;/head&gt;&lt;body&gt;&lt;/body&gt;&lt;/html&gt;') </v>
      </c>
      <c r="J19" t="s">
        <v>165</v>
      </c>
    </row>
    <row r="20" spans="1:10" x14ac:dyDescent="0.25">
      <c r="A20" s="12">
        <v>6</v>
      </c>
      <c r="B20" s="7" t="s">
        <v>168</v>
      </c>
      <c r="C20" s="7">
        <v>2221</v>
      </c>
      <c r="D20" s="7" t="s">
        <v>174</v>
      </c>
      <c r="E20" s="7">
        <v>0</v>
      </c>
      <c r="F20" s="7" t="str">
        <f>VLOOKUP(A20,Preguntas!$A$1:$B$51,2,)</f>
        <v>Proceso por el cual, de manera intencional, a un alimentos se le ha modificado alguno de sus ingredientes para obtener un beneficio monetario, se puede considerar una definición de</v>
      </c>
      <c r="G20" s="7">
        <f t="shared" si="1"/>
        <v>523</v>
      </c>
      <c r="H20" s="7" t="s">
        <v>170</v>
      </c>
      <c r="I20" s="7" t="str">
        <f t="shared" si="0"/>
        <v xml:space="preserve">INSERT [dbo].[OptionMultiple] ([OpMu_Id], [OpMu_Question], [OpMu_Score], [OpMu_Description], [BaQu_Id],[OpMult_Content]) VALUES (2221, N' ',0, N'Proceso por el cual, de manera intencional, a un alimentos se le ha modificado alguno de sus ingredientes para obtener un beneficio monetario, se puede considerar una definición de', 523, N'&lt;!DOCTYPE html&gt;&lt;html&gt;&lt;head&gt;&lt;/head&gt;&lt;body&gt;&lt;/body&gt;&lt;/html&gt;') </v>
      </c>
      <c r="J20" t="s">
        <v>165</v>
      </c>
    </row>
    <row r="21" spans="1:10" x14ac:dyDescent="0.25">
      <c r="A21" s="12">
        <v>7</v>
      </c>
      <c r="B21" s="7" t="s">
        <v>168</v>
      </c>
      <c r="C21" s="7">
        <v>2222</v>
      </c>
      <c r="D21" s="7" t="s">
        <v>174</v>
      </c>
      <c r="E21" s="7">
        <v>0</v>
      </c>
      <c r="F21" s="7" t="str">
        <f>VLOOKUP(A21,Preguntas!$A$1:$B$51,2,)</f>
        <v>Se considera un beneficio de la implementación de programas prerrequisito</v>
      </c>
      <c r="G21" s="7">
        <f t="shared" si="1"/>
        <v>523</v>
      </c>
      <c r="H21" s="7" t="s">
        <v>170</v>
      </c>
      <c r="I21" s="7" t="str">
        <f t="shared" si="0"/>
        <v xml:space="preserve">INSERT [dbo].[OptionMultiple] ([OpMu_Id], [OpMu_Question], [OpMu_Score], [OpMu_Description], [BaQu_Id],[OpMult_Content]) VALUES (2222, N' ',0, N'Se considera un beneficio de la implementación de programas prerrequisito', 523, N'&lt;!DOCTYPE html&gt;&lt;html&gt;&lt;head&gt;&lt;/head&gt;&lt;body&gt;&lt;/body&gt;&lt;/html&gt;') </v>
      </c>
      <c r="J21" t="s">
        <v>165</v>
      </c>
    </row>
    <row r="22" spans="1:10" x14ac:dyDescent="0.25">
      <c r="A22" s="12">
        <v>8</v>
      </c>
      <c r="B22" s="7" t="s">
        <v>168</v>
      </c>
      <c r="C22" s="7">
        <v>2223</v>
      </c>
      <c r="D22" s="7" t="s">
        <v>174</v>
      </c>
      <c r="E22" s="7">
        <v>0</v>
      </c>
      <c r="F22" s="7" t="str">
        <f>VLOOKUP(A22,Preguntas!$A$1:$B$51,2,)</f>
        <v>Un adecuado analisis de peligros debe contar con</v>
      </c>
      <c r="G22" s="7">
        <f t="shared" si="1"/>
        <v>523</v>
      </c>
      <c r="H22" s="7" t="s">
        <v>170</v>
      </c>
      <c r="I22" s="7" t="str">
        <f t="shared" si="0"/>
        <v xml:space="preserve">INSERT [dbo].[OptionMultiple] ([OpMu_Id], [OpMu_Question], [OpMu_Score], [OpMu_Description], [BaQu_Id],[OpMult_Content]) VALUES (2223, N' ',0, N'Un adecuado analisis de peligros debe contar con', 523, N'&lt;!DOCTYPE html&gt;&lt;html&gt;&lt;head&gt;&lt;/head&gt;&lt;body&gt;&lt;/body&gt;&lt;/html&gt;') </v>
      </c>
      <c r="J22" t="s">
        <v>165</v>
      </c>
    </row>
    <row r="23" spans="1:10" x14ac:dyDescent="0.25">
      <c r="A23" s="12">
        <v>9</v>
      </c>
      <c r="B23" s="7" t="s">
        <v>168</v>
      </c>
      <c r="C23" s="7">
        <v>2224</v>
      </c>
      <c r="D23" s="7" t="s">
        <v>174</v>
      </c>
      <c r="E23" s="7">
        <v>0</v>
      </c>
      <c r="F23" s="7" t="str">
        <f>VLOOKUP(A23,Preguntas!$A$1:$B$51,2,)</f>
        <v>Lisas, sin tuercas o pernos, desmontables, de fácil limpieza, son características quien deben tener</v>
      </c>
      <c r="G23" s="7">
        <f t="shared" si="1"/>
        <v>523</v>
      </c>
      <c r="H23" s="7" t="s">
        <v>170</v>
      </c>
      <c r="I23" s="7" t="str">
        <f t="shared" si="0"/>
        <v xml:space="preserve">INSERT [dbo].[OptionMultiple] ([OpMu_Id], [OpMu_Question], [OpMu_Score], [OpMu_Description], [BaQu_Id],[OpMult_Content]) VALUES (2224, N' ',0, N'Lisas, sin tuercas o pernos, desmontables, de fácil limpieza, son características quien deben tener', 523, N'&lt;!DOCTYPE html&gt;&lt;html&gt;&lt;head&gt;&lt;/head&gt;&lt;body&gt;&lt;/body&gt;&lt;/html&gt;') </v>
      </c>
      <c r="J23" t="s">
        <v>165</v>
      </c>
    </row>
    <row r="24" spans="1:10" x14ac:dyDescent="0.25">
      <c r="A24" s="12">
        <v>10</v>
      </c>
      <c r="B24" s="7" t="s">
        <v>168</v>
      </c>
      <c r="C24" s="7">
        <v>2225</v>
      </c>
      <c r="D24" s="7" t="s">
        <v>174</v>
      </c>
      <c r="E24" s="7">
        <v>0</v>
      </c>
      <c r="F24" s="7" t="str">
        <f>VLOOKUP(A24,Preguntas!$A$1:$B$51,2,)</f>
        <v>Son ejemplos de actividades de gestión de alergenos</v>
      </c>
      <c r="G24" s="7">
        <f t="shared" si="1"/>
        <v>523</v>
      </c>
      <c r="H24" s="7" t="s">
        <v>170</v>
      </c>
      <c r="I24" s="7" t="str">
        <f t="shared" si="0"/>
        <v xml:space="preserve">INSERT [dbo].[OptionMultiple] ([OpMu_Id], [OpMu_Question], [OpMu_Score], [OpMu_Description], [BaQu_Id],[OpMult_Content]) VALUES (2225, N' ',0, N'Son ejemplos de actividades de gestión de alergenos', 523, N'&lt;!DOCTYPE html&gt;&lt;html&gt;&lt;head&gt;&lt;/head&gt;&lt;body&gt;&lt;/body&gt;&lt;/html&gt;') </v>
      </c>
      <c r="J24" t="s">
        <v>165</v>
      </c>
    </row>
    <row r="25" spans="1:10" x14ac:dyDescent="0.25">
      <c r="A25" s="12">
        <v>11</v>
      </c>
      <c r="B25" s="7" t="s">
        <v>168</v>
      </c>
      <c r="C25" s="7">
        <v>2226</v>
      </c>
      <c r="D25" s="7" t="s">
        <v>174</v>
      </c>
      <c r="E25" s="7">
        <v>0</v>
      </c>
      <c r="F25" s="7" t="str">
        <f>VLOOKUP(A25,Preguntas!$A$1:$B$51,2,)</f>
        <v>Un ejemplo de una Buena Practica de Manufactura en el diseño de una planta de producción de alimentos es</v>
      </c>
      <c r="G25" s="7">
        <f t="shared" si="1"/>
        <v>523</v>
      </c>
      <c r="H25" s="7" t="s">
        <v>170</v>
      </c>
      <c r="I25" s="7" t="str">
        <f t="shared" si="0"/>
        <v xml:space="preserve">INSERT [dbo].[OptionMultiple] ([OpMu_Id], [OpMu_Question], [OpMu_Score], [OpMu_Description], [BaQu_Id],[OpMult_Content]) VALUES (2226, N' ',0, N'Un ejemplo de una Buena Practica de Manufactura en el diseño de una planta de producción de alimentos es', 523, N'&lt;!DOCTYPE html&gt;&lt;html&gt;&lt;head&gt;&lt;/head&gt;&lt;body&gt;&lt;/body&gt;&lt;/html&gt;') </v>
      </c>
      <c r="J25" t="s">
        <v>165</v>
      </c>
    </row>
    <row r="26" spans="1:10" x14ac:dyDescent="0.25">
      <c r="A26" s="12">
        <v>12</v>
      </c>
      <c r="B26" s="7" t="s">
        <v>168</v>
      </c>
      <c r="C26" s="7">
        <v>2227</v>
      </c>
      <c r="D26" s="7" t="s">
        <v>174</v>
      </c>
      <c r="E26" s="7">
        <v>0</v>
      </c>
      <c r="F26" s="7" t="str">
        <f>VLOOKUP(A26,Preguntas!$A$1:$B$51,2,)</f>
        <v>La aplicación de exámenes médicos a manipuladores de alimentos se debe hacer cuando</v>
      </c>
      <c r="G26" s="7">
        <f t="shared" si="1"/>
        <v>523</v>
      </c>
      <c r="H26" s="7" t="s">
        <v>170</v>
      </c>
      <c r="I26" s="7" t="str">
        <f t="shared" si="0"/>
        <v xml:space="preserve">INSERT [dbo].[OptionMultiple] ([OpMu_Id], [OpMu_Question], [OpMu_Score], [OpMu_Description], [BaQu_Id],[OpMult_Content]) VALUES (2227, N' ',0, N'La aplicación de exámenes médicos a manipuladores de alimentos se debe hacer cuando', 523, N'&lt;!DOCTYPE html&gt;&lt;html&gt;&lt;head&gt;&lt;/head&gt;&lt;body&gt;&lt;/body&gt;&lt;/html&gt;') </v>
      </c>
      <c r="J26" t="s">
        <v>165</v>
      </c>
    </row>
    <row r="27" spans="1:10" x14ac:dyDescent="0.25">
      <c r="A27" s="12">
        <v>13</v>
      </c>
      <c r="B27" s="7" t="s">
        <v>168</v>
      </c>
      <c r="C27" s="7">
        <v>2228</v>
      </c>
      <c r="D27" s="7" t="s">
        <v>174</v>
      </c>
      <c r="E27" s="7">
        <v>0</v>
      </c>
      <c r="F27" s="7" t="str">
        <f>VLOOKUP(A27,Preguntas!$A$1:$B$51,2,)</f>
        <v>Un control adecuado de plagas siempre deberia incluir</v>
      </c>
      <c r="G27" s="7">
        <f t="shared" si="1"/>
        <v>523</v>
      </c>
      <c r="H27" s="7" t="s">
        <v>170</v>
      </c>
      <c r="I27" s="7" t="str">
        <f t="shared" si="0"/>
        <v xml:space="preserve">INSERT [dbo].[OptionMultiple] ([OpMu_Id], [OpMu_Question], [OpMu_Score], [OpMu_Description], [BaQu_Id],[OpMult_Content]) VALUES (2228, N' ',0, N'Un control adecuado de plagas siempre deberia incluir', 523, N'&lt;!DOCTYPE html&gt;&lt;html&gt;&lt;head&gt;&lt;/head&gt;&lt;body&gt;&lt;/body&gt;&lt;/html&gt;') </v>
      </c>
      <c r="J27" t="s">
        <v>165</v>
      </c>
    </row>
    <row r="28" spans="1:10" x14ac:dyDescent="0.25">
      <c r="A28" s="12">
        <v>14</v>
      </c>
      <c r="B28" s="7" t="s">
        <v>168</v>
      </c>
      <c r="C28" s="7">
        <v>2229</v>
      </c>
      <c r="D28" s="7" t="s">
        <v>174</v>
      </c>
      <c r="E28" s="7">
        <v>0</v>
      </c>
      <c r="F28" s="7" t="str">
        <f>VLOOKUP(A28,Preguntas!$A$1:$B$51,2,)</f>
        <v>En cuanto a la validacion de los PCC se puede decir</v>
      </c>
      <c r="G28" s="7">
        <f t="shared" si="1"/>
        <v>523</v>
      </c>
      <c r="H28" s="7" t="s">
        <v>170</v>
      </c>
      <c r="I28" s="7" t="str">
        <f t="shared" si="0"/>
        <v xml:space="preserve">INSERT [dbo].[OptionMultiple] ([OpMu_Id], [OpMu_Question], [OpMu_Score], [OpMu_Description], [BaQu_Id],[OpMult_Content]) VALUES (2229, N' ',0, N'En cuanto a la validacion de los PCC se puede decir', 523, N'&lt;!DOCTYPE html&gt;&lt;html&gt;&lt;head&gt;&lt;/head&gt;&lt;body&gt;&lt;/body&gt;&lt;/html&gt;') </v>
      </c>
      <c r="J28" t="s">
        <v>165</v>
      </c>
    </row>
    <row r="29" spans="1:10" x14ac:dyDescent="0.25">
      <c r="A29" s="12">
        <v>15</v>
      </c>
      <c r="B29" s="7" t="s">
        <v>168</v>
      </c>
      <c r="C29" s="7">
        <v>2230</v>
      </c>
      <c r="D29" s="7" t="s">
        <v>174</v>
      </c>
      <c r="E29" s="7">
        <v>0</v>
      </c>
      <c r="F29" s="7" t="str">
        <f>VLOOKUP(A29,Preguntas!$A$1:$B$51,2,)</f>
        <v>Un equipo HACCP adecuado deberia contar, entre otras caracteristcias, con</v>
      </c>
      <c r="G29" s="7">
        <f t="shared" si="1"/>
        <v>523</v>
      </c>
      <c r="H29" s="7" t="s">
        <v>170</v>
      </c>
      <c r="I29" s="7" t="str">
        <f t="shared" si="0"/>
        <v xml:space="preserve">INSERT [dbo].[OptionMultiple] ([OpMu_Id], [OpMu_Question], [OpMu_Score], [OpMu_Description], [BaQu_Id],[OpMult_Content]) VALUES (2230, N' ',0, N'Un equipo HACCP adecuado deberia contar, entre otras caracteristcias, con', 523, N'&lt;!DOCTYPE html&gt;&lt;html&gt;&lt;head&gt;&lt;/head&gt;&lt;body&gt;&lt;/body&gt;&lt;/html&gt;') </v>
      </c>
      <c r="J29" t="s">
        <v>165</v>
      </c>
    </row>
    <row r="30" spans="1:10" x14ac:dyDescent="0.25">
      <c r="A30" s="12">
        <v>16</v>
      </c>
      <c r="B30" s="7" t="s">
        <v>168</v>
      </c>
      <c r="C30" s="7">
        <v>2231</v>
      </c>
      <c r="D30" s="7" t="s">
        <v>174</v>
      </c>
      <c r="E30" s="7">
        <v>0</v>
      </c>
      <c r="F30" s="7" t="str">
        <f>VLOOKUP(A30,Preguntas!$A$1:$B$51,2,)</f>
        <v>El HACCP es</v>
      </c>
      <c r="G30" s="7">
        <f t="shared" si="1"/>
        <v>523</v>
      </c>
      <c r="H30" s="7" t="s">
        <v>170</v>
      </c>
      <c r="I30" s="7" t="str">
        <f t="shared" si="0"/>
        <v xml:space="preserve">INSERT [dbo].[OptionMultiple] ([OpMu_Id], [OpMu_Question], [OpMu_Score], [OpMu_Description], [BaQu_Id],[OpMult_Content]) VALUES (2231, N' ',0, N'El HACCP es', 523, N'&lt;!DOCTYPE html&gt;&lt;html&gt;&lt;head&gt;&lt;/head&gt;&lt;body&gt;&lt;/body&gt;&lt;/html&gt;') </v>
      </c>
      <c r="J30" t="s">
        <v>165</v>
      </c>
    </row>
    <row r="31" spans="1:10" x14ac:dyDescent="0.25">
      <c r="A31" s="12">
        <v>17</v>
      </c>
      <c r="B31" s="7" t="s">
        <v>168</v>
      </c>
      <c r="C31" s="7">
        <v>2232</v>
      </c>
      <c r="D31" s="7" t="s">
        <v>174</v>
      </c>
      <c r="E31" s="7">
        <v>0</v>
      </c>
      <c r="F31" s="7" t="str">
        <f>VLOOKUP(A31,Preguntas!$A$1:$B$51,2,)</f>
        <v>Para poder implementar un HACCP se requiere, entre otras cosas</v>
      </c>
      <c r="G31" s="7">
        <f t="shared" si="1"/>
        <v>523</v>
      </c>
      <c r="H31" s="7" t="s">
        <v>170</v>
      </c>
      <c r="I31" s="7" t="str">
        <f t="shared" si="0"/>
        <v xml:space="preserve">INSERT [dbo].[OptionMultiple] ([OpMu_Id], [OpMu_Question], [OpMu_Score], [OpMu_Description], [BaQu_Id],[OpMult_Content]) VALUES (2232, N' ',0, N'Para poder implementar un HACCP se requiere, entre otras cosas', 523, N'&lt;!DOCTYPE html&gt;&lt;html&gt;&lt;head&gt;&lt;/head&gt;&lt;body&gt;&lt;/body&gt;&lt;/html&gt;') </v>
      </c>
      <c r="J31" t="s">
        <v>165</v>
      </c>
    </row>
    <row r="32" spans="1:10" x14ac:dyDescent="0.25">
      <c r="A32" s="12">
        <v>18</v>
      </c>
      <c r="B32" s="7" t="s">
        <v>168</v>
      </c>
      <c r="C32" s="7">
        <v>2233</v>
      </c>
      <c r="D32" s="7" t="s">
        <v>174</v>
      </c>
      <c r="E32" s="7">
        <v>0</v>
      </c>
      <c r="F32" s="7" t="str">
        <f>VLOOKUP(A32,Preguntas!$A$1:$B$51,2,)</f>
        <v>En referencia al uso del arbol de decisiones para la determinación de los PCC, podemos decir</v>
      </c>
      <c r="G32" s="7">
        <f t="shared" si="1"/>
        <v>523</v>
      </c>
      <c r="H32" s="7" t="s">
        <v>170</v>
      </c>
      <c r="I32" s="7" t="str">
        <f t="shared" si="0"/>
        <v xml:space="preserve">INSERT [dbo].[OptionMultiple] ([OpMu_Id], [OpMu_Question], [OpMu_Score], [OpMu_Description], [BaQu_Id],[OpMult_Content]) VALUES (2233, N' ',0, N'En referencia al uso del arbol de decisiones para la determinación de los PCC, podemos decir', 523, N'&lt;!DOCTYPE html&gt;&lt;html&gt;&lt;head&gt;&lt;/head&gt;&lt;body&gt;&lt;/body&gt;&lt;/html&gt;') </v>
      </c>
      <c r="J32" t="s">
        <v>165</v>
      </c>
    </row>
    <row r="33" spans="1:10" x14ac:dyDescent="0.25">
      <c r="A33" s="12">
        <v>19</v>
      </c>
      <c r="B33" s="7" t="s">
        <v>168</v>
      </c>
      <c r="C33" s="7">
        <v>2234</v>
      </c>
      <c r="D33" s="7" t="s">
        <v>174</v>
      </c>
      <c r="E33" s="7">
        <v>0</v>
      </c>
      <c r="F33" s="7" t="str">
        <f>VLOOKUP(A33,Preguntas!$A$1:$B$51,2,)</f>
        <v>El análisis de peligros es un proceso de _____ y evaluación de los ______ identificados en ingredientes, el entorno, en el proceso o en los alimentos y de las condiciones que los originan para decidir si son significativos o no.</v>
      </c>
      <c r="G33" s="7">
        <f t="shared" si="1"/>
        <v>523</v>
      </c>
      <c r="H33" s="7" t="s">
        <v>170</v>
      </c>
      <c r="I33" s="7" t="str">
        <f t="shared" si="0"/>
        <v xml:space="preserve">INSERT [dbo].[OptionMultiple] ([OpMu_Id], [OpMu_Question], [OpMu_Score], [OpMu_Description], [BaQu_Id],[OpMult_Content]) VALUES (2234, N' ',0, N'El análisis de peligros es un proceso de _____ y evaluación de los ______ identificados en ingredientes, el entorno, en el proceso o en los alimentos y de las condiciones que los originan para decidir si son significativos o no.', 523, N'&lt;!DOCTYPE html&gt;&lt;html&gt;&lt;head&gt;&lt;/head&gt;&lt;body&gt;&lt;/body&gt;&lt;/html&gt;') </v>
      </c>
      <c r="J33" t="s">
        <v>165</v>
      </c>
    </row>
    <row r="34" spans="1:10" x14ac:dyDescent="0.25">
      <c r="A34" s="12">
        <v>20</v>
      </c>
      <c r="B34" s="7" t="s">
        <v>168</v>
      </c>
      <c r="C34" s="7">
        <v>2235</v>
      </c>
      <c r="D34" s="7" t="s">
        <v>174</v>
      </c>
      <c r="E34" s="7">
        <v>0</v>
      </c>
      <c r="F34" s="7" t="str">
        <f>VLOOKUP(A34,Preguntas!$A$1:$B$51,2,)</f>
        <v>Punto Critico de Control o PCC es la etapa del proceso donde es factible aplicar una medida de control para ______, _____ o _____ un peligro a niveles aceptables o seguros para los alimentos.</v>
      </c>
      <c r="G34" s="7">
        <f t="shared" si="1"/>
        <v>523</v>
      </c>
      <c r="H34" s="7" t="s">
        <v>170</v>
      </c>
      <c r="I34" s="7" t="str">
        <f t="shared" si="0"/>
        <v xml:space="preserve">INSERT [dbo].[OptionMultiple] ([OpMu_Id], [OpMu_Question], [OpMu_Score], [OpMu_Description], [BaQu_Id],[OpMult_Content]) VALUES (2235, N' ',0, N'Punto Critico de Control o PCC es la etapa del proceso donde es factible aplicar una medida de control para ______, _____ o _____ un peligro a niveles aceptables o seguros para los alimentos.', 523, N'&lt;!DOCTYPE html&gt;&lt;html&gt;&lt;head&gt;&lt;/head&gt;&lt;body&gt;&lt;/body&gt;&lt;/html&gt;') </v>
      </c>
      <c r="J34" t="s">
        <v>165</v>
      </c>
    </row>
    <row r="35" spans="1:10" x14ac:dyDescent="0.25">
      <c r="A35" s="12">
        <v>21</v>
      </c>
      <c r="B35" s="7" t="s">
        <v>168</v>
      </c>
      <c r="C35" s="7">
        <v>2236</v>
      </c>
      <c r="D35" s="7" t="s">
        <v>174</v>
      </c>
      <c r="E35" s="7">
        <v>0</v>
      </c>
      <c r="F35" s="7" t="str">
        <f>VLOOKUP(A35,Preguntas!$A$1:$B$51,2,)</f>
        <v>Algunas características del diagrama de flujo como parte de los preliminares del HACCP son</v>
      </c>
      <c r="G35" s="7">
        <f t="shared" si="1"/>
        <v>523</v>
      </c>
      <c r="H35" s="7" t="s">
        <v>170</v>
      </c>
      <c r="I35" s="7" t="str">
        <f t="shared" si="0"/>
        <v xml:space="preserve">INSERT [dbo].[OptionMultiple] ([OpMu_Id], [OpMu_Question], [OpMu_Score], [OpMu_Description], [BaQu_Id],[OpMult_Content]) VALUES (2236, N' ',0, N'Algunas características del diagrama de flujo como parte de los preliminares del HACCP son', 523, N'&lt;!DOCTYPE html&gt;&lt;html&gt;&lt;head&gt;&lt;/head&gt;&lt;body&gt;&lt;/body&gt;&lt;/html&gt;') </v>
      </c>
      <c r="J35" t="s">
        <v>165</v>
      </c>
    </row>
    <row r="36" spans="1:10" x14ac:dyDescent="0.25">
      <c r="A36" s="12">
        <v>22</v>
      </c>
      <c r="B36" s="7" t="s">
        <v>168</v>
      </c>
      <c r="C36" s="7">
        <v>2237</v>
      </c>
      <c r="D36" s="7" t="s">
        <v>174</v>
      </c>
      <c r="E36" s="7">
        <v>0</v>
      </c>
      <c r="F36" s="7" t="str">
        <f>VLOOKUP(A36,Preguntas!$A$1:$B$51,2,)</f>
        <v>Brevemente el principio 6 del HACCP describe</v>
      </c>
      <c r="G36" s="7">
        <f t="shared" si="1"/>
        <v>523</v>
      </c>
      <c r="H36" s="7" t="s">
        <v>170</v>
      </c>
      <c r="I36" s="7" t="str">
        <f t="shared" si="0"/>
        <v xml:space="preserve">INSERT [dbo].[OptionMultiple] ([OpMu_Id], [OpMu_Question], [OpMu_Score], [OpMu_Description], [BaQu_Id],[OpMult_Content]) VALUES (2237, N' ',0, N'Brevemente el principio 6 del HACCP describe', 523, N'&lt;!DOCTYPE html&gt;&lt;html&gt;&lt;head&gt;&lt;/head&gt;&lt;body&gt;&lt;/body&gt;&lt;/html&gt;') </v>
      </c>
      <c r="J36" t="s">
        <v>165</v>
      </c>
    </row>
    <row r="37" spans="1:10" x14ac:dyDescent="0.25">
      <c r="A37" s="12">
        <v>23</v>
      </c>
      <c r="B37" s="7" t="s">
        <v>168</v>
      </c>
      <c r="C37" s="7">
        <v>2238</v>
      </c>
      <c r="D37" s="7" t="s">
        <v>174</v>
      </c>
      <c r="E37" s="7">
        <v>0</v>
      </c>
      <c r="F37" s="7" t="str">
        <f>VLOOKUP(A37,Preguntas!$A$1:$B$51,2,)</f>
        <v>Una forma breve de describir la diferencia entre limite critico y limite operacional aplicado a un PCC es</v>
      </c>
      <c r="G37" s="7">
        <f t="shared" si="1"/>
        <v>523</v>
      </c>
      <c r="H37" s="7" t="s">
        <v>170</v>
      </c>
      <c r="I37" s="7" t="str">
        <f t="shared" si="0"/>
        <v xml:space="preserve">INSERT [dbo].[OptionMultiple] ([OpMu_Id], [OpMu_Question], [OpMu_Score], [OpMu_Description], [BaQu_Id],[OpMult_Content]) VALUES (2238, N' ',0, N'Una forma breve de describir la diferencia entre limite critico y limite operacional aplicado a un PCC es', 523, N'&lt;!DOCTYPE html&gt;&lt;html&gt;&lt;head&gt;&lt;/head&gt;&lt;body&gt;&lt;/body&gt;&lt;/html&gt;') </v>
      </c>
      <c r="J37" t="s">
        <v>165</v>
      </c>
    </row>
    <row r="38" spans="1:10" x14ac:dyDescent="0.25">
      <c r="A38" s="12">
        <v>24</v>
      </c>
      <c r="B38" s="7" t="s">
        <v>168</v>
      </c>
      <c r="C38" s="7">
        <v>2239</v>
      </c>
      <c r="D38" s="7" t="s">
        <v>174</v>
      </c>
      <c r="E38" s="7">
        <v>0</v>
      </c>
      <c r="F38" s="7" t="str">
        <f>VLOOKUP(A38,Preguntas!$A$1:$B$51,2,)</f>
        <v>Es importante que el equipo HACCP sea interdisciplinario por que</v>
      </c>
      <c r="G38" s="7">
        <f t="shared" si="1"/>
        <v>523</v>
      </c>
      <c r="H38" s="7" t="s">
        <v>170</v>
      </c>
      <c r="I38" s="7" t="str">
        <f t="shared" si="0"/>
        <v xml:space="preserve">INSERT [dbo].[OptionMultiple] ([OpMu_Id], [OpMu_Question], [OpMu_Score], [OpMu_Description], [BaQu_Id],[OpMult_Content]) VALUES (2239, N' ',0, N'Es importante que el equipo HACCP sea interdisciplinario por que', 523, N'&lt;!DOCTYPE html&gt;&lt;html&gt;&lt;head&gt;&lt;/head&gt;&lt;body&gt;&lt;/body&gt;&lt;/html&gt;') </v>
      </c>
      <c r="J38" t="s">
        <v>165</v>
      </c>
    </row>
    <row r="39" spans="1:10" x14ac:dyDescent="0.25">
      <c r="A39" s="12">
        <v>25</v>
      </c>
      <c r="B39" s="7" t="s">
        <v>168</v>
      </c>
      <c r="C39" s="7">
        <v>2240</v>
      </c>
      <c r="D39" s="7" t="s">
        <v>174</v>
      </c>
      <c r="E39" s="7">
        <v>0</v>
      </c>
      <c r="F39" s="7" t="str">
        <f>VLOOKUP(A39,Preguntas!$A$1:$B$51,2,)</f>
        <v>La diferencia entre probabilidad y gravedad a la hora de evaluar el riesgo asociado a un peligro se puede resumir en</v>
      </c>
      <c r="G39" s="7">
        <f t="shared" si="1"/>
        <v>523</v>
      </c>
      <c r="H39" s="7" t="s">
        <v>170</v>
      </c>
      <c r="I39" s="7" t="str">
        <f t="shared" si="0"/>
        <v xml:space="preserve">INSERT [dbo].[OptionMultiple] ([OpMu_Id], [OpMu_Question], [OpMu_Score], [OpMu_Description], [BaQu_Id],[OpMult_Content]) VALUES (2240, N' ',0, N'La diferencia entre probabilidad y gravedad a la hora de evaluar el riesgo asociado a un peligro se puede resumir en', 523, N'&lt;!DOCTYPE html&gt;&lt;html&gt;&lt;head&gt;&lt;/head&gt;&lt;body&gt;&lt;/body&gt;&lt;/html&gt;') </v>
      </c>
      <c r="J39" t="s">
        <v>165</v>
      </c>
    </row>
    <row r="40" spans="1:10" x14ac:dyDescent="0.25">
      <c r="A40" s="12">
        <v>26</v>
      </c>
      <c r="B40" s="7" t="s">
        <v>168</v>
      </c>
      <c r="C40" s="7">
        <v>2241</v>
      </c>
      <c r="D40" s="7" t="s">
        <v>174</v>
      </c>
      <c r="E40" s="7">
        <v>0</v>
      </c>
      <c r="F40" s="7" t="str">
        <f>VLOOKUP(A40,Preguntas!$A$1:$B$51,2,)</f>
        <v>Malgunas de las circunstancias donde es importante actualizar el plan HACCP son</v>
      </c>
      <c r="G40" s="7">
        <f t="shared" si="1"/>
        <v>523</v>
      </c>
      <c r="H40" s="7" t="s">
        <v>170</v>
      </c>
      <c r="I40" s="7" t="str">
        <f t="shared" si="0"/>
        <v xml:space="preserve">INSERT [dbo].[OptionMultiple] ([OpMu_Id], [OpMu_Question], [OpMu_Score], [OpMu_Description], [BaQu_Id],[OpMult_Content]) VALUES (2241, N' ',0, N'Malgunas de las circunstancias donde es importante actualizar el plan HACCP son', 523, N'&lt;!DOCTYPE html&gt;&lt;html&gt;&lt;head&gt;&lt;/head&gt;&lt;body&gt;&lt;/body&gt;&lt;/html&gt;') </v>
      </c>
      <c r="J40" t="s">
        <v>165</v>
      </c>
    </row>
    <row r="41" spans="1:10" x14ac:dyDescent="0.25">
      <c r="A41" s="12">
        <v>27</v>
      </c>
      <c r="B41" s="7" t="s">
        <v>168</v>
      </c>
      <c r="C41" s="7">
        <v>2242</v>
      </c>
      <c r="D41" s="7" t="s">
        <v>174</v>
      </c>
      <c r="E41" s="7">
        <v>0</v>
      </c>
      <c r="F41" s="7" t="str">
        <f>VLOOKUP(A41,Preguntas!$A$1:$B$51,2,)</f>
        <v>Una organziacion ha realizado el analisis de peligros para su linea de producción de hamburguesas de carne de res crudas, congeladas para consumo humano, como parte del mismo se han identificado los siguientes peligros alimentarios</v>
      </c>
      <c r="G41" s="7">
        <f t="shared" si="1"/>
        <v>523</v>
      </c>
      <c r="H41" s="7" t="s">
        <v>170</v>
      </c>
      <c r="I41" s="7" t="str">
        <f t="shared" si="0"/>
        <v xml:space="preserve">INSERT [dbo].[OptionMultiple] ([OpMu_Id], [OpMu_Question], [OpMu_Score], [OpMu_Description], [BaQu_Id],[OpMult_Content]) VALUES (2242, N' ',0, N'Una organziacion ha realizado el analisis de peligros para su linea de producción de hamburguesas de carne de res crudas, congeladas para consumo humano, como parte del mismo se han identificado los siguientes peligros alimentarios', 523, N'&lt;!DOCTYPE html&gt;&lt;html&gt;&lt;head&gt;&lt;/head&gt;&lt;body&gt;&lt;/body&gt;&lt;/html&gt;') </v>
      </c>
      <c r="J41" t="s">
        <v>165</v>
      </c>
    </row>
    <row r="42" spans="1:10" x14ac:dyDescent="0.25">
      <c r="A42" s="12">
        <v>28</v>
      </c>
      <c r="B42" s="7" t="s">
        <v>168</v>
      </c>
      <c r="C42" s="7">
        <v>2243</v>
      </c>
      <c r="D42" s="7" t="s">
        <v>174</v>
      </c>
      <c r="E42" s="7">
        <v>0</v>
      </c>
      <c r="F42" s="7" t="str">
        <f>VLOOKUP(A42,Preguntas!$A$1:$B$51,2,)</f>
        <v>Para el PCC en la etapa de coccion de una empresa que fabrica alimentos listos para el consumo se han establecido los siguientes parametros</v>
      </c>
      <c r="G42" s="7">
        <f t="shared" si="1"/>
        <v>523</v>
      </c>
      <c r="H42" s="7" t="s">
        <v>170</v>
      </c>
      <c r="I42" s="7" t="str">
        <f t="shared" si="0"/>
        <v xml:space="preserve">INSERT [dbo].[OptionMultiple] ([OpMu_Id], [OpMu_Question], [OpMu_Score], [OpMu_Description], [BaQu_Id],[OpMult_Content]) VALUES (2243, N' ',0, N'Para el PCC en la etapa de coccion de una empresa que fabrica alimentos listos para el consumo se han establecido los siguientes parametros', 523, N'&lt;!DOCTYPE html&gt;&lt;html&gt;&lt;head&gt;&lt;/head&gt;&lt;body&gt;&lt;/body&gt;&lt;/html&gt;') </v>
      </c>
      <c r="J42" t="s">
        <v>165</v>
      </c>
    </row>
    <row r="43" spans="1:10" x14ac:dyDescent="0.25">
      <c r="A43" s="12">
        <v>29</v>
      </c>
      <c r="B43" s="7" t="s">
        <v>168</v>
      </c>
      <c r="C43" s="7">
        <v>2244</v>
      </c>
      <c r="D43" s="7" t="s">
        <v>174</v>
      </c>
      <c r="E43" s="7">
        <v>0</v>
      </c>
      <c r="F43" s="7" t="str">
        <f>VLOOKUP(A43,Preguntas!$A$1:$B$51,2,)</f>
        <v>Para el PCC en la etapa de desinfeccion de verduras de una empresa que fabrica ensaladas para consumo humano se han establecido los siguinetes parametros para su monitoreo</v>
      </c>
      <c r="G43" s="7">
        <f t="shared" si="1"/>
        <v>523</v>
      </c>
      <c r="H43" s="7" t="s">
        <v>170</v>
      </c>
      <c r="I43" s="7" t="str">
        <f t="shared" si="0"/>
        <v xml:space="preserve">INSERT [dbo].[OptionMultiple] ([OpMu_Id], [OpMu_Question], [OpMu_Score], [OpMu_Description], [BaQu_Id],[OpMult_Content]) VALUES (2244, N' ',0, N'Para el PCC en la etapa de desinfeccion de verduras de una empresa que fabrica ensaladas para consumo humano se han establecido los siguinetes parametros para su monitoreo', 523, N'&lt;!DOCTYPE html&gt;&lt;html&gt;&lt;head&gt;&lt;/head&gt;&lt;body&gt;&lt;/body&gt;&lt;/html&gt;') </v>
      </c>
      <c r="J43" t="s">
        <v>165</v>
      </c>
    </row>
    <row r="44" spans="1:10" x14ac:dyDescent="0.25">
      <c r="A44" s="12">
        <v>30</v>
      </c>
      <c r="B44" s="7" t="s">
        <v>168</v>
      </c>
      <c r="C44" s="7">
        <v>2245</v>
      </c>
      <c r="D44" s="7" t="s">
        <v>174</v>
      </c>
      <c r="E44" s="7">
        <v>0</v>
      </c>
      <c r="F44" s="7" t="str">
        <f>VLOOKUP(A44,Preguntas!$A$1:$B$51,2,)</f>
        <v>X</v>
      </c>
      <c r="G44" s="7">
        <f t="shared" si="1"/>
        <v>523</v>
      </c>
      <c r="H44" s="7" t="s">
        <v>170</v>
      </c>
      <c r="I44" s="7" t="str">
        <f t="shared" si="0"/>
        <v xml:space="preserve">INSERT [dbo].[OptionMultiple] ([OpMu_Id], [OpMu_Question], [OpMu_Score], [OpMu_Description], [BaQu_Id],[OpMult_Content]) VALUES (2245, N' ',0, N'X', 523, N'&lt;!DOCTYPE html&gt;&lt;html&gt;&lt;head&gt;&lt;/head&gt;&lt;body&gt;&lt;/body&gt;&lt;/html&gt;') </v>
      </c>
      <c r="J44" t="s">
        <v>165</v>
      </c>
    </row>
    <row r="45" spans="1:10" x14ac:dyDescent="0.25">
      <c r="A45" s="12">
        <v>31</v>
      </c>
      <c r="B45" s="7" t="s">
        <v>168</v>
      </c>
      <c r="C45" s="7">
        <v>2246</v>
      </c>
      <c r="D45" s="7" t="s">
        <v>174</v>
      </c>
      <c r="E45" s="7">
        <v>0</v>
      </c>
      <c r="F45" s="7" t="str">
        <f>VLOOKUP(A45,Preguntas!$A$1:$B$51,2,)</f>
        <v>X</v>
      </c>
      <c r="G45" s="7">
        <f t="shared" si="1"/>
        <v>523</v>
      </c>
      <c r="H45" s="7" t="s">
        <v>170</v>
      </c>
      <c r="I45" s="7" t="str">
        <f t="shared" si="0"/>
        <v xml:space="preserve">INSERT [dbo].[OptionMultiple] ([OpMu_Id], [OpMu_Question], [OpMu_Score], [OpMu_Description], [BaQu_Id],[OpMult_Content]) VALUES (2246, N' ',0, N'X', 523, N'&lt;!DOCTYPE html&gt;&lt;html&gt;&lt;head&gt;&lt;/head&gt;&lt;body&gt;&lt;/body&gt;&lt;/html&gt;') </v>
      </c>
      <c r="J45" t="s">
        <v>165</v>
      </c>
    </row>
    <row r="46" spans="1:10" x14ac:dyDescent="0.25">
      <c r="A46" s="12">
        <v>32</v>
      </c>
      <c r="B46" s="7" t="s">
        <v>168</v>
      </c>
      <c r="C46" s="7">
        <v>2247</v>
      </c>
      <c r="D46" s="7" t="s">
        <v>174</v>
      </c>
      <c r="E46" s="7">
        <v>0</v>
      </c>
      <c r="F46" s="7" t="str">
        <f>VLOOKUP(A46,Preguntas!$A$1:$B$51,2,)</f>
        <v>X</v>
      </c>
      <c r="G46" s="7">
        <f t="shared" si="1"/>
        <v>523</v>
      </c>
      <c r="H46" s="7" t="s">
        <v>170</v>
      </c>
      <c r="I46" s="7" t="str">
        <f t="shared" si="0"/>
        <v xml:space="preserve">INSERT [dbo].[OptionMultiple] ([OpMu_Id], [OpMu_Question], [OpMu_Score], [OpMu_Description], [BaQu_Id],[OpMult_Content]) VALUES (2247, N' ',0, N'X', 523, N'&lt;!DOCTYPE html&gt;&lt;html&gt;&lt;head&gt;&lt;/head&gt;&lt;body&gt;&lt;/body&gt;&lt;/html&gt;') </v>
      </c>
      <c r="J46" t="s">
        <v>165</v>
      </c>
    </row>
    <row r="47" spans="1:10" x14ac:dyDescent="0.25">
      <c r="A47" s="12">
        <v>33</v>
      </c>
      <c r="B47" s="7" t="s">
        <v>168</v>
      </c>
      <c r="C47" s="7">
        <v>2248</v>
      </c>
      <c r="D47" s="7" t="s">
        <v>174</v>
      </c>
      <c r="E47" s="7">
        <v>0</v>
      </c>
      <c r="F47" s="7" t="str">
        <f>VLOOKUP(A47,Preguntas!$A$1:$B$51,2,)</f>
        <v>X</v>
      </c>
      <c r="G47" s="7">
        <f t="shared" si="1"/>
        <v>523</v>
      </c>
      <c r="H47" s="7" t="s">
        <v>170</v>
      </c>
      <c r="I47" s="7" t="str">
        <f t="shared" ref="I47:I64" si="2">_xlfn.CONCAT(B47,C47,",",D47,",",E47,", N'",F47,"', ",G47,", N'",H47,"'",") ")</f>
        <v xml:space="preserve">INSERT [dbo].[OptionMultiple] ([OpMu_Id], [OpMu_Question], [OpMu_Score], [OpMu_Description], [BaQu_Id],[OpMult_Content]) VALUES (2248, N' ',0, N'X', 523, N'&lt;!DOCTYPE html&gt;&lt;html&gt;&lt;head&gt;&lt;/head&gt;&lt;body&gt;&lt;/body&gt;&lt;/html&gt;') </v>
      </c>
      <c r="J47" t="s">
        <v>165</v>
      </c>
    </row>
    <row r="48" spans="1:10" x14ac:dyDescent="0.25">
      <c r="A48" s="12">
        <v>34</v>
      </c>
      <c r="B48" s="7" t="s">
        <v>168</v>
      </c>
      <c r="C48" s="7">
        <v>2249</v>
      </c>
      <c r="D48" s="7" t="s">
        <v>174</v>
      </c>
      <c r="E48" s="7">
        <v>0</v>
      </c>
      <c r="F48" s="7" t="str">
        <f>VLOOKUP(A48,Preguntas!$A$1:$B$51,2,)</f>
        <v>X</v>
      </c>
      <c r="G48" s="7">
        <f t="shared" si="1"/>
        <v>523</v>
      </c>
      <c r="H48" s="7" t="s">
        <v>170</v>
      </c>
      <c r="I48" s="7" t="str">
        <f t="shared" si="2"/>
        <v xml:space="preserve">INSERT [dbo].[OptionMultiple] ([OpMu_Id], [OpMu_Question], [OpMu_Score], [OpMu_Description], [BaQu_Id],[OpMult_Content]) VALUES (2249, N' ',0, N'X', 523, N'&lt;!DOCTYPE html&gt;&lt;html&gt;&lt;head&gt;&lt;/head&gt;&lt;body&gt;&lt;/body&gt;&lt;/html&gt;') </v>
      </c>
      <c r="J48" t="s">
        <v>165</v>
      </c>
    </row>
    <row r="49" spans="1:10" x14ac:dyDescent="0.25">
      <c r="A49" s="12">
        <v>35</v>
      </c>
      <c r="B49" s="7" t="s">
        <v>168</v>
      </c>
      <c r="C49" s="7">
        <v>2250</v>
      </c>
      <c r="D49" s="7" t="s">
        <v>174</v>
      </c>
      <c r="E49" s="7">
        <v>0</v>
      </c>
      <c r="F49" s="7" t="str">
        <f>VLOOKUP(A49,Preguntas!$A$1:$B$51,2,)</f>
        <v>X</v>
      </c>
      <c r="G49" s="7">
        <f t="shared" si="1"/>
        <v>523</v>
      </c>
      <c r="H49" s="7" t="s">
        <v>170</v>
      </c>
      <c r="I49" s="7" t="str">
        <f t="shared" si="2"/>
        <v xml:space="preserve">INSERT [dbo].[OptionMultiple] ([OpMu_Id], [OpMu_Question], [OpMu_Score], [OpMu_Description], [BaQu_Id],[OpMult_Content]) VALUES (2250, N' ',0, N'X', 523, N'&lt;!DOCTYPE html&gt;&lt;html&gt;&lt;head&gt;&lt;/head&gt;&lt;body&gt;&lt;/body&gt;&lt;/html&gt;') </v>
      </c>
      <c r="J49" t="s">
        <v>165</v>
      </c>
    </row>
    <row r="50" spans="1:10" x14ac:dyDescent="0.25">
      <c r="A50" s="12">
        <v>36</v>
      </c>
      <c r="B50" s="7" t="s">
        <v>168</v>
      </c>
      <c r="C50" s="7">
        <v>2251</v>
      </c>
      <c r="D50" s="7" t="s">
        <v>174</v>
      </c>
      <c r="E50" s="7">
        <v>0</v>
      </c>
      <c r="F50" s="7" t="str">
        <f>VLOOKUP(A50,Preguntas!$A$1:$B$51,2,)</f>
        <v>X</v>
      </c>
      <c r="G50" s="7">
        <f t="shared" si="1"/>
        <v>523</v>
      </c>
      <c r="H50" s="7" t="s">
        <v>170</v>
      </c>
      <c r="I50" s="7" t="str">
        <f t="shared" si="2"/>
        <v xml:space="preserve">INSERT [dbo].[OptionMultiple] ([OpMu_Id], [OpMu_Question], [OpMu_Score], [OpMu_Description], [BaQu_Id],[OpMult_Content]) VALUES (2251, N' ',0, N'X', 523, N'&lt;!DOCTYPE html&gt;&lt;html&gt;&lt;head&gt;&lt;/head&gt;&lt;body&gt;&lt;/body&gt;&lt;/html&gt;') </v>
      </c>
      <c r="J50" t="s">
        <v>165</v>
      </c>
    </row>
    <row r="51" spans="1:10" x14ac:dyDescent="0.25">
      <c r="A51" s="12">
        <v>37</v>
      </c>
      <c r="B51" s="7" t="s">
        <v>168</v>
      </c>
      <c r="C51" s="7">
        <v>2252</v>
      </c>
      <c r="D51" s="7" t="s">
        <v>174</v>
      </c>
      <c r="E51" s="7">
        <v>0</v>
      </c>
      <c r="F51" s="7" t="str">
        <f>VLOOKUP(A51,Preguntas!$A$1:$B$51,2,)</f>
        <v>X</v>
      </c>
      <c r="G51" s="7">
        <f t="shared" si="1"/>
        <v>523</v>
      </c>
      <c r="H51" s="7" t="s">
        <v>170</v>
      </c>
      <c r="I51" s="7" t="str">
        <f t="shared" si="2"/>
        <v xml:space="preserve">INSERT [dbo].[OptionMultiple] ([OpMu_Id], [OpMu_Question], [OpMu_Score], [OpMu_Description], [BaQu_Id],[OpMult_Content]) VALUES (2252, N' ',0, N'X', 523, N'&lt;!DOCTYPE html&gt;&lt;html&gt;&lt;head&gt;&lt;/head&gt;&lt;body&gt;&lt;/body&gt;&lt;/html&gt;') </v>
      </c>
      <c r="J51" t="s">
        <v>165</v>
      </c>
    </row>
    <row r="52" spans="1:10" x14ac:dyDescent="0.25">
      <c r="A52" s="12">
        <v>38</v>
      </c>
      <c r="B52" s="7" t="s">
        <v>168</v>
      </c>
      <c r="C52" s="7">
        <v>2253</v>
      </c>
      <c r="D52" s="7" t="s">
        <v>174</v>
      </c>
      <c r="E52" s="7">
        <v>0</v>
      </c>
      <c r="F52" s="7" t="str">
        <f>VLOOKUP(A52,Preguntas!$A$1:$B$51,2,)</f>
        <v>X</v>
      </c>
      <c r="G52" s="7">
        <f t="shared" si="1"/>
        <v>523</v>
      </c>
      <c r="H52" s="7" t="s">
        <v>170</v>
      </c>
      <c r="I52" s="7" t="str">
        <f t="shared" si="2"/>
        <v xml:space="preserve">INSERT [dbo].[OptionMultiple] ([OpMu_Id], [OpMu_Question], [OpMu_Score], [OpMu_Description], [BaQu_Id],[OpMult_Content]) VALUES (2253, N' ',0, N'X', 523, N'&lt;!DOCTYPE html&gt;&lt;html&gt;&lt;head&gt;&lt;/head&gt;&lt;body&gt;&lt;/body&gt;&lt;/html&gt;') </v>
      </c>
      <c r="J52" t="s">
        <v>165</v>
      </c>
    </row>
    <row r="53" spans="1:10" x14ac:dyDescent="0.25">
      <c r="A53" s="12">
        <v>39</v>
      </c>
      <c r="B53" s="7" t="s">
        <v>168</v>
      </c>
      <c r="C53" s="7">
        <v>2254</v>
      </c>
      <c r="D53" s="7" t="s">
        <v>174</v>
      </c>
      <c r="E53" s="7">
        <v>0</v>
      </c>
      <c r="F53" s="7" t="str">
        <f>VLOOKUP(A53,Preguntas!$A$1:$B$51,2,)</f>
        <v>X</v>
      </c>
      <c r="G53" s="7">
        <f t="shared" si="1"/>
        <v>523</v>
      </c>
      <c r="H53" s="7" t="s">
        <v>170</v>
      </c>
      <c r="I53" s="7" t="str">
        <f t="shared" si="2"/>
        <v xml:space="preserve">INSERT [dbo].[OptionMultiple] ([OpMu_Id], [OpMu_Question], [OpMu_Score], [OpMu_Description], [BaQu_Id],[OpMult_Content]) VALUES (2254, N' ',0, N'X', 523, N'&lt;!DOCTYPE html&gt;&lt;html&gt;&lt;head&gt;&lt;/head&gt;&lt;body&gt;&lt;/body&gt;&lt;/html&gt;') </v>
      </c>
      <c r="J53" t="s">
        <v>165</v>
      </c>
    </row>
    <row r="54" spans="1:10" x14ac:dyDescent="0.25">
      <c r="A54" s="12">
        <v>40</v>
      </c>
      <c r="B54" s="7" t="s">
        <v>168</v>
      </c>
      <c r="C54" s="7">
        <v>2255</v>
      </c>
      <c r="D54" s="7" t="s">
        <v>174</v>
      </c>
      <c r="E54" s="7">
        <v>0</v>
      </c>
      <c r="F54" s="7" t="str">
        <f>VLOOKUP(A54,Preguntas!$A$1:$B$51,2,)</f>
        <v>X</v>
      </c>
      <c r="G54" s="7">
        <f t="shared" si="1"/>
        <v>523</v>
      </c>
      <c r="H54" s="7" t="s">
        <v>170</v>
      </c>
      <c r="I54" s="7" t="str">
        <f t="shared" si="2"/>
        <v xml:space="preserve">INSERT [dbo].[OptionMultiple] ([OpMu_Id], [OpMu_Question], [OpMu_Score], [OpMu_Description], [BaQu_Id],[OpMult_Content]) VALUES (2255, N' ',0, N'X', 523, N'&lt;!DOCTYPE html&gt;&lt;html&gt;&lt;head&gt;&lt;/head&gt;&lt;body&gt;&lt;/body&gt;&lt;/html&gt;') </v>
      </c>
      <c r="J54" t="s">
        <v>165</v>
      </c>
    </row>
    <row r="55" spans="1:10" x14ac:dyDescent="0.25">
      <c r="A55" s="12">
        <v>41</v>
      </c>
      <c r="B55" s="7" t="s">
        <v>168</v>
      </c>
      <c r="C55" s="7">
        <v>2256</v>
      </c>
      <c r="D55" s="7" t="s">
        <v>174</v>
      </c>
      <c r="E55" s="7">
        <v>0</v>
      </c>
      <c r="F55" s="7" t="str">
        <f>VLOOKUP(A55,Preguntas!$A$1:$B$51,2,)</f>
        <v>X</v>
      </c>
      <c r="G55" s="7">
        <f t="shared" si="1"/>
        <v>523</v>
      </c>
      <c r="H55" s="7" t="s">
        <v>170</v>
      </c>
      <c r="I55" s="7" t="str">
        <f t="shared" si="2"/>
        <v xml:space="preserve">INSERT [dbo].[OptionMultiple] ([OpMu_Id], [OpMu_Question], [OpMu_Score], [OpMu_Description], [BaQu_Id],[OpMult_Content]) VALUES (2256, N' ',0, N'X', 523, N'&lt;!DOCTYPE html&gt;&lt;html&gt;&lt;head&gt;&lt;/head&gt;&lt;body&gt;&lt;/body&gt;&lt;/html&gt;') </v>
      </c>
      <c r="J55" t="s">
        <v>165</v>
      </c>
    </row>
    <row r="56" spans="1:10" x14ac:dyDescent="0.25">
      <c r="A56" s="12">
        <v>42</v>
      </c>
      <c r="B56" s="7" t="s">
        <v>168</v>
      </c>
      <c r="C56" s="7">
        <v>2257</v>
      </c>
      <c r="D56" s="7" t="s">
        <v>174</v>
      </c>
      <c r="E56" s="7">
        <v>0</v>
      </c>
      <c r="F56" s="7" t="str">
        <f>VLOOKUP(A56,Preguntas!$A$1:$B$51,2,)</f>
        <v>X</v>
      </c>
      <c r="G56" s="7">
        <f t="shared" si="1"/>
        <v>523</v>
      </c>
      <c r="H56" s="7" t="s">
        <v>170</v>
      </c>
      <c r="I56" s="7" t="str">
        <f t="shared" si="2"/>
        <v xml:space="preserve">INSERT [dbo].[OptionMultiple] ([OpMu_Id], [OpMu_Question], [OpMu_Score], [OpMu_Description], [BaQu_Id],[OpMult_Content]) VALUES (2257, N' ',0, N'X', 523, N'&lt;!DOCTYPE html&gt;&lt;html&gt;&lt;head&gt;&lt;/head&gt;&lt;body&gt;&lt;/body&gt;&lt;/html&gt;') </v>
      </c>
      <c r="J56" t="s">
        <v>165</v>
      </c>
    </row>
    <row r="57" spans="1:10" x14ac:dyDescent="0.25">
      <c r="A57" s="12">
        <v>43</v>
      </c>
      <c r="B57" s="7" t="s">
        <v>168</v>
      </c>
      <c r="C57" s="7">
        <v>2258</v>
      </c>
      <c r="D57" s="7" t="s">
        <v>174</v>
      </c>
      <c r="E57" s="7">
        <v>0</v>
      </c>
      <c r="F57" s="7" t="str">
        <f>VLOOKUP(A57,Preguntas!$A$1:$B$51,2,)</f>
        <v>X</v>
      </c>
      <c r="G57" s="7">
        <f t="shared" si="1"/>
        <v>523</v>
      </c>
      <c r="H57" s="7" t="s">
        <v>170</v>
      </c>
      <c r="I57" s="7" t="str">
        <f t="shared" si="2"/>
        <v xml:space="preserve">INSERT [dbo].[OptionMultiple] ([OpMu_Id], [OpMu_Question], [OpMu_Score], [OpMu_Description], [BaQu_Id],[OpMult_Content]) VALUES (2258, N' ',0, N'X', 523, N'&lt;!DOCTYPE html&gt;&lt;html&gt;&lt;head&gt;&lt;/head&gt;&lt;body&gt;&lt;/body&gt;&lt;/html&gt;') </v>
      </c>
      <c r="J57" t="s">
        <v>165</v>
      </c>
    </row>
    <row r="58" spans="1:10" x14ac:dyDescent="0.25">
      <c r="A58" s="12">
        <v>44</v>
      </c>
      <c r="B58" s="7" t="s">
        <v>168</v>
      </c>
      <c r="C58" s="7">
        <v>2259</v>
      </c>
      <c r="D58" s="7" t="s">
        <v>174</v>
      </c>
      <c r="E58" s="7">
        <v>0</v>
      </c>
      <c r="F58" s="7" t="str">
        <f>VLOOKUP(A58,Preguntas!$A$1:$B$51,2,)</f>
        <v>X</v>
      </c>
      <c r="G58" s="7">
        <f t="shared" si="1"/>
        <v>523</v>
      </c>
      <c r="H58" s="7" t="s">
        <v>170</v>
      </c>
      <c r="I58" s="7" t="str">
        <f t="shared" si="2"/>
        <v xml:space="preserve">INSERT [dbo].[OptionMultiple] ([OpMu_Id], [OpMu_Question], [OpMu_Score], [OpMu_Description], [BaQu_Id],[OpMult_Content]) VALUES (2259, N' ',0, N'X', 523, N'&lt;!DOCTYPE html&gt;&lt;html&gt;&lt;head&gt;&lt;/head&gt;&lt;body&gt;&lt;/body&gt;&lt;/html&gt;') </v>
      </c>
      <c r="J58" t="s">
        <v>165</v>
      </c>
    </row>
    <row r="59" spans="1:10" x14ac:dyDescent="0.25">
      <c r="A59" s="12">
        <v>45</v>
      </c>
      <c r="B59" s="7" t="s">
        <v>168</v>
      </c>
      <c r="C59" s="7">
        <v>2260</v>
      </c>
      <c r="D59" s="7" t="s">
        <v>174</v>
      </c>
      <c r="E59" s="7">
        <v>0</v>
      </c>
      <c r="F59" s="7" t="str">
        <f>VLOOKUP(A59,Preguntas!$A$1:$B$51,2,)</f>
        <v>X</v>
      </c>
      <c r="G59" s="7">
        <f t="shared" si="1"/>
        <v>523</v>
      </c>
      <c r="H59" s="7" t="s">
        <v>170</v>
      </c>
      <c r="I59" s="7" t="str">
        <f t="shared" si="2"/>
        <v xml:space="preserve">INSERT [dbo].[OptionMultiple] ([OpMu_Id], [OpMu_Question], [OpMu_Score], [OpMu_Description], [BaQu_Id],[OpMult_Content]) VALUES (2260, N' ',0, N'X', 523, N'&lt;!DOCTYPE html&gt;&lt;html&gt;&lt;head&gt;&lt;/head&gt;&lt;body&gt;&lt;/body&gt;&lt;/html&gt;') </v>
      </c>
      <c r="J59" t="s">
        <v>165</v>
      </c>
    </row>
    <row r="60" spans="1:10" x14ac:dyDescent="0.25">
      <c r="A60" s="12">
        <v>46</v>
      </c>
      <c r="B60" s="7" t="s">
        <v>168</v>
      </c>
      <c r="C60" s="7">
        <v>2261</v>
      </c>
      <c r="D60" s="7" t="s">
        <v>174</v>
      </c>
      <c r="E60" s="7">
        <v>0</v>
      </c>
      <c r="F60" s="7" t="str">
        <f>VLOOKUP(A60,Preguntas!$A$1:$B$51,2,)</f>
        <v>X</v>
      </c>
      <c r="G60" s="7">
        <f t="shared" si="1"/>
        <v>523</v>
      </c>
      <c r="H60" s="7" t="s">
        <v>170</v>
      </c>
      <c r="I60" s="7" t="str">
        <f t="shared" si="2"/>
        <v xml:space="preserve">INSERT [dbo].[OptionMultiple] ([OpMu_Id], [OpMu_Question], [OpMu_Score], [OpMu_Description], [BaQu_Id],[OpMult_Content]) VALUES (2261, N' ',0, N'X', 523, N'&lt;!DOCTYPE html&gt;&lt;html&gt;&lt;head&gt;&lt;/head&gt;&lt;body&gt;&lt;/body&gt;&lt;/html&gt;') </v>
      </c>
      <c r="J60" t="s">
        <v>165</v>
      </c>
    </row>
    <row r="61" spans="1:10" x14ac:dyDescent="0.25">
      <c r="A61" s="12">
        <v>47</v>
      </c>
      <c r="B61" s="7" t="s">
        <v>168</v>
      </c>
      <c r="C61" s="7">
        <v>2262</v>
      </c>
      <c r="D61" s="7" t="s">
        <v>174</v>
      </c>
      <c r="E61" s="7">
        <v>0</v>
      </c>
      <c r="F61" s="7" t="str">
        <f>VLOOKUP(A61,Preguntas!$A$1:$B$51,2,)</f>
        <v>X</v>
      </c>
      <c r="G61" s="7">
        <f t="shared" si="1"/>
        <v>523</v>
      </c>
      <c r="H61" s="7" t="s">
        <v>170</v>
      </c>
      <c r="I61" s="7" t="str">
        <f t="shared" si="2"/>
        <v xml:space="preserve">INSERT [dbo].[OptionMultiple] ([OpMu_Id], [OpMu_Question], [OpMu_Score], [OpMu_Description], [BaQu_Id],[OpMult_Content]) VALUES (2262, N' ',0, N'X', 523, N'&lt;!DOCTYPE html&gt;&lt;html&gt;&lt;head&gt;&lt;/head&gt;&lt;body&gt;&lt;/body&gt;&lt;/html&gt;') </v>
      </c>
      <c r="J61" t="s">
        <v>165</v>
      </c>
    </row>
    <row r="62" spans="1:10" x14ac:dyDescent="0.25">
      <c r="A62" s="12">
        <v>48</v>
      </c>
      <c r="B62" s="7" t="s">
        <v>168</v>
      </c>
      <c r="C62" s="7">
        <v>2263</v>
      </c>
      <c r="D62" s="7" t="s">
        <v>174</v>
      </c>
      <c r="E62" s="7">
        <v>0</v>
      </c>
      <c r="F62" s="7" t="str">
        <f>VLOOKUP(A62,Preguntas!$A$1:$B$51,2,)</f>
        <v>X</v>
      </c>
      <c r="G62" s="7">
        <f t="shared" si="1"/>
        <v>523</v>
      </c>
      <c r="H62" s="7" t="s">
        <v>170</v>
      </c>
      <c r="I62" s="7" t="str">
        <f t="shared" si="2"/>
        <v xml:space="preserve">INSERT [dbo].[OptionMultiple] ([OpMu_Id], [OpMu_Question], [OpMu_Score], [OpMu_Description], [BaQu_Id],[OpMult_Content]) VALUES (2263, N' ',0, N'X', 523, N'&lt;!DOCTYPE html&gt;&lt;html&gt;&lt;head&gt;&lt;/head&gt;&lt;body&gt;&lt;/body&gt;&lt;/html&gt;') </v>
      </c>
      <c r="J62" t="s">
        <v>165</v>
      </c>
    </row>
    <row r="63" spans="1:10" x14ac:dyDescent="0.25">
      <c r="A63" s="12">
        <v>49</v>
      </c>
      <c r="B63" s="7" t="s">
        <v>168</v>
      </c>
      <c r="C63" s="7">
        <v>2264</v>
      </c>
      <c r="D63" s="7" t="s">
        <v>174</v>
      </c>
      <c r="E63" s="7">
        <v>0</v>
      </c>
      <c r="F63" s="7" t="str">
        <f>VLOOKUP(A63,Preguntas!$A$1:$B$51,2,)</f>
        <v>X</v>
      </c>
      <c r="G63" s="7">
        <f t="shared" si="1"/>
        <v>523</v>
      </c>
      <c r="H63" s="7" t="s">
        <v>170</v>
      </c>
      <c r="I63" s="7" t="str">
        <f t="shared" si="2"/>
        <v xml:space="preserve">INSERT [dbo].[OptionMultiple] ([OpMu_Id], [OpMu_Question], [OpMu_Score], [OpMu_Description], [BaQu_Id],[OpMult_Content]) VALUES (2264, N' ',0, N'X', 523, N'&lt;!DOCTYPE html&gt;&lt;html&gt;&lt;head&gt;&lt;/head&gt;&lt;body&gt;&lt;/body&gt;&lt;/html&gt;') </v>
      </c>
      <c r="J63" t="s">
        <v>165</v>
      </c>
    </row>
    <row r="64" spans="1:10" x14ac:dyDescent="0.25">
      <c r="A64" s="12">
        <v>50</v>
      </c>
      <c r="B64" s="7" t="s">
        <v>168</v>
      </c>
      <c r="C64" s="7">
        <v>2265</v>
      </c>
      <c r="D64" s="7" t="s">
        <v>174</v>
      </c>
      <c r="E64" s="7">
        <v>0</v>
      </c>
      <c r="F64" s="7" t="str">
        <f>VLOOKUP(A64,Preguntas!$A$1:$B$51,2,)</f>
        <v>X</v>
      </c>
      <c r="G64" s="7">
        <f t="shared" si="1"/>
        <v>523</v>
      </c>
      <c r="H64" s="7" t="s">
        <v>170</v>
      </c>
      <c r="I64" s="7" t="str">
        <f t="shared" si="2"/>
        <v xml:space="preserve">INSERT [dbo].[OptionMultiple] ([OpMu_Id], [OpMu_Question], [OpMu_Score], [OpMu_Description], [BaQu_Id],[OpMult_Content]) VALUES (2265, N' ',0, N'X', 523, N'&lt;!DOCTYPE html&gt;&lt;html&gt;&lt;head&gt;&lt;/head&gt;&lt;body&gt;&lt;/body&gt;&lt;/html&gt;') </v>
      </c>
      <c r="J64" t="s">
        <v>165</v>
      </c>
    </row>
    <row r="67" spans="1:10" x14ac:dyDescent="0.25">
      <c r="A67" s="17" t="s">
        <v>159</v>
      </c>
      <c r="B67" s="17"/>
      <c r="C67" s="17"/>
      <c r="D67" s="17"/>
      <c r="E67" s="17"/>
      <c r="F67" s="17"/>
      <c r="G67" s="17"/>
      <c r="H67" s="18"/>
      <c r="I67" s="11" t="s">
        <v>153</v>
      </c>
    </row>
    <row r="68" spans="1:10" x14ac:dyDescent="0.25">
      <c r="A68" s="13" t="s">
        <v>118</v>
      </c>
      <c r="B68" s="4" t="s">
        <v>126</v>
      </c>
      <c r="C68" s="5" t="s">
        <v>160</v>
      </c>
      <c r="D68" s="4" t="s">
        <v>161</v>
      </c>
      <c r="E68" s="4" t="s">
        <v>162</v>
      </c>
      <c r="F68" s="4" t="s">
        <v>163</v>
      </c>
      <c r="G68" s="10" t="s">
        <v>172</v>
      </c>
      <c r="H68" s="10" t="s">
        <v>132</v>
      </c>
      <c r="I68" s="7" t="str">
        <f>_xlfn.CONCAT(H69:H184)</f>
        <v xml:space="preserve">INSERT [dbo].[AnswerOptionMultiple] ([AnOp_Id], [AnOp_OptionAnswer], [AnOp_TrueAnswer], [OpMu_Id],[Answer_OpMult_Content]) VALUES (5954, N'Actividad en donde de manera intencional se agrega un elemento extraño que puede potencialmente afectar su calidad y/o inocuidad.', 0,2216,NULL) INSERT [dbo].[AnswerOptionMultiple] ([AnOp_Id], [AnOp_OptionAnswer], [AnOp_TrueAnswer], [OpMu_Id],[Answer_OpMult_Content]) VALUES (5955, N'Actividad en donde de manera intencional se agrega un aditivo alimentario que potencialmente afectar su calidad y/o inocuidad.', 0,2216,NULL) INSERT [dbo].[AnswerOptionMultiple] ([AnOp_Id], [AnOp_OptionAnswer], [AnOp_TrueAnswer], [OpMu_Id],[Answer_OpMult_Content]) VALUES (5956, N'Añadir o presentar un alimento un aditivo alimentario que puede no afecta su calidad y/o inocuidad.', 0,2216,NULL) INSERT [dbo].[AnswerOptionMultiple] ([AnOp_Id], [AnOp_OptionAnswer], [AnOp_TrueAnswer], [OpMu_Id],[Answer_OpMult_Content]) VALUES (5957, N'Añadir o presentar un alimento un elemento extraño que puede potencialmente afectar su calidad y/o inocuidad', 1,2216,NULL) INSERT [dbo].[AnswerOptionMultiple] ([AnOp_Id], [AnOp_OptionAnswer], [AnOp_TrueAnswer], [OpMu_Id],[Answer_OpMult_Content]) VALUES (5958, N'Un consumidor presenta una reaccion inmunitaria ante un alimento o ingrediente del mismo.', 1,2217,NULL) INSERT [dbo].[AnswerOptionMultiple] ([AnOp_Id], [AnOp_OptionAnswer], [AnOp_TrueAnswer], [OpMu_Id],[Answer_OpMult_Content]) VALUES (5959, N'Un consumidor presenta una reaccion inmunitaria ante un contaminante de un alimento.', 0,2217,NULL) INSERT [dbo].[AnswerOptionMultiple] ([AnOp_Id], [AnOp_OptionAnswer], [AnOp_TrueAnswer], [OpMu_Id],[Answer_OpMult_Content]) VALUES (5960, N'Un consumidor presenta una reaccion inmunitaria ante un aditivo de un alimento', 0,2217,NULL) INSERT [dbo].[AnswerOptionMultiple] ([AnOp_Id], [AnOp_OptionAnswer], [AnOp_TrueAnswer], [OpMu_Id],[Answer_OpMult_Content]) VALUES (5961, N'Un grupo de consumidores presenta una afectación a la salud ante un contaminante fisico, químico o biologico en un alimento', 0,2217,NULL) INSERT [dbo].[AnswerOptionMultiple] ([AnOp_Id], [AnOp_OptionAnswer], [AnOp_TrueAnswer], [OpMu_Id],[Answer_OpMult_Content]) VALUES (5962, N'Propiedad de un alimento que garantiza que no se engaña al consumidor.', 0,2218,NULL) INSERT [dbo].[AnswerOptionMultiple] ([AnOp_Id], [AnOp_OptionAnswer], [AnOp_TrueAnswer], [OpMu_Id],[Answer_OpMult_Content]) VALUES (5963, N'Propiedad de un alimento que garantiza que el mismo no afecta la salud del consumidor.', 1,2218,NULL) INSERT [dbo].[AnswerOptionMultiple] ([AnOp_Id], [AnOp_OptionAnswer], [AnOp_TrueAnswer], [OpMu_Id],[Answer_OpMult_Content]) VALUES (5964, N'Propiedad de un alimento que garantiza que un alimento ayuda a mejorar la salud.', 0,2218,NULL) INSERT [dbo].[AnswerOptionMultiple] ([AnOp_Id], [AnOp_OptionAnswer], [AnOp_TrueAnswer], [OpMu_Id],[Answer_OpMult_Content]) VALUES (5965, N'Propiedad de un alimento que garantiza el buen sabor y la buena apariencia.', 0,2218,NULL) INSERT [dbo].[AnswerOptionMultiple] ([AnOp_Id], [AnOp_OptionAnswer], [AnOp_TrueAnswer], [OpMu_Id],[Answer_OpMult_Content]) VALUES (5966, N'Conjunto de medidas enfocadas a controlar la contaminación en los alimentos.', 1,2219,NULL) INSERT [dbo].[AnswerOptionMultiple] ([AnOp_Id], [AnOp_OptionAnswer], [AnOp_TrueAnswer], [OpMu_Id],[Answer_OpMult_Content]) VALUES (5967, N'Conjunto de medidas enfocadas a controlar la contaminación intencional en los alimentos.', 0,2219,NULL) INSERT [dbo].[AnswerOptionMultiple] ([AnOp_Id], [AnOp_OptionAnswer], [AnOp_TrueAnswer], [OpMu_Id],[Answer_OpMult_Content]) VALUES (5968, N'Conjunto de medidas enfocadas a mejorar la apariencia y sabor en los alimentos.', 0,2219,NULL) INSERT [dbo].[AnswerOptionMultiple] ([AnOp_Id], [AnOp_OptionAnswer], [AnOp_TrueAnswer], [OpMu_Id],[Answer_OpMult_Content]) VALUES (5969, N'Conjunto de medidas enfocadas a controlar el actuar incorrecto de los manipuladores de alimentos', 0,2219,NULL) INSERT [dbo].[AnswerOptionMultiple] ([AnOp_Id], [AnOp_OptionAnswer], [AnOp_TrueAnswer], [OpMu_Id],[Answer_OpMult_Content]) VALUES (5970, N'La probabilidad de la presencia de un contaminante alimentario y el daño que este pueda causar a la organización.', 0,2220,NULL) INSERT [dbo].[AnswerOptionMultiple] ([AnOp_Id], [AnOp_OptionAnswer], [AnOp_TrueAnswer], [OpMu_Id],[Answer_OpMult_Content]) VALUES (5971, N'La probabilidad de la presencia de un daño intencional y el daño que este pueda causar a la salud del consumidor.', 0,2220,NULL) INSERT [dbo].[AnswerOptionMultiple] ([AnOp_Id], [AnOp_OptionAnswer], [AnOp_TrueAnswer], [OpMu_Id],[Answer_OpMult_Content]) VALUES (5972, N'La probabilidad de la presencia de un peligro alimentario y la afectación al sistema HACCP de la organziación.', 0,2220,NULL) INSERT [dbo].[AnswerOptionMultiple] ([AnOp_Id], [AnOp_OptionAnswer], [AnOp_TrueAnswer], [OpMu_Id],[Answer_OpMult_Content]) VALUES (5973, N'La probabilidad de la presencia de un contaminante alimentario y el daño que este pueda causar a la salud del consumidor.', 1,2220,NULL) INSERT [dbo].[AnswerOptionMultiple] ([AnOp_Id], [AnOp_OptionAnswer], [AnOp_TrueAnswer], [OpMu_Id],[Answer_OpMult_Content]) VALUES (5974, N'Defensa alimentaria.', 0,2221,NULL) INSERT [dbo].[AnswerOptionMultiple] ([AnOp_Id], [AnOp_OptionAnswer], [AnOp_TrueAnswer], [OpMu_Id],[Answer_OpMult_Content]) VALUES (5975, N'Contaminacion alimentaria.', 0,2221,NULL) INSERT [dbo].[AnswerOptionMultiple] ([AnOp_Id], [AnOp_OptionAnswer], [AnOp_TrueAnswer], [OpMu_Id],[Answer_OpMult_Content]) VALUES (5976, N'Análisis de peligros.', 0,2221,NULL) INSERT [dbo].[AnswerOptionMultiple] ([AnOp_Id], [AnOp_OptionAnswer], [AnOp_TrueAnswer], [OpMu_Id],[Answer_OpMult_Content]) VALUES (5977, N'Fraude alimentario.', 1,2221,NULL) INSERT [dbo].[AnswerOptionMultiple] ([AnOp_Id], [AnOp_OptionAnswer], [AnOp_TrueAnswer], [OpMu_Id],[Answer_OpMult_Content]) VALUES (5978, N'La reducción de costos para la organización.', 0,2222,NULL) INSERT [dbo].[AnswerOptionMultiple] ([AnOp_Id], [AnOp_OptionAnswer], [AnOp_TrueAnswer], [OpMu_Id],[Answer_OpMult_Content]) VALUES (5979, N'La simplificación en la implementación del HACCP', 1,2222,NULL) INSERT [dbo].[AnswerOptionMultiple] ([AnOp_Id], [AnOp_OptionAnswer], [AnOp_TrueAnswer], [OpMu_Id],[Answer_OpMult_Content]) VALUES (5980, N'El reconocimiento del consumidor.', 0,2222,NULL) INSERT [dbo].[AnswerOptionMultiple] ([AnOp_Id], [AnOp_OptionAnswer], [AnOp_TrueAnswer], [OpMu_Id],[Answer_OpMult_Content]) VALUES (5981, N'El aumento de la calidad del producto.', 0,2222,NULL) INSERT [dbo].[AnswerOptionMultiple] ([AnOp_Id], [AnOp_OptionAnswer], [AnOp_TrueAnswer], [OpMu_Id],[Answer_OpMult_Content]) VALUES (5982, N'Un analisis de cada una de las personas responsables del sistema HACCP.', 0,2223,NULL) INSERT [dbo].[AnswerOptionMultiple] ([AnOp_Id], [AnOp_OptionAnswer], [AnOp_TrueAnswer], [OpMu_Id],[Answer_OpMult_Content]) VALUES (5983, N'Un sustento tecnico pero nunca cientifico para la identificacion de peligros en los alimentos. ', 0,2223,NULL) INSERT [dbo].[AnswerOptionMultiple] ([AnOp_Id], [AnOp_OptionAnswer], [AnOp_TrueAnswer], [OpMu_Id],[Answer_OpMult_Content]) VALUES (5984, N'Un analisis de cada una de las materias primas que hacen parte del alcance del sistema HACCP.', 1,2223,NULL) INSERT [dbo].[AnswerOptionMultiple] ([AnOp_Id], [AnOp_OptionAnswer], [AnOp_TrueAnswer], [OpMu_Id],[Answer_OpMult_Content]) VALUES (5985, N'Un sustento cientifico pero nunca tecnico para la identificacion de los riesgos alimentarios.', 0,2223,NULL) INSERT [dbo].[AnswerOptionMultiple] ([AnOp_Id], [AnOp_OptionAnswer], [AnOp_TrueAnswer], [OpMu_Id],[Answer_OpMult_Content]) VALUES (5986, N'Las superficies en contacto con los alimentos. ', 1,2224,NULL) INSERT [dbo].[AnswerOptionMultiple] ([AnOp_Id], [AnOp_OptionAnswer], [AnOp_TrueAnswer], [OpMu_Id],[Answer_OpMult_Content]) VALUES (5987, N'Los vehículos de transporte de alimentos.', 0,2224,NULL) INSERT [dbo].[AnswerOptionMultiple] ([AnOp_Id], [AnOp_OptionAnswer], [AnOp_TrueAnswer], [OpMu_Id],[Answer_OpMult_Content]) VALUES (5988, N'Las instalaciones donde se fabrican alimentos.', 0,2224,NULL) INSERT [dbo].[AnswerOptionMultiple] ([AnOp_Id], [AnOp_OptionAnswer], [AnOp_TrueAnswer], [OpMu_Id],[Answer_OpMult_Content]) VALUES (5989, N'Los lugares donde el consumidor consume sus alimentos.', 0,2224,NULL) INSERT [dbo].[AnswerOptionMultiple] ([AnOp_Id], [AnOp_OptionAnswer], [AnOp_TrueAnswer], [OpMu_Id],[Answer_OpMult_Content]) VALUES (5990, N'El lavado de los vehículos por fuera antes de ingresar a las áreas de descargue. ', 0,2225,NULL) INSERT [dbo].[AnswerOptionMultiple] ([AnOp_Id], [AnOp_OptionAnswer], [AnOp_TrueAnswer], [OpMu_Id],[Answer_OpMult_Content]) VALUES (5991, N'La limpieza de las áreas donde fueron procesados alimentos con alergenos antes de procesar alimentos sin alergenos. ', 1,2225,NULL) INSERT [dbo].[AnswerOptionMultiple] ([AnOp_Id], [AnOp_OptionAnswer], [AnOp_TrueAnswer], [OpMu_Id],[Answer_OpMult_Content]) VALUES (5992, N'La desinfección de los materiales de empaque nuevos.', 0,2225,NULL) INSERT [dbo].[AnswerOptionMultiple] ([AnOp_Id], [AnOp_OptionAnswer], [AnOp_TrueAnswer], [OpMu_Id],[Answer_OpMult_Content]) VALUES (5993, N'La exigencia al consumidor de que se instruya en control de alérgenos. ', 0,2225,NULL) INSERT [dbo].[AnswerOptionMultiple] ([AnOp_Id], [AnOp_OptionAnswer], [AnOp_TrueAnswer], [OpMu_Id],[Answer_OpMult_Content]) VALUES (5994, N'Corredores que impidan el transito de personal de un área a otra.', 0,2226,NULL) INSERT [dbo].[AnswerOptionMultiple] ([AnOp_Id], [AnOp_OptionAnswer], [AnOp_TrueAnswer], [OpMu_Id],[Answer_OpMult_Content]) VALUES (5995, N'Corredores de transito que faciliten el transito de productos termninados pero no el de materias primas.', 0,2226,NULL) INSERT [dbo].[AnswerOptionMultiple] ([AnOp_Id], [AnOp_OptionAnswer], [AnOp_TrueAnswer], [OpMu_Id],[Answer_OpMult_Content]) VALUES (5996, N'Corredores de transito que faciliten el transito de materias primas pero no el de productos terminados.', 0,2226,NULL) INSERT [dbo].[AnswerOptionMultiple] ([AnOp_Id], [AnOp_OptionAnswer], [AnOp_TrueAnswer], [OpMu_Id],[Answer_OpMult_Content]) VALUES (5997, N'Corredores que faciliten el transito de materias primas y productos terminados', 1,2226,NULL) INSERT [dbo].[AnswerOptionMultiple] ([AnOp_Id], [AnOp_OptionAnswer], [AnOp_TrueAnswer], [OpMu_Id],[Answer_OpMult_Content]) VALUES (5998, N'Después de iniciar actividades por primera vez de contacto con alimentos y de manera periódica posteriormente. ', 0,2227,NULL) INSERT [dbo].[AnswerOptionMultiple] ([AnOp_Id], [AnOp_OptionAnswer], [AnOp_TrueAnswer], [OpMu_Id],[Answer_OpMult_Content]) VALUES (5999, N'Solo al iniciar actividades por primera vez de contacto con alimentos.', 0,2227,NULL) INSERT [dbo].[AnswerOptionMultiple] ([AnOp_Id], [AnOp_OptionAnswer], [AnOp_TrueAnswer], [OpMu_Id],[Answer_OpMult_Content]) VALUES (6000, N'Antes de iniciar actividades por primera vez de contacto con alimentos y de manera periódica posteriormente.', 1,2227,NULL) INSERT [dbo].[AnswerOptionMultiple] ([AnOp_Id], [AnOp_OptionAnswer], [AnOp_TrueAnswer], [OpMu_Id],[Answer_OpMult_Content]) VALUES (6001, N'El manipulador de alimentos es quien decide cuando toma los exámenes médicos. ', 0,2227,NULL) INSERT [dbo].[AnswerOptionMultiple] ([AnOp_Id], [AnOp_OptionAnswer], [AnOp_TrueAnswer], [OpMu_Id],[Answer_OpMult_Content]) VALUES (6002, N'Un diagnostico inicial de las plagas alrededor y debilidades en la estructura de la organización.', 1,2228,NULL) INSERT [dbo].[AnswerOptionMultiple] ([AnOp_Id], [AnOp_OptionAnswer], [AnOp_TrueAnswer], [OpMu_Id],[Answer_OpMult_Content]) VALUES (6003, N'Un plan para la aplicación de sistemas químicos de control de plagas. ', 0,2228,NULL) INSERT [dbo].[AnswerOptionMultiple] ([AnOp_Id], [AnOp_OptionAnswer], [AnOp_TrueAnswer], [OpMu_Id],[Answer_OpMult_Content]) VALUES (6004, N'Un plan de capacitación de todo el personal para la eliminación de plagas por metodos fisicos. ', 0,2228,NULL) INSERT [dbo].[AnswerOptionMultiple] ([AnOp_Id], [AnOp_OptionAnswer], [AnOp_TrueAnswer], [OpMu_Id],[Answer_OpMult_Content]) VALUES (6005, N'Un diagnostico de los volumenes de producto consumido por las plagas en un periodo de tiempo determinado. ', 0,2228,NULL) INSERT [dbo].[AnswerOptionMultiple] ([AnOp_Id], [AnOp_OptionAnswer], [AnOp_TrueAnswer], [OpMu_Id],[Answer_OpMult_Content]) VALUES (6006, N'Es una actividad requerida para asegurar que se cumplen adsecuadamente las Buenas Practicas de Manufactura.', 0,2229,NULL) INSERT [dbo].[AnswerOptionMultiple] ([AnOp_Id], [AnOp_OptionAnswer], [AnOp_TrueAnswer], [OpMu_Id],[Answer_OpMult_Content]) VALUES (6007, N'Es una actividad para asegurar que se estan ejecutando las actividades tal como se han planificado. ', 0,2229,NULL) INSERT [dbo].[AnswerOptionMultiple] ([AnOp_Id], [AnOp_OptionAnswer], [AnOp_TrueAnswer], [OpMu_Id],[Answer_OpMult_Content]) VALUES (6008, N'Es una actividad requerida para asegurar que un PCC realmente es capaz de controlar el peligro identificado. ', 1,2229,NULL) INSERT [dbo].[AnswerOptionMultiple] ([AnOp_Id], [AnOp_OptionAnswer], [AnOp_TrueAnswer], [OpMu_Id],[Answer_OpMult_Content]) VALUES (6009, N'No es necesaria mientras no se detecte producto portencialmente inocuo.', 0,2229,NULL) INSERT [dbo].[AnswerOptionMultiple] ([AnOp_Id], [AnOp_OptionAnswer], [AnOp_TrueAnswer], [OpMu_Id],[Answer_OpMult_Content]) VALUES (6010, N'Expertos en implementacion de sistemas de gestión de la calidad e inocuidad alimentaria.', 0,2230,NULL) INSERT [dbo].[AnswerOptionMultiple] ([AnOp_Id], [AnOp_OptionAnswer], [AnOp_TrueAnswer], [OpMu_Id],[Answer_OpMult_Content]) VALUES (6011, N'Representantes de los trabajadores que conozcan las necesidades de los manipuladores de alimentos de la organización. ', 0,2230,NULL) INSERT [dbo].[AnswerOptionMultiple] ([AnOp_Id], [AnOp_OptionAnswer], [AnOp_TrueAnswer], [OpMu_Id],[Answer_OpMult_Content]) VALUES (6012, N'Un equipo interdisciplinario con conocimientos de sistemas de gestión de inocuidad como FSSC 22000 y BRC.', 0,2230,NULL) INSERT [dbo].[AnswerOptionMultiple] ([AnOp_Id], [AnOp_OptionAnswer], [AnOp_TrueAnswer], [OpMu_Id],[Answer_OpMult_Content]) VALUES (6013, N'Un equipo interdisciplinario con conocimientos de los procesos y los productos de la organización.', 1,2230,NULL) INSERT [dbo].[AnswerOptionMultiple] ([AnOp_Id], [AnOp_OptionAnswer], [AnOp_TrueAnswer], [OpMu_Id],[Answer_OpMult_Content]) VALUES (6014, N'Un sistema de gestión de la calidad alimentaria. ', 0,2231,NULL) INSERT [dbo].[AnswerOptionMultiple] ([AnOp_Id], [AnOp_OptionAnswer], [AnOp_TrueAnswer], [OpMu_Id],[Answer_OpMult_Content]) VALUES (6015, N'Un sistema de acciones correctivas para la industria de alimentos. ', 0,2231,NULL) INSERT [dbo].[AnswerOptionMultiple] ([AnOp_Id], [AnOp_OptionAnswer], [AnOp_TrueAnswer], [OpMu_Id],[Answer_OpMult_Content]) VALUES (6016, N'Un sistema de gestión de riesgos para las organizaciones de alimentos.', 0,2231,NULL) INSERT [dbo].[AnswerOptionMultiple] ([AnOp_Id], [AnOp_OptionAnswer], [AnOp_TrueAnswer], [OpMu_Id],[Answer_OpMult_Content]) VALUES (6017, N'Un sistema de gestión preventivo de la inocuidad alimentaria. ', 1,2231,NULL) INSERT [dbo].[AnswerOptionMultiple] ([AnOp_Id], [AnOp_OptionAnswer], [AnOp_TrueAnswer], [OpMu_Id],[Answer_OpMult_Content]) VALUES (6018, N'Un compromiso de la alta gerencia de la organización y la capacitación del personal. ', 1,2232,NULL) INSERT [dbo].[AnswerOptionMultiple] ([AnOp_Id], [AnOp_OptionAnswer], [AnOp_TrueAnswer], [OpMu_Id],[Answer_OpMult_Content]) VALUES (6019, N'Un compromiso de la alta gerencia de la organización y la existencia de un responsable único del sistema.', 0,2232,NULL) INSERT [dbo].[AnswerOptionMultiple] ([AnOp_Id], [AnOp_OptionAnswer], [AnOp_TrueAnswer], [OpMu_Id],[Answer_OpMult_Content]) VALUES (6020, N'Buenas practicas de Manufactura y la aprobación de la auditoria sanitaria local.', 0,2232,NULL) INSERT [dbo].[AnswerOptionMultiple] ([AnOp_Id], [AnOp_OptionAnswer], [AnOp_TrueAnswer], [OpMu_Id],[Answer_OpMult_Content]) VALUES (6021, N'Recursos financieros y la aprobación del consumidor final. ', 0,2232,NULL) INSERT [dbo].[AnswerOptionMultiple] ([AnOp_Id], [AnOp_OptionAnswer], [AnOp_TrueAnswer], [OpMu_Id],[Answer_OpMult_Content]) VALUES (6022, N'Es una herramienta de para identificación de los PCC de uso obligatorio. ', 0,2233,NULL) INSERT [dbo].[AnswerOptionMultiple] ([AnOp_Id], [AnOp_OptionAnswer], [AnOp_TrueAnswer], [OpMu_Id],[Answer_OpMult_Content]) VALUES (6023, N'Es una herramienta para capacitar en la identificación de los PCC, su uso se limita a actividades pedagogicas. ', 0,2233,NULL) INSERT [dbo].[AnswerOptionMultiple] ([AnOp_Id], [AnOp_OptionAnswer], [AnOp_TrueAnswer], [OpMu_Id],[Answer_OpMult_Content]) VALUES (6024, N'Constituye una herramienta de ayuda para facilitar el analisis de peligros mas no es de uso obligatorio.', 0,2233,NULL) INSERT [dbo].[AnswerOptionMultiple] ([AnOp_Id], [AnOp_OptionAnswer], [AnOp_TrueAnswer], [OpMu_Id],[Answer_OpMult_Content]) VALUES (6025, N'Constituye una herramienta de ayuda para facilitar la identificación de los PCC mas no es de uso obligatorio.', 1,2233,NULL) INSERT [dbo].[AnswerOptionMultiple] ([AnOp_Id], [AnOp_OptionAnswer], [AnOp_TrueAnswer], [OpMu_Id],[Answer_OpMult_Content]) VALUES (6026, N'Recopilación - riesgos.', 0,2234,NULL) INSERT [dbo].[AnswerOptionMultiple] ([AnOp_Id], [AnOp_OptionAnswer], [AnOp_TrueAnswer], [OpMu_Id],[Answer_OpMult_Content]) VALUES (6027, N'Control - peligros.', 0,2234,NULL) INSERT [dbo].[AnswerOptionMultiple] ([AnOp_Id], [AnOp_OptionAnswer], [AnOp_TrueAnswer], [OpMu_Id],[Answer_OpMult_Content]) VALUES (6028, N'Identificación - peligros.', 1,2234,NULL) INSERT [dbo].[AnswerOptionMultiple] ([AnOp_Id], [AnOp_OptionAnswer], [AnOp_TrueAnswer], [OpMu_Id],[Answer_OpMult_Content]) VALUES (6029, N'Negación - controles.', 0,2234,NULL) INSERT [dbo].[AnswerOptionMultiple] ([AnOp_Id], [AnOp_OptionAnswer], [AnOp_TrueAnswer], [OpMu_Id],[Answer_OpMult_Content]) VALUES (6030, N'Identificar - evaluar - controlar.', 0,2235,NULL) INSERT [dbo].[AnswerOptionMultiple] ([AnOp_Id], [AnOp_OptionAnswer], [AnOp_TrueAnswer], [OpMu_Id],[Answer_OpMult_Content]) VALUES (6031, N'Preveer - prevenir - anticipar. ', 0,2235,NULL) INSERT [dbo].[AnswerOptionMultiple] ([AnOp_Id], [AnOp_OptionAnswer], [AnOp_TrueAnswer], [OpMu_Id],[Answer_OpMult_Content]) VALUES (6032, N'Reducir - destruir - gestionar.', 0,2235,NULL) INSERT [dbo].[AnswerOptionMultiple] ([AnOp_Id], [AnOp_OptionAnswer], [AnOp_TrueAnswer], [OpMu_Id],[Answer_OpMult_Content]) VALUES (6033, N'Prevenir - eliminar - reducir. ', 1,2235,NULL) INSERT [dbo].[AnswerOptionMultiple] ([AnOp_Id], [AnOp_OptionAnswer], [AnOp_TrueAnswer], [OpMu_Id],[Answer_OpMult_Content]) VALUES (6034, N'simple - descomplicado, Gerente general, grafica. ', 0,2236,NULL) INSERT [dbo].[AnswerOptionMultiple] ([AnOp_Id], [AnOp_OptionAnswer], [AnOp_TrueAnswer], [OpMu_Id],[Answer_OpMult_Content]) VALUES (6035, N'sencillo - claro, Equipo HACCP, Realidad', 1,2236,NULL) INSERT [dbo].[AnswerOptionMultiple] ([AnOp_Id], [AnOp_OptionAnswer], [AnOp_TrueAnswer], [OpMu_Id],[Answer_OpMult_Content]) VALUES (6036, N'calculado - complejo, Lider de calidad, calidad.', 0,2236,NULL) INSERT [dbo].[AnswerOptionMultiple] ([AnOp_Id], [AnOp_OptionAnswer], [AnOp_TrueAnswer], [OpMu_Id],[Answer_OpMult_Content]) VALUES (6037, N'sencillo - largo, Auditor exteerno, variación.', 0,2236,NULL) INSERT [dbo].[AnswerOptionMultiple] ([AnOp_Id], [AnOp_OptionAnswer], [AnOp_TrueAnswer], [OpMu_Id],[Answer_OpMult_Content]) VALUES (6038, N'Identificar -  altos.', 0,2237,NULL) INSERT [dbo].[AnswerOptionMultiple] ([AnOp_Id], [AnOp_OptionAnswer], [AnOp_TrueAnswer], [OpMu_Id],[Answer_OpMult_Content]) VALUES (6039, N'Gestionar - graves.', 0,2237,NULL) INSERT [dbo].[AnswerOptionMultiple] ([AnOp_Id], [AnOp_OptionAnswer], [AnOp_TrueAnswer], [OpMu_Id],[Answer_OpMult_Content]) VALUES (6040, N'Controlar - significativos. ', 1,2237,NULL) INSERT [dbo].[AnswerOptionMultiple] ([AnOp_Id], [AnOp_OptionAnswer], [AnOp_TrueAnswer], [OpMu_Id],[Answer_OpMult_Content]) VALUES (6041, N'Ocultar - destacados.', 0,2237,NULL) INSERT [dbo].[AnswerOptionMultiple] ([AnOp_Id], [AnOp_OptionAnswer], [AnOp_TrueAnswer], [OpMu_Id],[Answer_OpMult_Content]) VALUES (6042, N'Limite operacional - Limite critico.', 0,2238,NULL) INSERT [dbo].[AnswerOptionMultiple] ([AnOp_Id], [AnOp_OptionAnswer], [AnOp_TrueAnswer], [OpMu_Id],[Answer_OpMult_Content]) VALUES (6043, N'Limite critico - Limite operacional.', 1,2238,NULL) INSERT [dbo].[AnswerOptionMultiple] ([AnOp_Id], [AnOp_OptionAnswer], [AnOp_TrueAnswer], [OpMu_Id],[Answer_OpMult_Content]) VALUES (6044, N'Peligro - Riesgo.', 0,2238,NULL) INSERT [dbo].[AnswerOptionMultiple] ([AnOp_Id], [AnOp_OptionAnswer], [AnOp_TrueAnswer], [OpMu_Id],[Answer_OpMult_Content]) VALUES (6045, N'Limite critico - Limite racional.', 0,2238,NULL) INSERT [dbo].[AnswerOptionMultiple] ([AnOp_Id], [AnOp_OptionAnswer], [AnOp_TrueAnswer], [OpMu_Id],[Answer_OpMult_Content]) VALUES (6046, N'Equipo valores.', 0,2239,NULL) INSERT [dbo].[AnswerOptionMultiple] ([AnOp_Id], [AnOp_OptionAnswer], [AnOp_TrueAnswer], [OpMu_Id],[Answer_OpMult_Content]) VALUES (6047, N'Conocimiento puntos de vista.', 1,2239,NULL) INSERT [dbo].[AnswerOptionMultiple] ([AnOp_Id], [AnOp_OptionAnswer], [AnOp_TrueAnswer], [OpMu_Id],[Answer_OpMult_Content]) VALUES (6048, N'Peligro angulos.', 0,2239,NULL) INSERT [dbo].[AnswerOptionMultiple] ([AnOp_Id], [AnOp_OptionAnswer], [AnOp_TrueAnswer], [OpMu_Id],[Answer_OpMult_Content]) VALUES (6049, N'Riesgo contrastes.', 0,2239,NULL) INSERT [dbo].[AnswerOptionMultiple] ([AnOp_Id], [AnOp_OptionAnswer], [AnOp_TrueAnswer], [OpMu_Id],[Answer_OpMult_Content]) VALUES (6050, N'Probabilidad - Gravedad.', 1,2240,NULL) INSERT [dbo].[AnswerOptionMultiple] ([AnOp_Id], [AnOp_OptionAnswer], [AnOp_TrueAnswer], [OpMu_Id],[Answer_OpMult_Content]) VALUES (6051, N'Riesgo - Peligro.', 0,2240,NULL) INSERT [dbo].[AnswerOptionMultiple] ([AnOp_Id], [AnOp_OptionAnswer], [AnOp_TrueAnswer], [OpMu_Id],[Answer_OpMult_Content]) VALUES (6052, N'Gravedad - Probabilidad.', 0,2240,NULL) INSERT [dbo].[AnswerOptionMultiple] ([AnOp_Id], [AnOp_OptionAnswer], [AnOp_TrueAnswer], [OpMu_Id],[Answer_OpMult_Content]) VALUES (6053, N'Peligro - Riesgo.', 0,2240,NULL) INSERT [dbo].[AnswerOptionMultiple] ([AnOp_Id], [AnOp_OptionAnswer], [AnOp_TrueAnswer], [OpMu_Id],[Answer_OpMult_Content]) VALUES (6054, N'Materias primas, procesos, legislaciones.', 1,2241,NULL) INSERT [dbo].[AnswerOptionMultiple] ([AnOp_Id], [AnOp_OptionAnswer], [AnOp_TrueAnswer], [OpMu_Id],[Answer_OpMult_Content]) VALUES (6055, N'Personas, lugares, normas.', 0,2241,NULL) INSERT [dbo].[AnswerOptionMultiple] ([AnOp_Id], [AnOp_OptionAnswer], [AnOp_TrueAnswer], [OpMu_Id],[Answer_OpMult_Content]) VALUES (6056, N'Materias primas, jefes, estructuras.', 0,2241,NULL) INSERT [dbo].[AnswerOptionMultiple] ([AnOp_Id], [AnOp_OptionAnswer], [AnOp_TrueAnswer], [OpMu_Id],[Answer_OpMult_Content]) VALUES (6057, N'Personas, materiales, legislaciones.', 0,2241,NULL) INSERT [dbo].[AnswerOptionMultiple] ([AnOp_Id], [AnOp_OptionAnswer], [AnOp_TrueAnswer], [OpMu_Id],[Answer_OpMult_Content]) VALUES (6058, N'Materia prima carnica: Químicos: Posible presencia de residuales de antibioticos, Posibles residuales de desinfectantes. ', 0,2242,NULL) INSERT [dbo].[AnswerOptionMultiple] ([AnOp_Id], [AnOp_OptionAnswer], [AnOp_TrueAnswer], [OpMu_Id],[Answer_OpMult_Content]) VALUES (6059, N'Materia prima carnica: Físicos: Posible presencia de trozos de hueso, Posible presencia de trozos de plastico de embalaje secundario.', 1,2242,NULL) INSERT [dbo].[AnswerOptionMultiple] ([AnOp_Id], [AnOp_OptionAnswer], [AnOp_TrueAnswer], [OpMu_Id],[Answer_OpMult_Content]) VALUES (6060, N'Materia prima carnica: Biologicos: Posible presencia de patogenos como Salmonella spp. y Escherichia coli. ', 0,2242,NULL) INSERT [dbo].[AnswerOptionMultiple] ([AnOp_Id], [AnOp_OptionAnswer], [AnOp_TrueAnswer], [OpMu_Id],[Answer_OpMult_Content]) VALUES (6061, N'Materia prima carnica: Biologicos: Presencia de moscas, Presencia de residuos de carnes de otras especies, Presencia de residuos de alergenos. ', 0,2242,NULL) INSERT [dbo].[AnswerOptionMultiple] ([AnOp_Id], [AnOp_OptionAnswer], [AnOp_TrueAnswer], [OpMu_Id],[Answer_OpMult_Content]) VALUES (6062, N'Monitoreo:Toma de temperatura cada bache de cocción de producto antes de ser retirado del equipo de cocción.', 0,2243,NULL) INSERT [dbo].[AnswerOptionMultiple] ([AnOp_Id], [AnOp_OptionAnswer], [AnOp_TrueAnswer], [OpMu_Id],[Answer_OpMult_Content]) VALUES (6063, N'Acción correctiva: Mantener el producto en el equipo de cocción hasta alcanzar la temperatura minima de 70°C.', 0,2243,NULL) INSERT [dbo].[AnswerOptionMultiple] ([AnOp_Id], [AnOp_OptionAnswer], [AnOp_TrueAnswer], [OpMu_Id],[Answer_OpMult_Content]) VALUES (6064, N'Limite critico: Temperatura interna del producto por encima de 70°C.', 1,2243,NULL) INSERT [dbo].[AnswerOptionMultiple] ([AnOp_Id], [AnOp_OptionAnswer], [AnOp_TrueAnswer], [OpMu_Id],[Answer_OpMult_Content]) VALUES (6065, N'Limite critico: Temperatura interna del producto por debjo de 70°C.', 0,2243,NULL) INSERT [dbo].[AnswerOptionMultiple] ([AnOp_Id], [AnOp_OptionAnswer], [AnOp_TrueAnswer], [OpMu_Id],[Answer_OpMult_Content]) VALUES (6066, N'Quién monitorea: Personal operativo de la etapa de desinfección.', 0,2244,NULL) INSERT [dbo].[AnswerOptionMultiple] ([AnOp_Id], [AnOp_OptionAnswer], [AnOp_TrueAnswer], [OpMu_Id],[Answer_OpMult_Content]) VALUES (6067, N'Frecuencia de monitoreo: Cada vez que se completa la cantidad de 2 kg de materia a desinfectar.', 0,2244,NULL) INSERT [dbo].[AnswerOptionMultiple] ([AnOp_Id], [AnOp_OptionAnswer], [AnOp_TrueAnswer], [OpMu_Id],[Answer_OpMult_Content]) VALUES (6068, N'Como se monitorea: Confirmar la concentración del desinfectante al ingresar el insumo a la organziación.', 0,2244,NULL) INSERT [dbo].[AnswerOptionMultiple] ([AnOp_Id], [AnOp_OptionAnswer], [AnOp_TrueAnswer], [OpMu_Id],[Answer_OpMult_Content]) VALUES (6069, N'Qué se monitorea: Concentracion de desinfectante Tiempo de inmersion del vegetal en el desinfectante.', 1,2244,NULL) </v>
      </c>
      <c r="J68" t="s">
        <v>165</v>
      </c>
    </row>
    <row r="69" spans="1:10" x14ac:dyDescent="0.25">
      <c r="A69" s="12">
        <v>1</v>
      </c>
      <c r="B69" s="7" t="s">
        <v>171</v>
      </c>
      <c r="C69" s="7">
        <v>5954</v>
      </c>
      <c r="D69" s="7" t="str">
        <f>VLOOKUP(A69,Respuestas!$A$1:$E$201,4,)</f>
        <v>Actividad en donde de manera intencional se agrega un elemento extraño que puede potencialmente afectar su calidad y/o inocuidad.</v>
      </c>
      <c r="E69" s="7">
        <f>VLOOKUP(A69,Respuestas!$A$1:$E$201,5,)</f>
        <v>0</v>
      </c>
      <c r="F69" s="7">
        <f>C15</f>
        <v>2216</v>
      </c>
      <c r="G69" s="7" t="s">
        <v>173</v>
      </c>
      <c r="H69" s="7" t="str">
        <f>_xlfn.CONCAT(B69,C69,", N'",D69,"', ",E69,",",F69,",",G69,") ")</f>
        <v xml:space="preserve">INSERT [dbo].[AnswerOptionMultiple] ([AnOp_Id], [AnOp_OptionAnswer], [AnOp_TrueAnswer], [OpMu_Id],[Answer_OpMult_Content]) VALUES (5954, N'Actividad en donde de manera intencional se agrega un elemento extraño que puede potencialmente afectar su calidad y/o inocuidad.', 0,2216,NULL) </v>
      </c>
      <c r="I69" t="s">
        <v>165</v>
      </c>
    </row>
    <row r="70" spans="1:10" x14ac:dyDescent="0.25">
      <c r="A70" s="12">
        <v>2</v>
      </c>
      <c r="B70" s="7" t="s">
        <v>171</v>
      </c>
      <c r="C70" s="7">
        <v>5955</v>
      </c>
      <c r="D70" s="7" t="str">
        <f>VLOOKUP(A70,Respuestas!$A$1:$E$201,4,)</f>
        <v>Actividad en donde de manera intencional se agrega un aditivo alimentario que potencialmente afectar su calidad y/o inocuidad.</v>
      </c>
      <c r="E70" s="7">
        <f>VLOOKUP(A70,Respuestas!$A$1:$E$201,5,)</f>
        <v>0</v>
      </c>
      <c r="F70" s="7">
        <f>C15</f>
        <v>2216</v>
      </c>
      <c r="G70" s="7" t="s">
        <v>173</v>
      </c>
      <c r="H70" s="7" t="str">
        <f t="shared" ref="H70:H133" si="3">_xlfn.CONCAT(B70,C70,", N'",D70,"', ",E70,",",F70,",",G70,") ")</f>
        <v xml:space="preserve">INSERT [dbo].[AnswerOptionMultiple] ([AnOp_Id], [AnOp_OptionAnswer], [AnOp_TrueAnswer], [OpMu_Id],[Answer_OpMult_Content]) VALUES (5955, N'Actividad en donde de manera intencional se agrega un aditivo alimentario que potencialmente afectar su calidad y/o inocuidad.', 0,2216,NULL) </v>
      </c>
      <c r="I70" t="s">
        <v>165</v>
      </c>
    </row>
    <row r="71" spans="1:10" x14ac:dyDescent="0.25">
      <c r="A71" s="12">
        <v>3</v>
      </c>
      <c r="B71" s="7" t="s">
        <v>171</v>
      </c>
      <c r="C71" s="7">
        <v>5956</v>
      </c>
      <c r="D71" s="7" t="str">
        <f>VLOOKUP(A71,Respuestas!$A$1:$E$201,4,)</f>
        <v>Añadir o presentar un alimento un aditivo alimentario que puede no afecta su calidad y/o inocuidad.</v>
      </c>
      <c r="E71" s="7">
        <f>VLOOKUP(A71,Respuestas!$A$1:$E$201,5,)</f>
        <v>0</v>
      </c>
      <c r="F71" s="7">
        <f>C15</f>
        <v>2216</v>
      </c>
      <c r="G71" s="7" t="s">
        <v>173</v>
      </c>
      <c r="H71" s="7" t="str">
        <f t="shared" si="3"/>
        <v xml:space="preserve">INSERT [dbo].[AnswerOptionMultiple] ([AnOp_Id], [AnOp_OptionAnswer], [AnOp_TrueAnswer], [OpMu_Id],[Answer_OpMult_Content]) VALUES (5956, N'Añadir o presentar un alimento un aditivo alimentario que puede no afecta su calidad y/o inocuidad.', 0,2216,NULL) </v>
      </c>
      <c r="I71" t="s">
        <v>165</v>
      </c>
    </row>
    <row r="72" spans="1:10" x14ac:dyDescent="0.25">
      <c r="A72" s="12">
        <v>4</v>
      </c>
      <c r="B72" s="7" t="s">
        <v>171</v>
      </c>
      <c r="C72" s="7">
        <v>5957</v>
      </c>
      <c r="D72" s="7" t="str">
        <f>VLOOKUP(A72,Respuestas!$A$1:$E$201,4,)</f>
        <v>Añadir o presentar un alimento un elemento extraño que puede potencialmente afectar su calidad y/o inocuidad</v>
      </c>
      <c r="E72" s="7">
        <f>VLOOKUP(A72,Respuestas!$A$1:$E$201,5,)</f>
        <v>1</v>
      </c>
      <c r="F72" s="7">
        <f>C15</f>
        <v>2216</v>
      </c>
      <c r="G72" s="7" t="s">
        <v>173</v>
      </c>
      <c r="H72" s="7" t="str">
        <f t="shared" si="3"/>
        <v xml:space="preserve">INSERT [dbo].[AnswerOptionMultiple] ([AnOp_Id], [AnOp_OptionAnswer], [AnOp_TrueAnswer], [OpMu_Id],[Answer_OpMult_Content]) VALUES (5957, N'Añadir o presentar un alimento un elemento extraño que puede potencialmente afectar su calidad y/o inocuidad', 1,2216,NULL) </v>
      </c>
      <c r="I72" t="s">
        <v>165</v>
      </c>
    </row>
    <row r="73" spans="1:10" x14ac:dyDescent="0.25">
      <c r="A73" s="12">
        <v>5</v>
      </c>
      <c r="B73" s="7" t="s">
        <v>171</v>
      </c>
      <c r="C73" s="7">
        <v>5958</v>
      </c>
      <c r="D73" s="7" t="str">
        <f>VLOOKUP(A73,Respuestas!$A$1:$E$201,4,)</f>
        <v>Un consumidor presenta una reaccion inmunitaria ante un alimento o ingrediente del mismo.</v>
      </c>
      <c r="E73" s="7">
        <f>VLOOKUP(A73,Respuestas!$A$1:$E$201,5,)</f>
        <v>1</v>
      </c>
      <c r="F73" s="7">
        <f>C16</f>
        <v>2217</v>
      </c>
      <c r="G73" s="7" t="s">
        <v>173</v>
      </c>
      <c r="H73" s="7" t="str">
        <f t="shared" si="3"/>
        <v xml:space="preserve">INSERT [dbo].[AnswerOptionMultiple] ([AnOp_Id], [AnOp_OptionAnswer], [AnOp_TrueAnswer], [OpMu_Id],[Answer_OpMult_Content]) VALUES (5958, N'Un consumidor presenta una reaccion inmunitaria ante un alimento o ingrediente del mismo.', 1,2217,NULL) </v>
      </c>
      <c r="I73" t="s">
        <v>165</v>
      </c>
    </row>
    <row r="74" spans="1:10" x14ac:dyDescent="0.25">
      <c r="A74" s="12">
        <v>6</v>
      </c>
      <c r="B74" s="7" t="s">
        <v>171</v>
      </c>
      <c r="C74" s="7">
        <v>5959</v>
      </c>
      <c r="D74" s="7" t="str">
        <f>VLOOKUP(A74,Respuestas!$A$1:$E$201,4,)</f>
        <v>Un consumidor presenta una reaccion inmunitaria ante un contaminante de un alimento.</v>
      </c>
      <c r="E74" s="7">
        <f>VLOOKUP(A74,Respuestas!$A$1:$E$201,5,)</f>
        <v>0</v>
      </c>
      <c r="F74" s="7">
        <f>C16</f>
        <v>2217</v>
      </c>
      <c r="G74" s="7" t="s">
        <v>173</v>
      </c>
      <c r="H74" s="7" t="str">
        <f t="shared" si="3"/>
        <v xml:space="preserve">INSERT [dbo].[AnswerOptionMultiple] ([AnOp_Id], [AnOp_OptionAnswer], [AnOp_TrueAnswer], [OpMu_Id],[Answer_OpMult_Content]) VALUES (5959, N'Un consumidor presenta una reaccion inmunitaria ante un contaminante de un alimento.', 0,2217,NULL) </v>
      </c>
      <c r="I74" t="s">
        <v>165</v>
      </c>
    </row>
    <row r="75" spans="1:10" x14ac:dyDescent="0.25">
      <c r="A75" s="12">
        <v>7</v>
      </c>
      <c r="B75" s="7" t="s">
        <v>171</v>
      </c>
      <c r="C75" s="7">
        <v>5960</v>
      </c>
      <c r="D75" s="7" t="str">
        <f>VLOOKUP(A75,Respuestas!$A$1:$E$201,4,)</f>
        <v>Un consumidor presenta una reaccion inmunitaria ante un aditivo de un alimento</v>
      </c>
      <c r="E75" s="7">
        <f>VLOOKUP(A75,Respuestas!$A$1:$E$201,5,)</f>
        <v>0</v>
      </c>
      <c r="F75" s="7">
        <f>C16</f>
        <v>2217</v>
      </c>
      <c r="G75" s="7" t="s">
        <v>173</v>
      </c>
      <c r="H75" s="7" t="str">
        <f t="shared" si="3"/>
        <v xml:space="preserve">INSERT [dbo].[AnswerOptionMultiple] ([AnOp_Id], [AnOp_OptionAnswer], [AnOp_TrueAnswer], [OpMu_Id],[Answer_OpMult_Content]) VALUES (5960, N'Un consumidor presenta una reaccion inmunitaria ante un aditivo de un alimento', 0,2217,NULL) </v>
      </c>
      <c r="I75" t="s">
        <v>165</v>
      </c>
    </row>
    <row r="76" spans="1:10" x14ac:dyDescent="0.25">
      <c r="A76" s="12">
        <v>8</v>
      </c>
      <c r="B76" s="7" t="s">
        <v>171</v>
      </c>
      <c r="C76" s="7">
        <v>5961</v>
      </c>
      <c r="D76" s="7" t="str">
        <f>VLOOKUP(A76,Respuestas!$A$1:$E$201,4,)</f>
        <v>Un grupo de consumidores presenta una afectación a la salud ante un contaminante fisico, químico o biologico en un alimento</v>
      </c>
      <c r="E76" s="7">
        <f>VLOOKUP(A76,Respuestas!$A$1:$E$201,5,)</f>
        <v>0</v>
      </c>
      <c r="F76" s="7">
        <f>C16</f>
        <v>2217</v>
      </c>
      <c r="G76" s="7" t="s">
        <v>173</v>
      </c>
      <c r="H76" s="7" t="str">
        <f t="shared" si="3"/>
        <v xml:space="preserve">INSERT [dbo].[AnswerOptionMultiple] ([AnOp_Id], [AnOp_OptionAnswer], [AnOp_TrueAnswer], [OpMu_Id],[Answer_OpMult_Content]) VALUES (5961, N'Un grupo de consumidores presenta una afectación a la salud ante un contaminante fisico, químico o biologico en un alimento', 0,2217,NULL) </v>
      </c>
      <c r="I76" t="s">
        <v>165</v>
      </c>
    </row>
    <row r="77" spans="1:10" x14ac:dyDescent="0.25">
      <c r="A77" s="12">
        <v>9</v>
      </c>
      <c r="B77" s="7" t="s">
        <v>171</v>
      </c>
      <c r="C77" s="7">
        <v>5962</v>
      </c>
      <c r="D77" s="7" t="str">
        <f>VLOOKUP(A77,Respuestas!$A$1:$E$201,4,)</f>
        <v>Propiedad de un alimento que garantiza que no se engaña al consumidor.</v>
      </c>
      <c r="E77" s="7">
        <f>VLOOKUP(A77,Respuestas!$A$1:$E$201,5,)</f>
        <v>0</v>
      </c>
      <c r="F77" s="7">
        <f>C17</f>
        <v>2218</v>
      </c>
      <c r="G77" s="7" t="s">
        <v>173</v>
      </c>
      <c r="H77" s="7" t="str">
        <f t="shared" si="3"/>
        <v xml:space="preserve">INSERT [dbo].[AnswerOptionMultiple] ([AnOp_Id], [AnOp_OptionAnswer], [AnOp_TrueAnswer], [OpMu_Id],[Answer_OpMult_Content]) VALUES (5962, N'Propiedad de un alimento que garantiza que no se engaña al consumidor.', 0,2218,NULL) </v>
      </c>
      <c r="I77" t="s">
        <v>165</v>
      </c>
    </row>
    <row r="78" spans="1:10" x14ac:dyDescent="0.25">
      <c r="A78" s="12">
        <v>10</v>
      </c>
      <c r="B78" s="7" t="s">
        <v>171</v>
      </c>
      <c r="C78" s="7">
        <v>5963</v>
      </c>
      <c r="D78" s="7" t="str">
        <f>VLOOKUP(A78,Respuestas!$A$1:$E$201,4,)</f>
        <v>Propiedad de un alimento que garantiza que el mismo no afecta la salud del consumidor.</v>
      </c>
      <c r="E78" s="7">
        <f>VLOOKUP(A78,Respuestas!$A$1:$E$201,5,)</f>
        <v>1</v>
      </c>
      <c r="F78" s="7">
        <f>C17</f>
        <v>2218</v>
      </c>
      <c r="G78" s="7" t="s">
        <v>173</v>
      </c>
      <c r="H78" s="7" t="str">
        <f t="shared" si="3"/>
        <v xml:space="preserve">INSERT [dbo].[AnswerOptionMultiple] ([AnOp_Id], [AnOp_OptionAnswer], [AnOp_TrueAnswer], [OpMu_Id],[Answer_OpMult_Content]) VALUES (5963, N'Propiedad de un alimento que garantiza que el mismo no afecta la salud del consumidor.', 1,2218,NULL) </v>
      </c>
      <c r="I78" t="s">
        <v>165</v>
      </c>
    </row>
    <row r="79" spans="1:10" x14ac:dyDescent="0.25">
      <c r="A79" s="12">
        <v>11</v>
      </c>
      <c r="B79" s="7" t="s">
        <v>171</v>
      </c>
      <c r="C79" s="7">
        <v>5964</v>
      </c>
      <c r="D79" s="7" t="str">
        <f>VLOOKUP(A79,Respuestas!$A$1:$E$201,4,)</f>
        <v>Propiedad de un alimento que garantiza que un alimento ayuda a mejorar la salud.</v>
      </c>
      <c r="E79" s="7">
        <f>VLOOKUP(A79,Respuestas!$A$1:$E$201,5,)</f>
        <v>0</v>
      </c>
      <c r="F79" s="7">
        <f>C17</f>
        <v>2218</v>
      </c>
      <c r="G79" s="7" t="s">
        <v>173</v>
      </c>
      <c r="H79" s="7" t="str">
        <f t="shared" si="3"/>
        <v xml:space="preserve">INSERT [dbo].[AnswerOptionMultiple] ([AnOp_Id], [AnOp_OptionAnswer], [AnOp_TrueAnswer], [OpMu_Id],[Answer_OpMult_Content]) VALUES (5964, N'Propiedad de un alimento que garantiza que un alimento ayuda a mejorar la salud.', 0,2218,NULL) </v>
      </c>
      <c r="I79" t="s">
        <v>165</v>
      </c>
    </row>
    <row r="80" spans="1:10" x14ac:dyDescent="0.25">
      <c r="A80" s="12">
        <v>12</v>
      </c>
      <c r="B80" s="7" t="s">
        <v>171</v>
      </c>
      <c r="C80" s="7">
        <v>5965</v>
      </c>
      <c r="D80" s="7" t="str">
        <f>VLOOKUP(A80,Respuestas!$A$1:$E$201,4,)</f>
        <v>Propiedad de un alimento que garantiza el buen sabor y la buena apariencia.</v>
      </c>
      <c r="E80" s="7">
        <f>VLOOKUP(A80,Respuestas!$A$1:$E$201,5,)</f>
        <v>0</v>
      </c>
      <c r="F80" s="7">
        <f>C17</f>
        <v>2218</v>
      </c>
      <c r="G80" s="7" t="s">
        <v>173</v>
      </c>
      <c r="H80" s="7" t="str">
        <f t="shared" si="3"/>
        <v xml:space="preserve">INSERT [dbo].[AnswerOptionMultiple] ([AnOp_Id], [AnOp_OptionAnswer], [AnOp_TrueAnswer], [OpMu_Id],[Answer_OpMult_Content]) VALUES (5965, N'Propiedad de un alimento que garantiza el buen sabor y la buena apariencia.', 0,2218,NULL) </v>
      </c>
      <c r="I80" t="s">
        <v>165</v>
      </c>
    </row>
    <row r="81" spans="1:9" x14ac:dyDescent="0.25">
      <c r="A81" s="12">
        <v>13</v>
      </c>
      <c r="B81" s="7" t="s">
        <v>171</v>
      </c>
      <c r="C81" s="7">
        <v>5966</v>
      </c>
      <c r="D81" s="7" t="str">
        <f>VLOOKUP(A81,Respuestas!$A$1:$E$201,4,)</f>
        <v>Conjunto de medidas enfocadas a controlar la contaminación en los alimentos.</v>
      </c>
      <c r="E81" s="7">
        <f>VLOOKUP(A81,Respuestas!$A$1:$E$201,5,)</f>
        <v>1</v>
      </c>
      <c r="F81" s="7">
        <f>C18</f>
        <v>2219</v>
      </c>
      <c r="G81" s="7" t="s">
        <v>173</v>
      </c>
      <c r="H81" s="7" t="str">
        <f t="shared" si="3"/>
        <v xml:space="preserve">INSERT [dbo].[AnswerOptionMultiple] ([AnOp_Id], [AnOp_OptionAnswer], [AnOp_TrueAnswer], [OpMu_Id],[Answer_OpMult_Content]) VALUES (5966, N'Conjunto de medidas enfocadas a controlar la contaminación en los alimentos.', 1,2219,NULL) </v>
      </c>
      <c r="I81" t="s">
        <v>165</v>
      </c>
    </row>
    <row r="82" spans="1:9" x14ac:dyDescent="0.25">
      <c r="A82" s="12">
        <v>14</v>
      </c>
      <c r="B82" s="7" t="s">
        <v>171</v>
      </c>
      <c r="C82" s="7">
        <v>5967</v>
      </c>
      <c r="D82" s="7" t="str">
        <f>VLOOKUP(A82,Respuestas!$A$1:$E$201,4,)</f>
        <v>Conjunto de medidas enfocadas a controlar la contaminación intencional en los alimentos.</v>
      </c>
      <c r="E82" s="7">
        <f>VLOOKUP(A82,Respuestas!$A$1:$E$201,5,)</f>
        <v>0</v>
      </c>
      <c r="F82" s="7">
        <f>C18</f>
        <v>2219</v>
      </c>
      <c r="G82" s="7" t="s">
        <v>173</v>
      </c>
      <c r="H82" s="7" t="str">
        <f t="shared" si="3"/>
        <v xml:space="preserve">INSERT [dbo].[AnswerOptionMultiple] ([AnOp_Id], [AnOp_OptionAnswer], [AnOp_TrueAnswer], [OpMu_Id],[Answer_OpMult_Content]) VALUES (5967, N'Conjunto de medidas enfocadas a controlar la contaminación intencional en los alimentos.', 0,2219,NULL) </v>
      </c>
      <c r="I82" t="s">
        <v>165</v>
      </c>
    </row>
    <row r="83" spans="1:9" x14ac:dyDescent="0.25">
      <c r="A83" s="12">
        <v>15</v>
      </c>
      <c r="B83" s="7" t="s">
        <v>171</v>
      </c>
      <c r="C83" s="7">
        <v>5968</v>
      </c>
      <c r="D83" s="7" t="str">
        <f>VLOOKUP(A83,Respuestas!$A$1:$E$201,4,)</f>
        <v>Conjunto de medidas enfocadas a mejorar la apariencia y sabor en los alimentos.</v>
      </c>
      <c r="E83" s="7">
        <f>VLOOKUP(A83,Respuestas!$A$1:$E$201,5,)</f>
        <v>0</v>
      </c>
      <c r="F83" s="7">
        <f>C18</f>
        <v>2219</v>
      </c>
      <c r="G83" s="7" t="s">
        <v>173</v>
      </c>
      <c r="H83" s="7" t="str">
        <f t="shared" si="3"/>
        <v xml:space="preserve">INSERT [dbo].[AnswerOptionMultiple] ([AnOp_Id], [AnOp_OptionAnswer], [AnOp_TrueAnswer], [OpMu_Id],[Answer_OpMult_Content]) VALUES (5968, N'Conjunto de medidas enfocadas a mejorar la apariencia y sabor en los alimentos.', 0,2219,NULL) </v>
      </c>
      <c r="I83" t="s">
        <v>165</v>
      </c>
    </row>
    <row r="84" spans="1:9" x14ac:dyDescent="0.25">
      <c r="A84" s="12">
        <v>16</v>
      </c>
      <c r="B84" s="7" t="s">
        <v>171</v>
      </c>
      <c r="C84" s="7">
        <v>5969</v>
      </c>
      <c r="D84" s="7" t="str">
        <f>VLOOKUP(A84,Respuestas!$A$1:$E$201,4,)</f>
        <v>Conjunto de medidas enfocadas a controlar el actuar incorrecto de los manipuladores de alimentos</v>
      </c>
      <c r="E84" s="7">
        <f>VLOOKUP(A84,Respuestas!$A$1:$E$201,5,)</f>
        <v>0</v>
      </c>
      <c r="F84" s="7">
        <f>C18</f>
        <v>2219</v>
      </c>
      <c r="G84" s="7" t="s">
        <v>173</v>
      </c>
      <c r="H84" s="7" t="str">
        <f t="shared" si="3"/>
        <v xml:space="preserve">INSERT [dbo].[AnswerOptionMultiple] ([AnOp_Id], [AnOp_OptionAnswer], [AnOp_TrueAnswer], [OpMu_Id],[Answer_OpMult_Content]) VALUES (5969, N'Conjunto de medidas enfocadas a controlar el actuar incorrecto de los manipuladores de alimentos', 0,2219,NULL) </v>
      </c>
      <c r="I84" t="s">
        <v>165</v>
      </c>
    </row>
    <row r="85" spans="1:9" x14ac:dyDescent="0.25">
      <c r="A85" s="12">
        <v>17</v>
      </c>
      <c r="B85" s="7" t="s">
        <v>171</v>
      </c>
      <c r="C85" s="7">
        <v>5970</v>
      </c>
      <c r="D85" s="7" t="str">
        <f>VLOOKUP(A85,Respuestas!$A$1:$E$201,4,)</f>
        <v>La probabilidad de la presencia de un contaminante alimentario y el daño que este pueda causar a la organización.</v>
      </c>
      <c r="E85" s="7">
        <f>VLOOKUP(A85,Respuestas!$A$1:$E$201,5,)</f>
        <v>0</v>
      </c>
      <c r="F85" s="7">
        <f>C19</f>
        <v>2220</v>
      </c>
      <c r="G85" s="7" t="s">
        <v>173</v>
      </c>
      <c r="H85" s="7" t="str">
        <f t="shared" si="3"/>
        <v xml:space="preserve">INSERT [dbo].[AnswerOptionMultiple] ([AnOp_Id], [AnOp_OptionAnswer], [AnOp_TrueAnswer], [OpMu_Id],[Answer_OpMult_Content]) VALUES (5970, N'La probabilidad de la presencia de un contaminante alimentario y el daño que este pueda causar a la organización.', 0,2220,NULL) </v>
      </c>
      <c r="I85" t="s">
        <v>165</v>
      </c>
    </row>
    <row r="86" spans="1:9" x14ac:dyDescent="0.25">
      <c r="A86" s="12">
        <v>18</v>
      </c>
      <c r="B86" s="7" t="s">
        <v>171</v>
      </c>
      <c r="C86" s="7">
        <v>5971</v>
      </c>
      <c r="D86" s="7" t="str">
        <f>VLOOKUP(A86,Respuestas!$A$1:$E$201,4,)</f>
        <v>La probabilidad de la presencia de un daño intencional y el daño que este pueda causar a la salud del consumidor.</v>
      </c>
      <c r="E86" s="7">
        <f>VLOOKUP(A86,Respuestas!$A$1:$E$201,5,)</f>
        <v>0</v>
      </c>
      <c r="F86" s="7">
        <f>C19</f>
        <v>2220</v>
      </c>
      <c r="G86" s="7" t="s">
        <v>173</v>
      </c>
      <c r="H86" s="7" t="str">
        <f t="shared" si="3"/>
        <v xml:space="preserve">INSERT [dbo].[AnswerOptionMultiple] ([AnOp_Id], [AnOp_OptionAnswer], [AnOp_TrueAnswer], [OpMu_Id],[Answer_OpMult_Content]) VALUES (5971, N'La probabilidad de la presencia de un daño intencional y el daño que este pueda causar a la salud del consumidor.', 0,2220,NULL) </v>
      </c>
      <c r="I86" t="s">
        <v>165</v>
      </c>
    </row>
    <row r="87" spans="1:9" x14ac:dyDescent="0.25">
      <c r="A87" s="12">
        <v>19</v>
      </c>
      <c r="B87" s="7" t="s">
        <v>171</v>
      </c>
      <c r="C87" s="7">
        <v>5972</v>
      </c>
      <c r="D87" s="7" t="str">
        <f>VLOOKUP(A87,Respuestas!$A$1:$E$201,4,)</f>
        <v>La probabilidad de la presencia de un peligro alimentario y la afectación al sistema HACCP de la organziación.</v>
      </c>
      <c r="E87" s="7">
        <f>VLOOKUP(A87,Respuestas!$A$1:$E$201,5,)</f>
        <v>0</v>
      </c>
      <c r="F87" s="7">
        <f>C19</f>
        <v>2220</v>
      </c>
      <c r="G87" s="7" t="s">
        <v>173</v>
      </c>
      <c r="H87" s="7" t="str">
        <f t="shared" si="3"/>
        <v xml:space="preserve">INSERT [dbo].[AnswerOptionMultiple] ([AnOp_Id], [AnOp_OptionAnswer], [AnOp_TrueAnswer], [OpMu_Id],[Answer_OpMult_Content]) VALUES (5972, N'La probabilidad de la presencia de un peligro alimentario y la afectación al sistema HACCP de la organziación.', 0,2220,NULL) </v>
      </c>
      <c r="I87" t="s">
        <v>165</v>
      </c>
    </row>
    <row r="88" spans="1:9" x14ac:dyDescent="0.25">
      <c r="A88" s="12">
        <v>20</v>
      </c>
      <c r="B88" s="7" t="s">
        <v>171</v>
      </c>
      <c r="C88" s="7">
        <v>5973</v>
      </c>
      <c r="D88" s="7" t="str">
        <f>VLOOKUP(A88,Respuestas!$A$1:$E$201,4,)</f>
        <v>La probabilidad de la presencia de un contaminante alimentario y el daño que este pueda causar a la salud del consumidor.</v>
      </c>
      <c r="E88" s="7">
        <f>VLOOKUP(A88,Respuestas!$A$1:$E$201,5,)</f>
        <v>1</v>
      </c>
      <c r="F88" s="7">
        <f>C19</f>
        <v>2220</v>
      </c>
      <c r="G88" s="7" t="s">
        <v>173</v>
      </c>
      <c r="H88" s="7" t="str">
        <f t="shared" si="3"/>
        <v xml:space="preserve">INSERT [dbo].[AnswerOptionMultiple] ([AnOp_Id], [AnOp_OptionAnswer], [AnOp_TrueAnswer], [OpMu_Id],[Answer_OpMult_Content]) VALUES (5973, N'La probabilidad de la presencia de un contaminante alimentario y el daño que este pueda causar a la salud del consumidor.', 1,2220,NULL) </v>
      </c>
      <c r="I88" t="s">
        <v>165</v>
      </c>
    </row>
    <row r="89" spans="1:9" x14ac:dyDescent="0.25">
      <c r="A89" s="12">
        <v>21</v>
      </c>
      <c r="B89" s="7" t="s">
        <v>171</v>
      </c>
      <c r="C89" s="7">
        <v>5974</v>
      </c>
      <c r="D89" s="7" t="str">
        <f>VLOOKUP(A89,Respuestas!$A$1:$E$201,4,)</f>
        <v>Defensa alimentaria.</v>
      </c>
      <c r="E89" s="7">
        <f>VLOOKUP(A89,Respuestas!$A$1:$E$201,5,)</f>
        <v>0</v>
      </c>
      <c r="F89" s="7">
        <f>C20</f>
        <v>2221</v>
      </c>
      <c r="G89" s="7" t="s">
        <v>173</v>
      </c>
      <c r="H89" s="7" t="str">
        <f t="shared" si="3"/>
        <v xml:space="preserve">INSERT [dbo].[AnswerOptionMultiple] ([AnOp_Id], [AnOp_OptionAnswer], [AnOp_TrueAnswer], [OpMu_Id],[Answer_OpMult_Content]) VALUES (5974, N'Defensa alimentaria.', 0,2221,NULL) </v>
      </c>
      <c r="I89" t="s">
        <v>165</v>
      </c>
    </row>
    <row r="90" spans="1:9" x14ac:dyDescent="0.25">
      <c r="A90" s="12">
        <v>22</v>
      </c>
      <c r="B90" s="7" t="s">
        <v>171</v>
      </c>
      <c r="C90" s="7">
        <v>5975</v>
      </c>
      <c r="D90" s="7" t="str">
        <f>VLOOKUP(A90,Respuestas!$A$1:$E$201,4,)</f>
        <v>Contaminacion alimentaria.</v>
      </c>
      <c r="E90" s="7">
        <f>VLOOKUP(A90,Respuestas!$A$1:$E$201,5,)</f>
        <v>0</v>
      </c>
      <c r="F90" s="7">
        <f>C20</f>
        <v>2221</v>
      </c>
      <c r="G90" s="7" t="s">
        <v>173</v>
      </c>
      <c r="H90" s="7" t="str">
        <f t="shared" si="3"/>
        <v xml:space="preserve">INSERT [dbo].[AnswerOptionMultiple] ([AnOp_Id], [AnOp_OptionAnswer], [AnOp_TrueAnswer], [OpMu_Id],[Answer_OpMult_Content]) VALUES (5975, N'Contaminacion alimentaria.', 0,2221,NULL) </v>
      </c>
      <c r="I90" t="s">
        <v>165</v>
      </c>
    </row>
    <row r="91" spans="1:9" x14ac:dyDescent="0.25">
      <c r="A91" s="12">
        <v>23</v>
      </c>
      <c r="B91" s="7" t="s">
        <v>171</v>
      </c>
      <c r="C91" s="7">
        <v>5976</v>
      </c>
      <c r="D91" s="7" t="str">
        <f>VLOOKUP(A91,Respuestas!$A$1:$E$201,4,)</f>
        <v>Análisis de peligros.</v>
      </c>
      <c r="E91" s="7">
        <f>VLOOKUP(A91,Respuestas!$A$1:$E$201,5,)</f>
        <v>0</v>
      </c>
      <c r="F91" s="7">
        <f>C20</f>
        <v>2221</v>
      </c>
      <c r="G91" s="7" t="s">
        <v>173</v>
      </c>
      <c r="H91" s="7" t="str">
        <f t="shared" si="3"/>
        <v xml:space="preserve">INSERT [dbo].[AnswerOptionMultiple] ([AnOp_Id], [AnOp_OptionAnswer], [AnOp_TrueAnswer], [OpMu_Id],[Answer_OpMult_Content]) VALUES (5976, N'Análisis de peligros.', 0,2221,NULL) </v>
      </c>
      <c r="I91" t="s">
        <v>165</v>
      </c>
    </row>
    <row r="92" spans="1:9" x14ac:dyDescent="0.25">
      <c r="A92" s="12">
        <v>24</v>
      </c>
      <c r="B92" s="7" t="s">
        <v>171</v>
      </c>
      <c r="C92" s="7">
        <v>5977</v>
      </c>
      <c r="D92" s="7" t="str">
        <f>VLOOKUP(A92,Respuestas!$A$1:$E$201,4,)</f>
        <v>Fraude alimentario.</v>
      </c>
      <c r="E92" s="7">
        <f>VLOOKUP(A92,Respuestas!$A$1:$E$201,5,)</f>
        <v>1</v>
      </c>
      <c r="F92" s="7">
        <f>C20</f>
        <v>2221</v>
      </c>
      <c r="G92" s="7" t="s">
        <v>173</v>
      </c>
      <c r="H92" s="7" t="str">
        <f t="shared" si="3"/>
        <v xml:space="preserve">INSERT [dbo].[AnswerOptionMultiple] ([AnOp_Id], [AnOp_OptionAnswer], [AnOp_TrueAnswer], [OpMu_Id],[Answer_OpMult_Content]) VALUES (5977, N'Fraude alimentario.', 1,2221,NULL) </v>
      </c>
      <c r="I92" t="s">
        <v>165</v>
      </c>
    </row>
    <row r="93" spans="1:9" x14ac:dyDescent="0.25">
      <c r="A93" s="12">
        <v>25</v>
      </c>
      <c r="B93" s="7" t="s">
        <v>171</v>
      </c>
      <c r="C93" s="7">
        <v>5978</v>
      </c>
      <c r="D93" s="7" t="str">
        <f>VLOOKUP(A93,Respuestas!$A$1:$E$201,4,)</f>
        <v>La reducción de costos para la organización.</v>
      </c>
      <c r="E93" s="7">
        <f>VLOOKUP(A93,Respuestas!$A$1:$E$201,5,)</f>
        <v>0</v>
      </c>
      <c r="F93" s="7">
        <f>C21</f>
        <v>2222</v>
      </c>
      <c r="G93" s="7" t="s">
        <v>173</v>
      </c>
      <c r="H93" s="7" t="str">
        <f t="shared" si="3"/>
        <v xml:space="preserve">INSERT [dbo].[AnswerOptionMultiple] ([AnOp_Id], [AnOp_OptionAnswer], [AnOp_TrueAnswer], [OpMu_Id],[Answer_OpMult_Content]) VALUES (5978, N'La reducción de costos para la organización.', 0,2222,NULL) </v>
      </c>
      <c r="I93" t="s">
        <v>165</v>
      </c>
    </row>
    <row r="94" spans="1:9" x14ac:dyDescent="0.25">
      <c r="A94" s="12">
        <v>26</v>
      </c>
      <c r="B94" s="7" t="s">
        <v>171</v>
      </c>
      <c r="C94" s="7">
        <v>5979</v>
      </c>
      <c r="D94" s="7" t="str">
        <f>VLOOKUP(A94,Respuestas!$A$1:$E$201,4,)</f>
        <v>La simplificación en la implementación del HACCP</v>
      </c>
      <c r="E94" s="7">
        <f>VLOOKUP(A94,Respuestas!$A$1:$E$201,5,)</f>
        <v>1</v>
      </c>
      <c r="F94" s="7">
        <f>C21</f>
        <v>2222</v>
      </c>
      <c r="G94" s="7" t="s">
        <v>173</v>
      </c>
      <c r="H94" s="7" t="str">
        <f t="shared" si="3"/>
        <v xml:space="preserve">INSERT [dbo].[AnswerOptionMultiple] ([AnOp_Id], [AnOp_OptionAnswer], [AnOp_TrueAnswer], [OpMu_Id],[Answer_OpMult_Content]) VALUES (5979, N'La simplificación en la implementación del HACCP', 1,2222,NULL) </v>
      </c>
      <c r="I94" t="s">
        <v>165</v>
      </c>
    </row>
    <row r="95" spans="1:9" x14ac:dyDescent="0.25">
      <c r="A95" s="12">
        <v>27</v>
      </c>
      <c r="B95" s="7" t="s">
        <v>171</v>
      </c>
      <c r="C95" s="7">
        <v>5980</v>
      </c>
      <c r="D95" s="7" t="str">
        <f>VLOOKUP(A95,Respuestas!$A$1:$E$201,4,)</f>
        <v>El reconocimiento del consumidor.</v>
      </c>
      <c r="E95" s="7">
        <f>VLOOKUP(A95,Respuestas!$A$1:$E$201,5,)</f>
        <v>0</v>
      </c>
      <c r="F95" s="7">
        <f>C21</f>
        <v>2222</v>
      </c>
      <c r="G95" s="7" t="s">
        <v>173</v>
      </c>
      <c r="H95" s="7" t="str">
        <f t="shared" si="3"/>
        <v xml:space="preserve">INSERT [dbo].[AnswerOptionMultiple] ([AnOp_Id], [AnOp_OptionAnswer], [AnOp_TrueAnswer], [OpMu_Id],[Answer_OpMult_Content]) VALUES (5980, N'El reconocimiento del consumidor.', 0,2222,NULL) </v>
      </c>
      <c r="I95" t="s">
        <v>165</v>
      </c>
    </row>
    <row r="96" spans="1:9" x14ac:dyDescent="0.25">
      <c r="A96" s="12">
        <v>28</v>
      </c>
      <c r="B96" s="7" t="s">
        <v>171</v>
      </c>
      <c r="C96" s="7">
        <v>5981</v>
      </c>
      <c r="D96" s="7" t="str">
        <f>VLOOKUP(A96,Respuestas!$A$1:$E$201,4,)</f>
        <v>El aumento de la calidad del producto.</v>
      </c>
      <c r="E96" s="7">
        <f>VLOOKUP(A96,Respuestas!$A$1:$E$201,5,)</f>
        <v>0</v>
      </c>
      <c r="F96" s="7">
        <f>C21</f>
        <v>2222</v>
      </c>
      <c r="G96" s="7" t="s">
        <v>173</v>
      </c>
      <c r="H96" s="7" t="str">
        <f t="shared" si="3"/>
        <v xml:space="preserve">INSERT [dbo].[AnswerOptionMultiple] ([AnOp_Id], [AnOp_OptionAnswer], [AnOp_TrueAnswer], [OpMu_Id],[Answer_OpMult_Content]) VALUES (5981, N'El aumento de la calidad del producto.', 0,2222,NULL) </v>
      </c>
      <c r="I96" t="s">
        <v>165</v>
      </c>
    </row>
    <row r="97" spans="1:9" x14ac:dyDescent="0.25">
      <c r="A97" s="12">
        <v>29</v>
      </c>
      <c r="B97" s="7" t="s">
        <v>171</v>
      </c>
      <c r="C97" s="7">
        <v>5982</v>
      </c>
      <c r="D97" s="7" t="str">
        <f>VLOOKUP(A97,Respuestas!$A$1:$E$201,4,)</f>
        <v>Un analisis de cada una de las personas responsables del sistema HACCP.</v>
      </c>
      <c r="E97" s="7">
        <f>VLOOKUP(A97,Respuestas!$A$1:$E$201,5,)</f>
        <v>0</v>
      </c>
      <c r="F97" s="7">
        <f>C22</f>
        <v>2223</v>
      </c>
      <c r="G97" s="7" t="s">
        <v>173</v>
      </c>
      <c r="H97" s="7" t="str">
        <f t="shared" si="3"/>
        <v xml:space="preserve">INSERT [dbo].[AnswerOptionMultiple] ([AnOp_Id], [AnOp_OptionAnswer], [AnOp_TrueAnswer], [OpMu_Id],[Answer_OpMult_Content]) VALUES (5982, N'Un analisis de cada una de las personas responsables del sistema HACCP.', 0,2223,NULL) </v>
      </c>
      <c r="I97" t="s">
        <v>165</v>
      </c>
    </row>
    <row r="98" spans="1:9" x14ac:dyDescent="0.25">
      <c r="A98" s="12">
        <v>30</v>
      </c>
      <c r="B98" s="7" t="s">
        <v>171</v>
      </c>
      <c r="C98" s="7">
        <v>5983</v>
      </c>
      <c r="D98" s="7" t="str">
        <f>VLOOKUP(A98,Respuestas!$A$1:$E$201,4,)</f>
        <v xml:space="preserve">Un sustento tecnico pero nunca cientifico para la identificacion de peligros en los alimentos. </v>
      </c>
      <c r="E98" s="7">
        <f>VLOOKUP(A98,Respuestas!$A$1:$E$201,5,)</f>
        <v>0</v>
      </c>
      <c r="F98" s="7">
        <f>C22</f>
        <v>2223</v>
      </c>
      <c r="G98" s="7" t="s">
        <v>173</v>
      </c>
      <c r="H98" s="7" t="str">
        <f t="shared" si="3"/>
        <v xml:space="preserve">INSERT [dbo].[AnswerOptionMultiple] ([AnOp_Id], [AnOp_OptionAnswer], [AnOp_TrueAnswer], [OpMu_Id],[Answer_OpMult_Content]) VALUES (5983, N'Un sustento tecnico pero nunca cientifico para la identificacion de peligros en los alimentos. ', 0,2223,NULL) </v>
      </c>
      <c r="I98" t="s">
        <v>165</v>
      </c>
    </row>
    <row r="99" spans="1:9" x14ac:dyDescent="0.25">
      <c r="A99" s="12">
        <v>31</v>
      </c>
      <c r="B99" s="7" t="s">
        <v>171</v>
      </c>
      <c r="C99" s="7">
        <v>5984</v>
      </c>
      <c r="D99" s="7" t="str">
        <f>VLOOKUP(A99,Respuestas!$A$1:$E$201,4,)</f>
        <v>Un analisis de cada una de las materias primas que hacen parte del alcance del sistema HACCP.</v>
      </c>
      <c r="E99" s="7">
        <f>VLOOKUP(A99,Respuestas!$A$1:$E$201,5,)</f>
        <v>1</v>
      </c>
      <c r="F99" s="7">
        <f>C22</f>
        <v>2223</v>
      </c>
      <c r="G99" s="7" t="s">
        <v>173</v>
      </c>
      <c r="H99" s="7" t="str">
        <f t="shared" si="3"/>
        <v xml:space="preserve">INSERT [dbo].[AnswerOptionMultiple] ([AnOp_Id], [AnOp_OptionAnswer], [AnOp_TrueAnswer], [OpMu_Id],[Answer_OpMult_Content]) VALUES (5984, N'Un analisis de cada una de las materias primas que hacen parte del alcance del sistema HACCP.', 1,2223,NULL) </v>
      </c>
      <c r="I99" t="s">
        <v>165</v>
      </c>
    </row>
    <row r="100" spans="1:9" x14ac:dyDescent="0.25">
      <c r="A100" s="12">
        <v>32</v>
      </c>
      <c r="B100" s="7" t="s">
        <v>171</v>
      </c>
      <c r="C100" s="7">
        <v>5985</v>
      </c>
      <c r="D100" s="7" t="str">
        <f>VLOOKUP(A100,Respuestas!$A$1:$E$201,4,)</f>
        <v>Un sustento cientifico pero nunca tecnico para la identificacion de los riesgos alimentarios.</v>
      </c>
      <c r="E100" s="7">
        <f>VLOOKUP(A100,Respuestas!$A$1:$E$201,5,)</f>
        <v>0</v>
      </c>
      <c r="F100" s="7">
        <f>C22</f>
        <v>2223</v>
      </c>
      <c r="G100" s="7" t="s">
        <v>173</v>
      </c>
      <c r="H100" s="7" t="str">
        <f t="shared" si="3"/>
        <v xml:space="preserve">INSERT [dbo].[AnswerOptionMultiple] ([AnOp_Id], [AnOp_OptionAnswer], [AnOp_TrueAnswer], [OpMu_Id],[Answer_OpMult_Content]) VALUES (5985, N'Un sustento cientifico pero nunca tecnico para la identificacion de los riesgos alimentarios.', 0,2223,NULL) </v>
      </c>
      <c r="I100" t="s">
        <v>165</v>
      </c>
    </row>
    <row r="101" spans="1:9" x14ac:dyDescent="0.25">
      <c r="A101" s="12">
        <v>33</v>
      </c>
      <c r="B101" s="7" t="s">
        <v>171</v>
      </c>
      <c r="C101" s="7">
        <v>5986</v>
      </c>
      <c r="D101" s="7" t="str">
        <f>VLOOKUP(A101,Respuestas!$A$1:$E$201,4,)</f>
        <v xml:space="preserve">Las superficies en contacto con los alimentos. </v>
      </c>
      <c r="E101" s="7">
        <f>VLOOKUP(A101,Respuestas!$A$1:$E$201,5,)</f>
        <v>1</v>
      </c>
      <c r="F101" s="7">
        <f>C23</f>
        <v>2224</v>
      </c>
      <c r="G101" s="7" t="s">
        <v>173</v>
      </c>
      <c r="H101" s="7" t="str">
        <f t="shared" si="3"/>
        <v xml:space="preserve">INSERT [dbo].[AnswerOptionMultiple] ([AnOp_Id], [AnOp_OptionAnswer], [AnOp_TrueAnswer], [OpMu_Id],[Answer_OpMult_Content]) VALUES (5986, N'Las superficies en contacto con los alimentos. ', 1,2224,NULL) </v>
      </c>
      <c r="I101" t="s">
        <v>165</v>
      </c>
    </row>
    <row r="102" spans="1:9" x14ac:dyDescent="0.25">
      <c r="A102" s="12">
        <v>34</v>
      </c>
      <c r="B102" s="7" t="s">
        <v>171</v>
      </c>
      <c r="C102" s="7">
        <v>5987</v>
      </c>
      <c r="D102" s="7" t="str">
        <f>VLOOKUP(A102,Respuestas!$A$1:$E$201,4,)</f>
        <v>Los vehículos de transporte de alimentos.</v>
      </c>
      <c r="E102" s="7">
        <f>VLOOKUP(A102,Respuestas!$A$1:$E$201,5,)</f>
        <v>0</v>
      </c>
      <c r="F102" s="7">
        <f>C23</f>
        <v>2224</v>
      </c>
      <c r="G102" s="7" t="s">
        <v>173</v>
      </c>
      <c r="H102" s="7" t="str">
        <f t="shared" si="3"/>
        <v xml:space="preserve">INSERT [dbo].[AnswerOptionMultiple] ([AnOp_Id], [AnOp_OptionAnswer], [AnOp_TrueAnswer], [OpMu_Id],[Answer_OpMult_Content]) VALUES (5987, N'Los vehículos de transporte de alimentos.', 0,2224,NULL) </v>
      </c>
      <c r="I102" t="s">
        <v>165</v>
      </c>
    </row>
    <row r="103" spans="1:9" x14ac:dyDescent="0.25">
      <c r="A103" s="12">
        <v>35</v>
      </c>
      <c r="B103" s="7" t="s">
        <v>171</v>
      </c>
      <c r="C103" s="7">
        <v>5988</v>
      </c>
      <c r="D103" s="7" t="str">
        <f>VLOOKUP(A103,Respuestas!$A$1:$E$201,4,)</f>
        <v>Las instalaciones donde se fabrican alimentos.</v>
      </c>
      <c r="E103" s="7">
        <f>VLOOKUP(A103,Respuestas!$A$1:$E$201,5,)</f>
        <v>0</v>
      </c>
      <c r="F103" s="7">
        <f>C23</f>
        <v>2224</v>
      </c>
      <c r="G103" s="7" t="s">
        <v>173</v>
      </c>
      <c r="H103" s="7" t="str">
        <f t="shared" si="3"/>
        <v xml:space="preserve">INSERT [dbo].[AnswerOptionMultiple] ([AnOp_Id], [AnOp_OptionAnswer], [AnOp_TrueAnswer], [OpMu_Id],[Answer_OpMult_Content]) VALUES (5988, N'Las instalaciones donde se fabrican alimentos.', 0,2224,NULL) </v>
      </c>
      <c r="I103" t="s">
        <v>165</v>
      </c>
    </row>
    <row r="104" spans="1:9" x14ac:dyDescent="0.25">
      <c r="A104" s="12">
        <v>36</v>
      </c>
      <c r="B104" s="7" t="s">
        <v>171</v>
      </c>
      <c r="C104" s="7">
        <v>5989</v>
      </c>
      <c r="D104" s="7" t="str">
        <f>VLOOKUP(A104,Respuestas!$A$1:$E$201,4,)</f>
        <v>Los lugares donde el consumidor consume sus alimentos.</v>
      </c>
      <c r="E104" s="7">
        <f>VLOOKUP(A104,Respuestas!$A$1:$E$201,5,)</f>
        <v>0</v>
      </c>
      <c r="F104" s="7">
        <f>C23</f>
        <v>2224</v>
      </c>
      <c r="G104" s="7" t="s">
        <v>173</v>
      </c>
      <c r="H104" s="7" t="str">
        <f t="shared" si="3"/>
        <v xml:space="preserve">INSERT [dbo].[AnswerOptionMultiple] ([AnOp_Id], [AnOp_OptionAnswer], [AnOp_TrueAnswer], [OpMu_Id],[Answer_OpMult_Content]) VALUES (5989, N'Los lugares donde el consumidor consume sus alimentos.', 0,2224,NULL) </v>
      </c>
      <c r="I104" t="s">
        <v>165</v>
      </c>
    </row>
    <row r="105" spans="1:9" x14ac:dyDescent="0.25">
      <c r="A105" s="12">
        <v>37</v>
      </c>
      <c r="B105" s="7" t="s">
        <v>171</v>
      </c>
      <c r="C105" s="7">
        <v>5990</v>
      </c>
      <c r="D105" s="7" t="str">
        <f>VLOOKUP(A105,Respuestas!$A$1:$E$201,4,)</f>
        <v xml:space="preserve">El lavado de los vehículos por fuera antes de ingresar a las áreas de descargue. </v>
      </c>
      <c r="E105" s="7">
        <f>VLOOKUP(A105,Respuestas!$A$1:$E$201,5,)</f>
        <v>0</v>
      </c>
      <c r="F105" s="7">
        <f>C24</f>
        <v>2225</v>
      </c>
      <c r="G105" s="7" t="s">
        <v>173</v>
      </c>
      <c r="H105" s="7" t="str">
        <f t="shared" si="3"/>
        <v xml:space="preserve">INSERT [dbo].[AnswerOptionMultiple] ([AnOp_Id], [AnOp_OptionAnswer], [AnOp_TrueAnswer], [OpMu_Id],[Answer_OpMult_Content]) VALUES (5990, N'El lavado de los vehículos por fuera antes de ingresar a las áreas de descargue. ', 0,2225,NULL) </v>
      </c>
      <c r="I105" t="s">
        <v>165</v>
      </c>
    </row>
    <row r="106" spans="1:9" x14ac:dyDescent="0.25">
      <c r="A106" s="12">
        <v>38</v>
      </c>
      <c r="B106" s="7" t="s">
        <v>171</v>
      </c>
      <c r="C106" s="7">
        <v>5991</v>
      </c>
      <c r="D106" s="7" t="str">
        <f>VLOOKUP(A106,Respuestas!$A$1:$E$201,4,)</f>
        <v xml:space="preserve">La limpieza de las áreas donde fueron procesados alimentos con alergenos antes de procesar alimentos sin alergenos. </v>
      </c>
      <c r="E106" s="7">
        <f>VLOOKUP(A106,Respuestas!$A$1:$E$201,5,)</f>
        <v>1</v>
      </c>
      <c r="F106" s="7">
        <f>C24</f>
        <v>2225</v>
      </c>
      <c r="G106" s="7" t="s">
        <v>173</v>
      </c>
      <c r="H106" s="7" t="str">
        <f t="shared" si="3"/>
        <v xml:space="preserve">INSERT [dbo].[AnswerOptionMultiple] ([AnOp_Id], [AnOp_OptionAnswer], [AnOp_TrueAnswer], [OpMu_Id],[Answer_OpMult_Content]) VALUES (5991, N'La limpieza de las áreas donde fueron procesados alimentos con alergenos antes de procesar alimentos sin alergenos. ', 1,2225,NULL) </v>
      </c>
      <c r="I106" t="s">
        <v>165</v>
      </c>
    </row>
    <row r="107" spans="1:9" x14ac:dyDescent="0.25">
      <c r="A107" s="12">
        <v>39</v>
      </c>
      <c r="B107" s="7" t="s">
        <v>171</v>
      </c>
      <c r="C107" s="7">
        <v>5992</v>
      </c>
      <c r="D107" s="7" t="str">
        <f>VLOOKUP(A107,Respuestas!$A$1:$E$201,4,)</f>
        <v>La desinfección de los materiales de empaque nuevos.</v>
      </c>
      <c r="E107" s="7">
        <f>VLOOKUP(A107,Respuestas!$A$1:$E$201,5,)</f>
        <v>0</v>
      </c>
      <c r="F107" s="7">
        <f>C24</f>
        <v>2225</v>
      </c>
      <c r="G107" s="7" t="s">
        <v>173</v>
      </c>
      <c r="H107" s="7" t="str">
        <f t="shared" si="3"/>
        <v xml:space="preserve">INSERT [dbo].[AnswerOptionMultiple] ([AnOp_Id], [AnOp_OptionAnswer], [AnOp_TrueAnswer], [OpMu_Id],[Answer_OpMult_Content]) VALUES (5992, N'La desinfección de los materiales de empaque nuevos.', 0,2225,NULL) </v>
      </c>
      <c r="I107" t="s">
        <v>165</v>
      </c>
    </row>
    <row r="108" spans="1:9" x14ac:dyDescent="0.25">
      <c r="A108" s="12">
        <v>40</v>
      </c>
      <c r="B108" s="7" t="s">
        <v>171</v>
      </c>
      <c r="C108" s="7">
        <v>5993</v>
      </c>
      <c r="D108" s="7" t="str">
        <f>VLOOKUP(A108,Respuestas!$A$1:$E$201,4,)</f>
        <v xml:space="preserve">La exigencia al consumidor de que se instruya en control de alérgenos. </v>
      </c>
      <c r="E108" s="7">
        <f>VLOOKUP(A108,Respuestas!$A$1:$E$201,5,)</f>
        <v>0</v>
      </c>
      <c r="F108" s="7">
        <f>C24</f>
        <v>2225</v>
      </c>
      <c r="G108" s="7" t="s">
        <v>173</v>
      </c>
      <c r="H108" s="7" t="str">
        <f t="shared" si="3"/>
        <v xml:space="preserve">INSERT [dbo].[AnswerOptionMultiple] ([AnOp_Id], [AnOp_OptionAnswer], [AnOp_TrueAnswer], [OpMu_Id],[Answer_OpMult_Content]) VALUES (5993, N'La exigencia al consumidor de que se instruya en control de alérgenos. ', 0,2225,NULL) </v>
      </c>
      <c r="I108" t="s">
        <v>165</v>
      </c>
    </row>
    <row r="109" spans="1:9" x14ac:dyDescent="0.25">
      <c r="A109" s="12">
        <v>41</v>
      </c>
      <c r="B109" s="7" t="s">
        <v>171</v>
      </c>
      <c r="C109" s="7">
        <v>5994</v>
      </c>
      <c r="D109" s="7" t="str">
        <f>VLOOKUP(A109,Respuestas!$A$1:$E$201,4,)</f>
        <v>Corredores que impidan el transito de personal de un área a otra.</v>
      </c>
      <c r="E109" s="7">
        <f>VLOOKUP(A109,Respuestas!$A$1:$E$201,5,)</f>
        <v>0</v>
      </c>
      <c r="F109" s="7">
        <f>C25</f>
        <v>2226</v>
      </c>
      <c r="G109" s="7" t="s">
        <v>173</v>
      </c>
      <c r="H109" s="7" t="str">
        <f t="shared" si="3"/>
        <v xml:space="preserve">INSERT [dbo].[AnswerOptionMultiple] ([AnOp_Id], [AnOp_OptionAnswer], [AnOp_TrueAnswer], [OpMu_Id],[Answer_OpMult_Content]) VALUES (5994, N'Corredores que impidan el transito de personal de un área a otra.', 0,2226,NULL) </v>
      </c>
      <c r="I109" t="s">
        <v>165</v>
      </c>
    </row>
    <row r="110" spans="1:9" x14ac:dyDescent="0.25">
      <c r="A110" s="12">
        <v>42</v>
      </c>
      <c r="B110" s="7" t="s">
        <v>171</v>
      </c>
      <c r="C110" s="7">
        <v>5995</v>
      </c>
      <c r="D110" s="7" t="str">
        <f>VLOOKUP(A110,Respuestas!$A$1:$E$201,4,)</f>
        <v>Corredores de transito que faciliten el transito de productos termninados pero no el de materias primas.</v>
      </c>
      <c r="E110" s="7">
        <f>VLOOKUP(A110,Respuestas!$A$1:$E$201,5,)</f>
        <v>0</v>
      </c>
      <c r="F110" s="7">
        <f>C25</f>
        <v>2226</v>
      </c>
      <c r="G110" s="7" t="s">
        <v>173</v>
      </c>
      <c r="H110" s="7" t="str">
        <f t="shared" si="3"/>
        <v xml:space="preserve">INSERT [dbo].[AnswerOptionMultiple] ([AnOp_Id], [AnOp_OptionAnswer], [AnOp_TrueAnswer], [OpMu_Id],[Answer_OpMult_Content]) VALUES (5995, N'Corredores de transito que faciliten el transito de productos termninados pero no el de materias primas.', 0,2226,NULL) </v>
      </c>
      <c r="I110" t="s">
        <v>165</v>
      </c>
    </row>
    <row r="111" spans="1:9" x14ac:dyDescent="0.25">
      <c r="A111" s="12">
        <v>43</v>
      </c>
      <c r="B111" s="7" t="s">
        <v>171</v>
      </c>
      <c r="C111" s="7">
        <v>5996</v>
      </c>
      <c r="D111" s="7" t="str">
        <f>VLOOKUP(A111,Respuestas!$A$1:$E$201,4,)</f>
        <v>Corredores de transito que faciliten el transito de materias primas pero no el de productos terminados.</v>
      </c>
      <c r="E111" s="7">
        <f>VLOOKUP(A111,Respuestas!$A$1:$E$201,5,)</f>
        <v>0</v>
      </c>
      <c r="F111" s="7">
        <f>C25</f>
        <v>2226</v>
      </c>
      <c r="G111" s="7" t="s">
        <v>173</v>
      </c>
      <c r="H111" s="7" t="str">
        <f t="shared" si="3"/>
        <v xml:space="preserve">INSERT [dbo].[AnswerOptionMultiple] ([AnOp_Id], [AnOp_OptionAnswer], [AnOp_TrueAnswer], [OpMu_Id],[Answer_OpMult_Content]) VALUES (5996, N'Corredores de transito que faciliten el transito de materias primas pero no el de productos terminados.', 0,2226,NULL) </v>
      </c>
      <c r="I111" t="s">
        <v>165</v>
      </c>
    </row>
    <row r="112" spans="1:9" x14ac:dyDescent="0.25">
      <c r="A112" s="12">
        <v>44</v>
      </c>
      <c r="B112" s="7" t="s">
        <v>171</v>
      </c>
      <c r="C112" s="7">
        <v>5997</v>
      </c>
      <c r="D112" s="7" t="str">
        <f>VLOOKUP(A112,Respuestas!$A$1:$E$201,4,)</f>
        <v>Corredores que faciliten el transito de materias primas y productos terminados</v>
      </c>
      <c r="E112" s="7">
        <f>VLOOKUP(A112,Respuestas!$A$1:$E$201,5,)</f>
        <v>1</v>
      </c>
      <c r="F112" s="7">
        <f>C25</f>
        <v>2226</v>
      </c>
      <c r="G112" s="7" t="s">
        <v>173</v>
      </c>
      <c r="H112" s="7" t="str">
        <f t="shared" si="3"/>
        <v xml:space="preserve">INSERT [dbo].[AnswerOptionMultiple] ([AnOp_Id], [AnOp_OptionAnswer], [AnOp_TrueAnswer], [OpMu_Id],[Answer_OpMult_Content]) VALUES (5997, N'Corredores que faciliten el transito de materias primas y productos terminados', 1,2226,NULL) </v>
      </c>
      <c r="I112" t="s">
        <v>165</v>
      </c>
    </row>
    <row r="113" spans="1:9" x14ac:dyDescent="0.25">
      <c r="A113" s="12">
        <v>45</v>
      </c>
      <c r="B113" s="7" t="s">
        <v>171</v>
      </c>
      <c r="C113" s="7">
        <v>5998</v>
      </c>
      <c r="D113" s="7" t="str">
        <f>VLOOKUP(A113,Respuestas!$A$1:$E$201,4,)</f>
        <v xml:space="preserve">Después de iniciar actividades por primera vez de contacto con alimentos y de manera periódica posteriormente. </v>
      </c>
      <c r="E113" s="7">
        <f>VLOOKUP(A113,Respuestas!$A$1:$E$201,5,)</f>
        <v>0</v>
      </c>
      <c r="F113" s="7">
        <f>C26</f>
        <v>2227</v>
      </c>
      <c r="G113" s="7" t="s">
        <v>173</v>
      </c>
      <c r="H113" s="7" t="str">
        <f t="shared" si="3"/>
        <v xml:space="preserve">INSERT [dbo].[AnswerOptionMultiple] ([AnOp_Id], [AnOp_OptionAnswer], [AnOp_TrueAnswer], [OpMu_Id],[Answer_OpMult_Content]) VALUES (5998, N'Después de iniciar actividades por primera vez de contacto con alimentos y de manera periódica posteriormente. ', 0,2227,NULL) </v>
      </c>
      <c r="I113" t="s">
        <v>165</v>
      </c>
    </row>
    <row r="114" spans="1:9" x14ac:dyDescent="0.25">
      <c r="A114" s="12">
        <v>46</v>
      </c>
      <c r="B114" s="7" t="s">
        <v>171</v>
      </c>
      <c r="C114" s="7">
        <v>5999</v>
      </c>
      <c r="D114" s="7" t="str">
        <f>VLOOKUP(A114,Respuestas!$A$1:$E$201,4,)</f>
        <v>Solo al iniciar actividades por primera vez de contacto con alimentos.</v>
      </c>
      <c r="E114" s="7">
        <f>VLOOKUP(A114,Respuestas!$A$1:$E$201,5,)</f>
        <v>0</v>
      </c>
      <c r="F114" s="7">
        <f>C26</f>
        <v>2227</v>
      </c>
      <c r="G114" s="7" t="s">
        <v>173</v>
      </c>
      <c r="H114" s="7" t="str">
        <f t="shared" si="3"/>
        <v xml:space="preserve">INSERT [dbo].[AnswerOptionMultiple] ([AnOp_Id], [AnOp_OptionAnswer], [AnOp_TrueAnswer], [OpMu_Id],[Answer_OpMult_Content]) VALUES (5999, N'Solo al iniciar actividades por primera vez de contacto con alimentos.', 0,2227,NULL) </v>
      </c>
      <c r="I114" t="s">
        <v>165</v>
      </c>
    </row>
    <row r="115" spans="1:9" x14ac:dyDescent="0.25">
      <c r="A115" s="12">
        <v>47</v>
      </c>
      <c r="B115" s="7" t="s">
        <v>171</v>
      </c>
      <c r="C115" s="7">
        <v>6000</v>
      </c>
      <c r="D115" s="7" t="str">
        <f>VLOOKUP(A115,Respuestas!$A$1:$E$201,4,)</f>
        <v>Antes de iniciar actividades por primera vez de contacto con alimentos y de manera periódica posteriormente.</v>
      </c>
      <c r="E115" s="7">
        <f>VLOOKUP(A115,Respuestas!$A$1:$E$201,5,)</f>
        <v>1</v>
      </c>
      <c r="F115" s="7">
        <f>C26</f>
        <v>2227</v>
      </c>
      <c r="G115" s="7" t="s">
        <v>173</v>
      </c>
      <c r="H115" s="7" t="str">
        <f t="shared" si="3"/>
        <v xml:space="preserve">INSERT [dbo].[AnswerOptionMultiple] ([AnOp_Id], [AnOp_OptionAnswer], [AnOp_TrueAnswer], [OpMu_Id],[Answer_OpMult_Content]) VALUES (6000, N'Antes de iniciar actividades por primera vez de contacto con alimentos y de manera periódica posteriormente.', 1,2227,NULL) </v>
      </c>
      <c r="I115" t="s">
        <v>165</v>
      </c>
    </row>
    <row r="116" spans="1:9" x14ac:dyDescent="0.25">
      <c r="A116" s="12">
        <v>48</v>
      </c>
      <c r="B116" s="7" t="s">
        <v>171</v>
      </c>
      <c r="C116" s="7">
        <v>6001</v>
      </c>
      <c r="D116" s="7" t="str">
        <f>VLOOKUP(A116,Respuestas!$A$1:$E$201,4,)</f>
        <v xml:space="preserve">El manipulador de alimentos es quien decide cuando toma los exámenes médicos. </v>
      </c>
      <c r="E116" s="7">
        <f>VLOOKUP(A116,Respuestas!$A$1:$E$201,5,)</f>
        <v>0</v>
      </c>
      <c r="F116" s="7">
        <f>C26</f>
        <v>2227</v>
      </c>
      <c r="G116" s="7" t="s">
        <v>173</v>
      </c>
      <c r="H116" s="7" t="str">
        <f t="shared" si="3"/>
        <v xml:space="preserve">INSERT [dbo].[AnswerOptionMultiple] ([AnOp_Id], [AnOp_OptionAnswer], [AnOp_TrueAnswer], [OpMu_Id],[Answer_OpMult_Content]) VALUES (6001, N'El manipulador de alimentos es quien decide cuando toma los exámenes médicos. ', 0,2227,NULL) </v>
      </c>
      <c r="I116" t="s">
        <v>165</v>
      </c>
    </row>
    <row r="117" spans="1:9" x14ac:dyDescent="0.25">
      <c r="A117" s="12">
        <v>49</v>
      </c>
      <c r="B117" s="7" t="s">
        <v>171</v>
      </c>
      <c r="C117" s="7">
        <v>6002</v>
      </c>
      <c r="D117" s="7" t="str">
        <f>VLOOKUP(A117,Respuestas!$A$1:$E$201,4,)</f>
        <v>Un diagnostico inicial de las plagas alrededor y debilidades en la estructura de la organización.</v>
      </c>
      <c r="E117" s="7">
        <f>VLOOKUP(A117,Respuestas!$A$1:$E$201,5,)</f>
        <v>1</v>
      </c>
      <c r="F117" s="7">
        <f>C27</f>
        <v>2228</v>
      </c>
      <c r="G117" s="7" t="s">
        <v>173</v>
      </c>
      <c r="H117" s="7" t="str">
        <f t="shared" si="3"/>
        <v xml:space="preserve">INSERT [dbo].[AnswerOptionMultiple] ([AnOp_Id], [AnOp_OptionAnswer], [AnOp_TrueAnswer], [OpMu_Id],[Answer_OpMult_Content]) VALUES (6002, N'Un diagnostico inicial de las plagas alrededor y debilidades en la estructura de la organización.', 1,2228,NULL) </v>
      </c>
      <c r="I117" t="s">
        <v>165</v>
      </c>
    </row>
    <row r="118" spans="1:9" x14ac:dyDescent="0.25">
      <c r="A118" s="12">
        <v>50</v>
      </c>
      <c r="B118" s="7" t="s">
        <v>171</v>
      </c>
      <c r="C118" s="7">
        <v>6003</v>
      </c>
      <c r="D118" s="7" t="str">
        <f>VLOOKUP(A118,Respuestas!$A$1:$E$201,4,)</f>
        <v xml:space="preserve">Un plan para la aplicación de sistemas químicos de control de plagas. </v>
      </c>
      <c r="E118" s="7">
        <f>VLOOKUP(A118,Respuestas!$A$1:$E$201,5,)</f>
        <v>0</v>
      </c>
      <c r="F118" s="7">
        <f>C27</f>
        <v>2228</v>
      </c>
      <c r="G118" s="7" t="s">
        <v>173</v>
      </c>
      <c r="H118" s="7" t="str">
        <f t="shared" si="3"/>
        <v xml:space="preserve">INSERT [dbo].[AnswerOptionMultiple] ([AnOp_Id], [AnOp_OptionAnswer], [AnOp_TrueAnswer], [OpMu_Id],[Answer_OpMult_Content]) VALUES (6003, N'Un plan para la aplicación de sistemas químicos de control de plagas. ', 0,2228,NULL) </v>
      </c>
      <c r="I118" t="s">
        <v>165</v>
      </c>
    </row>
    <row r="119" spans="1:9" x14ac:dyDescent="0.25">
      <c r="A119" s="12">
        <v>51</v>
      </c>
      <c r="B119" s="7" t="s">
        <v>171</v>
      </c>
      <c r="C119" s="7">
        <v>6004</v>
      </c>
      <c r="D119" s="7" t="str">
        <f>VLOOKUP(A119,Respuestas!$A$1:$E$201,4,)</f>
        <v xml:space="preserve">Un plan de capacitación de todo el personal para la eliminación de plagas por metodos fisicos. </v>
      </c>
      <c r="E119" s="7">
        <f>VLOOKUP(A119,Respuestas!$A$1:$E$201,5,)</f>
        <v>0</v>
      </c>
      <c r="F119" s="7">
        <f>C27</f>
        <v>2228</v>
      </c>
      <c r="G119" s="7" t="s">
        <v>173</v>
      </c>
      <c r="H119" s="7" t="str">
        <f t="shared" si="3"/>
        <v xml:space="preserve">INSERT [dbo].[AnswerOptionMultiple] ([AnOp_Id], [AnOp_OptionAnswer], [AnOp_TrueAnswer], [OpMu_Id],[Answer_OpMult_Content]) VALUES (6004, N'Un plan de capacitación de todo el personal para la eliminación de plagas por metodos fisicos. ', 0,2228,NULL) </v>
      </c>
      <c r="I119" t="s">
        <v>165</v>
      </c>
    </row>
    <row r="120" spans="1:9" x14ac:dyDescent="0.25">
      <c r="A120" s="12">
        <v>52</v>
      </c>
      <c r="B120" s="7" t="s">
        <v>171</v>
      </c>
      <c r="C120" s="7">
        <v>6005</v>
      </c>
      <c r="D120" s="7" t="str">
        <f>VLOOKUP(A120,Respuestas!$A$1:$E$201,4,)</f>
        <v xml:space="preserve">Un diagnostico de los volumenes de producto consumido por las plagas en un periodo de tiempo determinado. </v>
      </c>
      <c r="E120" s="7">
        <f>VLOOKUP(A120,Respuestas!$A$1:$E$201,5,)</f>
        <v>0</v>
      </c>
      <c r="F120" s="7">
        <f>C27</f>
        <v>2228</v>
      </c>
      <c r="G120" s="7" t="s">
        <v>173</v>
      </c>
      <c r="H120" s="7" t="str">
        <f t="shared" si="3"/>
        <v xml:space="preserve">INSERT [dbo].[AnswerOptionMultiple] ([AnOp_Id], [AnOp_OptionAnswer], [AnOp_TrueAnswer], [OpMu_Id],[Answer_OpMult_Content]) VALUES (6005, N'Un diagnostico de los volumenes de producto consumido por las plagas en un periodo de tiempo determinado. ', 0,2228,NULL) </v>
      </c>
      <c r="I120" t="s">
        <v>165</v>
      </c>
    </row>
    <row r="121" spans="1:9" x14ac:dyDescent="0.25">
      <c r="A121" s="12">
        <v>53</v>
      </c>
      <c r="B121" s="7" t="s">
        <v>171</v>
      </c>
      <c r="C121" s="7">
        <v>6006</v>
      </c>
      <c r="D121" s="7" t="str">
        <f>VLOOKUP(A121,Respuestas!$A$1:$E$201,4,)</f>
        <v>Es una actividad requerida para asegurar que se cumplen adsecuadamente las Buenas Practicas de Manufactura.</v>
      </c>
      <c r="E121" s="7">
        <f>VLOOKUP(A121,Respuestas!$A$1:$E$201,5,)</f>
        <v>0</v>
      </c>
      <c r="F121" s="7">
        <f>C28</f>
        <v>2229</v>
      </c>
      <c r="G121" s="7" t="s">
        <v>173</v>
      </c>
      <c r="H121" s="7" t="str">
        <f t="shared" si="3"/>
        <v xml:space="preserve">INSERT [dbo].[AnswerOptionMultiple] ([AnOp_Id], [AnOp_OptionAnswer], [AnOp_TrueAnswer], [OpMu_Id],[Answer_OpMult_Content]) VALUES (6006, N'Es una actividad requerida para asegurar que se cumplen adsecuadamente las Buenas Practicas de Manufactura.', 0,2229,NULL) </v>
      </c>
      <c r="I121" t="s">
        <v>165</v>
      </c>
    </row>
    <row r="122" spans="1:9" x14ac:dyDescent="0.25">
      <c r="A122" s="12">
        <v>54</v>
      </c>
      <c r="B122" s="7" t="s">
        <v>171</v>
      </c>
      <c r="C122" s="7">
        <v>6007</v>
      </c>
      <c r="D122" s="7" t="str">
        <f>VLOOKUP(A122,Respuestas!$A$1:$E$201,4,)</f>
        <v xml:space="preserve">Es una actividad para asegurar que se estan ejecutando las actividades tal como se han planificado. </v>
      </c>
      <c r="E122" s="7">
        <f>VLOOKUP(A122,Respuestas!$A$1:$E$201,5,)</f>
        <v>0</v>
      </c>
      <c r="F122" s="7">
        <f>C28</f>
        <v>2229</v>
      </c>
      <c r="G122" s="7" t="s">
        <v>173</v>
      </c>
      <c r="H122" s="7" t="str">
        <f t="shared" si="3"/>
        <v xml:space="preserve">INSERT [dbo].[AnswerOptionMultiple] ([AnOp_Id], [AnOp_OptionAnswer], [AnOp_TrueAnswer], [OpMu_Id],[Answer_OpMult_Content]) VALUES (6007, N'Es una actividad para asegurar que se estan ejecutando las actividades tal como se han planificado. ', 0,2229,NULL) </v>
      </c>
      <c r="I122" t="s">
        <v>165</v>
      </c>
    </row>
    <row r="123" spans="1:9" x14ac:dyDescent="0.25">
      <c r="A123" s="12">
        <v>55</v>
      </c>
      <c r="B123" s="7" t="s">
        <v>171</v>
      </c>
      <c r="C123" s="7">
        <v>6008</v>
      </c>
      <c r="D123" s="7" t="str">
        <f>VLOOKUP(A123,Respuestas!$A$1:$E$201,4,)</f>
        <v xml:space="preserve">Es una actividad requerida para asegurar que un PCC realmente es capaz de controlar el peligro identificado. </v>
      </c>
      <c r="E123" s="7">
        <f>VLOOKUP(A123,Respuestas!$A$1:$E$201,5,)</f>
        <v>1</v>
      </c>
      <c r="F123" s="7">
        <f>C28</f>
        <v>2229</v>
      </c>
      <c r="G123" s="7" t="s">
        <v>173</v>
      </c>
      <c r="H123" s="7" t="str">
        <f t="shared" si="3"/>
        <v xml:space="preserve">INSERT [dbo].[AnswerOptionMultiple] ([AnOp_Id], [AnOp_OptionAnswer], [AnOp_TrueAnswer], [OpMu_Id],[Answer_OpMult_Content]) VALUES (6008, N'Es una actividad requerida para asegurar que un PCC realmente es capaz de controlar el peligro identificado. ', 1,2229,NULL) </v>
      </c>
      <c r="I123" t="s">
        <v>165</v>
      </c>
    </row>
    <row r="124" spans="1:9" x14ac:dyDescent="0.25">
      <c r="A124" s="12">
        <v>56</v>
      </c>
      <c r="B124" s="7" t="s">
        <v>171</v>
      </c>
      <c r="C124" s="7">
        <v>6009</v>
      </c>
      <c r="D124" s="7" t="str">
        <f>VLOOKUP(A124,Respuestas!$A$1:$E$201,4,)</f>
        <v>No es necesaria mientras no se detecte producto portencialmente inocuo.</v>
      </c>
      <c r="E124" s="7">
        <f>VLOOKUP(A124,Respuestas!$A$1:$E$201,5,)</f>
        <v>0</v>
      </c>
      <c r="F124" s="7">
        <f>C28</f>
        <v>2229</v>
      </c>
      <c r="G124" s="7" t="s">
        <v>173</v>
      </c>
      <c r="H124" s="7" t="str">
        <f t="shared" si="3"/>
        <v xml:space="preserve">INSERT [dbo].[AnswerOptionMultiple] ([AnOp_Id], [AnOp_OptionAnswer], [AnOp_TrueAnswer], [OpMu_Id],[Answer_OpMult_Content]) VALUES (6009, N'No es necesaria mientras no se detecte producto portencialmente inocuo.', 0,2229,NULL) </v>
      </c>
      <c r="I124" t="s">
        <v>165</v>
      </c>
    </row>
    <row r="125" spans="1:9" x14ac:dyDescent="0.25">
      <c r="A125" s="12">
        <v>57</v>
      </c>
      <c r="B125" s="7" t="s">
        <v>171</v>
      </c>
      <c r="C125" s="7">
        <v>6010</v>
      </c>
      <c r="D125" s="7" t="str">
        <f>VLOOKUP(A125,Respuestas!$A$1:$E$201,4,)</f>
        <v>Expertos en implementacion de sistemas de gestión de la calidad e inocuidad alimentaria.</v>
      </c>
      <c r="E125" s="7">
        <f>VLOOKUP(A125,Respuestas!$A$1:$E$201,5,)</f>
        <v>0</v>
      </c>
      <c r="F125" s="7">
        <f>C29</f>
        <v>2230</v>
      </c>
      <c r="G125" s="7" t="s">
        <v>173</v>
      </c>
      <c r="H125" s="7" t="str">
        <f t="shared" si="3"/>
        <v xml:space="preserve">INSERT [dbo].[AnswerOptionMultiple] ([AnOp_Id], [AnOp_OptionAnswer], [AnOp_TrueAnswer], [OpMu_Id],[Answer_OpMult_Content]) VALUES (6010, N'Expertos en implementacion de sistemas de gestión de la calidad e inocuidad alimentaria.', 0,2230,NULL) </v>
      </c>
      <c r="I125" t="s">
        <v>165</v>
      </c>
    </row>
    <row r="126" spans="1:9" x14ac:dyDescent="0.25">
      <c r="A126" s="12">
        <v>58</v>
      </c>
      <c r="B126" s="7" t="s">
        <v>171</v>
      </c>
      <c r="C126" s="7">
        <v>6011</v>
      </c>
      <c r="D126" s="7" t="str">
        <f>VLOOKUP(A126,Respuestas!$A$1:$E$201,4,)</f>
        <v xml:space="preserve">Representantes de los trabajadores que conozcan las necesidades de los manipuladores de alimentos de la organización. </v>
      </c>
      <c r="E126" s="7">
        <f>VLOOKUP(A126,Respuestas!$A$1:$E$201,5,)</f>
        <v>0</v>
      </c>
      <c r="F126" s="7">
        <f>C29</f>
        <v>2230</v>
      </c>
      <c r="G126" s="7" t="s">
        <v>173</v>
      </c>
      <c r="H126" s="7" t="str">
        <f t="shared" si="3"/>
        <v xml:space="preserve">INSERT [dbo].[AnswerOptionMultiple] ([AnOp_Id], [AnOp_OptionAnswer], [AnOp_TrueAnswer], [OpMu_Id],[Answer_OpMult_Content]) VALUES (6011, N'Representantes de los trabajadores que conozcan las necesidades de los manipuladores de alimentos de la organización. ', 0,2230,NULL) </v>
      </c>
      <c r="I126" t="s">
        <v>165</v>
      </c>
    </row>
    <row r="127" spans="1:9" x14ac:dyDescent="0.25">
      <c r="A127" s="12">
        <v>59</v>
      </c>
      <c r="B127" s="7" t="s">
        <v>171</v>
      </c>
      <c r="C127" s="7">
        <v>6012</v>
      </c>
      <c r="D127" s="7" t="str">
        <f>VLOOKUP(A127,Respuestas!$A$1:$E$201,4,)</f>
        <v>Un equipo interdisciplinario con conocimientos de sistemas de gestión de inocuidad como FSSC 22000 y BRC.</v>
      </c>
      <c r="E127" s="7">
        <f>VLOOKUP(A127,Respuestas!$A$1:$E$201,5,)</f>
        <v>0</v>
      </c>
      <c r="F127" s="7">
        <f>C29</f>
        <v>2230</v>
      </c>
      <c r="G127" s="7" t="s">
        <v>173</v>
      </c>
      <c r="H127" s="7" t="str">
        <f t="shared" si="3"/>
        <v xml:space="preserve">INSERT [dbo].[AnswerOptionMultiple] ([AnOp_Id], [AnOp_OptionAnswer], [AnOp_TrueAnswer], [OpMu_Id],[Answer_OpMult_Content]) VALUES (6012, N'Un equipo interdisciplinario con conocimientos de sistemas de gestión de inocuidad como FSSC 22000 y BRC.', 0,2230,NULL) </v>
      </c>
      <c r="I127" t="s">
        <v>165</v>
      </c>
    </row>
    <row r="128" spans="1:9" x14ac:dyDescent="0.25">
      <c r="A128" s="12">
        <v>60</v>
      </c>
      <c r="B128" s="7" t="s">
        <v>171</v>
      </c>
      <c r="C128" s="7">
        <v>6013</v>
      </c>
      <c r="D128" s="7" t="str">
        <f>VLOOKUP(A128,Respuestas!$A$1:$E$201,4,)</f>
        <v>Un equipo interdisciplinario con conocimientos de los procesos y los productos de la organización.</v>
      </c>
      <c r="E128" s="7">
        <f>VLOOKUP(A128,Respuestas!$A$1:$E$201,5,)</f>
        <v>1</v>
      </c>
      <c r="F128" s="7">
        <f>C29</f>
        <v>2230</v>
      </c>
      <c r="G128" s="7" t="s">
        <v>173</v>
      </c>
      <c r="H128" s="7" t="str">
        <f t="shared" si="3"/>
        <v xml:space="preserve">INSERT [dbo].[AnswerOptionMultiple] ([AnOp_Id], [AnOp_OptionAnswer], [AnOp_TrueAnswer], [OpMu_Id],[Answer_OpMult_Content]) VALUES (6013, N'Un equipo interdisciplinario con conocimientos de los procesos y los productos de la organización.', 1,2230,NULL) </v>
      </c>
      <c r="I128" t="s">
        <v>165</v>
      </c>
    </row>
    <row r="129" spans="1:9" x14ac:dyDescent="0.25">
      <c r="A129" s="12">
        <v>61</v>
      </c>
      <c r="B129" s="7" t="s">
        <v>171</v>
      </c>
      <c r="C129" s="7">
        <v>6014</v>
      </c>
      <c r="D129" s="7" t="str">
        <f>VLOOKUP(A129,Respuestas!$A$1:$E$201,4,)</f>
        <v xml:space="preserve">Un sistema de gestión de la calidad alimentaria. </v>
      </c>
      <c r="E129" s="7">
        <f>VLOOKUP(A129,Respuestas!$A$1:$E$201,5,)</f>
        <v>0</v>
      </c>
      <c r="F129" s="7">
        <f>C30</f>
        <v>2231</v>
      </c>
      <c r="G129" s="7" t="s">
        <v>173</v>
      </c>
      <c r="H129" s="7" t="str">
        <f t="shared" si="3"/>
        <v xml:space="preserve">INSERT [dbo].[AnswerOptionMultiple] ([AnOp_Id], [AnOp_OptionAnswer], [AnOp_TrueAnswer], [OpMu_Id],[Answer_OpMult_Content]) VALUES (6014, N'Un sistema de gestión de la calidad alimentaria. ', 0,2231,NULL) </v>
      </c>
      <c r="I129" t="s">
        <v>165</v>
      </c>
    </row>
    <row r="130" spans="1:9" x14ac:dyDescent="0.25">
      <c r="A130" s="12">
        <v>62</v>
      </c>
      <c r="B130" s="7" t="s">
        <v>171</v>
      </c>
      <c r="C130" s="7">
        <v>6015</v>
      </c>
      <c r="D130" s="7" t="str">
        <f>VLOOKUP(A130,Respuestas!$A$1:$E$201,4,)</f>
        <v xml:space="preserve">Un sistema de acciones correctivas para la industria de alimentos. </v>
      </c>
      <c r="E130" s="7">
        <f>VLOOKUP(A130,Respuestas!$A$1:$E$201,5,)</f>
        <v>0</v>
      </c>
      <c r="F130" s="7">
        <f>C30</f>
        <v>2231</v>
      </c>
      <c r="G130" s="7" t="s">
        <v>173</v>
      </c>
      <c r="H130" s="7" t="str">
        <f t="shared" si="3"/>
        <v xml:space="preserve">INSERT [dbo].[AnswerOptionMultiple] ([AnOp_Id], [AnOp_OptionAnswer], [AnOp_TrueAnswer], [OpMu_Id],[Answer_OpMult_Content]) VALUES (6015, N'Un sistema de acciones correctivas para la industria de alimentos. ', 0,2231,NULL) </v>
      </c>
      <c r="I130" t="s">
        <v>165</v>
      </c>
    </row>
    <row r="131" spans="1:9" x14ac:dyDescent="0.25">
      <c r="A131" s="12">
        <v>63</v>
      </c>
      <c r="B131" s="7" t="s">
        <v>171</v>
      </c>
      <c r="C131" s="7">
        <v>6016</v>
      </c>
      <c r="D131" s="7" t="str">
        <f>VLOOKUP(A131,Respuestas!$A$1:$E$201,4,)</f>
        <v>Un sistema de gestión de riesgos para las organizaciones de alimentos.</v>
      </c>
      <c r="E131" s="7">
        <f>VLOOKUP(A131,Respuestas!$A$1:$E$201,5,)</f>
        <v>0</v>
      </c>
      <c r="F131" s="7">
        <f>C30</f>
        <v>2231</v>
      </c>
      <c r="G131" s="7" t="s">
        <v>173</v>
      </c>
      <c r="H131" s="7" t="str">
        <f t="shared" si="3"/>
        <v xml:space="preserve">INSERT [dbo].[AnswerOptionMultiple] ([AnOp_Id], [AnOp_OptionAnswer], [AnOp_TrueAnswer], [OpMu_Id],[Answer_OpMult_Content]) VALUES (6016, N'Un sistema de gestión de riesgos para las organizaciones de alimentos.', 0,2231,NULL) </v>
      </c>
      <c r="I131" t="s">
        <v>165</v>
      </c>
    </row>
    <row r="132" spans="1:9" x14ac:dyDescent="0.25">
      <c r="A132" s="12">
        <v>64</v>
      </c>
      <c r="B132" s="7" t="s">
        <v>171</v>
      </c>
      <c r="C132" s="7">
        <v>6017</v>
      </c>
      <c r="D132" s="7" t="str">
        <f>VLOOKUP(A132,Respuestas!$A$1:$E$201,4,)</f>
        <v xml:space="preserve">Un sistema de gestión preventivo de la inocuidad alimentaria. </v>
      </c>
      <c r="E132" s="7">
        <f>VLOOKUP(A132,Respuestas!$A$1:$E$201,5,)</f>
        <v>1</v>
      </c>
      <c r="F132" s="7">
        <f>C30</f>
        <v>2231</v>
      </c>
      <c r="G132" s="7" t="s">
        <v>173</v>
      </c>
      <c r="H132" s="7" t="str">
        <f t="shared" si="3"/>
        <v xml:space="preserve">INSERT [dbo].[AnswerOptionMultiple] ([AnOp_Id], [AnOp_OptionAnswer], [AnOp_TrueAnswer], [OpMu_Id],[Answer_OpMult_Content]) VALUES (6017, N'Un sistema de gestión preventivo de la inocuidad alimentaria. ', 1,2231,NULL) </v>
      </c>
      <c r="I132" t="s">
        <v>165</v>
      </c>
    </row>
    <row r="133" spans="1:9" x14ac:dyDescent="0.25">
      <c r="A133" s="12">
        <v>65</v>
      </c>
      <c r="B133" s="7" t="s">
        <v>171</v>
      </c>
      <c r="C133" s="7">
        <v>6018</v>
      </c>
      <c r="D133" s="7" t="str">
        <f>VLOOKUP(A133,Respuestas!$A$1:$E$201,4,)</f>
        <v xml:space="preserve">Un compromiso de la alta gerencia de la organización y la capacitación del personal. </v>
      </c>
      <c r="E133" s="7">
        <f>VLOOKUP(A133,Respuestas!$A$1:$E$201,5,)</f>
        <v>1</v>
      </c>
      <c r="F133" s="7">
        <f>C31</f>
        <v>2232</v>
      </c>
      <c r="G133" s="7" t="s">
        <v>173</v>
      </c>
      <c r="H133" s="7" t="str">
        <f t="shared" si="3"/>
        <v xml:space="preserve">INSERT [dbo].[AnswerOptionMultiple] ([AnOp_Id], [AnOp_OptionAnswer], [AnOp_TrueAnswer], [OpMu_Id],[Answer_OpMult_Content]) VALUES (6018, N'Un compromiso de la alta gerencia de la organización y la capacitación del personal. ', 1,2232,NULL) </v>
      </c>
      <c r="I133" t="s">
        <v>165</v>
      </c>
    </row>
    <row r="134" spans="1:9" x14ac:dyDescent="0.25">
      <c r="A134" s="12">
        <v>66</v>
      </c>
      <c r="B134" s="7" t="s">
        <v>171</v>
      </c>
      <c r="C134" s="7">
        <v>6019</v>
      </c>
      <c r="D134" s="7" t="str">
        <f>VLOOKUP(A134,Respuestas!$A$1:$E$201,4,)</f>
        <v>Un compromiso de la alta gerencia de la organización y la existencia de un responsable único del sistema.</v>
      </c>
      <c r="E134" s="7">
        <f>VLOOKUP(A134,Respuestas!$A$1:$E$201,5,)</f>
        <v>0</v>
      </c>
      <c r="F134" s="7">
        <f>C31</f>
        <v>2232</v>
      </c>
      <c r="G134" s="7" t="s">
        <v>173</v>
      </c>
      <c r="H134" s="7" t="str">
        <f t="shared" ref="H134:H197" si="4">_xlfn.CONCAT(B134,C134,", N'",D134,"', ",E134,",",F134,",",G134,") ")</f>
        <v xml:space="preserve">INSERT [dbo].[AnswerOptionMultiple] ([AnOp_Id], [AnOp_OptionAnswer], [AnOp_TrueAnswer], [OpMu_Id],[Answer_OpMult_Content]) VALUES (6019, N'Un compromiso de la alta gerencia de la organización y la existencia de un responsable único del sistema.', 0,2232,NULL) </v>
      </c>
      <c r="I134" t="s">
        <v>165</v>
      </c>
    </row>
    <row r="135" spans="1:9" x14ac:dyDescent="0.25">
      <c r="A135" s="12">
        <v>67</v>
      </c>
      <c r="B135" s="7" t="s">
        <v>171</v>
      </c>
      <c r="C135" s="7">
        <v>6020</v>
      </c>
      <c r="D135" s="7" t="str">
        <f>VLOOKUP(A135,Respuestas!$A$1:$E$201,4,)</f>
        <v>Buenas practicas de Manufactura y la aprobación de la auditoria sanitaria local.</v>
      </c>
      <c r="E135" s="7">
        <f>VLOOKUP(A135,Respuestas!$A$1:$E$201,5,)</f>
        <v>0</v>
      </c>
      <c r="F135" s="7">
        <f>C31</f>
        <v>2232</v>
      </c>
      <c r="G135" s="7" t="s">
        <v>173</v>
      </c>
      <c r="H135" s="7" t="str">
        <f t="shared" si="4"/>
        <v xml:space="preserve">INSERT [dbo].[AnswerOptionMultiple] ([AnOp_Id], [AnOp_OptionAnswer], [AnOp_TrueAnswer], [OpMu_Id],[Answer_OpMult_Content]) VALUES (6020, N'Buenas practicas de Manufactura y la aprobación de la auditoria sanitaria local.', 0,2232,NULL) </v>
      </c>
      <c r="I135" t="s">
        <v>165</v>
      </c>
    </row>
    <row r="136" spans="1:9" x14ac:dyDescent="0.25">
      <c r="A136" s="12">
        <v>68</v>
      </c>
      <c r="B136" s="7" t="s">
        <v>171</v>
      </c>
      <c r="C136" s="7">
        <v>6021</v>
      </c>
      <c r="D136" s="7" t="str">
        <f>VLOOKUP(A136,Respuestas!$A$1:$E$201,4,)</f>
        <v xml:space="preserve">Recursos financieros y la aprobación del consumidor final. </v>
      </c>
      <c r="E136" s="7">
        <f>VLOOKUP(A136,Respuestas!$A$1:$E$201,5,)</f>
        <v>0</v>
      </c>
      <c r="F136" s="7">
        <f>C31</f>
        <v>2232</v>
      </c>
      <c r="G136" s="7" t="s">
        <v>173</v>
      </c>
      <c r="H136" s="7" t="str">
        <f t="shared" si="4"/>
        <v xml:space="preserve">INSERT [dbo].[AnswerOptionMultiple] ([AnOp_Id], [AnOp_OptionAnswer], [AnOp_TrueAnswer], [OpMu_Id],[Answer_OpMult_Content]) VALUES (6021, N'Recursos financieros y la aprobación del consumidor final. ', 0,2232,NULL) </v>
      </c>
      <c r="I136" t="s">
        <v>165</v>
      </c>
    </row>
    <row r="137" spans="1:9" x14ac:dyDescent="0.25">
      <c r="A137" s="12">
        <v>69</v>
      </c>
      <c r="B137" s="7" t="s">
        <v>171</v>
      </c>
      <c r="C137" s="7">
        <v>6022</v>
      </c>
      <c r="D137" s="7" t="str">
        <f>VLOOKUP(A137,Respuestas!$A$1:$E$201,4,)</f>
        <v xml:space="preserve">Es una herramienta de para identificación de los PCC de uso obligatorio. </v>
      </c>
      <c r="E137" s="7">
        <f>VLOOKUP(A137,Respuestas!$A$1:$E$201,5,)</f>
        <v>0</v>
      </c>
      <c r="F137" s="7">
        <f>C32</f>
        <v>2233</v>
      </c>
      <c r="G137" s="7" t="s">
        <v>173</v>
      </c>
      <c r="H137" s="7" t="str">
        <f t="shared" si="4"/>
        <v xml:space="preserve">INSERT [dbo].[AnswerOptionMultiple] ([AnOp_Id], [AnOp_OptionAnswer], [AnOp_TrueAnswer], [OpMu_Id],[Answer_OpMult_Content]) VALUES (6022, N'Es una herramienta de para identificación de los PCC de uso obligatorio. ', 0,2233,NULL) </v>
      </c>
      <c r="I137" t="s">
        <v>165</v>
      </c>
    </row>
    <row r="138" spans="1:9" x14ac:dyDescent="0.25">
      <c r="A138" s="12">
        <v>70</v>
      </c>
      <c r="B138" s="7" t="s">
        <v>171</v>
      </c>
      <c r="C138" s="7">
        <v>6023</v>
      </c>
      <c r="D138" s="7" t="str">
        <f>VLOOKUP(A138,Respuestas!$A$1:$E$201,4,)</f>
        <v xml:space="preserve">Es una herramienta para capacitar en la identificación de los PCC, su uso se limita a actividades pedagogicas. </v>
      </c>
      <c r="E138" s="7">
        <f>VLOOKUP(A138,Respuestas!$A$1:$E$201,5,)</f>
        <v>0</v>
      </c>
      <c r="F138" s="7">
        <f>C32</f>
        <v>2233</v>
      </c>
      <c r="G138" s="7" t="s">
        <v>173</v>
      </c>
      <c r="H138" s="7" t="str">
        <f t="shared" si="4"/>
        <v xml:space="preserve">INSERT [dbo].[AnswerOptionMultiple] ([AnOp_Id], [AnOp_OptionAnswer], [AnOp_TrueAnswer], [OpMu_Id],[Answer_OpMult_Content]) VALUES (6023, N'Es una herramienta para capacitar en la identificación de los PCC, su uso se limita a actividades pedagogicas. ', 0,2233,NULL) </v>
      </c>
      <c r="I138" t="s">
        <v>165</v>
      </c>
    </row>
    <row r="139" spans="1:9" x14ac:dyDescent="0.25">
      <c r="A139" s="12">
        <v>71</v>
      </c>
      <c r="B139" s="7" t="s">
        <v>171</v>
      </c>
      <c r="C139" s="7">
        <v>6024</v>
      </c>
      <c r="D139" s="7" t="str">
        <f>VLOOKUP(A139,Respuestas!$A$1:$E$201,4,)</f>
        <v>Constituye una herramienta de ayuda para facilitar el analisis de peligros mas no es de uso obligatorio.</v>
      </c>
      <c r="E139" s="7">
        <f>VLOOKUP(A139,Respuestas!$A$1:$E$201,5,)</f>
        <v>0</v>
      </c>
      <c r="F139" s="7">
        <f>C32</f>
        <v>2233</v>
      </c>
      <c r="G139" s="7" t="s">
        <v>173</v>
      </c>
      <c r="H139" s="7" t="str">
        <f t="shared" si="4"/>
        <v xml:space="preserve">INSERT [dbo].[AnswerOptionMultiple] ([AnOp_Id], [AnOp_OptionAnswer], [AnOp_TrueAnswer], [OpMu_Id],[Answer_OpMult_Content]) VALUES (6024, N'Constituye una herramienta de ayuda para facilitar el analisis de peligros mas no es de uso obligatorio.', 0,2233,NULL) </v>
      </c>
      <c r="I139" t="s">
        <v>165</v>
      </c>
    </row>
    <row r="140" spans="1:9" x14ac:dyDescent="0.25">
      <c r="A140" s="12">
        <v>72</v>
      </c>
      <c r="B140" s="7" t="s">
        <v>171</v>
      </c>
      <c r="C140" s="7">
        <v>6025</v>
      </c>
      <c r="D140" s="7" t="str">
        <f>VLOOKUP(A140,Respuestas!$A$1:$E$201,4,)</f>
        <v>Constituye una herramienta de ayuda para facilitar la identificación de los PCC mas no es de uso obligatorio.</v>
      </c>
      <c r="E140" s="7">
        <f>VLOOKUP(A140,Respuestas!$A$1:$E$201,5,)</f>
        <v>1</v>
      </c>
      <c r="F140" s="7">
        <f>C32</f>
        <v>2233</v>
      </c>
      <c r="G140" s="7" t="s">
        <v>173</v>
      </c>
      <c r="H140" s="7" t="str">
        <f t="shared" si="4"/>
        <v xml:space="preserve">INSERT [dbo].[AnswerOptionMultiple] ([AnOp_Id], [AnOp_OptionAnswer], [AnOp_TrueAnswer], [OpMu_Id],[Answer_OpMult_Content]) VALUES (6025, N'Constituye una herramienta de ayuda para facilitar la identificación de los PCC mas no es de uso obligatorio.', 1,2233,NULL) </v>
      </c>
      <c r="I140" t="s">
        <v>165</v>
      </c>
    </row>
    <row r="141" spans="1:9" x14ac:dyDescent="0.25">
      <c r="A141" s="12">
        <v>73</v>
      </c>
      <c r="B141" s="7" t="s">
        <v>171</v>
      </c>
      <c r="C141" s="7">
        <v>6026</v>
      </c>
      <c r="D141" s="7" t="str">
        <f>VLOOKUP(A141,Respuestas!$A$1:$E$201,4,)</f>
        <v>Recopilación - riesgos.</v>
      </c>
      <c r="E141" s="7">
        <f>VLOOKUP(A141,Respuestas!$A$1:$E$201,5,)</f>
        <v>0</v>
      </c>
      <c r="F141" s="7">
        <f>C33</f>
        <v>2234</v>
      </c>
      <c r="G141" s="7" t="s">
        <v>173</v>
      </c>
      <c r="H141" s="7" t="str">
        <f t="shared" si="4"/>
        <v xml:space="preserve">INSERT [dbo].[AnswerOptionMultiple] ([AnOp_Id], [AnOp_OptionAnswer], [AnOp_TrueAnswer], [OpMu_Id],[Answer_OpMult_Content]) VALUES (6026, N'Recopilación - riesgos.', 0,2234,NULL) </v>
      </c>
      <c r="I141" t="s">
        <v>165</v>
      </c>
    </row>
    <row r="142" spans="1:9" x14ac:dyDescent="0.25">
      <c r="A142" s="12">
        <v>74</v>
      </c>
      <c r="B142" s="7" t="s">
        <v>171</v>
      </c>
      <c r="C142" s="7">
        <v>6027</v>
      </c>
      <c r="D142" s="7" t="str">
        <f>VLOOKUP(A142,Respuestas!$A$1:$E$201,4,)</f>
        <v>Control - peligros.</v>
      </c>
      <c r="E142" s="7">
        <f>VLOOKUP(A142,Respuestas!$A$1:$E$201,5,)</f>
        <v>0</v>
      </c>
      <c r="F142" s="7">
        <f>C33</f>
        <v>2234</v>
      </c>
      <c r="G142" s="7" t="s">
        <v>173</v>
      </c>
      <c r="H142" s="7" t="str">
        <f t="shared" si="4"/>
        <v xml:space="preserve">INSERT [dbo].[AnswerOptionMultiple] ([AnOp_Id], [AnOp_OptionAnswer], [AnOp_TrueAnswer], [OpMu_Id],[Answer_OpMult_Content]) VALUES (6027, N'Control - peligros.', 0,2234,NULL) </v>
      </c>
      <c r="I142" t="s">
        <v>165</v>
      </c>
    </row>
    <row r="143" spans="1:9" x14ac:dyDescent="0.25">
      <c r="A143" s="12">
        <v>75</v>
      </c>
      <c r="B143" s="7" t="s">
        <v>171</v>
      </c>
      <c r="C143" s="7">
        <v>6028</v>
      </c>
      <c r="D143" s="7" t="str">
        <f>VLOOKUP(A143,Respuestas!$A$1:$E$201,4,)</f>
        <v>Identificación - peligros.</v>
      </c>
      <c r="E143" s="7">
        <f>VLOOKUP(A143,Respuestas!$A$1:$E$201,5,)</f>
        <v>1</v>
      </c>
      <c r="F143" s="7">
        <f>C33</f>
        <v>2234</v>
      </c>
      <c r="G143" s="7" t="s">
        <v>173</v>
      </c>
      <c r="H143" s="7" t="str">
        <f t="shared" si="4"/>
        <v xml:space="preserve">INSERT [dbo].[AnswerOptionMultiple] ([AnOp_Id], [AnOp_OptionAnswer], [AnOp_TrueAnswer], [OpMu_Id],[Answer_OpMult_Content]) VALUES (6028, N'Identificación - peligros.', 1,2234,NULL) </v>
      </c>
      <c r="I143" t="s">
        <v>165</v>
      </c>
    </row>
    <row r="144" spans="1:9" x14ac:dyDescent="0.25">
      <c r="A144" s="12">
        <v>76</v>
      </c>
      <c r="B144" s="7" t="s">
        <v>171</v>
      </c>
      <c r="C144" s="7">
        <v>6029</v>
      </c>
      <c r="D144" s="7" t="str">
        <f>VLOOKUP(A144,Respuestas!$A$1:$E$201,4,)</f>
        <v>Negación - controles.</v>
      </c>
      <c r="E144" s="7">
        <f>VLOOKUP(A144,Respuestas!$A$1:$E$201,5,)</f>
        <v>0</v>
      </c>
      <c r="F144" s="7">
        <f>C33</f>
        <v>2234</v>
      </c>
      <c r="G144" s="7" t="s">
        <v>173</v>
      </c>
      <c r="H144" s="7" t="str">
        <f t="shared" si="4"/>
        <v xml:space="preserve">INSERT [dbo].[AnswerOptionMultiple] ([AnOp_Id], [AnOp_OptionAnswer], [AnOp_TrueAnswer], [OpMu_Id],[Answer_OpMult_Content]) VALUES (6029, N'Negación - controles.', 0,2234,NULL) </v>
      </c>
      <c r="I144" t="s">
        <v>165</v>
      </c>
    </row>
    <row r="145" spans="1:9" x14ac:dyDescent="0.25">
      <c r="A145" s="12">
        <v>77</v>
      </c>
      <c r="B145" s="7" t="s">
        <v>171</v>
      </c>
      <c r="C145" s="7">
        <v>6030</v>
      </c>
      <c r="D145" s="7" t="str">
        <f>VLOOKUP(A145,Respuestas!$A$1:$E$201,4,)</f>
        <v>Identificar - evaluar - controlar.</v>
      </c>
      <c r="E145" s="7">
        <f>VLOOKUP(A145,Respuestas!$A$1:$E$201,5,)</f>
        <v>0</v>
      </c>
      <c r="F145" s="7">
        <f>C34</f>
        <v>2235</v>
      </c>
      <c r="G145" s="7" t="s">
        <v>173</v>
      </c>
      <c r="H145" s="7" t="str">
        <f t="shared" si="4"/>
        <v xml:space="preserve">INSERT [dbo].[AnswerOptionMultiple] ([AnOp_Id], [AnOp_OptionAnswer], [AnOp_TrueAnswer], [OpMu_Id],[Answer_OpMult_Content]) VALUES (6030, N'Identificar - evaluar - controlar.', 0,2235,NULL) </v>
      </c>
      <c r="I145" t="s">
        <v>165</v>
      </c>
    </row>
    <row r="146" spans="1:9" x14ac:dyDescent="0.25">
      <c r="A146" s="12">
        <v>78</v>
      </c>
      <c r="B146" s="7" t="s">
        <v>171</v>
      </c>
      <c r="C146" s="7">
        <v>6031</v>
      </c>
      <c r="D146" s="7" t="str">
        <f>VLOOKUP(A146,Respuestas!$A$1:$E$201,4,)</f>
        <v xml:space="preserve">Preveer - prevenir - anticipar. </v>
      </c>
      <c r="E146" s="7">
        <f>VLOOKUP(A146,Respuestas!$A$1:$E$201,5,)</f>
        <v>0</v>
      </c>
      <c r="F146" s="7">
        <f>C34</f>
        <v>2235</v>
      </c>
      <c r="G146" s="7" t="s">
        <v>173</v>
      </c>
      <c r="H146" s="7" t="str">
        <f t="shared" si="4"/>
        <v xml:space="preserve">INSERT [dbo].[AnswerOptionMultiple] ([AnOp_Id], [AnOp_OptionAnswer], [AnOp_TrueAnswer], [OpMu_Id],[Answer_OpMult_Content]) VALUES (6031, N'Preveer - prevenir - anticipar. ', 0,2235,NULL) </v>
      </c>
      <c r="I146" t="s">
        <v>165</v>
      </c>
    </row>
    <row r="147" spans="1:9" x14ac:dyDescent="0.25">
      <c r="A147" s="12">
        <v>79</v>
      </c>
      <c r="B147" s="7" t="s">
        <v>171</v>
      </c>
      <c r="C147" s="7">
        <v>6032</v>
      </c>
      <c r="D147" s="7" t="str">
        <f>VLOOKUP(A147,Respuestas!$A$1:$E$201,4,)</f>
        <v>Reducir - destruir - gestionar.</v>
      </c>
      <c r="E147" s="7">
        <f>VLOOKUP(A147,Respuestas!$A$1:$E$201,5,)</f>
        <v>0</v>
      </c>
      <c r="F147" s="7">
        <f>C34</f>
        <v>2235</v>
      </c>
      <c r="G147" s="7" t="s">
        <v>173</v>
      </c>
      <c r="H147" s="7" t="str">
        <f t="shared" si="4"/>
        <v xml:space="preserve">INSERT [dbo].[AnswerOptionMultiple] ([AnOp_Id], [AnOp_OptionAnswer], [AnOp_TrueAnswer], [OpMu_Id],[Answer_OpMult_Content]) VALUES (6032, N'Reducir - destruir - gestionar.', 0,2235,NULL) </v>
      </c>
      <c r="I147" t="s">
        <v>165</v>
      </c>
    </row>
    <row r="148" spans="1:9" x14ac:dyDescent="0.25">
      <c r="A148" s="12">
        <v>80</v>
      </c>
      <c r="B148" s="7" t="s">
        <v>171</v>
      </c>
      <c r="C148" s="7">
        <v>6033</v>
      </c>
      <c r="D148" s="7" t="str">
        <f>VLOOKUP(A148,Respuestas!$A$1:$E$201,4,)</f>
        <v xml:space="preserve">Prevenir - eliminar - reducir. </v>
      </c>
      <c r="E148" s="7">
        <f>VLOOKUP(A148,Respuestas!$A$1:$E$201,5,)</f>
        <v>1</v>
      </c>
      <c r="F148" s="7">
        <f>C34</f>
        <v>2235</v>
      </c>
      <c r="G148" s="7" t="s">
        <v>173</v>
      </c>
      <c r="H148" s="7" t="str">
        <f t="shared" si="4"/>
        <v xml:space="preserve">INSERT [dbo].[AnswerOptionMultiple] ([AnOp_Id], [AnOp_OptionAnswer], [AnOp_TrueAnswer], [OpMu_Id],[Answer_OpMult_Content]) VALUES (6033, N'Prevenir - eliminar - reducir. ', 1,2235,NULL) </v>
      </c>
      <c r="I148" t="s">
        <v>165</v>
      </c>
    </row>
    <row r="149" spans="1:9" x14ac:dyDescent="0.25">
      <c r="A149" s="12">
        <v>81</v>
      </c>
      <c r="B149" s="7" t="s">
        <v>171</v>
      </c>
      <c r="C149" s="7">
        <v>6034</v>
      </c>
      <c r="D149" s="7" t="str">
        <f>VLOOKUP(A149,Respuestas!$A$1:$E$201,4,)</f>
        <v xml:space="preserve">simple - descomplicado, Gerente general, grafica. </v>
      </c>
      <c r="E149" s="7">
        <f>VLOOKUP(A149,Respuestas!$A$1:$E$201,5,)</f>
        <v>0</v>
      </c>
      <c r="F149" s="7">
        <f>C35</f>
        <v>2236</v>
      </c>
      <c r="G149" s="7" t="s">
        <v>173</v>
      </c>
      <c r="H149" s="7" t="str">
        <f t="shared" si="4"/>
        <v xml:space="preserve">INSERT [dbo].[AnswerOptionMultiple] ([AnOp_Id], [AnOp_OptionAnswer], [AnOp_TrueAnswer], [OpMu_Id],[Answer_OpMult_Content]) VALUES (6034, N'simple - descomplicado, Gerente general, grafica. ', 0,2236,NULL) </v>
      </c>
      <c r="I149" t="s">
        <v>165</v>
      </c>
    </row>
    <row r="150" spans="1:9" x14ac:dyDescent="0.25">
      <c r="A150" s="12">
        <v>82</v>
      </c>
      <c r="B150" s="7" t="s">
        <v>171</v>
      </c>
      <c r="C150" s="7">
        <v>6035</v>
      </c>
      <c r="D150" s="7" t="str">
        <f>VLOOKUP(A150,Respuestas!$A$1:$E$201,4,)</f>
        <v>sencillo - claro, Equipo HACCP, Realidad</v>
      </c>
      <c r="E150" s="7">
        <f>VLOOKUP(A150,Respuestas!$A$1:$E$201,5,)</f>
        <v>1</v>
      </c>
      <c r="F150" s="7">
        <f>C35</f>
        <v>2236</v>
      </c>
      <c r="G150" s="7" t="s">
        <v>173</v>
      </c>
      <c r="H150" s="7" t="str">
        <f t="shared" si="4"/>
        <v xml:space="preserve">INSERT [dbo].[AnswerOptionMultiple] ([AnOp_Id], [AnOp_OptionAnswer], [AnOp_TrueAnswer], [OpMu_Id],[Answer_OpMult_Content]) VALUES (6035, N'sencillo - claro, Equipo HACCP, Realidad', 1,2236,NULL) </v>
      </c>
      <c r="I150" t="s">
        <v>165</v>
      </c>
    </row>
    <row r="151" spans="1:9" x14ac:dyDescent="0.25">
      <c r="A151" s="12">
        <v>83</v>
      </c>
      <c r="B151" s="7" t="s">
        <v>171</v>
      </c>
      <c r="C151" s="7">
        <v>6036</v>
      </c>
      <c r="D151" s="7" t="str">
        <f>VLOOKUP(A151,Respuestas!$A$1:$E$201,4,)</f>
        <v>calculado - complejo, Lider de calidad, calidad.</v>
      </c>
      <c r="E151" s="7">
        <f>VLOOKUP(A151,Respuestas!$A$1:$E$201,5,)</f>
        <v>0</v>
      </c>
      <c r="F151" s="7">
        <f>C35</f>
        <v>2236</v>
      </c>
      <c r="G151" s="7" t="s">
        <v>173</v>
      </c>
      <c r="H151" s="7" t="str">
        <f t="shared" si="4"/>
        <v xml:space="preserve">INSERT [dbo].[AnswerOptionMultiple] ([AnOp_Id], [AnOp_OptionAnswer], [AnOp_TrueAnswer], [OpMu_Id],[Answer_OpMult_Content]) VALUES (6036, N'calculado - complejo, Lider de calidad, calidad.', 0,2236,NULL) </v>
      </c>
      <c r="I151" t="s">
        <v>165</v>
      </c>
    </row>
    <row r="152" spans="1:9" x14ac:dyDescent="0.25">
      <c r="A152" s="12">
        <v>84</v>
      </c>
      <c r="B152" s="7" t="s">
        <v>171</v>
      </c>
      <c r="C152" s="7">
        <v>6037</v>
      </c>
      <c r="D152" s="7" t="str">
        <f>VLOOKUP(A152,Respuestas!$A$1:$E$201,4,)</f>
        <v>sencillo - largo, Auditor exteerno, variación.</v>
      </c>
      <c r="E152" s="7">
        <f>VLOOKUP(A152,Respuestas!$A$1:$E$201,5,)</f>
        <v>0</v>
      </c>
      <c r="F152" s="7">
        <f>C35</f>
        <v>2236</v>
      </c>
      <c r="G152" s="7" t="s">
        <v>173</v>
      </c>
      <c r="H152" s="7" t="str">
        <f t="shared" si="4"/>
        <v xml:space="preserve">INSERT [dbo].[AnswerOptionMultiple] ([AnOp_Id], [AnOp_OptionAnswer], [AnOp_TrueAnswer], [OpMu_Id],[Answer_OpMult_Content]) VALUES (6037, N'sencillo - largo, Auditor exteerno, variación.', 0,2236,NULL) </v>
      </c>
      <c r="I152" t="s">
        <v>165</v>
      </c>
    </row>
    <row r="153" spans="1:9" x14ac:dyDescent="0.25">
      <c r="A153" s="12">
        <v>85</v>
      </c>
      <c r="B153" s="7" t="s">
        <v>171</v>
      </c>
      <c r="C153" s="7">
        <v>6038</v>
      </c>
      <c r="D153" s="7" t="str">
        <f>VLOOKUP(A153,Respuestas!$A$1:$E$201,4,)</f>
        <v>Identificar -  altos.</v>
      </c>
      <c r="E153" s="7">
        <f>VLOOKUP(A153,Respuestas!$A$1:$E$201,5,)</f>
        <v>0</v>
      </c>
      <c r="F153" s="7">
        <f>C36</f>
        <v>2237</v>
      </c>
      <c r="G153" s="7" t="s">
        <v>173</v>
      </c>
      <c r="H153" s="7" t="str">
        <f t="shared" si="4"/>
        <v xml:space="preserve">INSERT [dbo].[AnswerOptionMultiple] ([AnOp_Id], [AnOp_OptionAnswer], [AnOp_TrueAnswer], [OpMu_Id],[Answer_OpMult_Content]) VALUES (6038, N'Identificar -  altos.', 0,2237,NULL) </v>
      </c>
      <c r="I153" t="s">
        <v>165</v>
      </c>
    </row>
    <row r="154" spans="1:9" x14ac:dyDescent="0.25">
      <c r="A154" s="12">
        <v>86</v>
      </c>
      <c r="B154" s="7" t="s">
        <v>171</v>
      </c>
      <c r="C154" s="7">
        <v>6039</v>
      </c>
      <c r="D154" s="7" t="str">
        <f>VLOOKUP(A154,Respuestas!$A$1:$E$201,4,)</f>
        <v>Gestionar - graves.</v>
      </c>
      <c r="E154" s="7">
        <f>VLOOKUP(A154,Respuestas!$A$1:$E$201,5,)</f>
        <v>0</v>
      </c>
      <c r="F154" s="7">
        <f>C36</f>
        <v>2237</v>
      </c>
      <c r="G154" s="7" t="s">
        <v>173</v>
      </c>
      <c r="H154" s="7" t="str">
        <f t="shared" si="4"/>
        <v xml:space="preserve">INSERT [dbo].[AnswerOptionMultiple] ([AnOp_Id], [AnOp_OptionAnswer], [AnOp_TrueAnswer], [OpMu_Id],[Answer_OpMult_Content]) VALUES (6039, N'Gestionar - graves.', 0,2237,NULL) </v>
      </c>
      <c r="I154" t="s">
        <v>165</v>
      </c>
    </row>
    <row r="155" spans="1:9" x14ac:dyDescent="0.25">
      <c r="A155" s="12">
        <v>87</v>
      </c>
      <c r="B155" s="7" t="s">
        <v>171</v>
      </c>
      <c r="C155" s="7">
        <v>6040</v>
      </c>
      <c r="D155" s="7" t="str">
        <f>VLOOKUP(A155,Respuestas!$A$1:$E$201,4,)</f>
        <v xml:space="preserve">Controlar - significativos. </v>
      </c>
      <c r="E155" s="7">
        <f>VLOOKUP(A155,Respuestas!$A$1:$E$201,5,)</f>
        <v>1</v>
      </c>
      <c r="F155" s="7">
        <f>C36</f>
        <v>2237</v>
      </c>
      <c r="G155" s="7" t="s">
        <v>173</v>
      </c>
      <c r="H155" s="7" t="str">
        <f t="shared" si="4"/>
        <v xml:space="preserve">INSERT [dbo].[AnswerOptionMultiple] ([AnOp_Id], [AnOp_OptionAnswer], [AnOp_TrueAnswer], [OpMu_Id],[Answer_OpMult_Content]) VALUES (6040, N'Controlar - significativos. ', 1,2237,NULL) </v>
      </c>
      <c r="I155" t="s">
        <v>165</v>
      </c>
    </row>
    <row r="156" spans="1:9" x14ac:dyDescent="0.25">
      <c r="A156" s="12">
        <v>88</v>
      </c>
      <c r="B156" s="7" t="s">
        <v>171</v>
      </c>
      <c r="C156" s="7">
        <v>6041</v>
      </c>
      <c r="D156" s="7" t="str">
        <f>VLOOKUP(A156,Respuestas!$A$1:$E$201,4,)</f>
        <v>Ocultar - destacados.</v>
      </c>
      <c r="E156" s="7">
        <f>VLOOKUP(A156,Respuestas!$A$1:$E$201,5,)</f>
        <v>0</v>
      </c>
      <c r="F156" s="7">
        <f>C36</f>
        <v>2237</v>
      </c>
      <c r="G156" s="7" t="s">
        <v>173</v>
      </c>
      <c r="H156" s="7" t="str">
        <f t="shared" si="4"/>
        <v xml:space="preserve">INSERT [dbo].[AnswerOptionMultiple] ([AnOp_Id], [AnOp_OptionAnswer], [AnOp_TrueAnswer], [OpMu_Id],[Answer_OpMult_Content]) VALUES (6041, N'Ocultar - destacados.', 0,2237,NULL) </v>
      </c>
      <c r="I156" t="s">
        <v>165</v>
      </c>
    </row>
    <row r="157" spans="1:9" x14ac:dyDescent="0.25">
      <c r="A157" s="12">
        <v>89</v>
      </c>
      <c r="B157" s="7" t="s">
        <v>171</v>
      </c>
      <c r="C157" s="7">
        <v>6042</v>
      </c>
      <c r="D157" s="7" t="str">
        <f>VLOOKUP(A157,Respuestas!$A$1:$E$201,4,)</f>
        <v>Limite operacional - Limite critico.</v>
      </c>
      <c r="E157" s="7">
        <f>VLOOKUP(A157,Respuestas!$A$1:$E$201,5,)</f>
        <v>0</v>
      </c>
      <c r="F157" s="7">
        <f>C37</f>
        <v>2238</v>
      </c>
      <c r="G157" s="7" t="s">
        <v>173</v>
      </c>
      <c r="H157" s="7" t="str">
        <f t="shared" si="4"/>
        <v xml:space="preserve">INSERT [dbo].[AnswerOptionMultiple] ([AnOp_Id], [AnOp_OptionAnswer], [AnOp_TrueAnswer], [OpMu_Id],[Answer_OpMult_Content]) VALUES (6042, N'Limite operacional - Limite critico.', 0,2238,NULL) </v>
      </c>
      <c r="I157" t="s">
        <v>165</v>
      </c>
    </row>
    <row r="158" spans="1:9" x14ac:dyDescent="0.25">
      <c r="A158" s="12">
        <v>90</v>
      </c>
      <c r="B158" s="7" t="s">
        <v>171</v>
      </c>
      <c r="C158" s="7">
        <v>6043</v>
      </c>
      <c r="D158" s="7" t="str">
        <f>VLOOKUP(A158,Respuestas!$A$1:$E$201,4,)</f>
        <v>Limite critico - Limite operacional.</v>
      </c>
      <c r="E158" s="7">
        <f>VLOOKUP(A158,Respuestas!$A$1:$E$201,5,)</f>
        <v>1</v>
      </c>
      <c r="F158" s="7">
        <f>C37</f>
        <v>2238</v>
      </c>
      <c r="G158" s="7" t="s">
        <v>173</v>
      </c>
      <c r="H158" s="7" t="str">
        <f t="shared" si="4"/>
        <v xml:space="preserve">INSERT [dbo].[AnswerOptionMultiple] ([AnOp_Id], [AnOp_OptionAnswer], [AnOp_TrueAnswer], [OpMu_Id],[Answer_OpMult_Content]) VALUES (6043, N'Limite critico - Limite operacional.', 1,2238,NULL) </v>
      </c>
      <c r="I158" t="s">
        <v>165</v>
      </c>
    </row>
    <row r="159" spans="1:9" x14ac:dyDescent="0.25">
      <c r="A159" s="12">
        <v>91</v>
      </c>
      <c r="B159" s="7" t="s">
        <v>171</v>
      </c>
      <c r="C159" s="7">
        <v>6044</v>
      </c>
      <c r="D159" s="7" t="str">
        <f>VLOOKUP(A159,Respuestas!$A$1:$E$201,4,)</f>
        <v>Peligro - Riesgo.</v>
      </c>
      <c r="E159" s="7">
        <f>VLOOKUP(A159,Respuestas!$A$1:$E$201,5,)</f>
        <v>0</v>
      </c>
      <c r="F159" s="7">
        <f>C37</f>
        <v>2238</v>
      </c>
      <c r="G159" s="7" t="s">
        <v>173</v>
      </c>
      <c r="H159" s="7" t="str">
        <f t="shared" si="4"/>
        <v xml:space="preserve">INSERT [dbo].[AnswerOptionMultiple] ([AnOp_Id], [AnOp_OptionAnswer], [AnOp_TrueAnswer], [OpMu_Id],[Answer_OpMult_Content]) VALUES (6044, N'Peligro - Riesgo.', 0,2238,NULL) </v>
      </c>
      <c r="I159" t="s">
        <v>165</v>
      </c>
    </row>
    <row r="160" spans="1:9" x14ac:dyDescent="0.25">
      <c r="A160" s="12">
        <v>92</v>
      </c>
      <c r="B160" s="7" t="s">
        <v>171</v>
      </c>
      <c r="C160" s="7">
        <v>6045</v>
      </c>
      <c r="D160" s="7" t="str">
        <f>VLOOKUP(A160,Respuestas!$A$1:$E$201,4,)</f>
        <v>Limite critico - Limite racional.</v>
      </c>
      <c r="E160" s="7">
        <f>VLOOKUP(A160,Respuestas!$A$1:$E$201,5,)</f>
        <v>0</v>
      </c>
      <c r="F160" s="7">
        <f>C37</f>
        <v>2238</v>
      </c>
      <c r="G160" s="7" t="s">
        <v>173</v>
      </c>
      <c r="H160" s="7" t="str">
        <f t="shared" si="4"/>
        <v xml:space="preserve">INSERT [dbo].[AnswerOptionMultiple] ([AnOp_Id], [AnOp_OptionAnswer], [AnOp_TrueAnswer], [OpMu_Id],[Answer_OpMult_Content]) VALUES (6045, N'Limite critico - Limite racional.', 0,2238,NULL) </v>
      </c>
      <c r="I160" t="s">
        <v>165</v>
      </c>
    </row>
    <row r="161" spans="1:9" x14ac:dyDescent="0.25">
      <c r="A161" s="12">
        <v>93</v>
      </c>
      <c r="B161" s="7" t="s">
        <v>171</v>
      </c>
      <c r="C161" s="7">
        <v>6046</v>
      </c>
      <c r="D161" s="7" t="str">
        <f>VLOOKUP(A161,Respuestas!$A$1:$E$201,4,)</f>
        <v>Equipo valores.</v>
      </c>
      <c r="E161" s="7">
        <f>VLOOKUP(A161,Respuestas!$A$1:$E$201,5,)</f>
        <v>0</v>
      </c>
      <c r="F161" s="7">
        <f>C38</f>
        <v>2239</v>
      </c>
      <c r="G161" s="7" t="s">
        <v>173</v>
      </c>
      <c r="H161" s="7" t="str">
        <f t="shared" si="4"/>
        <v xml:space="preserve">INSERT [dbo].[AnswerOptionMultiple] ([AnOp_Id], [AnOp_OptionAnswer], [AnOp_TrueAnswer], [OpMu_Id],[Answer_OpMult_Content]) VALUES (6046, N'Equipo valores.', 0,2239,NULL) </v>
      </c>
      <c r="I161" t="s">
        <v>165</v>
      </c>
    </row>
    <row r="162" spans="1:9" x14ac:dyDescent="0.25">
      <c r="A162" s="12">
        <v>94</v>
      </c>
      <c r="B162" s="7" t="s">
        <v>171</v>
      </c>
      <c r="C162" s="7">
        <v>6047</v>
      </c>
      <c r="D162" s="7" t="str">
        <f>VLOOKUP(A162,Respuestas!$A$1:$E$201,4,)</f>
        <v>Conocimiento puntos de vista.</v>
      </c>
      <c r="E162" s="7">
        <f>VLOOKUP(A162,Respuestas!$A$1:$E$201,5,)</f>
        <v>1</v>
      </c>
      <c r="F162" s="7">
        <f>C38</f>
        <v>2239</v>
      </c>
      <c r="G162" s="7" t="s">
        <v>173</v>
      </c>
      <c r="H162" s="7" t="str">
        <f t="shared" si="4"/>
        <v xml:space="preserve">INSERT [dbo].[AnswerOptionMultiple] ([AnOp_Id], [AnOp_OptionAnswer], [AnOp_TrueAnswer], [OpMu_Id],[Answer_OpMult_Content]) VALUES (6047, N'Conocimiento puntos de vista.', 1,2239,NULL) </v>
      </c>
      <c r="I162" t="s">
        <v>165</v>
      </c>
    </row>
    <row r="163" spans="1:9" x14ac:dyDescent="0.25">
      <c r="A163" s="12">
        <v>95</v>
      </c>
      <c r="B163" s="7" t="s">
        <v>171</v>
      </c>
      <c r="C163" s="7">
        <v>6048</v>
      </c>
      <c r="D163" s="7" t="str">
        <f>VLOOKUP(A163,Respuestas!$A$1:$E$201,4,)</f>
        <v>Peligro angulos.</v>
      </c>
      <c r="E163" s="7">
        <f>VLOOKUP(A163,Respuestas!$A$1:$E$201,5,)</f>
        <v>0</v>
      </c>
      <c r="F163" s="7">
        <f>C38</f>
        <v>2239</v>
      </c>
      <c r="G163" s="7" t="s">
        <v>173</v>
      </c>
      <c r="H163" s="7" t="str">
        <f t="shared" si="4"/>
        <v xml:space="preserve">INSERT [dbo].[AnswerOptionMultiple] ([AnOp_Id], [AnOp_OptionAnswer], [AnOp_TrueAnswer], [OpMu_Id],[Answer_OpMult_Content]) VALUES (6048, N'Peligro angulos.', 0,2239,NULL) </v>
      </c>
      <c r="I163" t="s">
        <v>165</v>
      </c>
    </row>
    <row r="164" spans="1:9" x14ac:dyDescent="0.25">
      <c r="A164" s="12">
        <v>96</v>
      </c>
      <c r="B164" s="7" t="s">
        <v>171</v>
      </c>
      <c r="C164" s="7">
        <v>6049</v>
      </c>
      <c r="D164" s="7" t="str">
        <f>VLOOKUP(A164,Respuestas!$A$1:$E$201,4,)</f>
        <v>Riesgo contrastes.</v>
      </c>
      <c r="E164" s="7">
        <f>VLOOKUP(A164,Respuestas!$A$1:$E$201,5,)</f>
        <v>0</v>
      </c>
      <c r="F164" s="7">
        <f>C38</f>
        <v>2239</v>
      </c>
      <c r="G164" s="7" t="s">
        <v>173</v>
      </c>
      <c r="H164" s="7" t="str">
        <f t="shared" si="4"/>
        <v xml:space="preserve">INSERT [dbo].[AnswerOptionMultiple] ([AnOp_Id], [AnOp_OptionAnswer], [AnOp_TrueAnswer], [OpMu_Id],[Answer_OpMult_Content]) VALUES (6049, N'Riesgo contrastes.', 0,2239,NULL) </v>
      </c>
      <c r="I164" t="s">
        <v>165</v>
      </c>
    </row>
    <row r="165" spans="1:9" x14ac:dyDescent="0.25">
      <c r="A165" s="12">
        <v>97</v>
      </c>
      <c r="B165" s="7" t="s">
        <v>171</v>
      </c>
      <c r="C165" s="7">
        <v>6050</v>
      </c>
      <c r="D165" s="7" t="str">
        <f>VLOOKUP(A165,Respuestas!$A$1:$E$201,4,)</f>
        <v>Probabilidad - Gravedad.</v>
      </c>
      <c r="E165" s="7">
        <f>VLOOKUP(A165,Respuestas!$A$1:$E$201,5,)</f>
        <v>1</v>
      </c>
      <c r="F165" s="7">
        <f>C39</f>
        <v>2240</v>
      </c>
      <c r="G165" s="7" t="s">
        <v>173</v>
      </c>
      <c r="H165" s="7" t="str">
        <f t="shared" si="4"/>
        <v xml:space="preserve">INSERT [dbo].[AnswerOptionMultiple] ([AnOp_Id], [AnOp_OptionAnswer], [AnOp_TrueAnswer], [OpMu_Id],[Answer_OpMult_Content]) VALUES (6050, N'Probabilidad - Gravedad.', 1,2240,NULL) </v>
      </c>
      <c r="I165" t="s">
        <v>165</v>
      </c>
    </row>
    <row r="166" spans="1:9" x14ac:dyDescent="0.25">
      <c r="A166" s="12">
        <v>98</v>
      </c>
      <c r="B166" s="7" t="s">
        <v>171</v>
      </c>
      <c r="C166" s="7">
        <v>6051</v>
      </c>
      <c r="D166" s="7" t="str">
        <f>VLOOKUP(A166,Respuestas!$A$1:$E$201,4,)</f>
        <v>Riesgo - Peligro.</v>
      </c>
      <c r="E166" s="7">
        <f>VLOOKUP(A166,Respuestas!$A$1:$E$201,5,)</f>
        <v>0</v>
      </c>
      <c r="F166" s="7">
        <f>C39</f>
        <v>2240</v>
      </c>
      <c r="G166" s="7" t="s">
        <v>173</v>
      </c>
      <c r="H166" s="7" t="str">
        <f t="shared" si="4"/>
        <v xml:space="preserve">INSERT [dbo].[AnswerOptionMultiple] ([AnOp_Id], [AnOp_OptionAnswer], [AnOp_TrueAnswer], [OpMu_Id],[Answer_OpMult_Content]) VALUES (6051, N'Riesgo - Peligro.', 0,2240,NULL) </v>
      </c>
      <c r="I166" t="s">
        <v>165</v>
      </c>
    </row>
    <row r="167" spans="1:9" x14ac:dyDescent="0.25">
      <c r="A167" s="12">
        <v>99</v>
      </c>
      <c r="B167" s="7" t="s">
        <v>171</v>
      </c>
      <c r="C167" s="7">
        <v>6052</v>
      </c>
      <c r="D167" s="7" t="str">
        <f>VLOOKUP(A167,Respuestas!$A$1:$E$201,4,)</f>
        <v>Gravedad - Probabilidad.</v>
      </c>
      <c r="E167" s="7">
        <f>VLOOKUP(A167,Respuestas!$A$1:$E$201,5,)</f>
        <v>0</v>
      </c>
      <c r="F167" s="7">
        <f>C39</f>
        <v>2240</v>
      </c>
      <c r="G167" s="7" t="s">
        <v>173</v>
      </c>
      <c r="H167" s="7" t="str">
        <f t="shared" si="4"/>
        <v xml:space="preserve">INSERT [dbo].[AnswerOptionMultiple] ([AnOp_Id], [AnOp_OptionAnswer], [AnOp_TrueAnswer], [OpMu_Id],[Answer_OpMult_Content]) VALUES (6052, N'Gravedad - Probabilidad.', 0,2240,NULL) </v>
      </c>
      <c r="I167" t="s">
        <v>165</v>
      </c>
    </row>
    <row r="168" spans="1:9" x14ac:dyDescent="0.25">
      <c r="A168" s="12">
        <v>100</v>
      </c>
      <c r="B168" s="7" t="s">
        <v>171</v>
      </c>
      <c r="C168" s="7">
        <v>6053</v>
      </c>
      <c r="D168" s="7" t="str">
        <f>VLOOKUP(A168,Respuestas!$A$1:$E$201,4,)</f>
        <v>Peligro - Riesgo.</v>
      </c>
      <c r="E168" s="7">
        <f>VLOOKUP(A168,Respuestas!$A$1:$E$201,5,)</f>
        <v>0</v>
      </c>
      <c r="F168" s="7">
        <f>C39</f>
        <v>2240</v>
      </c>
      <c r="G168" s="7" t="s">
        <v>173</v>
      </c>
      <c r="H168" s="7" t="str">
        <f t="shared" si="4"/>
        <v xml:space="preserve">INSERT [dbo].[AnswerOptionMultiple] ([AnOp_Id], [AnOp_OptionAnswer], [AnOp_TrueAnswer], [OpMu_Id],[Answer_OpMult_Content]) VALUES (6053, N'Peligro - Riesgo.', 0,2240,NULL) </v>
      </c>
      <c r="I168" t="s">
        <v>165</v>
      </c>
    </row>
    <row r="169" spans="1:9" x14ac:dyDescent="0.25">
      <c r="A169" s="12">
        <v>101</v>
      </c>
      <c r="B169" s="7" t="s">
        <v>171</v>
      </c>
      <c r="C169" s="7">
        <v>6054</v>
      </c>
      <c r="D169" s="7" t="str">
        <f>VLOOKUP(A169,Respuestas!$A$1:$E$201,4,)</f>
        <v>Materias primas, procesos, legislaciones.</v>
      </c>
      <c r="E169" s="7">
        <f>VLOOKUP(A169,Respuestas!$A$1:$E$201,5,)</f>
        <v>1</v>
      </c>
      <c r="F169" s="7">
        <f>C40</f>
        <v>2241</v>
      </c>
      <c r="G169" s="7" t="s">
        <v>173</v>
      </c>
      <c r="H169" s="7" t="str">
        <f t="shared" si="4"/>
        <v xml:space="preserve">INSERT [dbo].[AnswerOptionMultiple] ([AnOp_Id], [AnOp_OptionAnswer], [AnOp_TrueAnswer], [OpMu_Id],[Answer_OpMult_Content]) VALUES (6054, N'Materias primas, procesos, legislaciones.', 1,2241,NULL) </v>
      </c>
      <c r="I169" t="s">
        <v>165</v>
      </c>
    </row>
    <row r="170" spans="1:9" x14ac:dyDescent="0.25">
      <c r="A170" s="12">
        <v>102</v>
      </c>
      <c r="B170" s="7" t="s">
        <v>171</v>
      </c>
      <c r="C170" s="7">
        <v>6055</v>
      </c>
      <c r="D170" s="7" t="str">
        <f>VLOOKUP(A170,Respuestas!$A$1:$E$201,4,)</f>
        <v>Personas, lugares, normas.</v>
      </c>
      <c r="E170" s="7">
        <f>VLOOKUP(A170,Respuestas!$A$1:$E$201,5,)</f>
        <v>0</v>
      </c>
      <c r="F170" s="7">
        <f>C40</f>
        <v>2241</v>
      </c>
      <c r="G170" s="7" t="s">
        <v>173</v>
      </c>
      <c r="H170" s="7" t="str">
        <f t="shared" si="4"/>
        <v xml:space="preserve">INSERT [dbo].[AnswerOptionMultiple] ([AnOp_Id], [AnOp_OptionAnswer], [AnOp_TrueAnswer], [OpMu_Id],[Answer_OpMult_Content]) VALUES (6055, N'Personas, lugares, normas.', 0,2241,NULL) </v>
      </c>
      <c r="I170" t="s">
        <v>165</v>
      </c>
    </row>
    <row r="171" spans="1:9" x14ac:dyDescent="0.25">
      <c r="A171" s="12">
        <v>103</v>
      </c>
      <c r="B171" s="7" t="s">
        <v>171</v>
      </c>
      <c r="C171" s="7">
        <v>6056</v>
      </c>
      <c r="D171" s="7" t="str">
        <f>VLOOKUP(A171,Respuestas!$A$1:$E$201,4,)</f>
        <v>Materias primas, jefes, estructuras.</v>
      </c>
      <c r="E171" s="7">
        <f>VLOOKUP(A171,Respuestas!$A$1:$E$201,5,)</f>
        <v>0</v>
      </c>
      <c r="F171" s="7">
        <f>C40</f>
        <v>2241</v>
      </c>
      <c r="G171" s="7" t="s">
        <v>173</v>
      </c>
      <c r="H171" s="7" t="str">
        <f t="shared" si="4"/>
        <v xml:space="preserve">INSERT [dbo].[AnswerOptionMultiple] ([AnOp_Id], [AnOp_OptionAnswer], [AnOp_TrueAnswer], [OpMu_Id],[Answer_OpMult_Content]) VALUES (6056, N'Materias primas, jefes, estructuras.', 0,2241,NULL) </v>
      </c>
      <c r="I171" t="s">
        <v>165</v>
      </c>
    </row>
    <row r="172" spans="1:9" x14ac:dyDescent="0.25">
      <c r="A172" s="12">
        <v>104</v>
      </c>
      <c r="B172" s="7" t="s">
        <v>171</v>
      </c>
      <c r="C172" s="7">
        <v>6057</v>
      </c>
      <c r="D172" s="7" t="str">
        <f>VLOOKUP(A172,Respuestas!$A$1:$E$201,4,)</f>
        <v>Personas, materiales, legislaciones.</v>
      </c>
      <c r="E172" s="7">
        <f>VLOOKUP(A172,Respuestas!$A$1:$E$201,5,)</f>
        <v>0</v>
      </c>
      <c r="F172" s="7">
        <f>C40</f>
        <v>2241</v>
      </c>
      <c r="G172" s="7" t="s">
        <v>173</v>
      </c>
      <c r="H172" s="7" t="str">
        <f t="shared" si="4"/>
        <v xml:space="preserve">INSERT [dbo].[AnswerOptionMultiple] ([AnOp_Id], [AnOp_OptionAnswer], [AnOp_TrueAnswer], [OpMu_Id],[Answer_OpMult_Content]) VALUES (6057, N'Personas, materiales, legislaciones.', 0,2241,NULL) </v>
      </c>
      <c r="I172" t="s">
        <v>165</v>
      </c>
    </row>
    <row r="173" spans="1:9" x14ac:dyDescent="0.25">
      <c r="A173" s="12">
        <v>105</v>
      </c>
      <c r="B173" s="7" t="s">
        <v>171</v>
      </c>
      <c r="C173" s="7">
        <v>6058</v>
      </c>
      <c r="D173" s="7" t="str">
        <f>VLOOKUP(A173,Respuestas!$A$1:$E$201,4,)</f>
        <v xml:space="preserve">Materia prima carnica: Químicos: Posible presencia de residuales de antibioticos, Posibles residuales de desinfectantes. </v>
      </c>
      <c r="E173" s="7">
        <f>VLOOKUP(A173,Respuestas!$A$1:$E$201,5,)</f>
        <v>0</v>
      </c>
      <c r="F173" s="7">
        <f>C41</f>
        <v>2242</v>
      </c>
      <c r="G173" s="7" t="s">
        <v>173</v>
      </c>
      <c r="H173" s="7" t="str">
        <f t="shared" si="4"/>
        <v xml:space="preserve">INSERT [dbo].[AnswerOptionMultiple] ([AnOp_Id], [AnOp_OptionAnswer], [AnOp_TrueAnswer], [OpMu_Id],[Answer_OpMult_Content]) VALUES (6058, N'Materia prima carnica: Químicos: Posible presencia de residuales de antibioticos, Posibles residuales de desinfectantes. ', 0,2242,NULL) </v>
      </c>
      <c r="I173" t="s">
        <v>165</v>
      </c>
    </row>
    <row r="174" spans="1:9" x14ac:dyDescent="0.25">
      <c r="A174" s="12">
        <v>106</v>
      </c>
      <c r="B174" s="7" t="s">
        <v>171</v>
      </c>
      <c r="C174" s="7">
        <v>6059</v>
      </c>
      <c r="D174" s="7" t="str">
        <f>VLOOKUP(A174,Respuestas!$A$1:$E$201,4,)</f>
        <v>Materia prima carnica: Físicos: Posible presencia de trozos de hueso, Posible presencia de trozos de plastico de embalaje secundario.</v>
      </c>
      <c r="E174" s="7">
        <f>VLOOKUP(A174,Respuestas!$A$1:$E$201,5,)</f>
        <v>1</v>
      </c>
      <c r="F174" s="7">
        <f>C41</f>
        <v>2242</v>
      </c>
      <c r="G174" s="7" t="s">
        <v>173</v>
      </c>
      <c r="H174" s="7" t="str">
        <f t="shared" si="4"/>
        <v xml:space="preserve">INSERT [dbo].[AnswerOptionMultiple] ([AnOp_Id], [AnOp_OptionAnswer], [AnOp_TrueAnswer], [OpMu_Id],[Answer_OpMult_Content]) VALUES (6059, N'Materia prima carnica: Físicos: Posible presencia de trozos de hueso, Posible presencia de trozos de plastico de embalaje secundario.', 1,2242,NULL) </v>
      </c>
      <c r="I174" t="s">
        <v>165</v>
      </c>
    </row>
    <row r="175" spans="1:9" x14ac:dyDescent="0.25">
      <c r="A175" s="12">
        <v>107</v>
      </c>
      <c r="B175" s="7" t="s">
        <v>171</v>
      </c>
      <c r="C175" s="7">
        <v>6060</v>
      </c>
      <c r="D175" s="7" t="str">
        <f>VLOOKUP(A175,Respuestas!$A$1:$E$201,4,)</f>
        <v xml:space="preserve">Materia prima carnica: Biologicos: Posible presencia de patogenos como Salmonella spp. y Escherichia coli. </v>
      </c>
      <c r="E175" s="7">
        <f>VLOOKUP(A175,Respuestas!$A$1:$E$201,5,)</f>
        <v>0</v>
      </c>
      <c r="F175" s="7">
        <f>C41</f>
        <v>2242</v>
      </c>
      <c r="G175" s="7" t="s">
        <v>173</v>
      </c>
      <c r="H175" s="7" t="str">
        <f t="shared" si="4"/>
        <v xml:space="preserve">INSERT [dbo].[AnswerOptionMultiple] ([AnOp_Id], [AnOp_OptionAnswer], [AnOp_TrueAnswer], [OpMu_Id],[Answer_OpMult_Content]) VALUES (6060, N'Materia prima carnica: Biologicos: Posible presencia de patogenos como Salmonella spp. y Escherichia coli. ', 0,2242,NULL) </v>
      </c>
      <c r="I175" t="s">
        <v>165</v>
      </c>
    </row>
    <row r="176" spans="1:9" x14ac:dyDescent="0.25">
      <c r="A176" s="12">
        <v>108</v>
      </c>
      <c r="B176" s="7" t="s">
        <v>171</v>
      </c>
      <c r="C176" s="7">
        <v>6061</v>
      </c>
      <c r="D176" s="7" t="str">
        <f>VLOOKUP(A176,Respuestas!$A$1:$E$201,4,)</f>
        <v xml:space="preserve">Materia prima carnica: Biologicos: Presencia de moscas, Presencia de residuos de carnes de otras especies, Presencia de residuos de alergenos. </v>
      </c>
      <c r="E176" s="7">
        <f>VLOOKUP(A176,Respuestas!$A$1:$E$201,5,)</f>
        <v>0</v>
      </c>
      <c r="F176" s="7">
        <f>C41</f>
        <v>2242</v>
      </c>
      <c r="G176" s="7" t="s">
        <v>173</v>
      </c>
      <c r="H176" s="7" t="str">
        <f t="shared" si="4"/>
        <v xml:space="preserve">INSERT [dbo].[AnswerOptionMultiple] ([AnOp_Id], [AnOp_OptionAnswer], [AnOp_TrueAnswer], [OpMu_Id],[Answer_OpMult_Content]) VALUES (6061, N'Materia prima carnica: Biologicos: Presencia de moscas, Presencia de residuos de carnes de otras especies, Presencia de residuos de alergenos. ', 0,2242,NULL) </v>
      </c>
      <c r="I176" t="s">
        <v>165</v>
      </c>
    </row>
    <row r="177" spans="1:9" x14ac:dyDescent="0.25">
      <c r="A177" s="12">
        <v>109</v>
      </c>
      <c r="B177" s="7" t="s">
        <v>171</v>
      </c>
      <c r="C177" s="7">
        <v>6062</v>
      </c>
      <c r="D177" s="7" t="str">
        <f>VLOOKUP(A177,Respuestas!$A$1:$E$201,4,)</f>
        <v>Monitoreo:Toma de temperatura cada bache de cocción de producto antes de ser retirado del equipo de cocción.</v>
      </c>
      <c r="E177" s="7">
        <f>VLOOKUP(A177,Respuestas!$A$1:$E$201,5,)</f>
        <v>0</v>
      </c>
      <c r="F177" s="7">
        <f>C42</f>
        <v>2243</v>
      </c>
      <c r="G177" s="7" t="s">
        <v>173</v>
      </c>
      <c r="H177" s="7" t="str">
        <f t="shared" si="4"/>
        <v xml:space="preserve">INSERT [dbo].[AnswerOptionMultiple] ([AnOp_Id], [AnOp_OptionAnswer], [AnOp_TrueAnswer], [OpMu_Id],[Answer_OpMult_Content]) VALUES (6062, N'Monitoreo:Toma de temperatura cada bache de cocción de producto antes de ser retirado del equipo de cocción.', 0,2243,NULL) </v>
      </c>
      <c r="I177" t="s">
        <v>165</v>
      </c>
    </row>
    <row r="178" spans="1:9" x14ac:dyDescent="0.25">
      <c r="A178" s="12">
        <v>110</v>
      </c>
      <c r="B178" s="7" t="s">
        <v>171</v>
      </c>
      <c r="C178" s="7">
        <v>6063</v>
      </c>
      <c r="D178" s="7" t="str">
        <f>VLOOKUP(A178,Respuestas!$A$1:$E$201,4,)</f>
        <v>Acción correctiva: Mantener el producto en el equipo de cocción hasta alcanzar la temperatura minima de 70°C.</v>
      </c>
      <c r="E178" s="7">
        <f>VLOOKUP(A178,Respuestas!$A$1:$E$201,5,)</f>
        <v>0</v>
      </c>
      <c r="F178" s="7">
        <f>C42</f>
        <v>2243</v>
      </c>
      <c r="G178" s="7" t="s">
        <v>173</v>
      </c>
      <c r="H178" s="7" t="str">
        <f t="shared" si="4"/>
        <v xml:space="preserve">INSERT [dbo].[AnswerOptionMultiple] ([AnOp_Id], [AnOp_OptionAnswer], [AnOp_TrueAnswer], [OpMu_Id],[Answer_OpMult_Content]) VALUES (6063, N'Acción correctiva: Mantener el producto en el equipo de cocción hasta alcanzar la temperatura minima de 70°C.', 0,2243,NULL) </v>
      </c>
      <c r="I178" t="s">
        <v>165</v>
      </c>
    </row>
    <row r="179" spans="1:9" x14ac:dyDescent="0.25">
      <c r="A179" s="12">
        <v>111</v>
      </c>
      <c r="B179" s="7" t="s">
        <v>171</v>
      </c>
      <c r="C179" s="7">
        <v>6064</v>
      </c>
      <c r="D179" s="7" t="str">
        <f>VLOOKUP(A179,Respuestas!$A$1:$E$201,4,)</f>
        <v>Limite critico: Temperatura interna del producto por encima de 70°C.</v>
      </c>
      <c r="E179" s="7">
        <f>VLOOKUP(A179,Respuestas!$A$1:$E$201,5,)</f>
        <v>1</v>
      </c>
      <c r="F179" s="7">
        <f>C42</f>
        <v>2243</v>
      </c>
      <c r="G179" s="7" t="s">
        <v>173</v>
      </c>
      <c r="H179" s="7" t="str">
        <f t="shared" si="4"/>
        <v xml:space="preserve">INSERT [dbo].[AnswerOptionMultiple] ([AnOp_Id], [AnOp_OptionAnswer], [AnOp_TrueAnswer], [OpMu_Id],[Answer_OpMult_Content]) VALUES (6064, N'Limite critico: Temperatura interna del producto por encima de 70°C.', 1,2243,NULL) </v>
      </c>
      <c r="I179" t="s">
        <v>165</v>
      </c>
    </row>
    <row r="180" spans="1:9" x14ac:dyDescent="0.25">
      <c r="A180" s="12">
        <v>112</v>
      </c>
      <c r="B180" s="7" t="s">
        <v>171</v>
      </c>
      <c r="C180" s="7">
        <v>6065</v>
      </c>
      <c r="D180" s="7" t="str">
        <f>VLOOKUP(A180,Respuestas!$A$1:$E$201,4,)</f>
        <v>Limite critico: Temperatura interna del producto por debjo de 70°C.</v>
      </c>
      <c r="E180" s="7">
        <f>VLOOKUP(A180,Respuestas!$A$1:$E$201,5,)</f>
        <v>0</v>
      </c>
      <c r="F180" s="7">
        <f>C42</f>
        <v>2243</v>
      </c>
      <c r="G180" s="7" t="s">
        <v>173</v>
      </c>
      <c r="H180" s="7" t="str">
        <f t="shared" si="4"/>
        <v xml:space="preserve">INSERT [dbo].[AnswerOptionMultiple] ([AnOp_Id], [AnOp_OptionAnswer], [AnOp_TrueAnswer], [OpMu_Id],[Answer_OpMult_Content]) VALUES (6065, N'Limite critico: Temperatura interna del producto por debjo de 70°C.', 0,2243,NULL) </v>
      </c>
      <c r="I180" t="s">
        <v>165</v>
      </c>
    </row>
    <row r="181" spans="1:9" x14ac:dyDescent="0.25">
      <c r="A181" s="12">
        <v>113</v>
      </c>
      <c r="B181" s="7" t="s">
        <v>171</v>
      </c>
      <c r="C181" s="7">
        <v>6066</v>
      </c>
      <c r="D181" s="7" t="str">
        <f>VLOOKUP(A181,Respuestas!$A$1:$E$201,4,)</f>
        <v>Quién monitorea: Personal operativo de la etapa de desinfección.</v>
      </c>
      <c r="E181" s="7">
        <f>VLOOKUP(A181,Respuestas!$A$1:$E$201,5,)</f>
        <v>0</v>
      </c>
      <c r="F181" s="7">
        <f>C43</f>
        <v>2244</v>
      </c>
      <c r="G181" s="7" t="s">
        <v>173</v>
      </c>
      <c r="H181" s="7" t="str">
        <f t="shared" si="4"/>
        <v xml:space="preserve">INSERT [dbo].[AnswerOptionMultiple] ([AnOp_Id], [AnOp_OptionAnswer], [AnOp_TrueAnswer], [OpMu_Id],[Answer_OpMult_Content]) VALUES (6066, N'Quién monitorea: Personal operativo de la etapa de desinfección.', 0,2244,NULL) </v>
      </c>
      <c r="I181" t="s">
        <v>165</v>
      </c>
    </row>
    <row r="182" spans="1:9" x14ac:dyDescent="0.25">
      <c r="A182" s="12">
        <v>114</v>
      </c>
      <c r="B182" s="7" t="s">
        <v>171</v>
      </c>
      <c r="C182" s="7">
        <v>6067</v>
      </c>
      <c r="D182" s="7" t="str">
        <f>VLOOKUP(A182,Respuestas!$A$1:$E$201,4,)</f>
        <v>Frecuencia de monitoreo: Cada vez que se completa la cantidad de 2 kg de materia a desinfectar.</v>
      </c>
      <c r="E182" s="7">
        <f>VLOOKUP(A182,Respuestas!$A$1:$E$201,5,)</f>
        <v>0</v>
      </c>
      <c r="F182" s="7">
        <f>C43</f>
        <v>2244</v>
      </c>
      <c r="G182" s="7" t="s">
        <v>173</v>
      </c>
      <c r="H182" s="7" t="str">
        <f t="shared" si="4"/>
        <v xml:space="preserve">INSERT [dbo].[AnswerOptionMultiple] ([AnOp_Id], [AnOp_OptionAnswer], [AnOp_TrueAnswer], [OpMu_Id],[Answer_OpMult_Content]) VALUES (6067, N'Frecuencia de monitoreo: Cada vez que se completa la cantidad de 2 kg de materia a desinfectar.', 0,2244,NULL) </v>
      </c>
      <c r="I182" t="s">
        <v>165</v>
      </c>
    </row>
    <row r="183" spans="1:9" x14ac:dyDescent="0.25">
      <c r="A183" s="12">
        <v>115</v>
      </c>
      <c r="B183" s="7" t="s">
        <v>171</v>
      </c>
      <c r="C183" s="7">
        <v>6068</v>
      </c>
      <c r="D183" s="7" t="str">
        <f>VLOOKUP(A183,Respuestas!$A$1:$E$201,4,)</f>
        <v>Como se monitorea: Confirmar la concentración del desinfectante al ingresar el insumo a la organziación.</v>
      </c>
      <c r="E183" s="7">
        <f>VLOOKUP(A183,Respuestas!$A$1:$E$201,5,)</f>
        <v>0</v>
      </c>
      <c r="F183" s="7">
        <f>C43</f>
        <v>2244</v>
      </c>
      <c r="G183" s="7" t="s">
        <v>173</v>
      </c>
      <c r="H183" s="7" t="str">
        <f t="shared" si="4"/>
        <v xml:space="preserve">INSERT [dbo].[AnswerOptionMultiple] ([AnOp_Id], [AnOp_OptionAnswer], [AnOp_TrueAnswer], [OpMu_Id],[Answer_OpMult_Content]) VALUES (6068, N'Como se monitorea: Confirmar la concentración del desinfectante al ingresar el insumo a la organziación.', 0,2244,NULL) </v>
      </c>
      <c r="I183" t="s">
        <v>165</v>
      </c>
    </row>
    <row r="184" spans="1:9" x14ac:dyDescent="0.25">
      <c r="A184" s="12">
        <v>116</v>
      </c>
      <c r="B184" s="7" t="s">
        <v>171</v>
      </c>
      <c r="C184" s="7">
        <v>6069</v>
      </c>
      <c r="D184" s="7" t="str">
        <f>VLOOKUP(A184,Respuestas!$A$1:$E$201,4,)</f>
        <v>Qué se monitorea: Concentracion de desinfectante Tiempo de inmersion del vegetal en el desinfectante.</v>
      </c>
      <c r="E184" s="7">
        <f>VLOOKUP(A184,Respuestas!$A$1:$E$201,5,)</f>
        <v>1</v>
      </c>
      <c r="F184" s="7">
        <f>C43</f>
        <v>2244</v>
      </c>
      <c r="G184" s="7" t="s">
        <v>173</v>
      </c>
      <c r="H184" s="7" t="str">
        <f t="shared" si="4"/>
        <v xml:space="preserve">INSERT [dbo].[AnswerOptionMultiple] ([AnOp_Id], [AnOp_OptionAnswer], [AnOp_TrueAnswer], [OpMu_Id],[Answer_OpMult_Content]) VALUES (6069, N'Qué se monitorea: Concentracion de desinfectante Tiempo de inmersion del vegetal en el desinfectante.', 1,2244,NULL) </v>
      </c>
      <c r="I184" t="s">
        <v>165</v>
      </c>
    </row>
    <row r="185" spans="1:9" x14ac:dyDescent="0.25">
      <c r="A185" s="12">
        <v>117</v>
      </c>
      <c r="B185" s="7" t="s">
        <v>171</v>
      </c>
      <c r="C185" s="7">
        <v>6070</v>
      </c>
      <c r="D185" s="7" t="str">
        <f>VLOOKUP(A185,Respuestas!$A$1:$E$201,4,)</f>
        <v>a</v>
      </c>
      <c r="E185" s="7">
        <f>VLOOKUP(A185,Respuestas!$A$1:$E$201,5,)</f>
        <v>0</v>
      </c>
      <c r="F185" s="7">
        <f>C44</f>
        <v>2245</v>
      </c>
      <c r="G185" s="7" t="s">
        <v>173</v>
      </c>
      <c r="H185" s="7" t="str">
        <f t="shared" si="4"/>
        <v xml:space="preserve">INSERT [dbo].[AnswerOptionMultiple] ([AnOp_Id], [AnOp_OptionAnswer], [AnOp_TrueAnswer], [OpMu_Id],[Answer_OpMult_Content]) VALUES (6070, N'a', 0,2245,NULL) </v>
      </c>
      <c r="I185" t="s">
        <v>165</v>
      </c>
    </row>
    <row r="186" spans="1:9" x14ac:dyDescent="0.25">
      <c r="A186" s="12">
        <v>118</v>
      </c>
      <c r="B186" s="7" t="s">
        <v>171</v>
      </c>
      <c r="C186" s="7">
        <v>6071</v>
      </c>
      <c r="D186" s="7" t="str">
        <f>VLOOKUP(A186,Respuestas!$A$1:$E$201,4,)</f>
        <v>b</v>
      </c>
      <c r="E186" s="7">
        <f>VLOOKUP(A186,Respuestas!$A$1:$E$201,5,)</f>
        <v>0</v>
      </c>
      <c r="F186" s="7">
        <f>C44</f>
        <v>2245</v>
      </c>
      <c r="G186" s="7" t="s">
        <v>173</v>
      </c>
      <c r="H186" s="7" t="str">
        <f t="shared" si="4"/>
        <v xml:space="preserve">INSERT [dbo].[AnswerOptionMultiple] ([AnOp_Id], [AnOp_OptionAnswer], [AnOp_TrueAnswer], [OpMu_Id],[Answer_OpMult_Content]) VALUES (6071, N'b', 0,2245,NULL) </v>
      </c>
      <c r="I186" t="s">
        <v>165</v>
      </c>
    </row>
    <row r="187" spans="1:9" x14ac:dyDescent="0.25">
      <c r="A187" s="12">
        <v>119</v>
      </c>
      <c r="B187" s="7" t="s">
        <v>171</v>
      </c>
      <c r="C187" s="7">
        <v>6072</v>
      </c>
      <c r="D187" s="7" t="str">
        <f>VLOOKUP(A187,Respuestas!$A$1:$E$201,4,)</f>
        <v>c</v>
      </c>
      <c r="E187" s="7">
        <f>VLOOKUP(A187,Respuestas!$A$1:$E$201,5,)</f>
        <v>0</v>
      </c>
      <c r="F187" s="7">
        <f>C44</f>
        <v>2245</v>
      </c>
      <c r="G187" s="7" t="s">
        <v>173</v>
      </c>
      <c r="H187" s="7" t="str">
        <f t="shared" si="4"/>
        <v xml:space="preserve">INSERT [dbo].[AnswerOptionMultiple] ([AnOp_Id], [AnOp_OptionAnswer], [AnOp_TrueAnswer], [OpMu_Id],[Answer_OpMult_Content]) VALUES (6072, N'c', 0,2245,NULL) </v>
      </c>
      <c r="I187" t="s">
        <v>165</v>
      </c>
    </row>
    <row r="188" spans="1:9" x14ac:dyDescent="0.25">
      <c r="A188" s="12">
        <v>120</v>
      </c>
      <c r="B188" s="7" t="s">
        <v>171</v>
      </c>
      <c r="C188" s="7">
        <v>6073</v>
      </c>
      <c r="D188" s="7" t="str">
        <f>VLOOKUP(A188,Respuestas!$A$1:$E$201,4,)</f>
        <v>d</v>
      </c>
      <c r="E188" s="7">
        <f>VLOOKUP(A188,Respuestas!$A$1:$E$201,5,)</f>
        <v>0</v>
      </c>
      <c r="F188" s="7">
        <f>C44</f>
        <v>2245</v>
      </c>
      <c r="G188" s="7" t="s">
        <v>173</v>
      </c>
      <c r="H188" s="7" t="str">
        <f t="shared" si="4"/>
        <v xml:space="preserve">INSERT [dbo].[AnswerOptionMultiple] ([AnOp_Id], [AnOp_OptionAnswer], [AnOp_TrueAnswer], [OpMu_Id],[Answer_OpMult_Content]) VALUES (6073, N'd', 0,2245,NULL) </v>
      </c>
      <c r="I188" t="s">
        <v>165</v>
      </c>
    </row>
    <row r="189" spans="1:9" x14ac:dyDescent="0.25">
      <c r="A189" s="12">
        <v>121</v>
      </c>
      <c r="B189" s="7" t="s">
        <v>171</v>
      </c>
      <c r="C189" s="7">
        <v>6074</v>
      </c>
      <c r="D189" s="7" t="str">
        <f>VLOOKUP(A189,Respuestas!$A$1:$E$201,4,)</f>
        <v>a</v>
      </c>
      <c r="E189" s="7">
        <f>VLOOKUP(A189,Respuestas!$A$1:$E$201,5,)</f>
        <v>0</v>
      </c>
      <c r="F189" s="7">
        <f>C45</f>
        <v>2246</v>
      </c>
      <c r="G189" s="7" t="s">
        <v>173</v>
      </c>
      <c r="H189" s="7" t="str">
        <f t="shared" si="4"/>
        <v xml:space="preserve">INSERT [dbo].[AnswerOptionMultiple] ([AnOp_Id], [AnOp_OptionAnswer], [AnOp_TrueAnswer], [OpMu_Id],[Answer_OpMult_Content]) VALUES (6074, N'a', 0,2246,NULL) </v>
      </c>
      <c r="I189" t="s">
        <v>165</v>
      </c>
    </row>
    <row r="190" spans="1:9" x14ac:dyDescent="0.25">
      <c r="A190" s="12">
        <v>122</v>
      </c>
      <c r="B190" s="7" t="s">
        <v>171</v>
      </c>
      <c r="C190" s="7">
        <v>6075</v>
      </c>
      <c r="D190" s="7" t="str">
        <f>VLOOKUP(A190,Respuestas!$A$1:$E$201,4,)</f>
        <v>b</v>
      </c>
      <c r="E190" s="7">
        <f>VLOOKUP(A190,Respuestas!$A$1:$E$201,5,)</f>
        <v>0</v>
      </c>
      <c r="F190" s="7">
        <f>C45</f>
        <v>2246</v>
      </c>
      <c r="G190" s="7" t="s">
        <v>173</v>
      </c>
      <c r="H190" s="7" t="str">
        <f t="shared" si="4"/>
        <v xml:space="preserve">INSERT [dbo].[AnswerOptionMultiple] ([AnOp_Id], [AnOp_OptionAnswer], [AnOp_TrueAnswer], [OpMu_Id],[Answer_OpMult_Content]) VALUES (6075, N'b', 0,2246,NULL) </v>
      </c>
      <c r="I190" t="s">
        <v>165</v>
      </c>
    </row>
    <row r="191" spans="1:9" x14ac:dyDescent="0.25">
      <c r="A191" s="12">
        <v>123</v>
      </c>
      <c r="B191" s="7" t="s">
        <v>171</v>
      </c>
      <c r="C191" s="7">
        <v>6076</v>
      </c>
      <c r="D191" s="7" t="str">
        <f>VLOOKUP(A191,Respuestas!$A$1:$E$201,4,)</f>
        <v>c</v>
      </c>
      <c r="E191" s="7">
        <f>VLOOKUP(A191,Respuestas!$A$1:$E$201,5,)</f>
        <v>0</v>
      </c>
      <c r="F191" s="7">
        <f>C45</f>
        <v>2246</v>
      </c>
      <c r="G191" s="7" t="s">
        <v>173</v>
      </c>
      <c r="H191" s="7" t="str">
        <f t="shared" si="4"/>
        <v xml:space="preserve">INSERT [dbo].[AnswerOptionMultiple] ([AnOp_Id], [AnOp_OptionAnswer], [AnOp_TrueAnswer], [OpMu_Id],[Answer_OpMult_Content]) VALUES (6076, N'c', 0,2246,NULL) </v>
      </c>
      <c r="I191" t="s">
        <v>165</v>
      </c>
    </row>
    <row r="192" spans="1:9" x14ac:dyDescent="0.25">
      <c r="A192" s="12">
        <v>124</v>
      </c>
      <c r="B192" s="7" t="s">
        <v>171</v>
      </c>
      <c r="C192" s="7">
        <v>6077</v>
      </c>
      <c r="D192" s="7" t="str">
        <f>VLOOKUP(A192,Respuestas!$A$1:$E$201,4,)</f>
        <v>d</v>
      </c>
      <c r="E192" s="7">
        <f>VLOOKUP(A192,Respuestas!$A$1:$E$201,5,)</f>
        <v>0</v>
      </c>
      <c r="F192" s="7">
        <f>C45</f>
        <v>2246</v>
      </c>
      <c r="G192" s="7" t="s">
        <v>173</v>
      </c>
      <c r="H192" s="7" t="str">
        <f t="shared" si="4"/>
        <v xml:space="preserve">INSERT [dbo].[AnswerOptionMultiple] ([AnOp_Id], [AnOp_OptionAnswer], [AnOp_TrueAnswer], [OpMu_Id],[Answer_OpMult_Content]) VALUES (6077, N'd', 0,2246,NULL) </v>
      </c>
      <c r="I192" t="s">
        <v>165</v>
      </c>
    </row>
    <row r="193" spans="1:9" x14ac:dyDescent="0.25">
      <c r="A193" s="12">
        <v>125</v>
      </c>
      <c r="B193" s="7" t="s">
        <v>171</v>
      </c>
      <c r="C193" s="7">
        <v>6078</v>
      </c>
      <c r="D193" s="7" t="str">
        <f>VLOOKUP(A193,Respuestas!$A$1:$E$201,4,)</f>
        <v>a</v>
      </c>
      <c r="E193" s="7">
        <f>VLOOKUP(A193,Respuestas!$A$1:$E$201,5,)</f>
        <v>0</v>
      </c>
      <c r="F193" s="7">
        <f>C46</f>
        <v>2247</v>
      </c>
      <c r="G193" s="7" t="s">
        <v>173</v>
      </c>
      <c r="H193" s="7" t="str">
        <f t="shared" si="4"/>
        <v xml:space="preserve">INSERT [dbo].[AnswerOptionMultiple] ([AnOp_Id], [AnOp_OptionAnswer], [AnOp_TrueAnswer], [OpMu_Id],[Answer_OpMult_Content]) VALUES (6078, N'a', 0,2247,NULL) </v>
      </c>
      <c r="I193" t="s">
        <v>165</v>
      </c>
    </row>
    <row r="194" spans="1:9" x14ac:dyDescent="0.25">
      <c r="A194" s="12">
        <v>126</v>
      </c>
      <c r="B194" s="7" t="s">
        <v>171</v>
      </c>
      <c r="C194" s="7">
        <v>6079</v>
      </c>
      <c r="D194" s="7" t="str">
        <f>VLOOKUP(A194,Respuestas!$A$1:$E$201,4,)</f>
        <v>b</v>
      </c>
      <c r="E194" s="7">
        <f>VLOOKUP(A194,Respuestas!$A$1:$E$201,5,)</f>
        <v>0</v>
      </c>
      <c r="F194" s="7">
        <f>C46</f>
        <v>2247</v>
      </c>
      <c r="G194" s="7" t="s">
        <v>173</v>
      </c>
      <c r="H194" s="7" t="str">
        <f t="shared" si="4"/>
        <v xml:space="preserve">INSERT [dbo].[AnswerOptionMultiple] ([AnOp_Id], [AnOp_OptionAnswer], [AnOp_TrueAnswer], [OpMu_Id],[Answer_OpMult_Content]) VALUES (6079, N'b', 0,2247,NULL) </v>
      </c>
      <c r="I194" t="s">
        <v>165</v>
      </c>
    </row>
    <row r="195" spans="1:9" x14ac:dyDescent="0.25">
      <c r="A195" s="12">
        <v>127</v>
      </c>
      <c r="B195" s="7" t="s">
        <v>171</v>
      </c>
      <c r="C195" s="7">
        <v>6080</v>
      </c>
      <c r="D195" s="7" t="str">
        <f>VLOOKUP(A195,Respuestas!$A$1:$E$201,4,)</f>
        <v>c</v>
      </c>
      <c r="E195" s="7">
        <f>VLOOKUP(A195,Respuestas!$A$1:$E$201,5,)</f>
        <v>0</v>
      </c>
      <c r="F195" s="7">
        <f>C46</f>
        <v>2247</v>
      </c>
      <c r="G195" s="7" t="s">
        <v>173</v>
      </c>
      <c r="H195" s="7" t="str">
        <f t="shared" si="4"/>
        <v xml:space="preserve">INSERT [dbo].[AnswerOptionMultiple] ([AnOp_Id], [AnOp_OptionAnswer], [AnOp_TrueAnswer], [OpMu_Id],[Answer_OpMult_Content]) VALUES (6080, N'c', 0,2247,NULL) </v>
      </c>
      <c r="I195" t="s">
        <v>165</v>
      </c>
    </row>
    <row r="196" spans="1:9" x14ac:dyDescent="0.25">
      <c r="A196" s="12">
        <v>128</v>
      </c>
      <c r="B196" s="7" t="s">
        <v>171</v>
      </c>
      <c r="C196" s="7">
        <v>6081</v>
      </c>
      <c r="D196" s="7" t="str">
        <f>VLOOKUP(A196,Respuestas!$A$1:$E$201,4,)</f>
        <v>d</v>
      </c>
      <c r="E196" s="7">
        <f>VLOOKUP(A196,Respuestas!$A$1:$E$201,5,)</f>
        <v>0</v>
      </c>
      <c r="F196" s="7">
        <f>C46</f>
        <v>2247</v>
      </c>
      <c r="G196" s="7" t="s">
        <v>173</v>
      </c>
      <c r="H196" s="7" t="str">
        <f t="shared" si="4"/>
        <v xml:space="preserve">INSERT [dbo].[AnswerOptionMultiple] ([AnOp_Id], [AnOp_OptionAnswer], [AnOp_TrueAnswer], [OpMu_Id],[Answer_OpMult_Content]) VALUES (6081, N'd', 0,2247,NULL) </v>
      </c>
      <c r="I196" t="s">
        <v>165</v>
      </c>
    </row>
    <row r="197" spans="1:9" x14ac:dyDescent="0.25">
      <c r="A197" s="12">
        <v>129</v>
      </c>
      <c r="B197" s="7" t="s">
        <v>171</v>
      </c>
      <c r="C197" s="7">
        <v>6082</v>
      </c>
      <c r="D197" s="7" t="str">
        <f>VLOOKUP(A197,Respuestas!$A$1:$E$201,4,)</f>
        <v>a</v>
      </c>
      <c r="E197" s="7">
        <f>VLOOKUP(A197,Respuestas!$A$1:$E$201,5,)</f>
        <v>0</v>
      </c>
      <c r="F197" s="7">
        <f>C47</f>
        <v>2248</v>
      </c>
      <c r="G197" s="7" t="s">
        <v>173</v>
      </c>
      <c r="H197" s="7" t="str">
        <f t="shared" si="4"/>
        <v xml:space="preserve">INSERT [dbo].[AnswerOptionMultiple] ([AnOp_Id], [AnOp_OptionAnswer], [AnOp_TrueAnswer], [OpMu_Id],[Answer_OpMult_Content]) VALUES (6082, N'a', 0,2248,NULL) </v>
      </c>
      <c r="I197" t="s">
        <v>165</v>
      </c>
    </row>
    <row r="198" spans="1:9" x14ac:dyDescent="0.25">
      <c r="A198" s="12">
        <v>130</v>
      </c>
      <c r="B198" s="7" t="s">
        <v>171</v>
      </c>
      <c r="C198" s="7">
        <v>6083</v>
      </c>
      <c r="D198" s="7" t="str">
        <f>VLOOKUP(A198,Respuestas!$A$1:$E$201,4,)</f>
        <v>b</v>
      </c>
      <c r="E198" s="7">
        <f>VLOOKUP(A198,Respuestas!$A$1:$E$201,5,)</f>
        <v>0</v>
      </c>
      <c r="F198" s="7">
        <f>C47</f>
        <v>2248</v>
      </c>
      <c r="G198" s="7" t="s">
        <v>173</v>
      </c>
      <c r="H198" s="7" t="str">
        <f t="shared" ref="H198:H261" si="5">_xlfn.CONCAT(B198,C198,", N'",D198,"', ",E198,",",F198,",",G198,") ")</f>
        <v xml:space="preserve">INSERT [dbo].[AnswerOptionMultiple] ([AnOp_Id], [AnOp_OptionAnswer], [AnOp_TrueAnswer], [OpMu_Id],[Answer_OpMult_Content]) VALUES (6083, N'b', 0,2248,NULL) </v>
      </c>
      <c r="I198" t="s">
        <v>165</v>
      </c>
    </row>
    <row r="199" spans="1:9" x14ac:dyDescent="0.25">
      <c r="A199" s="12">
        <v>131</v>
      </c>
      <c r="B199" s="7" t="s">
        <v>171</v>
      </c>
      <c r="C199" s="7">
        <v>6084</v>
      </c>
      <c r="D199" s="7" t="str">
        <f>VLOOKUP(A199,Respuestas!$A$1:$E$201,4,)</f>
        <v>c</v>
      </c>
      <c r="E199" s="7">
        <f>VLOOKUP(A199,Respuestas!$A$1:$E$201,5,)</f>
        <v>0</v>
      </c>
      <c r="F199" s="7">
        <f>C47</f>
        <v>2248</v>
      </c>
      <c r="G199" s="7" t="s">
        <v>173</v>
      </c>
      <c r="H199" s="7" t="str">
        <f t="shared" si="5"/>
        <v xml:space="preserve">INSERT [dbo].[AnswerOptionMultiple] ([AnOp_Id], [AnOp_OptionAnswer], [AnOp_TrueAnswer], [OpMu_Id],[Answer_OpMult_Content]) VALUES (6084, N'c', 0,2248,NULL) </v>
      </c>
      <c r="I199" t="s">
        <v>165</v>
      </c>
    </row>
    <row r="200" spans="1:9" x14ac:dyDescent="0.25">
      <c r="A200" s="12">
        <v>132</v>
      </c>
      <c r="B200" s="7" t="s">
        <v>171</v>
      </c>
      <c r="C200" s="7">
        <v>6085</v>
      </c>
      <c r="D200" s="7" t="str">
        <f>VLOOKUP(A200,Respuestas!$A$1:$E$201,4,)</f>
        <v>d</v>
      </c>
      <c r="E200" s="7">
        <f>VLOOKUP(A200,Respuestas!$A$1:$E$201,5,)</f>
        <v>0</v>
      </c>
      <c r="F200" s="7">
        <f>C47</f>
        <v>2248</v>
      </c>
      <c r="G200" s="7" t="s">
        <v>173</v>
      </c>
      <c r="H200" s="7" t="str">
        <f t="shared" si="5"/>
        <v xml:space="preserve">INSERT [dbo].[AnswerOptionMultiple] ([AnOp_Id], [AnOp_OptionAnswer], [AnOp_TrueAnswer], [OpMu_Id],[Answer_OpMult_Content]) VALUES (6085, N'd', 0,2248,NULL) </v>
      </c>
      <c r="I200" t="s">
        <v>165</v>
      </c>
    </row>
    <row r="201" spans="1:9" x14ac:dyDescent="0.25">
      <c r="A201" s="12">
        <v>133</v>
      </c>
      <c r="B201" s="7" t="s">
        <v>171</v>
      </c>
      <c r="C201" s="7">
        <v>6086</v>
      </c>
      <c r="D201" s="7" t="str">
        <f>VLOOKUP(A201,Respuestas!$A$1:$E$201,4,)</f>
        <v>a</v>
      </c>
      <c r="E201" s="7">
        <f>VLOOKUP(A201,Respuestas!$A$1:$E$201,5,)</f>
        <v>0</v>
      </c>
      <c r="F201" s="7">
        <f>C48</f>
        <v>2249</v>
      </c>
      <c r="G201" s="7" t="s">
        <v>173</v>
      </c>
      <c r="H201" s="7" t="str">
        <f t="shared" si="5"/>
        <v xml:space="preserve">INSERT [dbo].[AnswerOptionMultiple] ([AnOp_Id], [AnOp_OptionAnswer], [AnOp_TrueAnswer], [OpMu_Id],[Answer_OpMult_Content]) VALUES (6086, N'a', 0,2249,NULL) </v>
      </c>
      <c r="I201" t="s">
        <v>165</v>
      </c>
    </row>
    <row r="202" spans="1:9" x14ac:dyDescent="0.25">
      <c r="A202" s="12">
        <v>134</v>
      </c>
      <c r="B202" s="7" t="s">
        <v>171</v>
      </c>
      <c r="C202" s="7">
        <v>6087</v>
      </c>
      <c r="D202" s="7" t="str">
        <f>VLOOKUP(A202,Respuestas!$A$1:$E$201,4,)</f>
        <v>b</v>
      </c>
      <c r="E202" s="7">
        <f>VLOOKUP(A202,Respuestas!$A$1:$E$201,5,)</f>
        <v>0</v>
      </c>
      <c r="F202" s="7">
        <f>C48</f>
        <v>2249</v>
      </c>
      <c r="G202" s="7" t="s">
        <v>173</v>
      </c>
      <c r="H202" s="7" t="str">
        <f t="shared" si="5"/>
        <v xml:space="preserve">INSERT [dbo].[AnswerOptionMultiple] ([AnOp_Id], [AnOp_OptionAnswer], [AnOp_TrueAnswer], [OpMu_Id],[Answer_OpMult_Content]) VALUES (6087, N'b', 0,2249,NULL) </v>
      </c>
      <c r="I202" t="s">
        <v>165</v>
      </c>
    </row>
    <row r="203" spans="1:9" x14ac:dyDescent="0.25">
      <c r="A203" s="12">
        <v>135</v>
      </c>
      <c r="B203" s="7" t="s">
        <v>171</v>
      </c>
      <c r="C203" s="7">
        <v>6088</v>
      </c>
      <c r="D203" s="7" t="str">
        <f>VLOOKUP(A203,Respuestas!$A$1:$E$201,4,)</f>
        <v>c</v>
      </c>
      <c r="E203" s="7">
        <f>VLOOKUP(A203,Respuestas!$A$1:$E$201,5,)</f>
        <v>0</v>
      </c>
      <c r="F203" s="7">
        <f>C48</f>
        <v>2249</v>
      </c>
      <c r="G203" s="7" t="s">
        <v>173</v>
      </c>
      <c r="H203" s="7" t="str">
        <f t="shared" si="5"/>
        <v xml:space="preserve">INSERT [dbo].[AnswerOptionMultiple] ([AnOp_Id], [AnOp_OptionAnswer], [AnOp_TrueAnswer], [OpMu_Id],[Answer_OpMult_Content]) VALUES (6088, N'c', 0,2249,NULL) </v>
      </c>
      <c r="I203" t="s">
        <v>165</v>
      </c>
    </row>
    <row r="204" spans="1:9" x14ac:dyDescent="0.25">
      <c r="A204" s="12">
        <v>136</v>
      </c>
      <c r="B204" s="7" t="s">
        <v>171</v>
      </c>
      <c r="C204" s="7">
        <v>6089</v>
      </c>
      <c r="D204" s="7" t="str">
        <f>VLOOKUP(A204,Respuestas!$A$1:$E$201,4,)</f>
        <v>d</v>
      </c>
      <c r="E204" s="7">
        <f>VLOOKUP(A204,Respuestas!$A$1:$E$201,5,)</f>
        <v>0</v>
      </c>
      <c r="F204" s="7">
        <f>C48</f>
        <v>2249</v>
      </c>
      <c r="G204" s="7" t="s">
        <v>173</v>
      </c>
      <c r="H204" s="7" t="str">
        <f t="shared" si="5"/>
        <v xml:space="preserve">INSERT [dbo].[AnswerOptionMultiple] ([AnOp_Id], [AnOp_OptionAnswer], [AnOp_TrueAnswer], [OpMu_Id],[Answer_OpMult_Content]) VALUES (6089, N'd', 0,2249,NULL) </v>
      </c>
      <c r="I204" t="s">
        <v>165</v>
      </c>
    </row>
    <row r="205" spans="1:9" x14ac:dyDescent="0.25">
      <c r="A205" s="12">
        <v>137</v>
      </c>
      <c r="B205" s="7" t="s">
        <v>171</v>
      </c>
      <c r="C205" s="7">
        <v>6090</v>
      </c>
      <c r="D205" s="7" t="str">
        <f>VLOOKUP(A205,Respuestas!$A$1:$E$201,4,)</f>
        <v>a</v>
      </c>
      <c r="E205" s="7">
        <f>VLOOKUP(A205,Respuestas!$A$1:$E$201,5,)</f>
        <v>0</v>
      </c>
      <c r="F205" s="7">
        <f>C49</f>
        <v>2250</v>
      </c>
      <c r="G205" s="7" t="s">
        <v>173</v>
      </c>
      <c r="H205" s="7" t="str">
        <f t="shared" si="5"/>
        <v xml:space="preserve">INSERT [dbo].[AnswerOptionMultiple] ([AnOp_Id], [AnOp_OptionAnswer], [AnOp_TrueAnswer], [OpMu_Id],[Answer_OpMult_Content]) VALUES (6090, N'a', 0,2250,NULL) </v>
      </c>
      <c r="I205" t="s">
        <v>165</v>
      </c>
    </row>
    <row r="206" spans="1:9" x14ac:dyDescent="0.25">
      <c r="A206" s="12">
        <v>138</v>
      </c>
      <c r="B206" s="7" t="s">
        <v>171</v>
      </c>
      <c r="C206" s="7">
        <v>6091</v>
      </c>
      <c r="D206" s="7" t="str">
        <f>VLOOKUP(A206,Respuestas!$A$1:$E$201,4,)</f>
        <v>b</v>
      </c>
      <c r="E206" s="7">
        <f>VLOOKUP(A206,Respuestas!$A$1:$E$201,5,)</f>
        <v>0</v>
      </c>
      <c r="F206" s="7">
        <f>C49</f>
        <v>2250</v>
      </c>
      <c r="G206" s="7" t="s">
        <v>173</v>
      </c>
      <c r="H206" s="7" t="str">
        <f t="shared" si="5"/>
        <v xml:space="preserve">INSERT [dbo].[AnswerOptionMultiple] ([AnOp_Id], [AnOp_OptionAnswer], [AnOp_TrueAnswer], [OpMu_Id],[Answer_OpMult_Content]) VALUES (6091, N'b', 0,2250,NULL) </v>
      </c>
      <c r="I206" t="s">
        <v>165</v>
      </c>
    </row>
    <row r="207" spans="1:9" x14ac:dyDescent="0.25">
      <c r="A207" s="12">
        <v>139</v>
      </c>
      <c r="B207" s="7" t="s">
        <v>171</v>
      </c>
      <c r="C207" s="7">
        <v>6092</v>
      </c>
      <c r="D207" s="7" t="str">
        <f>VLOOKUP(A207,Respuestas!$A$1:$E$201,4,)</f>
        <v>c</v>
      </c>
      <c r="E207" s="7">
        <f>VLOOKUP(A207,Respuestas!$A$1:$E$201,5,)</f>
        <v>0</v>
      </c>
      <c r="F207" s="7">
        <f>C49</f>
        <v>2250</v>
      </c>
      <c r="G207" s="7" t="s">
        <v>173</v>
      </c>
      <c r="H207" s="7" t="str">
        <f t="shared" si="5"/>
        <v xml:space="preserve">INSERT [dbo].[AnswerOptionMultiple] ([AnOp_Id], [AnOp_OptionAnswer], [AnOp_TrueAnswer], [OpMu_Id],[Answer_OpMult_Content]) VALUES (6092, N'c', 0,2250,NULL) </v>
      </c>
      <c r="I207" t="s">
        <v>165</v>
      </c>
    </row>
    <row r="208" spans="1:9" x14ac:dyDescent="0.25">
      <c r="A208" s="12">
        <v>140</v>
      </c>
      <c r="B208" s="7" t="s">
        <v>171</v>
      </c>
      <c r="C208" s="7">
        <v>6093</v>
      </c>
      <c r="D208" s="7" t="str">
        <f>VLOOKUP(A208,Respuestas!$A$1:$E$201,4,)</f>
        <v>d</v>
      </c>
      <c r="E208" s="7">
        <f>VLOOKUP(A208,Respuestas!$A$1:$E$201,5,)</f>
        <v>0</v>
      </c>
      <c r="F208" s="7">
        <f>C49</f>
        <v>2250</v>
      </c>
      <c r="G208" s="7" t="s">
        <v>173</v>
      </c>
      <c r="H208" s="7" t="str">
        <f t="shared" si="5"/>
        <v xml:space="preserve">INSERT [dbo].[AnswerOptionMultiple] ([AnOp_Id], [AnOp_OptionAnswer], [AnOp_TrueAnswer], [OpMu_Id],[Answer_OpMult_Content]) VALUES (6093, N'd', 0,2250,NULL) </v>
      </c>
      <c r="I208" t="s">
        <v>165</v>
      </c>
    </row>
    <row r="209" spans="1:9" x14ac:dyDescent="0.25">
      <c r="A209" s="12">
        <v>141</v>
      </c>
      <c r="B209" s="7" t="s">
        <v>171</v>
      </c>
      <c r="C209" s="7">
        <v>6094</v>
      </c>
      <c r="D209" s="7" t="str">
        <f>VLOOKUP(A209,Respuestas!$A$1:$E$201,4,)</f>
        <v>a</v>
      </c>
      <c r="E209" s="7">
        <f>VLOOKUP(A209,Respuestas!$A$1:$E$201,5,)</f>
        <v>0</v>
      </c>
      <c r="F209" s="7">
        <f>C50</f>
        <v>2251</v>
      </c>
      <c r="G209" s="7" t="s">
        <v>173</v>
      </c>
      <c r="H209" s="7" t="str">
        <f t="shared" si="5"/>
        <v xml:space="preserve">INSERT [dbo].[AnswerOptionMultiple] ([AnOp_Id], [AnOp_OptionAnswer], [AnOp_TrueAnswer], [OpMu_Id],[Answer_OpMult_Content]) VALUES (6094, N'a', 0,2251,NULL) </v>
      </c>
      <c r="I209" t="s">
        <v>165</v>
      </c>
    </row>
    <row r="210" spans="1:9" x14ac:dyDescent="0.25">
      <c r="A210" s="12">
        <v>142</v>
      </c>
      <c r="B210" s="7" t="s">
        <v>171</v>
      </c>
      <c r="C210" s="7">
        <v>6095</v>
      </c>
      <c r="D210" s="7" t="str">
        <f>VLOOKUP(A210,Respuestas!$A$1:$E$201,4,)</f>
        <v>b</v>
      </c>
      <c r="E210" s="7">
        <f>VLOOKUP(A210,Respuestas!$A$1:$E$201,5,)</f>
        <v>0</v>
      </c>
      <c r="F210" s="7">
        <f>C50</f>
        <v>2251</v>
      </c>
      <c r="G210" s="7" t="s">
        <v>173</v>
      </c>
      <c r="H210" s="7" t="str">
        <f t="shared" si="5"/>
        <v xml:space="preserve">INSERT [dbo].[AnswerOptionMultiple] ([AnOp_Id], [AnOp_OptionAnswer], [AnOp_TrueAnswer], [OpMu_Id],[Answer_OpMult_Content]) VALUES (6095, N'b', 0,2251,NULL) </v>
      </c>
      <c r="I210" t="s">
        <v>165</v>
      </c>
    </row>
    <row r="211" spans="1:9" x14ac:dyDescent="0.25">
      <c r="A211" s="12">
        <v>143</v>
      </c>
      <c r="B211" s="7" t="s">
        <v>171</v>
      </c>
      <c r="C211" s="7">
        <v>6096</v>
      </c>
      <c r="D211" s="7" t="str">
        <f>VLOOKUP(A211,Respuestas!$A$1:$E$201,4,)</f>
        <v>c</v>
      </c>
      <c r="E211" s="7">
        <f>VLOOKUP(A211,Respuestas!$A$1:$E$201,5,)</f>
        <v>0</v>
      </c>
      <c r="F211" s="7">
        <f>C50</f>
        <v>2251</v>
      </c>
      <c r="G211" s="7" t="s">
        <v>173</v>
      </c>
      <c r="H211" s="7" t="str">
        <f t="shared" si="5"/>
        <v xml:space="preserve">INSERT [dbo].[AnswerOptionMultiple] ([AnOp_Id], [AnOp_OptionAnswer], [AnOp_TrueAnswer], [OpMu_Id],[Answer_OpMult_Content]) VALUES (6096, N'c', 0,2251,NULL) </v>
      </c>
      <c r="I211" t="s">
        <v>165</v>
      </c>
    </row>
    <row r="212" spans="1:9" x14ac:dyDescent="0.25">
      <c r="A212" s="12">
        <v>144</v>
      </c>
      <c r="B212" s="7" t="s">
        <v>171</v>
      </c>
      <c r="C212" s="7">
        <v>6097</v>
      </c>
      <c r="D212" s="7" t="str">
        <f>VLOOKUP(A212,Respuestas!$A$1:$E$201,4,)</f>
        <v>d</v>
      </c>
      <c r="E212" s="7">
        <f>VLOOKUP(A212,Respuestas!$A$1:$E$201,5,)</f>
        <v>0</v>
      </c>
      <c r="F212" s="7">
        <f>C50</f>
        <v>2251</v>
      </c>
      <c r="G212" s="7" t="s">
        <v>173</v>
      </c>
      <c r="H212" s="7" t="str">
        <f t="shared" si="5"/>
        <v xml:space="preserve">INSERT [dbo].[AnswerOptionMultiple] ([AnOp_Id], [AnOp_OptionAnswer], [AnOp_TrueAnswer], [OpMu_Id],[Answer_OpMult_Content]) VALUES (6097, N'd', 0,2251,NULL) </v>
      </c>
      <c r="I212" t="s">
        <v>165</v>
      </c>
    </row>
    <row r="213" spans="1:9" x14ac:dyDescent="0.25">
      <c r="A213" s="12">
        <v>145</v>
      </c>
      <c r="B213" s="7" t="s">
        <v>171</v>
      </c>
      <c r="C213" s="7">
        <v>6098</v>
      </c>
      <c r="D213" s="7" t="str">
        <f>VLOOKUP(A213,Respuestas!$A$1:$E$201,4,)</f>
        <v>a</v>
      </c>
      <c r="E213" s="7">
        <f>VLOOKUP(A213,Respuestas!$A$1:$E$201,5,)</f>
        <v>0</v>
      </c>
      <c r="F213" s="7">
        <f>C51</f>
        <v>2252</v>
      </c>
      <c r="G213" s="7" t="s">
        <v>173</v>
      </c>
      <c r="H213" s="7" t="str">
        <f t="shared" si="5"/>
        <v xml:space="preserve">INSERT [dbo].[AnswerOptionMultiple] ([AnOp_Id], [AnOp_OptionAnswer], [AnOp_TrueAnswer], [OpMu_Id],[Answer_OpMult_Content]) VALUES (6098, N'a', 0,2252,NULL) </v>
      </c>
      <c r="I213" t="s">
        <v>165</v>
      </c>
    </row>
    <row r="214" spans="1:9" x14ac:dyDescent="0.25">
      <c r="A214" s="12">
        <v>146</v>
      </c>
      <c r="B214" s="7" t="s">
        <v>171</v>
      </c>
      <c r="C214" s="7">
        <v>6099</v>
      </c>
      <c r="D214" s="7" t="str">
        <f>VLOOKUP(A214,Respuestas!$A$1:$E$201,4,)</f>
        <v>b</v>
      </c>
      <c r="E214" s="7">
        <f>VLOOKUP(A214,Respuestas!$A$1:$E$201,5,)</f>
        <v>0</v>
      </c>
      <c r="F214" s="7">
        <f>C51</f>
        <v>2252</v>
      </c>
      <c r="G214" s="7" t="s">
        <v>173</v>
      </c>
      <c r="H214" s="7" t="str">
        <f t="shared" si="5"/>
        <v xml:space="preserve">INSERT [dbo].[AnswerOptionMultiple] ([AnOp_Id], [AnOp_OptionAnswer], [AnOp_TrueAnswer], [OpMu_Id],[Answer_OpMult_Content]) VALUES (6099, N'b', 0,2252,NULL) </v>
      </c>
      <c r="I214" t="s">
        <v>165</v>
      </c>
    </row>
    <row r="215" spans="1:9" x14ac:dyDescent="0.25">
      <c r="A215" s="12">
        <v>147</v>
      </c>
      <c r="B215" s="7" t="s">
        <v>171</v>
      </c>
      <c r="C215" s="7">
        <v>6100</v>
      </c>
      <c r="D215" s="7" t="str">
        <f>VLOOKUP(A215,Respuestas!$A$1:$E$201,4,)</f>
        <v>c</v>
      </c>
      <c r="E215" s="7">
        <f>VLOOKUP(A215,Respuestas!$A$1:$E$201,5,)</f>
        <v>0</v>
      </c>
      <c r="F215" s="7">
        <f>C51</f>
        <v>2252</v>
      </c>
      <c r="G215" s="7" t="s">
        <v>173</v>
      </c>
      <c r="H215" s="7" t="str">
        <f t="shared" si="5"/>
        <v xml:space="preserve">INSERT [dbo].[AnswerOptionMultiple] ([AnOp_Id], [AnOp_OptionAnswer], [AnOp_TrueAnswer], [OpMu_Id],[Answer_OpMult_Content]) VALUES (6100, N'c', 0,2252,NULL) </v>
      </c>
      <c r="I215" t="s">
        <v>165</v>
      </c>
    </row>
    <row r="216" spans="1:9" x14ac:dyDescent="0.25">
      <c r="A216" s="12">
        <v>148</v>
      </c>
      <c r="B216" s="7" t="s">
        <v>171</v>
      </c>
      <c r="C216" s="7">
        <v>6101</v>
      </c>
      <c r="D216" s="7" t="str">
        <f>VLOOKUP(A216,Respuestas!$A$1:$E$201,4,)</f>
        <v>d</v>
      </c>
      <c r="E216" s="7">
        <f>VLOOKUP(A216,Respuestas!$A$1:$E$201,5,)</f>
        <v>0</v>
      </c>
      <c r="F216" s="7">
        <f>C51</f>
        <v>2252</v>
      </c>
      <c r="G216" s="7" t="s">
        <v>173</v>
      </c>
      <c r="H216" s="7" t="str">
        <f t="shared" si="5"/>
        <v xml:space="preserve">INSERT [dbo].[AnswerOptionMultiple] ([AnOp_Id], [AnOp_OptionAnswer], [AnOp_TrueAnswer], [OpMu_Id],[Answer_OpMult_Content]) VALUES (6101, N'd', 0,2252,NULL) </v>
      </c>
      <c r="I216" t="s">
        <v>165</v>
      </c>
    </row>
    <row r="217" spans="1:9" x14ac:dyDescent="0.25">
      <c r="A217" s="12">
        <v>149</v>
      </c>
      <c r="B217" s="7" t="s">
        <v>171</v>
      </c>
      <c r="C217" s="7">
        <v>6102</v>
      </c>
      <c r="D217" s="7" t="str">
        <f>VLOOKUP(A217,Respuestas!$A$1:$E$201,4,)</f>
        <v>a</v>
      </c>
      <c r="E217" s="7">
        <f>VLOOKUP(A217,Respuestas!$A$1:$E$201,5,)</f>
        <v>0</v>
      </c>
      <c r="F217" s="7">
        <f>C52</f>
        <v>2253</v>
      </c>
      <c r="G217" s="7" t="s">
        <v>173</v>
      </c>
      <c r="H217" s="7" t="str">
        <f t="shared" si="5"/>
        <v xml:space="preserve">INSERT [dbo].[AnswerOptionMultiple] ([AnOp_Id], [AnOp_OptionAnswer], [AnOp_TrueAnswer], [OpMu_Id],[Answer_OpMult_Content]) VALUES (6102, N'a', 0,2253,NULL) </v>
      </c>
      <c r="I217" t="s">
        <v>165</v>
      </c>
    </row>
    <row r="218" spans="1:9" x14ac:dyDescent="0.25">
      <c r="A218" s="12">
        <v>150</v>
      </c>
      <c r="B218" s="7" t="s">
        <v>171</v>
      </c>
      <c r="C218" s="7">
        <v>6103</v>
      </c>
      <c r="D218" s="7" t="str">
        <f>VLOOKUP(A218,Respuestas!$A$1:$E$201,4,)</f>
        <v>b</v>
      </c>
      <c r="E218" s="7">
        <f>VLOOKUP(A218,Respuestas!$A$1:$E$201,5,)</f>
        <v>0</v>
      </c>
      <c r="F218" s="7">
        <f>C52</f>
        <v>2253</v>
      </c>
      <c r="G218" s="7" t="s">
        <v>173</v>
      </c>
      <c r="H218" s="7" t="str">
        <f t="shared" si="5"/>
        <v xml:space="preserve">INSERT [dbo].[AnswerOptionMultiple] ([AnOp_Id], [AnOp_OptionAnswer], [AnOp_TrueAnswer], [OpMu_Id],[Answer_OpMult_Content]) VALUES (6103, N'b', 0,2253,NULL) </v>
      </c>
      <c r="I218" t="s">
        <v>165</v>
      </c>
    </row>
    <row r="219" spans="1:9" x14ac:dyDescent="0.25">
      <c r="A219" s="12">
        <v>151</v>
      </c>
      <c r="B219" s="7" t="s">
        <v>171</v>
      </c>
      <c r="C219" s="7">
        <v>6104</v>
      </c>
      <c r="D219" s="7" t="str">
        <f>VLOOKUP(A219,Respuestas!$A$1:$E$201,4,)</f>
        <v>c</v>
      </c>
      <c r="E219" s="7">
        <f>VLOOKUP(A219,Respuestas!$A$1:$E$201,5,)</f>
        <v>0</v>
      </c>
      <c r="F219" s="7">
        <f>C52</f>
        <v>2253</v>
      </c>
      <c r="G219" s="7" t="s">
        <v>173</v>
      </c>
      <c r="H219" s="7" t="str">
        <f t="shared" si="5"/>
        <v xml:space="preserve">INSERT [dbo].[AnswerOptionMultiple] ([AnOp_Id], [AnOp_OptionAnswer], [AnOp_TrueAnswer], [OpMu_Id],[Answer_OpMult_Content]) VALUES (6104, N'c', 0,2253,NULL) </v>
      </c>
      <c r="I219" t="s">
        <v>165</v>
      </c>
    </row>
    <row r="220" spans="1:9" x14ac:dyDescent="0.25">
      <c r="A220" s="12">
        <v>152</v>
      </c>
      <c r="B220" s="7" t="s">
        <v>171</v>
      </c>
      <c r="C220" s="7">
        <v>6105</v>
      </c>
      <c r="D220" s="7" t="str">
        <f>VLOOKUP(A220,Respuestas!$A$1:$E$201,4,)</f>
        <v>d</v>
      </c>
      <c r="E220" s="7">
        <f>VLOOKUP(A220,Respuestas!$A$1:$E$201,5,)</f>
        <v>0</v>
      </c>
      <c r="F220" s="7">
        <f>C52</f>
        <v>2253</v>
      </c>
      <c r="G220" s="7" t="s">
        <v>173</v>
      </c>
      <c r="H220" s="7" t="str">
        <f t="shared" si="5"/>
        <v xml:space="preserve">INSERT [dbo].[AnswerOptionMultiple] ([AnOp_Id], [AnOp_OptionAnswer], [AnOp_TrueAnswer], [OpMu_Id],[Answer_OpMult_Content]) VALUES (6105, N'd', 0,2253,NULL) </v>
      </c>
      <c r="I220" t="s">
        <v>165</v>
      </c>
    </row>
    <row r="221" spans="1:9" x14ac:dyDescent="0.25">
      <c r="A221" s="12">
        <v>153</v>
      </c>
      <c r="B221" s="7" t="s">
        <v>171</v>
      </c>
      <c r="C221" s="7">
        <v>6106</v>
      </c>
      <c r="D221" s="7" t="str">
        <f>VLOOKUP(A221,Respuestas!$A$1:$E$201,4,)</f>
        <v>a</v>
      </c>
      <c r="E221" s="7">
        <f>VLOOKUP(A221,Respuestas!$A$1:$E$201,5,)</f>
        <v>0</v>
      </c>
      <c r="F221" s="7">
        <f>C53</f>
        <v>2254</v>
      </c>
      <c r="G221" s="7" t="s">
        <v>173</v>
      </c>
      <c r="H221" s="7" t="str">
        <f t="shared" si="5"/>
        <v xml:space="preserve">INSERT [dbo].[AnswerOptionMultiple] ([AnOp_Id], [AnOp_OptionAnswer], [AnOp_TrueAnswer], [OpMu_Id],[Answer_OpMult_Content]) VALUES (6106, N'a', 0,2254,NULL) </v>
      </c>
      <c r="I221" t="s">
        <v>165</v>
      </c>
    </row>
    <row r="222" spans="1:9" x14ac:dyDescent="0.25">
      <c r="A222" s="12">
        <v>154</v>
      </c>
      <c r="B222" s="7" t="s">
        <v>171</v>
      </c>
      <c r="C222" s="7">
        <v>6107</v>
      </c>
      <c r="D222" s="7" t="str">
        <f>VLOOKUP(A222,Respuestas!$A$1:$E$201,4,)</f>
        <v>b</v>
      </c>
      <c r="E222" s="7">
        <f>VLOOKUP(A222,Respuestas!$A$1:$E$201,5,)</f>
        <v>0</v>
      </c>
      <c r="F222" s="7">
        <f>C53</f>
        <v>2254</v>
      </c>
      <c r="G222" s="7" t="s">
        <v>173</v>
      </c>
      <c r="H222" s="7" t="str">
        <f t="shared" si="5"/>
        <v xml:space="preserve">INSERT [dbo].[AnswerOptionMultiple] ([AnOp_Id], [AnOp_OptionAnswer], [AnOp_TrueAnswer], [OpMu_Id],[Answer_OpMult_Content]) VALUES (6107, N'b', 0,2254,NULL) </v>
      </c>
      <c r="I222" t="s">
        <v>165</v>
      </c>
    </row>
    <row r="223" spans="1:9" x14ac:dyDescent="0.25">
      <c r="A223" s="12">
        <v>155</v>
      </c>
      <c r="B223" s="7" t="s">
        <v>171</v>
      </c>
      <c r="C223" s="7">
        <v>6108</v>
      </c>
      <c r="D223" s="7" t="str">
        <f>VLOOKUP(A223,Respuestas!$A$1:$E$201,4,)</f>
        <v>c</v>
      </c>
      <c r="E223" s="7">
        <f>VLOOKUP(A223,Respuestas!$A$1:$E$201,5,)</f>
        <v>0</v>
      </c>
      <c r="F223" s="7">
        <f>C53</f>
        <v>2254</v>
      </c>
      <c r="G223" s="7" t="s">
        <v>173</v>
      </c>
      <c r="H223" s="7" t="str">
        <f t="shared" si="5"/>
        <v xml:space="preserve">INSERT [dbo].[AnswerOptionMultiple] ([AnOp_Id], [AnOp_OptionAnswer], [AnOp_TrueAnswer], [OpMu_Id],[Answer_OpMult_Content]) VALUES (6108, N'c', 0,2254,NULL) </v>
      </c>
      <c r="I223" t="s">
        <v>165</v>
      </c>
    </row>
    <row r="224" spans="1:9" x14ac:dyDescent="0.25">
      <c r="A224" s="12">
        <v>156</v>
      </c>
      <c r="B224" s="7" t="s">
        <v>171</v>
      </c>
      <c r="C224" s="7">
        <v>6109</v>
      </c>
      <c r="D224" s="7" t="str">
        <f>VLOOKUP(A224,Respuestas!$A$1:$E$201,4,)</f>
        <v>d</v>
      </c>
      <c r="E224" s="7">
        <f>VLOOKUP(A224,Respuestas!$A$1:$E$201,5,)</f>
        <v>0</v>
      </c>
      <c r="F224" s="7">
        <f>C53</f>
        <v>2254</v>
      </c>
      <c r="G224" s="7" t="s">
        <v>173</v>
      </c>
      <c r="H224" s="7" t="str">
        <f t="shared" si="5"/>
        <v xml:space="preserve">INSERT [dbo].[AnswerOptionMultiple] ([AnOp_Id], [AnOp_OptionAnswer], [AnOp_TrueAnswer], [OpMu_Id],[Answer_OpMult_Content]) VALUES (6109, N'd', 0,2254,NULL) </v>
      </c>
      <c r="I224" t="s">
        <v>165</v>
      </c>
    </row>
    <row r="225" spans="1:9" x14ac:dyDescent="0.25">
      <c r="A225" s="12">
        <v>157</v>
      </c>
      <c r="B225" s="7" t="s">
        <v>171</v>
      </c>
      <c r="C225" s="7">
        <v>6110</v>
      </c>
      <c r="D225" s="7" t="str">
        <f>VLOOKUP(A225,Respuestas!$A$1:$E$201,4,)</f>
        <v>a</v>
      </c>
      <c r="E225" s="7">
        <f>VLOOKUP(A225,Respuestas!$A$1:$E$201,5,)</f>
        <v>0</v>
      </c>
      <c r="F225" s="7">
        <f>C54</f>
        <v>2255</v>
      </c>
      <c r="G225" s="7" t="s">
        <v>173</v>
      </c>
      <c r="H225" s="7" t="str">
        <f t="shared" si="5"/>
        <v xml:space="preserve">INSERT [dbo].[AnswerOptionMultiple] ([AnOp_Id], [AnOp_OptionAnswer], [AnOp_TrueAnswer], [OpMu_Id],[Answer_OpMult_Content]) VALUES (6110, N'a', 0,2255,NULL) </v>
      </c>
      <c r="I225" t="s">
        <v>165</v>
      </c>
    </row>
    <row r="226" spans="1:9" x14ac:dyDescent="0.25">
      <c r="A226" s="12">
        <v>158</v>
      </c>
      <c r="B226" s="7" t="s">
        <v>171</v>
      </c>
      <c r="C226" s="7">
        <v>6111</v>
      </c>
      <c r="D226" s="7" t="str">
        <f>VLOOKUP(A226,Respuestas!$A$1:$E$201,4,)</f>
        <v>b</v>
      </c>
      <c r="E226" s="7">
        <f>VLOOKUP(A226,Respuestas!$A$1:$E$201,5,)</f>
        <v>0</v>
      </c>
      <c r="F226" s="7">
        <f>C54</f>
        <v>2255</v>
      </c>
      <c r="G226" s="7" t="s">
        <v>173</v>
      </c>
      <c r="H226" s="7" t="str">
        <f t="shared" si="5"/>
        <v xml:space="preserve">INSERT [dbo].[AnswerOptionMultiple] ([AnOp_Id], [AnOp_OptionAnswer], [AnOp_TrueAnswer], [OpMu_Id],[Answer_OpMult_Content]) VALUES (6111, N'b', 0,2255,NULL) </v>
      </c>
      <c r="I226" t="s">
        <v>165</v>
      </c>
    </row>
    <row r="227" spans="1:9" x14ac:dyDescent="0.25">
      <c r="A227" s="12">
        <v>159</v>
      </c>
      <c r="B227" s="7" t="s">
        <v>171</v>
      </c>
      <c r="C227" s="7">
        <v>6112</v>
      </c>
      <c r="D227" s="7" t="str">
        <f>VLOOKUP(A227,Respuestas!$A$1:$E$201,4,)</f>
        <v>c</v>
      </c>
      <c r="E227" s="7">
        <f>VLOOKUP(A227,Respuestas!$A$1:$E$201,5,)</f>
        <v>0</v>
      </c>
      <c r="F227" s="7">
        <f>C54</f>
        <v>2255</v>
      </c>
      <c r="G227" s="7" t="s">
        <v>173</v>
      </c>
      <c r="H227" s="7" t="str">
        <f t="shared" si="5"/>
        <v xml:space="preserve">INSERT [dbo].[AnswerOptionMultiple] ([AnOp_Id], [AnOp_OptionAnswer], [AnOp_TrueAnswer], [OpMu_Id],[Answer_OpMult_Content]) VALUES (6112, N'c', 0,2255,NULL) </v>
      </c>
      <c r="I227" t="s">
        <v>165</v>
      </c>
    </row>
    <row r="228" spans="1:9" x14ac:dyDescent="0.25">
      <c r="A228" s="12">
        <v>160</v>
      </c>
      <c r="B228" s="7" t="s">
        <v>171</v>
      </c>
      <c r="C228" s="7">
        <v>6113</v>
      </c>
      <c r="D228" s="7" t="str">
        <f>VLOOKUP(A228,Respuestas!$A$1:$E$201,4,)</f>
        <v>d</v>
      </c>
      <c r="E228" s="7">
        <f>VLOOKUP(A228,Respuestas!$A$1:$E$201,5,)</f>
        <v>0</v>
      </c>
      <c r="F228" s="7">
        <f>C54</f>
        <v>2255</v>
      </c>
      <c r="G228" s="7" t="s">
        <v>173</v>
      </c>
      <c r="H228" s="7" t="str">
        <f t="shared" si="5"/>
        <v xml:space="preserve">INSERT [dbo].[AnswerOptionMultiple] ([AnOp_Id], [AnOp_OptionAnswer], [AnOp_TrueAnswer], [OpMu_Id],[Answer_OpMult_Content]) VALUES (6113, N'd', 0,2255,NULL) </v>
      </c>
      <c r="I228" t="s">
        <v>165</v>
      </c>
    </row>
    <row r="229" spans="1:9" x14ac:dyDescent="0.25">
      <c r="A229" s="12">
        <v>161</v>
      </c>
      <c r="B229" s="7" t="s">
        <v>171</v>
      </c>
      <c r="C229" s="7">
        <v>6114</v>
      </c>
      <c r="D229" s="7" t="str">
        <f>VLOOKUP(A229,Respuestas!$A$1:$E$201,4,)</f>
        <v>a</v>
      </c>
      <c r="E229" s="7">
        <f>VLOOKUP(A229,Respuestas!$A$1:$E$201,5,)</f>
        <v>0</v>
      </c>
      <c r="F229" s="7">
        <f>C55</f>
        <v>2256</v>
      </c>
      <c r="G229" s="7" t="s">
        <v>173</v>
      </c>
      <c r="H229" s="7" t="str">
        <f t="shared" si="5"/>
        <v xml:space="preserve">INSERT [dbo].[AnswerOptionMultiple] ([AnOp_Id], [AnOp_OptionAnswer], [AnOp_TrueAnswer], [OpMu_Id],[Answer_OpMult_Content]) VALUES (6114, N'a', 0,2256,NULL) </v>
      </c>
      <c r="I229" t="s">
        <v>165</v>
      </c>
    </row>
    <row r="230" spans="1:9" x14ac:dyDescent="0.25">
      <c r="A230" s="12">
        <v>162</v>
      </c>
      <c r="B230" s="7" t="s">
        <v>171</v>
      </c>
      <c r="C230" s="7">
        <v>6115</v>
      </c>
      <c r="D230" s="7" t="str">
        <f>VLOOKUP(A230,Respuestas!$A$1:$E$201,4,)</f>
        <v>b</v>
      </c>
      <c r="E230" s="7">
        <f>VLOOKUP(A230,Respuestas!$A$1:$E$201,5,)</f>
        <v>0</v>
      </c>
      <c r="F230" s="7">
        <f>C55</f>
        <v>2256</v>
      </c>
      <c r="G230" s="7" t="s">
        <v>173</v>
      </c>
      <c r="H230" s="7" t="str">
        <f t="shared" si="5"/>
        <v xml:space="preserve">INSERT [dbo].[AnswerOptionMultiple] ([AnOp_Id], [AnOp_OptionAnswer], [AnOp_TrueAnswer], [OpMu_Id],[Answer_OpMult_Content]) VALUES (6115, N'b', 0,2256,NULL) </v>
      </c>
      <c r="I230" t="s">
        <v>165</v>
      </c>
    </row>
    <row r="231" spans="1:9" x14ac:dyDescent="0.25">
      <c r="A231" s="12">
        <v>163</v>
      </c>
      <c r="B231" s="7" t="s">
        <v>171</v>
      </c>
      <c r="C231" s="7">
        <v>6116</v>
      </c>
      <c r="D231" s="7" t="str">
        <f>VLOOKUP(A231,Respuestas!$A$1:$E$201,4,)</f>
        <v>c</v>
      </c>
      <c r="E231" s="7">
        <f>VLOOKUP(A231,Respuestas!$A$1:$E$201,5,)</f>
        <v>0</v>
      </c>
      <c r="F231" s="7">
        <f>C55</f>
        <v>2256</v>
      </c>
      <c r="G231" s="7" t="s">
        <v>173</v>
      </c>
      <c r="H231" s="7" t="str">
        <f t="shared" si="5"/>
        <v xml:space="preserve">INSERT [dbo].[AnswerOptionMultiple] ([AnOp_Id], [AnOp_OptionAnswer], [AnOp_TrueAnswer], [OpMu_Id],[Answer_OpMult_Content]) VALUES (6116, N'c', 0,2256,NULL) </v>
      </c>
      <c r="I231" t="s">
        <v>165</v>
      </c>
    </row>
    <row r="232" spans="1:9" x14ac:dyDescent="0.25">
      <c r="A232" s="12">
        <v>164</v>
      </c>
      <c r="B232" s="7" t="s">
        <v>171</v>
      </c>
      <c r="C232" s="7">
        <v>6117</v>
      </c>
      <c r="D232" s="7" t="str">
        <f>VLOOKUP(A232,Respuestas!$A$1:$E$201,4,)</f>
        <v>d</v>
      </c>
      <c r="E232" s="7">
        <f>VLOOKUP(A232,Respuestas!$A$1:$E$201,5,)</f>
        <v>0</v>
      </c>
      <c r="F232" s="7">
        <f>C55</f>
        <v>2256</v>
      </c>
      <c r="G232" s="7" t="s">
        <v>173</v>
      </c>
      <c r="H232" s="7" t="str">
        <f t="shared" si="5"/>
        <v xml:space="preserve">INSERT [dbo].[AnswerOptionMultiple] ([AnOp_Id], [AnOp_OptionAnswer], [AnOp_TrueAnswer], [OpMu_Id],[Answer_OpMult_Content]) VALUES (6117, N'd', 0,2256,NULL) </v>
      </c>
      <c r="I232" t="s">
        <v>165</v>
      </c>
    </row>
    <row r="233" spans="1:9" x14ac:dyDescent="0.25">
      <c r="A233" s="12">
        <v>165</v>
      </c>
      <c r="B233" s="7" t="s">
        <v>171</v>
      </c>
      <c r="C233" s="7">
        <v>6118</v>
      </c>
      <c r="D233" s="7" t="str">
        <f>VLOOKUP(A233,Respuestas!$A$1:$E$201,4,)</f>
        <v>a</v>
      </c>
      <c r="E233" s="7">
        <f>VLOOKUP(A233,Respuestas!$A$1:$E$201,5,)</f>
        <v>0</v>
      </c>
      <c r="F233" s="7">
        <f>C56</f>
        <v>2257</v>
      </c>
      <c r="G233" s="7" t="s">
        <v>173</v>
      </c>
      <c r="H233" s="7" t="str">
        <f t="shared" si="5"/>
        <v xml:space="preserve">INSERT [dbo].[AnswerOptionMultiple] ([AnOp_Id], [AnOp_OptionAnswer], [AnOp_TrueAnswer], [OpMu_Id],[Answer_OpMult_Content]) VALUES (6118, N'a', 0,2257,NULL) </v>
      </c>
      <c r="I233" t="s">
        <v>165</v>
      </c>
    </row>
    <row r="234" spans="1:9" x14ac:dyDescent="0.25">
      <c r="A234" s="12">
        <v>166</v>
      </c>
      <c r="B234" s="7" t="s">
        <v>171</v>
      </c>
      <c r="C234" s="7">
        <v>6119</v>
      </c>
      <c r="D234" s="7" t="str">
        <f>VLOOKUP(A234,Respuestas!$A$1:$E$201,4,)</f>
        <v>b</v>
      </c>
      <c r="E234" s="7">
        <f>VLOOKUP(A234,Respuestas!$A$1:$E$201,5,)</f>
        <v>0</v>
      </c>
      <c r="F234" s="7">
        <f>C56</f>
        <v>2257</v>
      </c>
      <c r="G234" s="7" t="s">
        <v>173</v>
      </c>
      <c r="H234" s="7" t="str">
        <f t="shared" si="5"/>
        <v xml:space="preserve">INSERT [dbo].[AnswerOptionMultiple] ([AnOp_Id], [AnOp_OptionAnswer], [AnOp_TrueAnswer], [OpMu_Id],[Answer_OpMult_Content]) VALUES (6119, N'b', 0,2257,NULL) </v>
      </c>
      <c r="I234" t="s">
        <v>165</v>
      </c>
    </row>
    <row r="235" spans="1:9" x14ac:dyDescent="0.25">
      <c r="A235" s="12">
        <v>167</v>
      </c>
      <c r="B235" s="7" t="s">
        <v>171</v>
      </c>
      <c r="C235" s="7">
        <v>6120</v>
      </c>
      <c r="D235" s="7" t="str">
        <f>VLOOKUP(A235,Respuestas!$A$1:$E$201,4,)</f>
        <v>c</v>
      </c>
      <c r="E235" s="7">
        <f>VLOOKUP(A235,Respuestas!$A$1:$E$201,5,)</f>
        <v>0</v>
      </c>
      <c r="F235" s="7">
        <f>C56</f>
        <v>2257</v>
      </c>
      <c r="G235" s="7" t="s">
        <v>173</v>
      </c>
      <c r="H235" s="7" t="str">
        <f t="shared" si="5"/>
        <v xml:space="preserve">INSERT [dbo].[AnswerOptionMultiple] ([AnOp_Id], [AnOp_OptionAnswer], [AnOp_TrueAnswer], [OpMu_Id],[Answer_OpMult_Content]) VALUES (6120, N'c', 0,2257,NULL) </v>
      </c>
      <c r="I235" t="s">
        <v>165</v>
      </c>
    </row>
    <row r="236" spans="1:9" x14ac:dyDescent="0.25">
      <c r="A236" s="12">
        <v>168</v>
      </c>
      <c r="B236" s="7" t="s">
        <v>171</v>
      </c>
      <c r="C236" s="7">
        <v>6121</v>
      </c>
      <c r="D236" s="7" t="str">
        <f>VLOOKUP(A236,Respuestas!$A$1:$E$201,4,)</f>
        <v>d</v>
      </c>
      <c r="E236" s="7">
        <f>VLOOKUP(A236,Respuestas!$A$1:$E$201,5,)</f>
        <v>0</v>
      </c>
      <c r="F236" s="7">
        <f>C56</f>
        <v>2257</v>
      </c>
      <c r="G236" s="7" t="s">
        <v>173</v>
      </c>
      <c r="H236" s="7" t="str">
        <f t="shared" si="5"/>
        <v xml:space="preserve">INSERT [dbo].[AnswerOptionMultiple] ([AnOp_Id], [AnOp_OptionAnswer], [AnOp_TrueAnswer], [OpMu_Id],[Answer_OpMult_Content]) VALUES (6121, N'd', 0,2257,NULL) </v>
      </c>
      <c r="I236" t="s">
        <v>165</v>
      </c>
    </row>
    <row r="237" spans="1:9" x14ac:dyDescent="0.25">
      <c r="A237" s="12">
        <v>169</v>
      </c>
      <c r="B237" s="7" t="s">
        <v>171</v>
      </c>
      <c r="C237" s="7">
        <v>6122</v>
      </c>
      <c r="D237" s="7" t="str">
        <f>VLOOKUP(A237,Respuestas!$A$1:$E$201,4,)</f>
        <v>a</v>
      </c>
      <c r="E237" s="7">
        <f>VLOOKUP(A237,Respuestas!$A$1:$E$201,5,)</f>
        <v>0</v>
      </c>
      <c r="F237" s="7">
        <f>C57</f>
        <v>2258</v>
      </c>
      <c r="G237" s="7" t="s">
        <v>173</v>
      </c>
      <c r="H237" s="7" t="str">
        <f t="shared" si="5"/>
        <v xml:space="preserve">INSERT [dbo].[AnswerOptionMultiple] ([AnOp_Id], [AnOp_OptionAnswer], [AnOp_TrueAnswer], [OpMu_Id],[Answer_OpMult_Content]) VALUES (6122, N'a', 0,2258,NULL) </v>
      </c>
      <c r="I237" t="s">
        <v>165</v>
      </c>
    </row>
    <row r="238" spans="1:9" x14ac:dyDescent="0.25">
      <c r="A238" s="12">
        <v>170</v>
      </c>
      <c r="B238" s="7" t="s">
        <v>171</v>
      </c>
      <c r="C238" s="7">
        <v>6123</v>
      </c>
      <c r="D238" s="7" t="str">
        <f>VLOOKUP(A238,Respuestas!$A$1:$E$201,4,)</f>
        <v>b</v>
      </c>
      <c r="E238" s="7">
        <f>VLOOKUP(A238,Respuestas!$A$1:$E$201,5,)</f>
        <v>0</v>
      </c>
      <c r="F238" s="7">
        <f>C57</f>
        <v>2258</v>
      </c>
      <c r="G238" s="7" t="s">
        <v>173</v>
      </c>
      <c r="H238" s="7" t="str">
        <f t="shared" si="5"/>
        <v xml:space="preserve">INSERT [dbo].[AnswerOptionMultiple] ([AnOp_Id], [AnOp_OptionAnswer], [AnOp_TrueAnswer], [OpMu_Id],[Answer_OpMult_Content]) VALUES (6123, N'b', 0,2258,NULL) </v>
      </c>
      <c r="I238" t="s">
        <v>165</v>
      </c>
    </row>
    <row r="239" spans="1:9" x14ac:dyDescent="0.25">
      <c r="A239" s="12">
        <v>171</v>
      </c>
      <c r="B239" s="7" t="s">
        <v>171</v>
      </c>
      <c r="C239" s="7">
        <v>6124</v>
      </c>
      <c r="D239" s="7" t="str">
        <f>VLOOKUP(A239,Respuestas!$A$1:$E$201,4,)</f>
        <v>c</v>
      </c>
      <c r="E239" s="7">
        <f>VLOOKUP(A239,Respuestas!$A$1:$E$201,5,)</f>
        <v>0</v>
      </c>
      <c r="F239" s="7">
        <f>C57</f>
        <v>2258</v>
      </c>
      <c r="G239" s="7" t="s">
        <v>173</v>
      </c>
      <c r="H239" s="7" t="str">
        <f t="shared" si="5"/>
        <v xml:space="preserve">INSERT [dbo].[AnswerOptionMultiple] ([AnOp_Id], [AnOp_OptionAnswer], [AnOp_TrueAnswer], [OpMu_Id],[Answer_OpMult_Content]) VALUES (6124, N'c', 0,2258,NULL) </v>
      </c>
      <c r="I239" t="s">
        <v>165</v>
      </c>
    </row>
    <row r="240" spans="1:9" x14ac:dyDescent="0.25">
      <c r="A240" s="12">
        <v>172</v>
      </c>
      <c r="B240" s="7" t="s">
        <v>171</v>
      </c>
      <c r="C240" s="7">
        <v>6125</v>
      </c>
      <c r="D240" s="7" t="str">
        <f>VLOOKUP(A240,Respuestas!$A$1:$E$201,4,)</f>
        <v>d</v>
      </c>
      <c r="E240" s="7">
        <f>VLOOKUP(A240,Respuestas!$A$1:$E$201,5,)</f>
        <v>0</v>
      </c>
      <c r="F240" s="7">
        <f>C57</f>
        <v>2258</v>
      </c>
      <c r="G240" s="7" t="s">
        <v>173</v>
      </c>
      <c r="H240" s="7" t="str">
        <f t="shared" si="5"/>
        <v xml:space="preserve">INSERT [dbo].[AnswerOptionMultiple] ([AnOp_Id], [AnOp_OptionAnswer], [AnOp_TrueAnswer], [OpMu_Id],[Answer_OpMult_Content]) VALUES (6125, N'd', 0,2258,NULL) </v>
      </c>
      <c r="I240" t="s">
        <v>165</v>
      </c>
    </row>
    <row r="241" spans="1:9" x14ac:dyDescent="0.25">
      <c r="A241" s="12">
        <v>173</v>
      </c>
      <c r="B241" s="7" t="s">
        <v>171</v>
      </c>
      <c r="C241" s="7">
        <v>6126</v>
      </c>
      <c r="D241" s="7" t="str">
        <f>VLOOKUP(A241,Respuestas!$A$1:$E$201,4,)</f>
        <v>a</v>
      </c>
      <c r="E241" s="7">
        <f>VLOOKUP(A241,Respuestas!$A$1:$E$201,5,)</f>
        <v>0</v>
      </c>
      <c r="F241" s="7">
        <f>C58</f>
        <v>2259</v>
      </c>
      <c r="G241" s="7" t="s">
        <v>173</v>
      </c>
      <c r="H241" s="7" t="str">
        <f t="shared" si="5"/>
        <v xml:space="preserve">INSERT [dbo].[AnswerOptionMultiple] ([AnOp_Id], [AnOp_OptionAnswer], [AnOp_TrueAnswer], [OpMu_Id],[Answer_OpMult_Content]) VALUES (6126, N'a', 0,2259,NULL) </v>
      </c>
      <c r="I241" t="s">
        <v>165</v>
      </c>
    </row>
    <row r="242" spans="1:9" x14ac:dyDescent="0.25">
      <c r="A242" s="12">
        <v>174</v>
      </c>
      <c r="B242" s="7" t="s">
        <v>171</v>
      </c>
      <c r="C242" s="7">
        <v>6127</v>
      </c>
      <c r="D242" s="7" t="str">
        <f>VLOOKUP(A242,Respuestas!$A$1:$E$201,4,)</f>
        <v>b</v>
      </c>
      <c r="E242" s="7">
        <f>VLOOKUP(A242,Respuestas!$A$1:$E$201,5,)</f>
        <v>0</v>
      </c>
      <c r="F242" s="7">
        <f>C58</f>
        <v>2259</v>
      </c>
      <c r="G242" s="7" t="s">
        <v>173</v>
      </c>
      <c r="H242" s="7" t="str">
        <f t="shared" si="5"/>
        <v xml:space="preserve">INSERT [dbo].[AnswerOptionMultiple] ([AnOp_Id], [AnOp_OptionAnswer], [AnOp_TrueAnswer], [OpMu_Id],[Answer_OpMult_Content]) VALUES (6127, N'b', 0,2259,NULL) </v>
      </c>
      <c r="I242" t="s">
        <v>165</v>
      </c>
    </row>
    <row r="243" spans="1:9" x14ac:dyDescent="0.25">
      <c r="A243" s="12">
        <v>175</v>
      </c>
      <c r="B243" s="7" t="s">
        <v>171</v>
      </c>
      <c r="C243" s="7">
        <v>6128</v>
      </c>
      <c r="D243" s="7" t="str">
        <f>VLOOKUP(A243,Respuestas!$A$1:$E$201,4,)</f>
        <v>c</v>
      </c>
      <c r="E243" s="7">
        <f>VLOOKUP(A243,Respuestas!$A$1:$E$201,5,)</f>
        <v>0</v>
      </c>
      <c r="F243" s="7">
        <f>C58</f>
        <v>2259</v>
      </c>
      <c r="G243" s="7" t="s">
        <v>173</v>
      </c>
      <c r="H243" s="7" t="str">
        <f t="shared" si="5"/>
        <v xml:space="preserve">INSERT [dbo].[AnswerOptionMultiple] ([AnOp_Id], [AnOp_OptionAnswer], [AnOp_TrueAnswer], [OpMu_Id],[Answer_OpMult_Content]) VALUES (6128, N'c', 0,2259,NULL) </v>
      </c>
      <c r="I243" t="s">
        <v>165</v>
      </c>
    </row>
    <row r="244" spans="1:9" x14ac:dyDescent="0.25">
      <c r="A244" s="12">
        <v>176</v>
      </c>
      <c r="B244" s="7" t="s">
        <v>171</v>
      </c>
      <c r="C244" s="7">
        <v>6129</v>
      </c>
      <c r="D244" s="7" t="str">
        <f>VLOOKUP(A244,Respuestas!$A$1:$E$201,4,)</f>
        <v>d</v>
      </c>
      <c r="E244" s="7">
        <f>VLOOKUP(A244,Respuestas!$A$1:$E$201,5,)</f>
        <v>0</v>
      </c>
      <c r="F244" s="7">
        <f>C58</f>
        <v>2259</v>
      </c>
      <c r="G244" s="7" t="s">
        <v>173</v>
      </c>
      <c r="H244" s="7" t="str">
        <f t="shared" si="5"/>
        <v xml:space="preserve">INSERT [dbo].[AnswerOptionMultiple] ([AnOp_Id], [AnOp_OptionAnswer], [AnOp_TrueAnswer], [OpMu_Id],[Answer_OpMult_Content]) VALUES (6129, N'd', 0,2259,NULL) </v>
      </c>
      <c r="I244" t="s">
        <v>165</v>
      </c>
    </row>
    <row r="245" spans="1:9" x14ac:dyDescent="0.25">
      <c r="A245" s="12">
        <v>177</v>
      </c>
      <c r="B245" s="7" t="s">
        <v>171</v>
      </c>
      <c r="C245" s="7">
        <v>6130</v>
      </c>
      <c r="D245" s="7" t="str">
        <f>VLOOKUP(A245,Respuestas!$A$1:$E$201,4,)</f>
        <v>a</v>
      </c>
      <c r="E245" s="7">
        <f>VLOOKUP(A245,Respuestas!$A$1:$E$201,5,)</f>
        <v>0</v>
      </c>
      <c r="F245" s="7">
        <f>C59</f>
        <v>2260</v>
      </c>
      <c r="G245" s="7" t="s">
        <v>173</v>
      </c>
      <c r="H245" s="7" t="str">
        <f t="shared" si="5"/>
        <v xml:space="preserve">INSERT [dbo].[AnswerOptionMultiple] ([AnOp_Id], [AnOp_OptionAnswer], [AnOp_TrueAnswer], [OpMu_Id],[Answer_OpMult_Content]) VALUES (6130, N'a', 0,2260,NULL) </v>
      </c>
      <c r="I245" t="s">
        <v>165</v>
      </c>
    </row>
    <row r="246" spans="1:9" x14ac:dyDescent="0.25">
      <c r="A246" s="12">
        <v>178</v>
      </c>
      <c r="B246" s="7" t="s">
        <v>171</v>
      </c>
      <c r="C246" s="7">
        <v>6131</v>
      </c>
      <c r="D246" s="7" t="str">
        <f>VLOOKUP(A246,Respuestas!$A$1:$E$201,4,)</f>
        <v>b</v>
      </c>
      <c r="E246" s="7">
        <f>VLOOKUP(A246,Respuestas!$A$1:$E$201,5,)</f>
        <v>0</v>
      </c>
      <c r="F246" s="7">
        <f>C59</f>
        <v>2260</v>
      </c>
      <c r="G246" s="7" t="s">
        <v>173</v>
      </c>
      <c r="H246" s="7" t="str">
        <f t="shared" si="5"/>
        <v xml:space="preserve">INSERT [dbo].[AnswerOptionMultiple] ([AnOp_Id], [AnOp_OptionAnswer], [AnOp_TrueAnswer], [OpMu_Id],[Answer_OpMult_Content]) VALUES (6131, N'b', 0,2260,NULL) </v>
      </c>
      <c r="I246" t="s">
        <v>165</v>
      </c>
    </row>
    <row r="247" spans="1:9" x14ac:dyDescent="0.25">
      <c r="A247" s="12">
        <v>179</v>
      </c>
      <c r="B247" s="7" t="s">
        <v>171</v>
      </c>
      <c r="C247" s="7">
        <v>6132</v>
      </c>
      <c r="D247" s="7" t="str">
        <f>VLOOKUP(A247,Respuestas!$A$1:$E$201,4,)</f>
        <v>c</v>
      </c>
      <c r="E247" s="7">
        <f>VLOOKUP(A247,Respuestas!$A$1:$E$201,5,)</f>
        <v>0</v>
      </c>
      <c r="F247" s="7">
        <f>C59</f>
        <v>2260</v>
      </c>
      <c r="G247" s="7" t="s">
        <v>173</v>
      </c>
      <c r="H247" s="7" t="str">
        <f t="shared" si="5"/>
        <v xml:space="preserve">INSERT [dbo].[AnswerOptionMultiple] ([AnOp_Id], [AnOp_OptionAnswer], [AnOp_TrueAnswer], [OpMu_Id],[Answer_OpMult_Content]) VALUES (6132, N'c', 0,2260,NULL) </v>
      </c>
      <c r="I247" t="s">
        <v>165</v>
      </c>
    </row>
    <row r="248" spans="1:9" x14ac:dyDescent="0.25">
      <c r="A248" s="12">
        <v>180</v>
      </c>
      <c r="B248" s="7" t="s">
        <v>171</v>
      </c>
      <c r="C248" s="7">
        <v>6133</v>
      </c>
      <c r="D248" s="7" t="str">
        <f>VLOOKUP(A248,Respuestas!$A$1:$E$201,4,)</f>
        <v>d</v>
      </c>
      <c r="E248" s="7">
        <f>VLOOKUP(A248,Respuestas!$A$1:$E$201,5,)</f>
        <v>0</v>
      </c>
      <c r="F248" s="7">
        <f>C59</f>
        <v>2260</v>
      </c>
      <c r="G248" s="7" t="s">
        <v>173</v>
      </c>
      <c r="H248" s="7" t="str">
        <f t="shared" si="5"/>
        <v xml:space="preserve">INSERT [dbo].[AnswerOptionMultiple] ([AnOp_Id], [AnOp_OptionAnswer], [AnOp_TrueAnswer], [OpMu_Id],[Answer_OpMult_Content]) VALUES (6133, N'd', 0,2260,NULL) </v>
      </c>
      <c r="I248" t="s">
        <v>165</v>
      </c>
    </row>
    <row r="249" spans="1:9" x14ac:dyDescent="0.25">
      <c r="A249" s="12">
        <v>181</v>
      </c>
      <c r="B249" s="7" t="s">
        <v>171</v>
      </c>
      <c r="C249" s="7">
        <v>6134</v>
      </c>
      <c r="D249" s="7" t="str">
        <f>VLOOKUP(A249,Respuestas!$A$1:$E$201,4,)</f>
        <v>a</v>
      </c>
      <c r="E249" s="7">
        <f>VLOOKUP(A249,Respuestas!$A$1:$E$201,5,)</f>
        <v>0</v>
      </c>
      <c r="F249" s="7">
        <f>C60</f>
        <v>2261</v>
      </c>
      <c r="G249" s="7" t="s">
        <v>173</v>
      </c>
      <c r="H249" s="7" t="str">
        <f t="shared" si="5"/>
        <v xml:space="preserve">INSERT [dbo].[AnswerOptionMultiple] ([AnOp_Id], [AnOp_OptionAnswer], [AnOp_TrueAnswer], [OpMu_Id],[Answer_OpMult_Content]) VALUES (6134, N'a', 0,2261,NULL) </v>
      </c>
      <c r="I249" t="s">
        <v>165</v>
      </c>
    </row>
    <row r="250" spans="1:9" x14ac:dyDescent="0.25">
      <c r="A250" s="12">
        <v>182</v>
      </c>
      <c r="B250" s="7" t="s">
        <v>171</v>
      </c>
      <c r="C250" s="7">
        <v>6135</v>
      </c>
      <c r="D250" s="7" t="str">
        <f>VLOOKUP(A250,Respuestas!$A$1:$E$201,4,)</f>
        <v>b</v>
      </c>
      <c r="E250" s="7">
        <f>VLOOKUP(A250,Respuestas!$A$1:$E$201,5,)</f>
        <v>0</v>
      </c>
      <c r="F250" s="7">
        <f>C60</f>
        <v>2261</v>
      </c>
      <c r="G250" s="7" t="s">
        <v>173</v>
      </c>
      <c r="H250" s="7" t="str">
        <f t="shared" si="5"/>
        <v xml:space="preserve">INSERT [dbo].[AnswerOptionMultiple] ([AnOp_Id], [AnOp_OptionAnswer], [AnOp_TrueAnswer], [OpMu_Id],[Answer_OpMult_Content]) VALUES (6135, N'b', 0,2261,NULL) </v>
      </c>
      <c r="I250" t="s">
        <v>165</v>
      </c>
    </row>
    <row r="251" spans="1:9" x14ac:dyDescent="0.25">
      <c r="A251" s="12">
        <v>183</v>
      </c>
      <c r="B251" s="7" t="s">
        <v>171</v>
      </c>
      <c r="C251" s="7">
        <v>6136</v>
      </c>
      <c r="D251" s="7" t="str">
        <f>VLOOKUP(A251,Respuestas!$A$1:$E$201,4,)</f>
        <v>c</v>
      </c>
      <c r="E251" s="7">
        <f>VLOOKUP(A251,Respuestas!$A$1:$E$201,5,)</f>
        <v>0</v>
      </c>
      <c r="F251" s="7">
        <f>C60</f>
        <v>2261</v>
      </c>
      <c r="G251" s="7" t="s">
        <v>173</v>
      </c>
      <c r="H251" s="7" t="str">
        <f t="shared" si="5"/>
        <v xml:space="preserve">INSERT [dbo].[AnswerOptionMultiple] ([AnOp_Id], [AnOp_OptionAnswer], [AnOp_TrueAnswer], [OpMu_Id],[Answer_OpMult_Content]) VALUES (6136, N'c', 0,2261,NULL) </v>
      </c>
      <c r="I251" t="s">
        <v>165</v>
      </c>
    </row>
    <row r="252" spans="1:9" x14ac:dyDescent="0.25">
      <c r="A252" s="12">
        <v>184</v>
      </c>
      <c r="B252" s="7" t="s">
        <v>171</v>
      </c>
      <c r="C252" s="7">
        <v>6137</v>
      </c>
      <c r="D252" s="7" t="str">
        <f>VLOOKUP(A252,Respuestas!$A$1:$E$201,4,)</f>
        <v>d</v>
      </c>
      <c r="E252" s="7">
        <f>VLOOKUP(A252,Respuestas!$A$1:$E$201,5,)</f>
        <v>0</v>
      </c>
      <c r="F252" s="7">
        <f>C60</f>
        <v>2261</v>
      </c>
      <c r="G252" s="7" t="s">
        <v>173</v>
      </c>
      <c r="H252" s="7" t="str">
        <f t="shared" si="5"/>
        <v xml:space="preserve">INSERT [dbo].[AnswerOptionMultiple] ([AnOp_Id], [AnOp_OptionAnswer], [AnOp_TrueAnswer], [OpMu_Id],[Answer_OpMult_Content]) VALUES (6137, N'd', 0,2261,NULL) </v>
      </c>
      <c r="I252" t="s">
        <v>165</v>
      </c>
    </row>
    <row r="253" spans="1:9" x14ac:dyDescent="0.25">
      <c r="A253" s="12">
        <v>185</v>
      </c>
      <c r="B253" s="7" t="s">
        <v>171</v>
      </c>
      <c r="C253" s="7">
        <v>6138</v>
      </c>
      <c r="D253" s="7" t="str">
        <f>VLOOKUP(A253,Respuestas!$A$1:$E$201,4,)</f>
        <v>a</v>
      </c>
      <c r="E253" s="7">
        <f>VLOOKUP(A253,Respuestas!$A$1:$E$201,5,)</f>
        <v>0</v>
      </c>
      <c r="F253" s="7">
        <f>C61</f>
        <v>2262</v>
      </c>
      <c r="G253" s="7" t="s">
        <v>173</v>
      </c>
      <c r="H253" s="7" t="str">
        <f t="shared" si="5"/>
        <v xml:space="preserve">INSERT [dbo].[AnswerOptionMultiple] ([AnOp_Id], [AnOp_OptionAnswer], [AnOp_TrueAnswer], [OpMu_Id],[Answer_OpMult_Content]) VALUES (6138, N'a', 0,2262,NULL) </v>
      </c>
      <c r="I253" t="s">
        <v>165</v>
      </c>
    </row>
    <row r="254" spans="1:9" x14ac:dyDescent="0.25">
      <c r="A254" s="12">
        <v>186</v>
      </c>
      <c r="B254" s="7" t="s">
        <v>171</v>
      </c>
      <c r="C254" s="7">
        <v>6139</v>
      </c>
      <c r="D254" s="7" t="str">
        <f>VLOOKUP(A254,Respuestas!$A$1:$E$201,4,)</f>
        <v>b</v>
      </c>
      <c r="E254" s="7">
        <f>VLOOKUP(A254,Respuestas!$A$1:$E$201,5,)</f>
        <v>0</v>
      </c>
      <c r="F254" s="7">
        <f>C61</f>
        <v>2262</v>
      </c>
      <c r="G254" s="7" t="s">
        <v>173</v>
      </c>
      <c r="H254" s="7" t="str">
        <f t="shared" si="5"/>
        <v xml:space="preserve">INSERT [dbo].[AnswerOptionMultiple] ([AnOp_Id], [AnOp_OptionAnswer], [AnOp_TrueAnswer], [OpMu_Id],[Answer_OpMult_Content]) VALUES (6139, N'b', 0,2262,NULL) </v>
      </c>
      <c r="I254" t="s">
        <v>165</v>
      </c>
    </row>
    <row r="255" spans="1:9" x14ac:dyDescent="0.25">
      <c r="A255" s="12">
        <v>187</v>
      </c>
      <c r="B255" s="7" t="s">
        <v>171</v>
      </c>
      <c r="C255" s="7">
        <v>6140</v>
      </c>
      <c r="D255" s="7" t="str">
        <f>VLOOKUP(A255,Respuestas!$A$1:$E$201,4,)</f>
        <v>c</v>
      </c>
      <c r="E255" s="7">
        <f>VLOOKUP(A255,Respuestas!$A$1:$E$201,5,)</f>
        <v>0</v>
      </c>
      <c r="F255" s="7">
        <f>C61</f>
        <v>2262</v>
      </c>
      <c r="G255" s="7" t="s">
        <v>173</v>
      </c>
      <c r="H255" s="7" t="str">
        <f t="shared" si="5"/>
        <v xml:space="preserve">INSERT [dbo].[AnswerOptionMultiple] ([AnOp_Id], [AnOp_OptionAnswer], [AnOp_TrueAnswer], [OpMu_Id],[Answer_OpMult_Content]) VALUES (6140, N'c', 0,2262,NULL) </v>
      </c>
      <c r="I255" t="s">
        <v>165</v>
      </c>
    </row>
    <row r="256" spans="1:9" x14ac:dyDescent="0.25">
      <c r="A256" s="12">
        <v>188</v>
      </c>
      <c r="B256" s="7" t="s">
        <v>171</v>
      </c>
      <c r="C256" s="7">
        <v>6141</v>
      </c>
      <c r="D256" s="7" t="str">
        <f>VLOOKUP(A256,Respuestas!$A$1:$E$201,4,)</f>
        <v>d</v>
      </c>
      <c r="E256" s="7">
        <f>VLOOKUP(A256,Respuestas!$A$1:$E$201,5,)</f>
        <v>0</v>
      </c>
      <c r="F256" s="7">
        <f>C61</f>
        <v>2262</v>
      </c>
      <c r="G256" s="7" t="s">
        <v>173</v>
      </c>
      <c r="H256" s="7" t="str">
        <f t="shared" si="5"/>
        <v xml:space="preserve">INSERT [dbo].[AnswerOptionMultiple] ([AnOp_Id], [AnOp_OptionAnswer], [AnOp_TrueAnswer], [OpMu_Id],[Answer_OpMult_Content]) VALUES (6141, N'd', 0,2262,NULL) </v>
      </c>
      <c r="I256" t="s">
        <v>165</v>
      </c>
    </row>
    <row r="257" spans="1:9" x14ac:dyDescent="0.25">
      <c r="A257" s="12">
        <v>189</v>
      </c>
      <c r="B257" s="7" t="s">
        <v>171</v>
      </c>
      <c r="C257" s="7">
        <v>6142</v>
      </c>
      <c r="D257" s="7" t="str">
        <f>VLOOKUP(A257,Respuestas!$A$1:$E$201,4,)</f>
        <v>a</v>
      </c>
      <c r="E257" s="7">
        <f>VLOOKUP(A257,Respuestas!$A$1:$E$201,5,)</f>
        <v>0</v>
      </c>
      <c r="F257" s="7">
        <f>C62</f>
        <v>2263</v>
      </c>
      <c r="G257" s="7" t="s">
        <v>173</v>
      </c>
      <c r="H257" s="7" t="str">
        <f t="shared" si="5"/>
        <v xml:space="preserve">INSERT [dbo].[AnswerOptionMultiple] ([AnOp_Id], [AnOp_OptionAnswer], [AnOp_TrueAnswer], [OpMu_Id],[Answer_OpMult_Content]) VALUES (6142, N'a', 0,2263,NULL) </v>
      </c>
      <c r="I257" t="s">
        <v>165</v>
      </c>
    </row>
    <row r="258" spans="1:9" x14ac:dyDescent="0.25">
      <c r="A258" s="12">
        <v>190</v>
      </c>
      <c r="B258" s="7" t="s">
        <v>171</v>
      </c>
      <c r="C258" s="7">
        <v>6143</v>
      </c>
      <c r="D258" s="7" t="str">
        <f>VLOOKUP(A258,Respuestas!$A$1:$E$201,4,)</f>
        <v>b</v>
      </c>
      <c r="E258" s="7">
        <f>VLOOKUP(A258,Respuestas!$A$1:$E$201,5,)</f>
        <v>0</v>
      </c>
      <c r="F258" s="7">
        <f>C62</f>
        <v>2263</v>
      </c>
      <c r="G258" s="7" t="s">
        <v>173</v>
      </c>
      <c r="H258" s="7" t="str">
        <f t="shared" si="5"/>
        <v xml:space="preserve">INSERT [dbo].[AnswerOptionMultiple] ([AnOp_Id], [AnOp_OptionAnswer], [AnOp_TrueAnswer], [OpMu_Id],[Answer_OpMult_Content]) VALUES (6143, N'b', 0,2263,NULL) </v>
      </c>
      <c r="I258" t="s">
        <v>165</v>
      </c>
    </row>
    <row r="259" spans="1:9" x14ac:dyDescent="0.25">
      <c r="A259" s="12">
        <v>191</v>
      </c>
      <c r="B259" s="7" t="s">
        <v>171</v>
      </c>
      <c r="C259" s="7">
        <v>6144</v>
      </c>
      <c r="D259" s="7" t="str">
        <f>VLOOKUP(A259,Respuestas!$A$1:$E$201,4,)</f>
        <v>c</v>
      </c>
      <c r="E259" s="7">
        <f>VLOOKUP(A259,Respuestas!$A$1:$E$201,5,)</f>
        <v>0</v>
      </c>
      <c r="F259" s="7">
        <f>C62</f>
        <v>2263</v>
      </c>
      <c r="G259" s="7" t="s">
        <v>173</v>
      </c>
      <c r="H259" s="7" t="str">
        <f t="shared" si="5"/>
        <v xml:space="preserve">INSERT [dbo].[AnswerOptionMultiple] ([AnOp_Id], [AnOp_OptionAnswer], [AnOp_TrueAnswer], [OpMu_Id],[Answer_OpMult_Content]) VALUES (6144, N'c', 0,2263,NULL) </v>
      </c>
      <c r="I259" t="s">
        <v>165</v>
      </c>
    </row>
    <row r="260" spans="1:9" x14ac:dyDescent="0.25">
      <c r="A260" s="12">
        <v>192</v>
      </c>
      <c r="B260" s="7" t="s">
        <v>171</v>
      </c>
      <c r="C260" s="7">
        <v>6145</v>
      </c>
      <c r="D260" s="7" t="str">
        <f>VLOOKUP(A260,Respuestas!$A$1:$E$201,4,)</f>
        <v>d</v>
      </c>
      <c r="E260" s="7">
        <f>VLOOKUP(A260,Respuestas!$A$1:$E$201,5,)</f>
        <v>0</v>
      </c>
      <c r="F260" s="7">
        <f>C62</f>
        <v>2263</v>
      </c>
      <c r="G260" s="7" t="s">
        <v>173</v>
      </c>
      <c r="H260" s="7" t="str">
        <f t="shared" si="5"/>
        <v xml:space="preserve">INSERT [dbo].[AnswerOptionMultiple] ([AnOp_Id], [AnOp_OptionAnswer], [AnOp_TrueAnswer], [OpMu_Id],[Answer_OpMult_Content]) VALUES (6145, N'd', 0,2263,NULL) </v>
      </c>
      <c r="I260" t="s">
        <v>165</v>
      </c>
    </row>
    <row r="261" spans="1:9" x14ac:dyDescent="0.25">
      <c r="A261" s="12">
        <v>193</v>
      </c>
      <c r="B261" s="7" t="s">
        <v>171</v>
      </c>
      <c r="C261" s="7">
        <v>6146</v>
      </c>
      <c r="D261" s="7" t="str">
        <f>VLOOKUP(A261,Respuestas!$A$1:$E$201,4,)</f>
        <v>a</v>
      </c>
      <c r="E261" s="7">
        <f>VLOOKUP(A261,Respuestas!$A$1:$E$201,5,)</f>
        <v>0</v>
      </c>
      <c r="F261" s="7">
        <f>C63</f>
        <v>2264</v>
      </c>
      <c r="G261" s="7" t="s">
        <v>173</v>
      </c>
      <c r="H261" s="7" t="str">
        <f t="shared" si="5"/>
        <v xml:space="preserve">INSERT [dbo].[AnswerOptionMultiple] ([AnOp_Id], [AnOp_OptionAnswer], [AnOp_TrueAnswer], [OpMu_Id],[Answer_OpMult_Content]) VALUES (6146, N'a', 0,2264,NULL) </v>
      </c>
      <c r="I261" t="s">
        <v>165</v>
      </c>
    </row>
    <row r="262" spans="1:9" x14ac:dyDescent="0.25">
      <c r="A262" s="12">
        <v>194</v>
      </c>
      <c r="B262" s="7" t="s">
        <v>171</v>
      </c>
      <c r="C262" s="7">
        <v>6147</v>
      </c>
      <c r="D262" s="7" t="str">
        <f>VLOOKUP(A262,Respuestas!$A$1:$E$201,4,)</f>
        <v>b</v>
      </c>
      <c r="E262" s="7">
        <f>VLOOKUP(A262,Respuestas!$A$1:$E$201,5,)</f>
        <v>0</v>
      </c>
      <c r="F262" s="7">
        <f>C63</f>
        <v>2264</v>
      </c>
      <c r="G262" s="7" t="s">
        <v>173</v>
      </c>
      <c r="H262" s="7" t="str">
        <f t="shared" ref="H262:H268" si="6">_xlfn.CONCAT(B262,C262,", N'",D262,"', ",E262,",",F262,",",G262,") ")</f>
        <v xml:space="preserve">INSERT [dbo].[AnswerOptionMultiple] ([AnOp_Id], [AnOp_OptionAnswer], [AnOp_TrueAnswer], [OpMu_Id],[Answer_OpMult_Content]) VALUES (6147, N'b', 0,2264,NULL) </v>
      </c>
      <c r="I262" t="s">
        <v>165</v>
      </c>
    </row>
    <row r="263" spans="1:9" x14ac:dyDescent="0.25">
      <c r="A263" s="12">
        <v>195</v>
      </c>
      <c r="B263" s="7" t="s">
        <v>171</v>
      </c>
      <c r="C263" s="7">
        <v>6148</v>
      </c>
      <c r="D263" s="7" t="str">
        <f>VLOOKUP(A263,Respuestas!$A$1:$E$201,4,)</f>
        <v>c</v>
      </c>
      <c r="E263" s="7">
        <f>VLOOKUP(A263,Respuestas!$A$1:$E$201,5,)</f>
        <v>0</v>
      </c>
      <c r="F263" s="7">
        <f>C63</f>
        <v>2264</v>
      </c>
      <c r="G263" s="7" t="s">
        <v>173</v>
      </c>
      <c r="H263" s="7" t="str">
        <f t="shared" si="6"/>
        <v xml:space="preserve">INSERT [dbo].[AnswerOptionMultiple] ([AnOp_Id], [AnOp_OptionAnswer], [AnOp_TrueAnswer], [OpMu_Id],[Answer_OpMult_Content]) VALUES (6148, N'c', 0,2264,NULL) </v>
      </c>
      <c r="I263" t="s">
        <v>165</v>
      </c>
    </row>
    <row r="264" spans="1:9" x14ac:dyDescent="0.25">
      <c r="A264" s="12">
        <v>196</v>
      </c>
      <c r="B264" s="7" t="s">
        <v>171</v>
      </c>
      <c r="C264" s="7">
        <v>6149</v>
      </c>
      <c r="D264" s="7" t="str">
        <f>VLOOKUP(A264,Respuestas!$A$1:$E$201,4,)</f>
        <v>d</v>
      </c>
      <c r="E264" s="7">
        <f>VLOOKUP(A264,Respuestas!$A$1:$E$201,5,)</f>
        <v>0</v>
      </c>
      <c r="F264" s="7">
        <f>C63</f>
        <v>2264</v>
      </c>
      <c r="G264" s="7" t="s">
        <v>173</v>
      </c>
      <c r="H264" s="7" t="str">
        <f t="shared" si="6"/>
        <v xml:space="preserve">INSERT [dbo].[AnswerOptionMultiple] ([AnOp_Id], [AnOp_OptionAnswer], [AnOp_TrueAnswer], [OpMu_Id],[Answer_OpMult_Content]) VALUES (6149, N'd', 0,2264,NULL) </v>
      </c>
      <c r="I264" t="s">
        <v>165</v>
      </c>
    </row>
    <row r="265" spans="1:9" x14ac:dyDescent="0.25">
      <c r="A265" s="12">
        <v>197</v>
      </c>
      <c r="B265" s="7" t="s">
        <v>171</v>
      </c>
      <c r="C265" s="7">
        <v>6150</v>
      </c>
      <c r="D265" s="7" t="str">
        <f>VLOOKUP(A265,Respuestas!$A$1:$E$201,4,)</f>
        <v>a</v>
      </c>
      <c r="E265" s="7">
        <f>VLOOKUP(A265,Respuestas!$A$1:$E$201,5,)</f>
        <v>0</v>
      </c>
      <c r="F265" s="7">
        <f>C64</f>
        <v>2265</v>
      </c>
      <c r="G265" s="7" t="s">
        <v>173</v>
      </c>
      <c r="H265" s="7" t="str">
        <f t="shared" si="6"/>
        <v xml:space="preserve">INSERT [dbo].[AnswerOptionMultiple] ([AnOp_Id], [AnOp_OptionAnswer], [AnOp_TrueAnswer], [OpMu_Id],[Answer_OpMult_Content]) VALUES (6150, N'a', 0,2265,NULL) </v>
      </c>
      <c r="I265" t="s">
        <v>165</v>
      </c>
    </row>
    <row r="266" spans="1:9" x14ac:dyDescent="0.25">
      <c r="A266" s="12">
        <v>198</v>
      </c>
      <c r="B266" s="7" t="s">
        <v>171</v>
      </c>
      <c r="C266" s="7">
        <v>6151</v>
      </c>
      <c r="D266" s="7" t="str">
        <f>VLOOKUP(A266,Respuestas!$A$1:$E$201,4,)</f>
        <v>b</v>
      </c>
      <c r="E266" s="7">
        <f>VLOOKUP(A266,Respuestas!$A$1:$E$201,5,)</f>
        <v>0</v>
      </c>
      <c r="F266" s="7">
        <f>C64</f>
        <v>2265</v>
      </c>
      <c r="G266" s="7" t="s">
        <v>173</v>
      </c>
      <c r="H266" s="7" t="str">
        <f t="shared" si="6"/>
        <v xml:space="preserve">INSERT [dbo].[AnswerOptionMultiple] ([AnOp_Id], [AnOp_OptionAnswer], [AnOp_TrueAnswer], [OpMu_Id],[Answer_OpMult_Content]) VALUES (6151, N'b', 0,2265,NULL) </v>
      </c>
      <c r="I266" t="s">
        <v>165</v>
      </c>
    </row>
    <row r="267" spans="1:9" x14ac:dyDescent="0.25">
      <c r="A267" s="12">
        <v>199</v>
      </c>
      <c r="B267" s="7" t="s">
        <v>171</v>
      </c>
      <c r="C267" s="7">
        <v>6152</v>
      </c>
      <c r="D267" s="7" t="str">
        <f>VLOOKUP(A267,Respuestas!$A$1:$E$201,4,)</f>
        <v>c</v>
      </c>
      <c r="E267" s="7">
        <f>VLOOKUP(A267,Respuestas!$A$1:$E$201,5,)</f>
        <v>0</v>
      </c>
      <c r="F267" s="7">
        <f>C64</f>
        <v>2265</v>
      </c>
      <c r="G267" s="7" t="s">
        <v>173</v>
      </c>
      <c r="H267" s="7" t="str">
        <f t="shared" si="6"/>
        <v xml:space="preserve">INSERT [dbo].[AnswerOptionMultiple] ([AnOp_Id], [AnOp_OptionAnswer], [AnOp_TrueAnswer], [OpMu_Id],[Answer_OpMult_Content]) VALUES (6152, N'c', 0,2265,NULL) </v>
      </c>
      <c r="I267" t="s">
        <v>165</v>
      </c>
    </row>
    <row r="268" spans="1:9" x14ac:dyDescent="0.25">
      <c r="A268" s="12">
        <v>200</v>
      </c>
      <c r="B268" s="7" t="s">
        <v>171</v>
      </c>
      <c r="C268" s="7">
        <v>6153</v>
      </c>
      <c r="D268" s="7" t="str">
        <f>VLOOKUP(A268,Respuestas!$A$1:$E$201,4,)</f>
        <v>d</v>
      </c>
      <c r="E268" s="7">
        <f>VLOOKUP(A268,Respuestas!$A$1:$E$201,5,)</f>
        <v>0</v>
      </c>
      <c r="F268" s="7">
        <f>C64</f>
        <v>2265</v>
      </c>
      <c r="G268" s="7" t="s">
        <v>173</v>
      </c>
      <c r="H268" s="7" t="str">
        <f t="shared" si="6"/>
        <v xml:space="preserve">INSERT [dbo].[AnswerOptionMultiple] ([AnOp_Id], [AnOp_OptionAnswer], [AnOp_TrueAnswer], [OpMu_Id],[Answer_OpMult_Content]) VALUES (6153, N'd', 0,2265,NULL) </v>
      </c>
      <c r="I268" t="s">
        <v>165</v>
      </c>
    </row>
  </sheetData>
  <mergeCells count="7">
    <mergeCell ref="A67:H67"/>
    <mergeCell ref="B1:I1"/>
    <mergeCell ref="K1:K2"/>
    <mergeCell ref="L1:L2"/>
    <mergeCell ref="B5:H5"/>
    <mergeCell ref="A13:I13"/>
    <mergeCell ref="B9:L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Preguntas</vt:lpstr>
      <vt:lpstr>Respuestas</vt:lpstr>
      <vt:lpstr>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2021-07-12T23:14:55Z</dcterms:created>
  <dcterms:modified xsi:type="dcterms:W3CDTF">2021-08-26T17:45:48Z</dcterms:modified>
</cp:coreProperties>
</file>