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27A1AAB3-C381-4AC9-9D31-08CDFC60381E}" xr6:coauthVersionLast="32" xr6:coauthVersionMax="32" xr10:uidLastSave="{00000000-0000-0000-0000-000000000000}"/>
  <bookViews>
    <workbookView xWindow="0" yWindow="0" windowWidth="22260" windowHeight="12645" xr2:uid="{00000000-000D-0000-FFFF-FFFF0000000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1" l="1"/>
  <c r="B29" i="1"/>
  <c r="C34" i="1"/>
  <c r="C35" i="1"/>
  <c r="C36" i="1"/>
  <c r="C37" i="1"/>
  <c r="C38" i="1"/>
  <c r="C39" i="1"/>
  <c r="C40" i="1"/>
  <c r="C41" i="1"/>
  <c r="C42" i="1"/>
  <c r="C43" i="1"/>
  <c r="C44" i="1"/>
  <c r="C45" i="1"/>
  <c r="C46" i="1"/>
  <c r="C47" i="1"/>
  <c r="C48" i="1"/>
  <c r="C49" i="1"/>
  <c r="C50" i="1"/>
  <c r="C51" i="1"/>
  <c r="C52" i="1"/>
  <c r="C33" i="1"/>
  <c r="F14" i="1"/>
  <c r="G14" i="1" s="1"/>
  <c r="F15" i="1"/>
  <c r="G15" i="1" s="1"/>
  <c r="F13" i="1"/>
  <c r="G13" i="1" s="1"/>
  <c r="B16" i="1"/>
  <c r="C9" i="1"/>
  <c r="F16" i="1" l="1"/>
  <c r="G16" i="1"/>
  <c r="A20" i="1" s="1"/>
  <c r="D14" i="1"/>
  <c r="D15" i="1"/>
  <c r="D13" i="1"/>
  <c r="D16" i="1" l="1"/>
  <c r="B20" i="1"/>
  <c r="F20" i="1"/>
  <c r="D20" i="1" l="1"/>
  <c r="C20" i="1"/>
  <c r="E20" i="1"/>
</calcChain>
</file>

<file path=xl/sharedStrings.xml><?xml version="1.0" encoding="utf-8"?>
<sst xmlns="http://schemas.openxmlformats.org/spreadsheetml/2006/main" count="27" uniqueCount="25">
  <si>
    <t>CRECIFOL</t>
  </si>
  <si>
    <t>MAZUCAL</t>
  </si>
  <si>
    <t>INSUMO</t>
  </si>
  <si>
    <t>COSTO POR BOLSA</t>
  </si>
  <si>
    <t>HONGOS ENTOMOPATÓGENOS</t>
  </si>
  <si>
    <t>% DE GANANCIA POR BOLSA</t>
  </si>
  <si>
    <t>CANTIDAD EN BOLSAS</t>
  </si>
  <si>
    <t>TOTAL COMPRA</t>
  </si>
  <si>
    <t>GANANCIA POR BOLSA</t>
  </si>
  <si>
    <t>GANANCIA TOTAL</t>
  </si>
  <si>
    <t>BOLSITAS</t>
  </si>
  <si>
    <t>DATOS: 20 CAJAS DE 20 BOLSITAS CADA CAJA</t>
  </si>
  <si>
    <t>TOTAL</t>
  </si>
  <si>
    <t>GANANCIA EN 1 MES</t>
  </si>
  <si>
    <t>6 MESES</t>
  </si>
  <si>
    <t>10 BIMESTRES</t>
  </si>
  <si>
    <t>6 BIMESTRES</t>
  </si>
  <si>
    <t>120 MESES (10 AÑOS)</t>
  </si>
  <si>
    <t>CAPITAL</t>
  </si>
  <si>
    <t>TIEMPO</t>
  </si>
  <si>
    <t>INTERES</t>
  </si>
  <si>
    <t>GANANCIA POR LA COMPRA</t>
  </si>
  <si>
    <t>PARA CONVERTIR ESTA TABLA  SAQUE EL PORCENTAJE QUE OBTUVO DON JUAN EN EL MES</t>
  </si>
  <si>
    <t>X</t>
  </si>
  <si>
    <t>(591600*100)/2505000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</si>
</sst>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0.0"/>
  </numFmts>
  <fonts count="4" x14ac:knownFonts="1">
    <font>
      <sz val="11"/>
      <color theme="1"/>
      <name val="Calibri"/>
      <family val="2"/>
      <scheme val="minor"/>
    </font>
    <font>
      <sz val="11"/>
      <color theme="1"/>
      <name val="Arial"/>
      <family val="2"/>
    </font>
    <font>
      <b/>
      <sz val="11"/>
      <color theme="1"/>
      <name val="Arial"/>
      <family val="2"/>
    </font>
    <font>
      <sz val="11"/>
      <name val="Arial"/>
      <family val="2"/>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1" fillId="0" borderId="1" xfId="0" applyFont="1" applyBorder="1"/>
    <xf numFmtId="164" fontId="1" fillId="0" borderId="1" xfId="0" applyNumberFormat="1" applyFont="1" applyBorder="1"/>
    <xf numFmtId="0" fontId="1" fillId="0" borderId="1" xfId="0" applyFont="1" applyBorder="1" applyAlignment="1">
      <alignment wrapText="1"/>
    </xf>
    <xf numFmtId="0" fontId="2" fillId="2" borderId="1" xfId="0" applyFont="1" applyFill="1" applyBorder="1" applyAlignment="1">
      <alignment wrapText="1"/>
    </xf>
    <xf numFmtId="0" fontId="0" fillId="2" borderId="0" xfId="0" applyFill="1"/>
    <xf numFmtId="3" fontId="1" fillId="0" borderId="1" xfId="0" applyNumberFormat="1" applyFont="1" applyBorder="1"/>
    <xf numFmtId="164" fontId="0" fillId="0" borderId="0" xfId="0" applyNumberFormat="1"/>
    <xf numFmtId="0" fontId="1" fillId="3" borderId="1" xfId="0" applyFont="1" applyFill="1" applyBorder="1" applyAlignment="1">
      <alignment horizontal="center" wrapText="1"/>
    </xf>
    <xf numFmtId="0" fontId="0" fillId="0" borderId="0" xfId="0" applyBorder="1"/>
    <xf numFmtId="0" fontId="0" fillId="0" borderId="0" xfId="0" applyFill="1"/>
    <xf numFmtId="0" fontId="1" fillId="0" borderId="0" xfId="0" applyFont="1" applyFill="1" applyBorder="1" applyAlignment="1">
      <alignment horizontal="center" wrapText="1"/>
    </xf>
    <xf numFmtId="0" fontId="0" fillId="0" borderId="0" xfId="0" applyFill="1" applyBorder="1"/>
    <xf numFmtId="164" fontId="3" fillId="4" borderId="1" xfId="0" applyNumberFormat="1" applyFont="1" applyFill="1" applyBorder="1"/>
    <xf numFmtId="164" fontId="1" fillId="4" borderId="1" xfId="0" applyNumberFormat="1" applyFont="1" applyFill="1" applyBorder="1"/>
    <xf numFmtId="0" fontId="0" fillId="0" borderId="1" xfId="0" applyFill="1" applyBorder="1"/>
    <xf numFmtId="3" fontId="0" fillId="0" borderId="1" xfId="0" applyNumberFormat="1" applyBorder="1"/>
    <xf numFmtId="3" fontId="0" fillId="0" borderId="1" xfId="0" applyNumberFormat="1" applyFill="1" applyBorder="1"/>
    <xf numFmtId="3" fontId="0" fillId="0" borderId="0" xfId="0" applyNumberFormat="1" applyBorder="1"/>
    <xf numFmtId="0" fontId="2" fillId="5" borderId="1" xfId="0" applyFont="1" applyFill="1" applyBorder="1" applyAlignment="1">
      <alignment horizontal="center"/>
    </xf>
    <xf numFmtId="9" fontId="0" fillId="0" borderId="0" xfId="0" applyNumberFormat="1"/>
    <xf numFmtId="0" fontId="0" fillId="0" borderId="0" xfId="0" applyAlignment="1">
      <alignment horizontal="right"/>
    </xf>
    <xf numFmtId="3" fontId="0" fillId="0" borderId="0" xfId="0" applyNumberFormat="1"/>
    <xf numFmtId="3" fontId="0" fillId="0" borderId="0" xfId="0" applyNumberFormat="1" applyAlignment="1">
      <alignment horizontal="right"/>
    </xf>
    <xf numFmtId="165" fontId="0" fillId="0" borderId="0" xfId="0" applyNumberFormat="1"/>
    <xf numFmtId="0" fontId="2" fillId="0" borderId="1" xfId="0" applyFont="1" applyBorder="1"/>
    <xf numFmtId="0" fontId="0" fillId="0" borderId="0" xfId="0" applyAlignment="1"/>
    <xf numFmtId="0" fontId="0" fillId="0" borderId="0"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FF0000"/>
                </a:solidFill>
              </a:rPr>
              <a:t>GANANCIA PRODUCIDA</a:t>
            </a: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barChart>
        <c:barDir val="col"/>
        <c:grouping val="clustered"/>
        <c:varyColors val="0"/>
        <c:ser>
          <c:idx val="0"/>
          <c:order val="0"/>
          <c:spPr>
            <a:noFill/>
            <a:ln w="9525" cap="flat" cmpd="sng" algn="ctr">
              <a:solidFill>
                <a:schemeClr val="accent6"/>
              </a:solidFill>
              <a:miter lim="800000"/>
            </a:ln>
            <a:effectLst>
              <a:glow rad="63500">
                <a:schemeClr val="accent6">
                  <a:satMod val="175000"/>
                  <a:alpha val="25000"/>
                </a:schemeClr>
              </a:glow>
            </a:effectLst>
          </c:spPr>
          <c:invertIfNegative val="0"/>
          <c:cat>
            <c:strRef>
              <c:f>Hoja1!$B$19:$F$19</c:f>
              <c:strCache>
                <c:ptCount val="5"/>
                <c:pt idx="0">
                  <c:v>GANANCIA EN 1 MES</c:v>
                </c:pt>
                <c:pt idx="1">
                  <c:v>6 MESES</c:v>
                </c:pt>
                <c:pt idx="2">
                  <c:v>6 BIMESTRES</c:v>
                </c:pt>
                <c:pt idx="3">
                  <c:v>10 BIMESTRES</c:v>
                </c:pt>
                <c:pt idx="4">
                  <c:v>120 MESES (10 AÑOS)</c:v>
                </c:pt>
              </c:strCache>
            </c:strRef>
          </c:cat>
          <c:val>
            <c:numRef>
              <c:f>Hoja1!$B$20:$F$20</c:f>
              <c:numCache>
                <c:formatCode>"$"\ #,##0</c:formatCode>
                <c:ptCount val="5"/>
                <c:pt idx="0">
                  <c:v>591600</c:v>
                </c:pt>
                <c:pt idx="1">
                  <c:v>3549600</c:v>
                </c:pt>
                <c:pt idx="2">
                  <c:v>7099200</c:v>
                </c:pt>
                <c:pt idx="3">
                  <c:v>11832000</c:v>
                </c:pt>
                <c:pt idx="4">
                  <c:v>70992000</c:v>
                </c:pt>
              </c:numCache>
            </c:numRef>
          </c:val>
          <c:extLst>
            <c:ext xmlns:c16="http://schemas.microsoft.com/office/drawing/2014/chart" uri="{C3380CC4-5D6E-409C-BE32-E72D297353CC}">
              <c16:uniqueId val="{00000000-63F1-4E18-9127-49A51E20D0B0}"/>
            </c:ext>
          </c:extLst>
        </c:ser>
        <c:dLbls>
          <c:showLegendKey val="0"/>
          <c:showVal val="0"/>
          <c:showCatName val="0"/>
          <c:showSerName val="0"/>
          <c:showPercent val="0"/>
          <c:showBubbleSize val="0"/>
        </c:dLbls>
        <c:gapWidth val="315"/>
        <c:overlap val="-40"/>
        <c:axId val="317097008"/>
        <c:axId val="317098976"/>
      </c:barChart>
      <c:catAx>
        <c:axId val="317097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317098976"/>
        <c:crosses val="autoZero"/>
        <c:auto val="1"/>
        <c:lblAlgn val="ctr"/>
        <c:lblOffset val="100"/>
        <c:noMultiLvlLbl val="0"/>
      </c:catAx>
      <c:valAx>
        <c:axId val="317098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31709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428625</xdr:colOff>
      <xdr:row>22</xdr:row>
      <xdr:rowOff>4762</xdr:rowOff>
    </xdr:from>
    <xdr:to>
      <xdr:col>11</xdr:col>
      <xdr:colOff>180975</xdr:colOff>
      <xdr:row>38</xdr:row>
      <xdr:rowOff>76200</xdr:rowOff>
    </xdr:to>
    <xdr:graphicFrame macro="">
      <xdr:nvGraphicFramePr>
        <xdr:cNvPr id="2" name="Gráfico 1">
          <a:extLst>
            <a:ext uri="{FF2B5EF4-FFF2-40B4-BE49-F238E27FC236}">
              <a16:creationId xmlns:a16="http://schemas.microsoft.com/office/drawing/2014/main" id="{F91635F5-A71A-4C61-ADE2-440F3B2C2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266700</xdr:colOff>
      <xdr:row>25</xdr:row>
      <xdr:rowOff>57150</xdr:rowOff>
    </xdr:from>
    <xdr:to>
      <xdr:col>1</xdr:col>
      <xdr:colOff>561975</xdr:colOff>
      <xdr:row>25</xdr:row>
      <xdr:rowOff>171450</xdr:rowOff>
    </xdr:to>
    <xdr:sp macro="" textlink="">
      <xdr:nvSpPr>
        <xdr:cNvPr id="3" name="Flecha: a la derecha 2">
          <a:extLst>
            <a:ext uri="{FF2B5EF4-FFF2-40B4-BE49-F238E27FC236}">
              <a16:creationId xmlns:a16="http://schemas.microsoft.com/office/drawing/2014/main" id="{AB822B70-4710-4189-BB44-5B50201E5E45}"/>
            </a:ext>
          </a:extLst>
        </xdr:cNvPr>
        <xdr:cNvSpPr/>
      </xdr:nvSpPr>
      <xdr:spPr>
        <a:xfrm>
          <a:off x="2057400" y="4610100"/>
          <a:ext cx="295275" cy="1143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257175</xdr:colOff>
      <xdr:row>26</xdr:row>
      <xdr:rowOff>66675</xdr:rowOff>
    </xdr:from>
    <xdr:to>
      <xdr:col>1</xdr:col>
      <xdr:colOff>552450</xdr:colOff>
      <xdr:row>26</xdr:row>
      <xdr:rowOff>180975</xdr:rowOff>
    </xdr:to>
    <xdr:sp macro="" textlink="">
      <xdr:nvSpPr>
        <xdr:cNvPr id="4" name="Flecha: a la derecha 3">
          <a:extLst>
            <a:ext uri="{FF2B5EF4-FFF2-40B4-BE49-F238E27FC236}">
              <a16:creationId xmlns:a16="http://schemas.microsoft.com/office/drawing/2014/main" id="{405FEBBA-E894-4740-9F05-C91D4FDAAF9E}"/>
            </a:ext>
          </a:extLst>
        </xdr:cNvPr>
        <xdr:cNvSpPr/>
      </xdr:nvSpPr>
      <xdr:spPr>
        <a:xfrm>
          <a:off x="2047875" y="4810125"/>
          <a:ext cx="295275" cy="1143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47624</xdr:colOff>
      <xdr:row>1</xdr:row>
      <xdr:rowOff>19050</xdr:rowOff>
    </xdr:from>
    <xdr:to>
      <xdr:col>5</xdr:col>
      <xdr:colOff>1104900</xdr:colOff>
      <xdr:row>5</xdr:row>
      <xdr:rowOff>171450</xdr:rowOff>
    </xdr:to>
    <xdr:sp macro="" textlink="">
      <xdr:nvSpPr>
        <xdr:cNvPr id="1026" name="Text Box 2">
          <a:extLst>
            <a:ext uri="{FF2B5EF4-FFF2-40B4-BE49-F238E27FC236}">
              <a16:creationId xmlns:a16="http://schemas.microsoft.com/office/drawing/2014/main" id="{4654F8C5-F026-4591-81F7-620CDF08E90A}"/>
            </a:ext>
          </a:extLst>
        </xdr:cNvPr>
        <xdr:cNvSpPr txBox="1">
          <a:spLocks noChangeArrowheads="1"/>
        </xdr:cNvSpPr>
      </xdr:nvSpPr>
      <xdr:spPr bwMode="auto">
        <a:xfrm>
          <a:off x="47624" y="209550"/>
          <a:ext cx="7048501" cy="914400"/>
        </a:xfrm>
        <a:prstGeom prst="rect">
          <a:avLst/>
        </a:prstGeom>
        <a:ln>
          <a:headEnd/>
          <a:tailEnd/>
        </a:ln>
      </xdr:spPr>
      <xdr:style>
        <a:lnRef idx="2">
          <a:schemeClr val="accent2"/>
        </a:lnRef>
        <a:fillRef idx="1">
          <a:schemeClr val="lt1"/>
        </a:fillRef>
        <a:effectRef idx="0">
          <a:schemeClr val="accent2"/>
        </a:effectRef>
        <a:fontRef idx="minor">
          <a:schemeClr val="dk1"/>
        </a:fontRef>
      </xdr:style>
      <xdr:txBody>
        <a:bodyPr vertOverflow="clip" wrap="square" lIns="27432" tIns="27432" rIns="0" bIns="0" anchor="t" upright="1"/>
        <a:lstStyle/>
        <a:p>
          <a:pPr algn="l" rtl="0">
            <a:defRPr sz="1000"/>
          </a:pPr>
          <a:r>
            <a:rPr lang="es-CO" sz="1100" b="0" i="0" u="none" strike="noStrike" baseline="0">
              <a:solidFill>
                <a:srgbClr val="000000"/>
              </a:solidFill>
              <a:latin typeface="Calibri"/>
              <a:cs typeface="Calibri"/>
            </a:rPr>
            <a:t>REALICE EN EXCEL UNA TABLA DONDE CALCULE LA GANANCIA OBTENIDA POR EL CLIENTE DE DON JUAN, DURANTE LOS SIGUIENTES 10 BIMESTRS DESPUES DE LA COMPRA, REALICE UNA GRAFICA DONDE MUESTRE LOS RESULTADOS, LUEGO TRANSFORME LA TABLA, DE TAL  FORMA QUE SE PUEDA CALCULAR LA GANANCIA OBTENIDA PARA CUALQUIER PERIODO DE TIEMPO.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
  <sheetViews>
    <sheetView tabSelected="1" workbookViewId="0">
      <selection activeCell="G7" sqref="G7"/>
    </sheetView>
  </sheetViews>
  <sheetFormatPr baseColWidth="10" defaultColWidth="9.140625" defaultRowHeight="15" x14ac:dyDescent="0.25"/>
  <cols>
    <col min="1" max="1" width="26.85546875" customWidth="1"/>
    <col min="2" max="2" width="18.85546875" customWidth="1"/>
    <col min="3" max="4" width="13.7109375" customWidth="1"/>
    <col min="5" max="5" width="16.7109375" customWidth="1"/>
    <col min="6" max="6" width="21" customWidth="1"/>
    <col min="7" max="7" width="14.7109375" customWidth="1"/>
  </cols>
  <sheetData>
    <row r="1" spans="1:9" x14ac:dyDescent="0.25">
      <c r="A1" s="12"/>
      <c r="B1" s="12"/>
      <c r="C1" s="12"/>
      <c r="D1" s="12"/>
      <c r="E1" s="12"/>
      <c r="F1" s="12"/>
      <c r="G1" s="12"/>
      <c r="H1" s="12"/>
    </row>
    <row r="2" spans="1:9" x14ac:dyDescent="0.25">
      <c r="A2" s="30"/>
      <c r="B2" s="30"/>
      <c r="C2" s="30"/>
      <c r="D2" s="30"/>
      <c r="E2" s="30"/>
      <c r="F2" s="30"/>
      <c r="G2" s="30"/>
      <c r="H2" s="30"/>
      <c r="I2" s="29"/>
    </row>
    <row r="3" spans="1:9" x14ac:dyDescent="0.25">
      <c r="A3" s="30"/>
      <c r="B3" s="30"/>
      <c r="C3" s="30"/>
      <c r="D3" s="30"/>
      <c r="E3" s="30"/>
      <c r="F3" s="30"/>
      <c r="G3" s="30"/>
      <c r="H3" s="30"/>
      <c r="I3" s="29"/>
    </row>
    <row r="4" spans="1:9" x14ac:dyDescent="0.25">
      <c r="A4" s="30"/>
      <c r="B4" s="30"/>
      <c r="C4" s="30"/>
      <c r="D4" s="30"/>
      <c r="E4" s="30"/>
      <c r="F4" s="30"/>
      <c r="G4" s="30"/>
      <c r="H4" s="30"/>
      <c r="I4" s="29"/>
    </row>
    <row r="5" spans="1:9" x14ac:dyDescent="0.25">
      <c r="A5" s="30"/>
      <c r="B5" s="30"/>
      <c r="C5" s="30"/>
      <c r="D5" s="30"/>
      <c r="E5" s="30"/>
      <c r="F5" s="30"/>
      <c r="G5" s="30"/>
      <c r="H5" s="30"/>
      <c r="I5" s="29"/>
    </row>
    <row r="6" spans="1:9" x14ac:dyDescent="0.25">
      <c r="A6" s="30"/>
      <c r="B6" s="30"/>
      <c r="C6" s="30"/>
      <c r="D6" s="30"/>
      <c r="E6" s="30"/>
      <c r="F6" s="30"/>
      <c r="G6" s="30"/>
      <c r="H6" s="30"/>
      <c r="I6" s="29"/>
    </row>
    <row r="7" spans="1:9" x14ac:dyDescent="0.25">
      <c r="A7" s="30"/>
      <c r="B7" s="30"/>
      <c r="C7" s="30"/>
      <c r="D7" s="30"/>
      <c r="E7" s="30"/>
      <c r="F7" s="30"/>
      <c r="G7" s="30"/>
      <c r="H7" s="30"/>
      <c r="I7" s="29"/>
    </row>
    <row r="8" spans="1:9" x14ac:dyDescent="0.25">
      <c r="A8" s="12"/>
      <c r="B8" s="12"/>
      <c r="C8" s="12"/>
      <c r="D8" s="12"/>
      <c r="E8" s="12"/>
      <c r="F8" s="12"/>
      <c r="G8" s="12"/>
      <c r="H8" s="12"/>
    </row>
    <row r="9" spans="1:9" x14ac:dyDescent="0.25">
      <c r="A9" s="8" t="s">
        <v>11</v>
      </c>
      <c r="B9" s="8"/>
      <c r="C9" s="8">
        <f>20*20</f>
        <v>400</v>
      </c>
      <c r="D9" s="8" t="s">
        <v>10</v>
      </c>
    </row>
    <row r="12" spans="1:9" ht="45" x14ac:dyDescent="0.25">
      <c r="A12" s="2" t="s">
        <v>2</v>
      </c>
      <c r="B12" s="3" t="s">
        <v>6</v>
      </c>
      <c r="C12" s="3" t="s">
        <v>3</v>
      </c>
      <c r="D12" s="3" t="s">
        <v>7</v>
      </c>
      <c r="E12" s="3" t="s">
        <v>5</v>
      </c>
      <c r="F12" s="3" t="s">
        <v>8</v>
      </c>
      <c r="G12" s="7" t="s">
        <v>9</v>
      </c>
    </row>
    <row r="13" spans="1:9" x14ac:dyDescent="0.25">
      <c r="A13" s="4" t="s">
        <v>0</v>
      </c>
      <c r="B13" s="4">
        <v>100</v>
      </c>
      <c r="C13" s="5">
        <v>4500</v>
      </c>
      <c r="D13" s="5">
        <f>B13*C13</f>
        <v>450000</v>
      </c>
      <c r="E13" s="9">
        <v>17</v>
      </c>
      <c r="F13" s="5">
        <f>C13*E13/100</f>
        <v>765</v>
      </c>
      <c r="G13" s="5">
        <f>B13*F13</f>
        <v>76500</v>
      </c>
    </row>
    <row r="14" spans="1:9" x14ac:dyDescent="0.25">
      <c r="A14" s="4" t="s">
        <v>1</v>
      </c>
      <c r="B14" s="4">
        <v>150</v>
      </c>
      <c r="C14" s="5">
        <v>3200</v>
      </c>
      <c r="D14" s="5">
        <f t="shared" ref="D14:D15" si="0">B14*C14</f>
        <v>480000</v>
      </c>
      <c r="E14" s="9">
        <v>22</v>
      </c>
      <c r="F14" s="5">
        <f t="shared" ref="F14:F15" si="1">C14*E14/100</f>
        <v>704</v>
      </c>
      <c r="G14" s="5">
        <f t="shared" ref="G14:G15" si="2">B14*F14</f>
        <v>105600</v>
      </c>
    </row>
    <row r="15" spans="1:9" ht="39.75" customHeight="1" x14ac:dyDescent="0.25">
      <c r="A15" s="6" t="s">
        <v>4</v>
      </c>
      <c r="B15" s="4">
        <v>150</v>
      </c>
      <c r="C15" s="5">
        <v>10500</v>
      </c>
      <c r="D15" s="5">
        <f t="shared" si="0"/>
        <v>1575000</v>
      </c>
      <c r="E15" s="9">
        <v>26</v>
      </c>
      <c r="F15" s="5">
        <f t="shared" si="1"/>
        <v>2730</v>
      </c>
      <c r="G15" s="5">
        <f t="shared" si="2"/>
        <v>409500</v>
      </c>
    </row>
    <row r="16" spans="1:9" x14ac:dyDescent="0.25">
      <c r="A16" s="28" t="s">
        <v>12</v>
      </c>
      <c r="B16" s="4">
        <f>SUM(B13:B15)</f>
        <v>400</v>
      </c>
      <c r="C16" s="5"/>
      <c r="D16" s="17">
        <f>SUM(D13:D15)</f>
        <v>2505000</v>
      </c>
      <c r="E16" s="9">
        <f>SUM(E13:E15)</f>
        <v>65</v>
      </c>
      <c r="F16" s="5">
        <f>SUM(F13:F15)</f>
        <v>4199</v>
      </c>
      <c r="G16" s="16">
        <f>SUM(G13:G15)</f>
        <v>591600</v>
      </c>
    </row>
    <row r="17" spans="1:7" x14ac:dyDescent="0.25">
      <c r="F17" s="10"/>
      <c r="G17" s="10"/>
    </row>
    <row r="18" spans="1:7" x14ac:dyDescent="0.25">
      <c r="G18" s="13"/>
    </row>
    <row r="19" spans="1:7" ht="29.25" x14ac:dyDescent="0.25">
      <c r="A19" s="11" t="s">
        <v>21</v>
      </c>
      <c r="B19" s="11" t="s">
        <v>13</v>
      </c>
      <c r="C19" s="11" t="s">
        <v>14</v>
      </c>
      <c r="D19" s="11" t="s">
        <v>16</v>
      </c>
      <c r="E19" s="11" t="s">
        <v>15</v>
      </c>
      <c r="F19" s="11" t="s">
        <v>17</v>
      </c>
      <c r="G19" s="14"/>
    </row>
    <row r="20" spans="1:7" ht="19.5" customHeight="1" x14ac:dyDescent="0.25">
      <c r="A20" s="5">
        <f>G16</f>
        <v>591600</v>
      </c>
      <c r="B20" s="5">
        <f>A20</f>
        <v>591600</v>
      </c>
      <c r="C20" s="5">
        <f>B20*6</f>
        <v>3549600</v>
      </c>
      <c r="D20" s="5">
        <f>B20*12</f>
        <v>7099200</v>
      </c>
      <c r="E20" s="5">
        <f>B20*20</f>
        <v>11832000</v>
      </c>
      <c r="F20" s="5">
        <f>A20*120</f>
        <v>70992000</v>
      </c>
      <c r="G20" s="15"/>
    </row>
    <row r="21" spans="1:7" x14ac:dyDescent="0.25">
      <c r="G21" s="13"/>
    </row>
    <row r="22" spans="1:7" x14ac:dyDescent="0.25">
      <c r="G22" s="13"/>
    </row>
    <row r="23" spans="1:7" x14ac:dyDescent="0.25">
      <c r="G23" s="13"/>
    </row>
    <row r="24" spans="1:7" x14ac:dyDescent="0.25">
      <c r="A24" t="s">
        <v>22</v>
      </c>
      <c r="G24" s="13"/>
    </row>
    <row r="25" spans="1:7" x14ac:dyDescent="0.25">
      <c r="G25" s="13"/>
    </row>
    <row r="26" spans="1:7" x14ac:dyDescent="0.25">
      <c r="A26" s="25">
        <v>2505000</v>
      </c>
      <c r="B26" s="23">
        <v>1</v>
      </c>
      <c r="G26" s="13"/>
    </row>
    <row r="27" spans="1:7" x14ac:dyDescent="0.25">
      <c r="A27" s="26">
        <v>591600</v>
      </c>
      <c r="B27" s="24" t="s">
        <v>23</v>
      </c>
      <c r="G27" s="13"/>
    </row>
    <row r="28" spans="1:7" x14ac:dyDescent="0.25">
      <c r="A28" s="24" t="s">
        <v>23</v>
      </c>
      <c r="B28" s="27" t="s">
        <v>24</v>
      </c>
      <c r="G28" s="13"/>
    </row>
    <row r="29" spans="1:7" x14ac:dyDescent="0.25">
      <c r="A29" s="24" t="s">
        <v>23</v>
      </c>
      <c r="B29" s="8">
        <f>591600*100/2505000</f>
        <v>23.616766467065869</v>
      </c>
      <c r="G29" s="13"/>
    </row>
    <row r="30" spans="1:7" x14ac:dyDescent="0.25">
      <c r="A30" s="24"/>
      <c r="G30" s="13"/>
    </row>
    <row r="32" spans="1:7" x14ac:dyDescent="0.25">
      <c r="A32" s="22" t="s">
        <v>18</v>
      </c>
      <c r="B32" s="22" t="s">
        <v>19</v>
      </c>
      <c r="C32" s="22" t="s">
        <v>20</v>
      </c>
      <c r="D32" s="12"/>
    </row>
    <row r="33" spans="1:4" x14ac:dyDescent="0.25">
      <c r="A33" s="19">
        <v>2505000</v>
      </c>
      <c r="B33" s="19">
        <v>1</v>
      </c>
      <c r="C33" s="19">
        <f>A33*23.617/100*B33</f>
        <v>591605.85</v>
      </c>
      <c r="D33" s="21"/>
    </row>
    <row r="34" spans="1:4" x14ac:dyDescent="0.25">
      <c r="A34" s="19">
        <v>2505000</v>
      </c>
      <c r="B34" s="19">
        <v>2</v>
      </c>
      <c r="C34" s="19">
        <f t="shared" ref="C34:C52" si="3">A34*23.617/100*B34</f>
        <v>1183211.7</v>
      </c>
      <c r="D34" s="21"/>
    </row>
    <row r="35" spans="1:4" x14ac:dyDescent="0.25">
      <c r="A35" s="19">
        <v>2505000</v>
      </c>
      <c r="B35" s="19">
        <v>3</v>
      </c>
      <c r="C35" s="19">
        <f t="shared" si="3"/>
        <v>1774817.5499999998</v>
      </c>
      <c r="D35" s="21"/>
    </row>
    <row r="36" spans="1:4" x14ac:dyDescent="0.25">
      <c r="A36" s="19">
        <v>2505000</v>
      </c>
      <c r="B36" s="19">
        <v>4</v>
      </c>
      <c r="C36" s="19">
        <f t="shared" si="3"/>
        <v>2366423.4</v>
      </c>
      <c r="D36" s="21"/>
    </row>
    <row r="37" spans="1:4" x14ac:dyDescent="0.25">
      <c r="A37" s="19">
        <v>2505000</v>
      </c>
      <c r="B37" s="19">
        <v>5</v>
      </c>
      <c r="C37" s="19">
        <f t="shared" si="3"/>
        <v>2958029.25</v>
      </c>
      <c r="D37" s="21"/>
    </row>
    <row r="38" spans="1:4" x14ac:dyDescent="0.25">
      <c r="A38" s="19">
        <v>2505000</v>
      </c>
      <c r="B38" s="19">
        <v>6</v>
      </c>
      <c r="C38" s="19">
        <f t="shared" si="3"/>
        <v>3549635.0999999996</v>
      </c>
      <c r="D38" s="21"/>
    </row>
    <row r="39" spans="1:4" x14ac:dyDescent="0.25">
      <c r="A39" s="19">
        <v>2505000</v>
      </c>
      <c r="B39" s="19">
        <v>7</v>
      </c>
      <c r="C39" s="19">
        <f t="shared" si="3"/>
        <v>4141240.9499999997</v>
      </c>
      <c r="D39" s="21"/>
    </row>
    <row r="40" spans="1:4" x14ac:dyDescent="0.25">
      <c r="A40" s="19">
        <v>2505000</v>
      </c>
      <c r="B40" s="19">
        <v>8</v>
      </c>
      <c r="C40" s="19">
        <f t="shared" si="3"/>
        <v>4732846.8</v>
      </c>
      <c r="D40" s="21"/>
    </row>
    <row r="41" spans="1:4" x14ac:dyDescent="0.25">
      <c r="A41" s="19">
        <v>2505000</v>
      </c>
      <c r="B41" s="20">
        <v>9</v>
      </c>
      <c r="C41" s="19">
        <f t="shared" si="3"/>
        <v>5324452.6499999994</v>
      </c>
      <c r="D41" s="21"/>
    </row>
    <row r="42" spans="1:4" x14ac:dyDescent="0.25">
      <c r="A42" s="19">
        <v>2505000</v>
      </c>
      <c r="B42" s="20">
        <v>10</v>
      </c>
      <c r="C42" s="19">
        <f t="shared" si="3"/>
        <v>5916058.5</v>
      </c>
      <c r="D42" s="21"/>
    </row>
    <row r="43" spans="1:4" x14ac:dyDescent="0.25">
      <c r="A43" s="19">
        <v>2505000</v>
      </c>
      <c r="B43" s="18">
        <v>11</v>
      </c>
      <c r="C43" s="19">
        <f t="shared" si="3"/>
        <v>6507664.3499999996</v>
      </c>
      <c r="D43" s="12"/>
    </row>
    <row r="44" spans="1:4" x14ac:dyDescent="0.25">
      <c r="A44" s="19">
        <v>2505000</v>
      </c>
      <c r="B44" s="18">
        <v>12</v>
      </c>
      <c r="C44" s="19">
        <f t="shared" si="3"/>
        <v>7099270.1999999993</v>
      </c>
      <c r="D44" s="12"/>
    </row>
    <row r="45" spans="1:4" x14ac:dyDescent="0.25">
      <c r="A45" s="19">
        <v>2505000</v>
      </c>
      <c r="B45" s="1">
        <v>13</v>
      </c>
      <c r="C45" s="19">
        <f t="shared" si="3"/>
        <v>7690876.0499999998</v>
      </c>
      <c r="D45" s="12"/>
    </row>
    <row r="46" spans="1:4" x14ac:dyDescent="0.25">
      <c r="A46" s="19">
        <v>2505000</v>
      </c>
      <c r="B46" s="1">
        <v>14</v>
      </c>
      <c r="C46" s="19">
        <f t="shared" si="3"/>
        <v>8282481.8999999994</v>
      </c>
      <c r="D46" s="12"/>
    </row>
    <row r="47" spans="1:4" x14ac:dyDescent="0.25">
      <c r="A47" s="19">
        <v>2505000</v>
      </c>
      <c r="B47" s="1">
        <v>15</v>
      </c>
      <c r="C47" s="19">
        <f t="shared" si="3"/>
        <v>8874087.75</v>
      </c>
      <c r="D47" s="12"/>
    </row>
    <row r="48" spans="1:4" x14ac:dyDescent="0.25">
      <c r="A48" s="19">
        <v>2505000</v>
      </c>
      <c r="B48" s="1">
        <v>16</v>
      </c>
      <c r="C48" s="19">
        <f t="shared" si="3"/>
        <v>9465693.5999999996</v>
      </c>
      <c r="D48" s="12"/>
    </row>
    <row r="49" spans="1:4" x14ac:dyDescent="0.25">
      <c r="A49" s="19">
        <v>2505000</v>
      </c>
      <c r="B49" s="1">
        <v>17</v>
      </c>
      <c r="C49" s="19">
        <f t="shared" si="3"/>
        <v>10057299.449999999</v>
      </c>
      <c r="D49" s="12"/>
    </row>
    <row r="50" spans="1:4" x14ac:dyDescent="0.25">
      <c r="A50" s="19">
        <v>2505000</v>
      </c>
      <c r="B50" s="1">
        <v>18</v>
      </c>
      <c r="C50" s="19">
        <f t="shared" si="3"/>
        <v>10648905.299999999</v>
      </c>
      <c r="D50" s="12"/>
    </row>
    <row r="51" spans="1:4" x14ac:dyDescent="0.25">
      <c r="A51" s="19">
        <v>2505000</v>
      </c>
      <c r="B51" s="1">
        <v>19</v>
      </c>
      <c r="C51" s="19">
        <f t="shared" si="3"/>
        <v>11240511.15</v>
      </c>
      <c r="D51" s="12"/>
    </row>
    <row r="52" spans="1:4" x14ac:dyDescent="0.25">
      <c r="A52" s="19">
        <v>2505000</v>
      </c>
      <c r="B52" s="1">
        <v>20</v>
      </c>
      <c r="C52" s="19">
        <f t="shared" si="3"/>
        <v>11832117</v>
      </c>
      <c r="D52" s="12"/>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2018-05-31T02:36:23Z</dcterms:modified>
</cp:coreProperties>
</file>