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OS NO AGRUPADOS " sheetId="1" r:id="rId4"/>
    <sheet name="DESARROLLO ACTIVIDAD " sheetId="2" r:id="rId5"/>
  </sheets>
</workbook>
</file>

<file path=xl/sharedStrings.xml><?xml version="1.0" encoding="utf-8"?>
<sst xmlns="http://schemas.openxmlformats.org/spreadsheetml/2006/main" uniqueCount="25">
  <si>
    <t xml:space="preserve">LONGITUD (CM) 100 TORNILLOS </t>
  </si>
  <si>
    <t xml:space="preserve">MEDIDA DE DATOS AGRUPADOS - ACTIVIDAD 2, UNIDAD 1 </t>
  </si>
  <si>
    <t xml:space="preserve">LONGITUD TORNILLOS </t>
  </si>
  <si>
    <t># DE VECES QUE SE REPITE EL DATO</t>
  </si>
  <si>
    <t>POTENCIA</t>
  </si>
  <si>
    <t xml:space="preserve">PRESENTADO POR: LINAMARIA BARRERA </t>
  </si>
  <si>
    <t xml:space="preserve">MODA </t>
  </si>
  <si>
    <t xml:space="preserve">MEDIA </t>
  </si>
  <si>
    <t xml:space="preserve">MEDIANA </t>
  </si>
  <si>
    <t xml:space="preserve">DESVIACIÓN ESTANDAR </t>
  </si>
  <si>
    <t xml:space="preserve">MEDIDAS DE POSICIÓN </t>
  </si>
  <si>
    <t>CUARTILES</t>
  </si>
  <si>
    <t>Q1</t>
  </si>
  <si>
    <t>Q2</t>
  </si>
  <si>
    <t>Q3</t>
  </si>
  <si>
    <t>DECILES</t>
  </si>
  <si>
    <t>D1</t>
  </si>
  <si>
    <t>D2</t>
  </si>
  <si>
    <t>D3</t>
  </si>
  <si>
    <t>D4</t>
  </si>
  <si>
    <t>D5</t>
  </si>
  <si>
    <t>D6</t>
  </si>
  <si>
    <t>D7</t>
  </si>
  <si>
    <t>D8</t>
  </si>
  <si>
    <t>D9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</si>
</sst>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5" applyNumberFormat="0" applyFont="1" applyFill="0" applyBorder="1" applyAlignment="1" applyProtection="0">
      <alignment horizontal="center" vertical="bottom"/>
    </xf>
    <xf numFmtId="49" fontId="3" fillId="2" borderId="5" applyNumberFormat="1" applyFont="1" applyFill="1" applyBorder="1" applyAlignment="1" applyProtection="0">
      <alignment horizontal="center" vertical="center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 wrapText="1"/>
    </xf>
    <xf numFmtId="49" fontId="0" borderId="4" applyNumberFormat="1" applyFont="1" applyFill="0" applyBorder="1" applyAlignment="1" applyProtection="0">
      <alignment vertical="bottom"/>
    </xf>
    <xf numFmtId="2" fontId="0" borderId="4" applyNumberFormat="1" applyFont="1" applyFill="0" applyBorder="1" applyAlignment="1" applyProtection="0">
      <alignment vertical="bottom"/>
    </xf>
    <xf numFmtId="49" fontId="3" borderId="5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2" fontId="0" borderId="5" applyNumberFormat="1" applyFont="1" applyFill="0" applyBorder="1" applyAlignment="1" applyProtection="0">
      <alignment vertical="bottom"/>
    </xf>
    <xf numFmtId="59" fontId="0" borderId="7" applyNumberFormat="1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7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1"/>
  <sheetViews>
    <sheetView workbookViewId="0" showGridLines="0" defaultGridColor="1"/>
  </sheetViews>
  <sheetFormatPr defaultColWidth="14.5" defaultRowHeight="15" customHeight="1" outlineLevelRow="0" outlineLevelCol="0"/>
  <cols>
    <col min="1" max="1" width="14.5" style="1" customWidth="1"/>
    <col min="2" max="2" width="14.5" style="1" customWidth="1"/>
    <col min="3" max="3" width="14.5" style="1" customWidth="1"/>
    <col min="4" max="4" width="14.5" style="1" customWidth="1"/>
    <col min="5" max="5" width="14.5" style="1" customWidth="1"/>
    <col min="6" max="6" width="14.5" style="1" customWidth="1"/>
    <col min="7" max="7" width="14.5" style="1" customWidth="1"/>
    <col min="8" max="8" width="14.5" style="1" customWidth="1"/>
    <col min="9" max="9" width="14.5" style="1" customWidth="1"/>
    <col min="10" max="10" width="14.5" style="1" customWidth="1"/>
    <col min="11" max="256" width="14.5" style="1" customWidth="1"/>
  </cols>
  <sheetData>
    <row r="1" ht="13.6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4"/>
    </row>
    <row r="2" ht="13.65" customHeight="1">
      <c r="A2" s="5">
        <v>2.55</v>
      </c>
      <c r="B2" s="5">
        <v>2.5</v>
      </c>
      <c r="C2" s="5">
        <v>1.99</v>
      </c>
      <c r="D2" s="5">
        <v>2.44</v>
      </c>
      <c r="E2" s="5">
        <v>2.47</v>
      </c>
      <c r="F2" s="5">
        <v>2.5</v>
      </c>
      <c r="G2" s="5">
        <v>2.49</v>
      </c>
      <c r="H2" s="5">
        <v>2.48</v>
      </c>
      <c r="I2" s="5">
        <v>2.51</v>
      </c>
      <c r="J2" s="5">
        <v>2.5</v>
      </c>
    </row>
    <row r="3" ht="13.65" customHeight="1">
      <c r="A3" s="5">
        <v>2.39</v>
      </c>
      <c r="B3" s="5">
        <v>2.56</v>
      </c>
      <c r="C3" s="5">
        <v>2.57</v>
      </c>
      <c r="D3" s="5">
        <v>2.55</v>
      </c>
      <c r="E3" s="5">
        <v>2.6</v>
      </c>
      <c r="F3" s="5">
        <v>2.54</v>
      </c>
      <c r="G3" s="5">
        <v>2.6</v>
      </c>
      <c r="H3" s="5">
        <v>2.58</v>
      </c>
      <c r="I3" s="5">
        <v>2.57</v>
      </c>
      <c r="J3" s="5">
        <v>2.57</v>
      </c>
    </row>
    <row r="4" ht="13.65" customHeight="1">
      <c r="A4" s="5">
        <v>2.55</v>
      </c>
      <c r="B4" s="5">
        <v>2.56</v>
      </c>
      <c r="C4" s="5">
        <v>2.54</v>
      </c>
      <c r="D4" s="5">
        <v>2.8</v>
      </c>
      <c r="E4" s="5">
        <v>2.74</v>
      </c>
      <c r="F4" s="5">
        <v>2.71</v>
      </c>
      <c r="G4" s="5">
        <v>2.56</v>
      </c>
      <c r="H4" s="5">
        <v>2.57</v>
      </c>
      <c r="I4" s="5">
        <v>2.54</v>
      </c>
      <c r="J4" s="5">
        <v>2.51</v>
      </c>
    </row>
    <row r="5" ht="13.65" customHeight="1">
      <c r="A5" s="5">
        <v>2.5</v>
      </c>
      <c r="B5" s="5">
        <v>2.56</v>
      </c>
      <c r="C5" s="5">
        <v>2.53</v>
      </c>
      <c r="D5" s="5">
        <v>2.54</v>
      </c>
      <c r="E5" s="5">
        <v>2.57</v>
      </c>
      <c r="F5" s="5">
        <v>2.55</v>
      </c>
      <c r="G5" s="5">
        <v>2.56</v>
      </c>
      <c r="H5" s="5">
        <v>2.58</v>
      </c>
      <c r="I5" s="5">
        <v>2.53</v>
      </c>
      <c r="J5" s="5">
        <v>2.56</v>
      </c>
    </row>
    <row r="6" ht="13.65" customHeight="1">
      <c r="A6" s="5">
        <v>2.54</v>
      </c>
      <c r="B6" s="5">
        <v>2.55</v>
      </c>
      <c r="C6" s="5">
        <v>2.54</v>
      </c>
      <c r="D6" s="5">
        <v>2.54</v>
      </c>
      <c r="E6" s="5">
        <v>2.53</v>
      </c>
      <c r="F6" s="5">
        <v>2.51</v>
      </c>
      <c r="G6" s="5">
        <v>2.5</v>
      </c>
      <c r="H6" s="5">
        <v>2.5</v>
      </c>
      <c r="I6" s="5">
        <v>2.59</v>
      </c>
      <c r="J6" s="5">
        <v>2.58</v>
      </c>
    </row>
    <row r="7" ht="13.65" customHeight="1">
      <c r="A7" s="5">
        <v>2.57</v>
      </c>
      <c r="B7" s="5">
        <v>2.54</v>
      </c>
      <c r="C7" s="5">
        <v>2.49</v>
      </c>
      <c r="D7" s="5">
        <v>2.48</v>
      </c>
      <c r="E7" s="5">
        <v>2.44</v>
      </c>
      <c r="F7" s="5">
        <v>2.45</v>
      </c>
      <c r="G7" s="5">
        <v>2.47</v>
      </c>
      <c r="H7" s="5">
        <v>2.46</v>
      </c>
      <c r="I7" s="5">
        <v>2.22</v>
      </c>
      <c r="J7" s="5">
        <v>2.39</v>
      </c>
    </row>
    <row r="8" ht="13.65" customHeight="1">
      <c r="A8" s="5">
        <v>2.38</v>
      </c>
      <c r="B8" s="5">
        <v>2.45</v>
      </c>
      <c r="C8" s="5">
        <v>2.46</v>
      </c>
      <c r="D8" s="5">
        <v>2.47</v>
      </c>
      <c r="E8" s="5">
        <v>2.48</v>
      </c>
      <c r="F8" s="5">
        <v>2.44</v>
      </c>
      <c r="G8" s="5">
        <v>2.54</v>
      </c>
      <c r="H8" s="5">
        <v>2.59</v>
      </c>
      <c r="I8" s="5">
        <v>2.56</v>
      </c>
      <c r="J8" s="5">
        <v>2.57</v>
      </c>
    </row>
    <row r="9" ht="13.65" customHeight="1">
      <c r="A9" s="5">
        <v>2.54</v>
      </c>
      <c r="B9" s="5">
        <v>2.58</v>
      </c>
      <c r="C9" s="5">
        <v>2.56</v>
      </c>
      <c r="D9" s="5">
        <v>2.6</v>
      </c>
      <c r="E9" s="5">
        <v>2.58</v>
      </c>
      <c r="F9" s="5">
        <v>2.5</v>
      </c>
      <c r="G9" s="5">
        <v>2.59</v>
      </c>
      <c r="H9" s="5">
        <v>2.6</v>
      </c>
      <c r="I9" s="5">
        <v>2.61</v>
      </c>
      <c r="J9" s="5">
        <v>2.64</v>
      </c>
    </row>
    <row r="10" ht="13.65" customHeight="1">
      <c r="A10" s="5">
        <v>2.66</v>
      </c>
      <c r="B10" s="5">
        <v>2.45</v>
      </c>
      <c r="C10" s="5">
        <v>2.48</v>
      </c>
      <c r="D10" s="5">
        <v>2.47</v>
      </c>
      <c r="E10" s="5">
        <v>2.46</v>
      </c>
      <c r="F10" s="5">
        <v>2.45</v>
      </c>
      <c r="G10" s="5">
        <v>2.47</v>
      </c>
      <c r="H10" s="5">
        <v>2.48</v>
      </c>
      <c r="I10" s="5">
        <v>2.49</v>
      </c>
      <c r="J10" s="5">
        <v>2.45</v>
      </c>
    </row>
    <row r="11" ht="13.65" customHeight="1">
      <c r="A11" s="5">
        <v>2.44</v>
      </c>
      <c r="B11" s="5">
        <v>2.7</v>
      </c>
      <c r="C11" s="5">
        <v>2.55</v>
      </c>
      <c r="D11" s="5">
        <v>2.6</v>
      </c>
      <c r="E11" s="5">
        <v>2.55</v>
      </c>
      <c r="F11" s="5">
        <v>2.55</v>
      </c>
      <c r="G11" s="5">
        <v>2.55</v>
      </c>
      <c r="H11" s="5">
        <v>2.45</v>
      </c>
      <c r="I11" s="5">
        <v>2.46</v>
      </c>
      <c r="J11" s="5">
        <v>2.77</v>
      </c>
    </row>
  </sheetData>
  <mergeCells count="1">
    <mergeCell ref="A1:J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M103"/>
  <sheetViews>
    <sheetView workbookViewId="0" showGridLines="0" defaultGridColor="1"/>
  </sheetViews>
  <sheetFormatPr defaultColWidth="14.5" defaultRowHeight="15" customHeight="1" outlineLevelRow="0" outlineLevelCol="0"/>
  <cols>
    <col min="1" max="1" width="9" style="6" customWidth="1"/>
    <col min="2" max="2" width="24.1719" style="6" customWidth="1"/>
    <col min="3" max="3" width="7.5" style="6" customWidth="1"/>
    <col min="4" max="4" width="4.67188" style="6" customWidth="1"/>
    <col min="5" max="5" width="4.67188" style="6" customWidth="1"/>
    <col min="6" max="6" width="7.67188" style="6" customWidth="1"/>
    <col min="7" max="7" width="4.67188" style="6" customWidth="1"/>
    <col min="8" max="8" width="4.67188" style="6" customWidth="1"/>
    <col min="9" max="9" width="4.67188" style="6" customWidth="1"/>
    <col min="10" max="10" width="14.5" style="6" customWidth="1"/>
    <col min="11" max="11" width="17" style="6" customWidth="1"/>
    <col min="12" max="12" width="15.6719" style="6" customWidth="1"/>
    <col min="13" max="13" width="14.5" style="6" customWidth="1"/>
    <col min="14" max="256" width="14.5" style="6" customWidth="1"/>
  </cols>
  <sheetData>
    <row r="1" ht="15.75" customHeight="1">
      <c r="A1" s="7"/>
      <c r="B1" t="s" s="8">
        <v>1</v>
      </c>
      <c r="C1" s="9"/>
      <c r="D1" s="9"/>
      <c r="E1" s="9"/>
      <c r="F1" s="9"/>
      <c r="G1" s="9"/>
      <c r="H1" s="9"/>
      <c r="I1" s="9"/>
      <c r="J1" s="10"/>
      <c r="K1" t="s" s="11">
        <v>2</v>
      </c>
      <c r="L1" t="s" s="11">
        <v>3</v>
      </c>
      <c r="M1" t="s" s="12">
        <v>4</v>
      </c>
    </row>
    <row r="2" ht="15.75" customHeight="1">
      <c r="A2" s="9"/>
      <c r="B2" s="9"/>
      <c r="C2" s="9"/>
      <c r="D2" s="9"/>
      <c r="E2" s="9"/>
      <c r="F2" s="9"/>
      <c r="G2" s="9"/>
      <c r="H2" s="9"/>
      <c r="I2" s="9"/>
      <c r="J2" s="10"/>
      <c r="K2" s="13">
        <v>1.99</v>
      </c>
      <c r="L2" s="5">
        <v>1</v>
      </c>
      <c r="M2" s="5">
        <f>POWER(K2-$C$15,2)</f>
        <v>0.2876176900000019</v>
      </c>
    </row>
    <row r="3" ht="15.75" customHeight="1">
      <c r="A3" s="9"/>
      <c r="B3" t="s" s="14">
        <v>5</v>
      </c>
      <c r="C3" s="9"/>
      <c r="D3" s="9"/>
      <c r="E3" s="9"/>
      <c r="F3" s="9"/>
      <c r="G3" s="9"/>
      <c r="H3" s="9"/>
      <c r="I3" s="9"/>
      <c r="J3" s="10"/>
      <c r="K3" s="13">
        <v>2.22</v>
      </c>
      <c r="L3" s="5">
        <v>1</v>
      </c>
      <c r="M3" s="5">
        <f>POWER(K3-$C$15,2)</f>
        <v>0.09381969000000097</v>
      </c>
    </row>
    <row r="4" ht="15.75" customHeight="1">
      <c r="A4" s="9"/>
      <c r="B4" s="9"/>
      <c r="C4" s="9"/>
      <c r="D4" s="9"/>
      <c r="E4" s="9"/>
      <c r="F4" s="9"/>
      <c r="G4" s="9"/>
      <c r="H4" s="9"/>
      <c r="I4" s="9"/>
      <c r="J4" s="10"/>
      <c r="K4" s="13">
        <v>2.38</v>
      </c>
      <c r="L4" s="5">
        <v>1</v>
      </c>
      <c r="M4" s="5">
        <f>POWER(K4-$C$15,2)</f>
        <v>0.02140369000000055</v>
      </c>
    </row>
    <row r="5" ht="15.75" customHeight="1">
      <c r="A5" s="9"/>
      <c r="B5" s="9"/>
      <c r="C5" s="9"/>
      <c r="D5" s="9"/>
      <c r="E5" s="9"/>
      <c r="F5" s="9"/>
      <c r="G5" s="9"/>
      <c r="H5" s="9"/>
      <c r="I5" s="9"/>
      <c r="J5" s="10"/>
      <c r="K5" s="13">
        <v>2.39</v>
      </c>
      <c r="L5" s="5">
        <v>2</v>
      </c>
      <c r="M5" s="5">
        <f>POWER(K5-$C$15,2)</f>
        <v>0.01857769000000045</v>
      </c>
    </row>
    <row r="6" ht="15.75" customHeight="1">
      <c r="A6" s="9"/>
      <c r="B6" s="9"/>
      <c r="C6" s="9"/>
      <c r="D6" s="9"/>
      <c r="E6" s="9"/>
      <c r="F6" s="9"/>
      <c r="G6" s="9"/>
      <c r="H6" s="9"/>
      <c r="I6" s="9"/>
      <c r="J6" s="10"/>
      <c r="K6" s="13">
        <v>2.39</v>
      </c>
      <c r="L6" s="15"/>
      <c r="M6" s="5">
        <f>POWER(K6-$C$15,2)</f>
        <v>0.01857769000000045</v>
      </c>
    </row>
    <row r="7" ht="15.75" customHeight="1">
      <c r="A7" s="9"/>
      <c r="B7" s="9"/>
      <c r="C7" s="9"/>
      <c r="D7" s="9"/>
      <c r="E7" s="9"/>
      <c r="F7" s="9"/>
      <c r="G7" s="9"/>
      <c r="H7" s="9"/>
      <c r="I7" s="9"/>
      <c r="J7" s="10"/>
      <c r="K7" s="13">
        <v>2.44</v>
      </c>
      <c r="L7" s="5">
        <v>4</v>
      </c>
      <c r="M7" s="5">
        <f>POWER(K7-$C$15,2)</f>
        <v>0.007447690000000314</v>
      </c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10"/>
      <c r="K8" s="13">
        <v>2.44</v>
      </c>
      <c r="L8" s="15"/>
      <c r="M8" s="5">
        <f>POWER(K8-$C$15,2)</f>
        <v>0.007447690000000314</v>
      </c>
    </row>
    <row r="9" ht="15.75" customHeight="1">
      <c r="A9" s="9"/>
      <c r="B9" s="9"/>
      <c r="C9" s="9"/>
      <c r="D9" s="9"/>
      <c r="E9" s="9"/>
      <c r="F9" s="9"/>
      <c r="G9" s="9"/>
      <c r="H9" s="9"/>
      <c r="I9" s="9"/>
      <c r="J9" s="10"/>
      <c r="K9" s="13">
        <v>2.44</v>
      </c>
      <c r="L9" s="15"/>
      <c r="M9" s="5">
        <f>POWER(K9-$C$15,2)</f>
        <v>0.007447690000000314</v>
      </c>
    </row>
    <row r="10" ht="15.75" customHeight="1">
      <c r="A10" s="9"/>
      <c r="B10" s="9"/>
      <c r="C10" s="9"/>
      <c r="D10" s="9"/>
      <c r="E10" s="9"/>
      <c r="F10" s="9"/>
      <c r="G10" s="9"/>
      <c r="H10" s="9"/>
      <c r="I10" s="9"/>
      <c r="J10" s="10"/>
      <c r="K10" s="13">
        <v>2.44</v>
      </c>
      <c r="L10" s="15"/>
      <c r="M10" s="5">
        <f>POWER(K10-$C$15,2)</f>
        <v>0.007447690000000314</v>
      </c>
    </row>
    <row r="11" ht="15.75" customHeight="1">
      <c r="A11" s="9"/>
      <c r="B11" s="9"/>
      <c r="C11" s="9"/>
      <c r="D11" s="9"/>
      <c r="E11" s="9"/>
      <c r="F11" s="9"/>
      <c r="G11" s="9"/>
      <c r="H11" s="9"/>
      <c r="I11" s="9"/>
      <c r="J11" s="10"/>
      <c r="K11" s="13">
        <v>2.45</v>
      </c>
      <c r="L11" s="5">
        <v>6</v>
      </c>
      <c r="M11" s="5">
        <f>POWER(K11-$C$15,2)</f>
        <v>0.005821690000000242</v>
      </c>
    </row>
    <row r="12" ht="15.75" customHeight="1">
      <c r="A12" s="9"/>
      <c r="B12" s="9"/>
      <c r="C12" s="9"/>
      <c r="D12" s="9"/>
      <c r="E12" s="9"/>
      <c r="F12" s="9"/>
      <c r="G12" s="9"/>
      <c r="H12" s="9"/>
      <c r="I12" s="9"/>
      <c r="J12" s="10"/>
      <c r="K12" s="13">
        <v>2.45</v>
      </c>
      <c r="L12" s="15"/>
      <c r="M12" s="5">
        <f>POWER(K12-$C$15,2)</f>
        <v>0.005821690000000242</v>
      </c>
    </row>
    <row r="13" ht="15.75" customHeight="1">
      <c r="A13" s="9"/>
      <c r="B13" s="9"/>
      <c r="C13" s="9"/>
      <c r="D13" s="9"/>
      <c r="E13" s="9"/>
      <c r="F13" s="9"/>
      <c r="G13" s="9"/>
      <c r="H13" s="9"/>
      <c r="I13" s="9"/>
      <c r="J13" s="10"/>
      <c r="K13" s="13">
        <v>2.45</v>
      </c>
      <c r="L13" s="15"/>
      <c r="M13" s="5">
        <f>POWER(K13-$C$15,2)</f>
        <v>0.005821690000000242</v>
      </c>
    </row>
    <row r="14" ht="15.75" customHeight="1">
      <c r="A14" s="9"/>
      <c r="B14" t="s" s="16">
        <v>6</v>
      </c>
      <c r="C14" s="17">
        <v>2.54</v>
      </c>
      <c r="D14" s="9"/>
      <c r="E14" s="9"/>
      <c r="F14" s="9"/>
      <c r="G14" s="9"/>
      <c r="H14" s="9"/>
      <c r="I14" s="9"/>
      <c r="J14" s="10"/>
      <c r="K14" s="13">
        <v>2.45</v>
      </c>
      <c r="L14" s="15"/>
      <c r="M14" s="5">
        <f>POWER(K14-$C$15,2)</f>
        <v>0.005821690000000242</v>
      </c>
    </row>
    <row r="15" ht="15.75" customHeight="1">
      <c r="A15" s="9"/>
      <c r="B15" t="s" s="16">
        <v>7</v>
      </c>
      <c r="C15" s="17">
        <f>K102/100</f>
        <v>2.526300000000002</v>
      </c>
      <c r="D15" s="9"/>
      <c r="E15" s="9"/>
      <c r="F15" s="9"/>
      <c r="G15" s="9"/>
      <c r="H15" s="9"/>
      <c r="I15" s="9"/>
      <c r="J15" s="10"/>
      <c r="K15" s="13">
        <v>2.45</v>
      </c>
      <c r="L15" s="15"/>
      <c r="M15" s="5">
        <f>POWER(K15-$C$15,2)</f>
        <v>0.005821690000000242</v>
      </c>
    </row>
    <row r="16" ht="15.75" customHeight="1">
      <c r="A16" s="9"/>
      <c r="B16" t="s" s="16">
        <v>8</v>
      </c>
      <c r="C16" s="18">
        <f>((K101-K2)/2)+K2</f>
        <v>2.395</v>
      </c>
      <c r="D16" s="9"/>
      <c r="E16" s="9"/>
      <c r="F16" s="9"/>
      <c r="G16" s="9"/>
      <c r="H16" s="9"/>
      <c r="I16" s="9"/>
      <c r="J16" s="10"/>
      <c r="K16" s="13">
        <v>2.45</v>
      </c>
      <c r="L16" s="15"/>
      <c r="M16" s="5">
        <f>POWER(K16-$C$15,2)</f>
        <v>0.005821690000000242</v>
      </c>
    </row>
    <row r="17" ht="15.75" customHeight="1">
      <c r="A17" s="9"/>
      <c r="B17" t="s" s="16">
        <v>9</v>
      </c>
      <c r="C17" s="17">
        <f>SQRT(M103)</f>
        <v>0.09609011395559906</v>
      </c>
      <c r="D17" s="9"/>
      <c r="E17" s="9"/>
      <c r="F17" s="17"/>
      <c r="G17" s="9"/>
      <c r="H17" s="9"/>
      <c r="I17" s="9"/>
      <c r="J17" s="10"/>
      <c r="K17" s="13">
        <v>2.46</v>
      </c>
      <c r="L17" s="5">
        <v>4</v>
      </c>
      <c r="M17" s="5">
        <f>POWER(K17-$C$15,2)</f>
        <v>0.004395690000000239</v>
      </c>
    </row>
    <row r="18" ht="15.75" customHeight="1">
      <c r="A18" s="9"/>
      <c r="B18" t="s" s="14">
        <v>10</v>
      </c>
      <c r="C18" s="9"/>
      <c r="D18" s="9"/>
      <c r="E18" s="9"/>
      <c r="F18" s="9"/>
      <c r="G18" s="9"/>
      <c r="H18" s="9"/>
      <c r="I18" s="9"/>
      <c r="J18" s="10"/>
      <c r="K18" s="13">
        <v>2.46</v>
      </c>
      <c r="L18" s="15"/>
      <c r="M18" s="5">
        <f>POWER(K18-$C$15,2)</f>
        <v>0.004395690000000239</v>
      </c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10"/>
      <c r="K19" s="13">
        <v>2.46</v>
      </c>
      <c r="L19" s="15"/>
      <c r="M19" s="5">
        <f>POWER(K19-$C$15,2)</f>
        <v>0.004395690000000239</v>
      </c>
    </row>
    <row r="20" ht="15.75" customHeight="1">
      <c r="A20" s="9"/>
      <c r="B20" t="s" s="16">
        <v>11</v>
      </c>
      <c r="C20" s="9"/>
      <c r="D20" s="17">
        <f>(1*100)/4</f>
        <v>25</v>
      </c>
      <c r="E20" t="s" s="16">
        <v>12</v>
      </c>
      <c r="F20" s="9"/>
      <c r="G20" s="9"/>
      <c r="H20" s="9"/>
      <c r="I20" s="9"/>
      <c r="J20" s="10"/>
      <c r="K20" s="13">
        <v>2.46</v>
      </c>
      <c r="L20" s="15"/>
      <c r="M20" s="5">
        <f>POWER(K20-$C$15,2)</f>
        <v>0.004395690000000239</v>
      </c>
    </row>
    <row r="21" ht="15.75" customHeight="1">
      <c r="A21" s="9"/>
      <c r="B21" s="9"/>
      <c r="C21" s="9"/>
      <c r="D21" s="17">
        <f>(2*100)/4</f>
        <v>50</v>
      </c>
      <c r="E21" t="s" s="16">
        <v>13</v>
      </c>
      <c r="F21" s="9"/>
      <c r="G21" s="9"/>
      <c r="H21" s="9"/>
      <c r="I21" s="9"/>
      <c r="J21" s="10"/>
      <c r="K21" s="13">
        <v>2.47</v>
      </c>
      <c r="L21" s="5">
        <v>5</v>
      </c>
      <c r="M21" s="5">
        <f>POWER(K21-$C$15,2)</f>
        <v>0.003169690000000177</v>
      </c>
    </row>
    <row r="22" ht="15.75" customHeight="1">
      <c r="A22" s="9"/>
      <c r="B22" s="9"/>
      <c r="C22" s="9"/>
      <c r="D22" s="17">
        <f>(3*100)/4</f>
        <v>75</v>
      </c>
      <c r="E22" t="s" s="16">
        <v>14</v>
      </c>
      <c r="F22" s="9"/>
      <c r="G22" s="9"/>
      <c r="H22" s="9"/>
      <c r="I22" s="9"/>
      <c r="J22" s="10"/>
      <c r="K22" s="13">
        <v>2.47</v>
      </c>
      <c r="L22" s="15"/>
      <c r="M22" s="5">
        <f>POWER(K22-$C$15,2)</f>
        <v>0.003169690000000177</v>
      </c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10"/>
      <c r="K23" s="13">
        <v>2.47</v>
      </c>
      <c r="L23" s="15"/>
      <c r="M23" s="5">
        <f>POWER(K23-$C$15,2)</f>
        <v>0.003169690000000177</v>
      </c>
    </row>
    <row r="24" ht="15.75" customHeight="1">
      <c r="A24" s="9"/>
      <c r="B24" t="s" s="16">
        <v>15</v>
      </c>
      <c r="C24" s="9"/>
      <c r="D24" s="17">
        <f>(1*100)/10</f>
        <v>10</v>
      </c>
      <c r="E24" t="s" s="16">
        <v>16</v>
      </c>
      <c r="F24" s="9"/>
      <c r="G24" s="9"/>
      <c r="H24" s="9"/>
      <c r="I24" s="9"/>
      <c r="J24" s="10"/>
      <c r="K24" s="13">
        <v>2.47</v>
      </c>
      <c r="L24" s="15"/>
      <c r="M24" s="5">
        <f>POWER(K24-$C$15,2)</f>
        <v>0.003169690000000177</v>
      </c>
    </row>
    <row r="25" ht="15.75" customHeight="1">
      <c r="A25" s="9"/>
      <c r="B25" s="9"/>
      <c r="C25" s="9"/>
      <c r="D25" s="17">
        <f>(2*100)/10</f>
        <v>20</v>
      </c>
      <c r="E25" t="s" s="16">
        <v>17</v>
      </c>
      <c r="F25" s="9"/>
      <c r="G25" s="9"/>
      <c r="H25" s="9"/>
      <c r="I25" s="9"/>
      <c r="J25" s="10"/>
      <c r="K25" s="13">
        <v>2.47</v>
      </c>
      <c r="L25" s="15"/>
      <c r="M25" s="5">
        <f>POWER(K25-$C$15,2)</f>
        <v>0.003169690000000177</v>
      </c>
    </row>
    <row r="26" ht="15.75" customHeight="1">
      <c r="A26" s="9"/>
      <c r="B26" s="9"/>
      <c r="C26" s="9"/>
      <c r="D26" s="17">
        <f>(3*100)/10</f>
        <v>30</v>
      </c>
      <c r="E26" t="s" s="16">
        <v>18</v>
      </c>
      <c r="F26" s="9"/>
      <c r="G26" s="9"/>
      <c r="H26" s="9"/>
      <c r="I26" s="9"/>
      <c r="J26" s="10"/>
      <c r="K26" s="13">
        <v>2.48</v>
      </c>
      <c r="L26" s="5">
        <v>5</v>
      </c>
      <c r="M26" s="5">
        <f>POWER(K26-$C$15,2)</f>
        <v>0.002143690000000165</v>
      </c>
    </row>
    <row r="27" ht="15.75" customHeight="1">
      <c r="A27" s="9"/>
      <c r="B27" s="9"/>
      <c r="C27" s="9"/>
      <c r="D27" s="17">
        <f>(4*100)/10</f>
        <v>40</v>
      </c>
      <c r="E27" t="s" s="16">
        <v>19</v>
      </c>
      <c r="F27" s="9"/>
      <c r="G27" s="9"/>
      <c r="H27" s="9"/>
      <c r="I27" s="9"/>
      <c r="J27" s="10"/>
      <c r="K27" s="13">
        <v>2.48</v>
      </c>
      <c r="L27" s="15"/>
      <c r="M27" s="5">
        <f>POWER(K27-$C$15,2)</f>
        <v>0.002143690000000165</v>
      </c>
    </row>
    <row r="28" ht="15.75" customHeight="1">
      <c r="A28" s="9"/>
      <c r="B28" s="9"/>
      <c r="C28" s="9"/>
      <c r="D28" s="17">
        <f>(5*100)/10</f>
        <v>50</v>
      </c>
      <c r="E28" t="s" s="16">
        <v>20</v>
      </c>
      <c r="F28" s="9"/>
      <c r="G28" s="9"/>
      <c r="H28" s="9"/>
      <c r="I28" s="9"/>
      <c r="J28" s="10"/>
      <c r="K28" s="13">
        <v>2.48</v>
      </c>
      <c r="L28" s="15"/>
      <c r="M28" s="5">
        <f>POWER(K28-$C$15,2)</f>
        <v>0.002143690000000165</v>
      </c>
    </row>
    <row r="29" ht="15.75" customHeight="1">
      <c r="A29" s="9"/>
      <c r="B29" s="9"/>
      <c r="C29" s="9"/>
      <c r="D29" s="17">
        <f>(6*100)/10</f>
        <v>60</v>
      </c>
      <c r="E29" t="s" s="16">
        <v>21</v>
      </c>
      <c r="F29" s="9"/>
      <c r="G29" s="9"/>
      <c r="H29" s="9"/>
      <c r="I29" s="9"/>
      <c r="J29" s="10"/>
      <c r="K29" s="13">
        <v>2.48</v>
      </c>
      <c r="L29" s="15"/>
      <c r="M29" s="5">
        <f>POWER(K29-$C$15,2)</f>
        <v>0.002143690000000165</v>
      </c>
    </row>
    <row r="30" ht="15.75" customHeight="1">
      <c r="A30" s="9"/>
      <c r="B30" s="9"/>
      <c r="C30" s="9"/>
      <c r="D30" s="17">
        <f>(7*100)/10</f>
        <v>70</v>
      </c>
      <c r="E30" t="s" s="16">
        <v>22</v>
      </c>
      <c r="F30" s="9"/>
      <c r="G30" s="9"/>
      <c r="H30" s="9"/>
      <c r="I30" s="9"/>
      <c r="J30" s="10"/>
      <c r="K30" s="13">
        <v>2.48</v>
      </c>
      <c r="L30" s="15"/>
      <c r="M30" s="5">
        <f>POWER(K30-$C$15,2)</f>
        <v>0.002143690000000165</v>
      </c>
    </row>
    <row r="31" ht="15.75" customHeight="1">
      <c r="A31" s="9"/>
      <c r="B31" s="9"/>
      <c r="C31" s="9"/>
      <c r="D31" s="17">
        <f>(8*100)/10</f>
        <v>80</v>
      </c>
      <c r="E31" t="s" s="16">
        <v>23</v>
      </c>
      <c r="F31" s="9"/>
      <c r="G31" s="9"/>
      <c r="H31" s="9"/>
      <c r="I31" s="9"/>
      <c r="J31" s="10"/>
      <c r="K31" s="13">
        <v>2.49</v>
      </c>
      <c r="L31" s="5">
        <v>3</v>
      </c>
      <c r="M31" s="5">
        <f>POWER(K31-$C$15,2)</f>
        <v>0.001317690000000113</v>
      </c>
    </row>
    <row r="32" ht="15.75" customHeight="1">
      <c r="A32" s="9"/>
      <c r="B32" s="9"/>
      <c r="C32" s="9"/>
      <c r="D32" s="17">
        <f>(9*100)/10</f>
        <v>90</v>
      </c>
      <c r="E32" t="s" s="16">
        <v>24</v>
      </c>
      <c r="F32" s="9"/>
      <c r="G32" s="9"/>
      <c r="H32" s="9"/>
      <c r="I32" s="9"/>
      <c r="J32" s="10"/>
      <c r="K32" s="13">
        <v>2.49</v>
      </c>
      <c r="L32" s="15"/>
      <c r="M32" s="5">
        <f>POWER(K32-$C$15,2)</f>
        <v>0.001317690000000113</v>
      </c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10"/>
      <c r="K33" s="13">
        <v>2.49</v>
      </c>
      <c r="L33" s="15"/>
      <c r="M33" s="5">
        <f>POWER(K33-$C$15,2)</f>
        <v>0.001317690000000113</v>
      </c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10"/>
      <c r="K34" s="13">
        <v>2.5</v>
      </c>
      <c r="L34" s="5">
        <v>7</v>
      </c>
      <c r="M34" s="5">
        <f>POWER(K34-$C$15,2)</f>
        <v>0.0006916900000000929</v>
      </c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10"/>
      <c r="K35" s="13">
        <v>2.5</v>
      </c>
      <c r="L35" s="15"/>
      <c r="M35" s="5">
        <f>POWER(K35-$C$15,2)</f>
        <v>0.0006916900000000929</v>
      </c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10"/>
      <c r="K36" s="13">
        <v>2.5</v>
      </c>
      <c r="L36" s="15"/>
      <c r="M36" s="5">
        <f>POWER(K36-$C$15,2)</f>
        <v>0.0006916900000000929</v>
      </c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10"/>
      <c r="K37" s="13">
        <v>2.5</v>
      </c>
      <c r="L37" s="15"/>
      <c r="M37" s="5">
        <f>POWER(K37-$C$15,2)</f>
        <v>0.0006916900000000929</v>
      </c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10"/>
      <c r="K38" s="13">
        <v>2.5</v>
      </c>
      <c r="L38" s="15"/>
      <c r="M38" s="5">
        <f>POWER(K38-$C$15,2)</f>
        <v>0.0006916900000000929</v>
      </c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10"/>
      <c r="K39" s="13">
        <v>2.5</v>
      </c>
      <c r="L39" s="15"/>
      <c r="M39" s="5">
        <f>POWER(K39-$C$15,2)</f>
        <v>0.0006916900000000929</v>
      </c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10"/>
      <c r="K40" s="13">
        <v>2.5</v>
      </c>
      <c r="L40" s="15"/>
      <c r="M40" s="5">
        <f>POWER(K40-$C$15,2)</f>
        <v>0.0006916900000000929</v>
      </c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10"/>
      <c r="K41" s="13">
        <v>2.51</v>
      </c>
      <c r="L41" s="5">
        <v>3</v>
      </c>
      <c r="M41" s="5">
        <f>POWER(K41-$C$15,2)</f>
        <v>0.0002656900000000645</v>
      </c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10"/>
      <c r="K42" s="13">
        <v>2.51</v>
      </c>
      <c r="L42" s="15"/>
      <c r="M42" s="5">
        <f>POWER(K42-$C$15,2)</f>
        <v>0.0002656900000000645</v>
      </c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10"/>
      <c r="K43" s="13">
        <v>2.51</v>
      </c>
      <c r="L43" s="15"/>
      <c r="M43" s="5">
        <f>POWER(K43-$C$15,2)</f>
        <v>0.0002656900000000645</v>
      </c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10"/>
      <c r="K44" s="13">
        <v>2.53</v>
      </c>
      <c r="L44" s="5">
        <v>3</v>
      </c>
      <c r="M44" s="5">
        <f>POWER(K44-$C$15,2)</f>
        <v>1.368999999998548e-05</v>
      </c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10"/>
      <c r="K45" s="13">
        <v>2.53</v>
      </c>
      <c r="L45" s="15"/>
      <c r="M45" s="5">
        <f>POWER(K45-$C$15,2)</f>
        <v>1.368999999998548e-05</v>
      </c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10"/>
      <c r="K46" s="13">
        <v>2.53</v>
      </c>
      <c r="L46" s="15"/>
      <c r="M46" s="5">
        <f>POWER(K46-$C$15,2)</f>
        <v>1.368999999998548e-05</v>
      </c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10"/>
      <c r="K47" s="13">
        <v>2.54</v>
      </c>
      <c r="L47" s="5">
        <v>10</v>
      </c>
      <c r="M47" s="5">
        <f>POWER(K47-$C$15,2)</f>
        <v>0.0001876899999999526</v>
      </c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10"/>
      <c r="K48" s="13">
        <v>2.54</v>
      </c>
      <c r="L48" s="15"/>
      <c r="M48" s="5">
        <f>POWER(K48-$C$15,2)</f>
        <v>0.0001876899999999526</v>
      </c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10"/>
      <c r="K49" s="13">
        <v>2.54</v>
      </c>
      <c r="L49" s="15"/>
      <c r="M49" s="5">
        <f>POWER(K49-$C$15,2)</f>
        <v>0.0001876899999999526</v>
      </c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10"/>
      <c r="K50" s="13">
        <v>2.54</v>
      </c>
      <c r="L50" s="15"/>
      <c r="M50" s="5">
        <f>POWER(K50-$C$15,2)</f>
        <v>0.0001876899999999526</v>
      </c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10"/>
      <c r="K51" s="13">
        <v>2.54</v>
      </c>
      <c r="L51" s="15"/>
      <c r="M51" s="5">
        <f>POWER(K51-$C$15,2)</f>
        <v>0.0001876899999999526</v>
      </c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10"/>
      <c r="K52" s="13">
        <v>2.54</v>
      </c>
      <c r="L52" s="15"/>
      <c r="M52" s="5">
        <f>POWER(K52-$C$15,2)</f>
        <v>0.0001876899999999526</v>
      </c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10"/>
      <c r="K53" s="13">
        <v>2.54</v>
      </c>
      <c r="L53" s="15"/>
      <c r="M53" s="5">
        <f>POWER(K53-$C$15,2)</f>
        <v>0.0001876899999999526</v>
      </c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10"/>
      <c r="K54" s="13">
        <v>2.54</v>
      </c>
      <c r="L54" s="15"/>
      <c r="M54" s="5">
        <f>POWER(K54-$C$15,2)</f>
        <v>0.0001876899999999526</v>
      </c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10"/>
      <c r="K55" s="13">
        <v>2.54</v>
      </c>
      <c r="L55" s="15"/>
      <c r="M55" s="5">
        <f>POWER(K55-$C$15,2)</f>
        <v>0.0001876899999999526</v>
      </c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10"/>
      <c r="K56" s="13">
        <v>2.54</v>
      </c>
      <c r="L56" s="15"/>
      <c r="M56" s="5">
        <f>POWER(K56-$C$15,2)</f>
        <v>0.0001876899999999526</v>
      </c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10"/>
      <c r="K57" s="13">
        <v>2.55</v>
      </c>
      <c r="L57" s="5">
        <v>9</v>
      </c>
      <c r="M57" s="5">
        <f>POWER(K57-$C$15,2)</f>
        <v>0.0005616899999999078</v>
      </c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10"/>
      <c r="K58" s="13">
        <v>2.55</v>
      </c>
      <c r="L58" s="15"/>
      <c r="M58" s="5">
        <f>POWER(K58-$C$15,2)</f>
        <v>0.0005616899999999078</v>
      </c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10"/>
      <c r="K59" s="13">
        <v>2.55</v>
      </c>
      <c r="L59" s="15"/>
      <c r="M59" s="5">
        <f>POWER(K59-$C$15,2)</f>
        <v>0.0005616899999999078</v>
      </c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10"/>
      <c r="K60" s="13">
        <v>2.55</v>
      </c>
      <c r="L60" s="15"/>
      <c r="M60" s="5">
        <f>POWER(K60-$C$15,2)</f>
        <v>0.0005616899999999078</v>
      </c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10"/>
      <c r="K61" s="13">
        <v>2.55</v>
      </c>
      <c r="L61" s="15"/>
      <c r="M61" s="5">
        <f>POWER(K61-$C$15,2)</f>
        <v>0.0005616899999999078</v>
      </c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10"/>
      <c r="K62" s="13">
        <v>2.55</v>
      </c>
      <c r="L62" s="15"/>
      <c r="M62" s="5">
        <f>POWER(K62-$C$15,2)</f>
        <v>0.0005616899999999078</v>
      </c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10"/>
      <c r="K63" s="13">
        <v>2.55</v>
      </c>
      <c r="L63" s="15"/>
      <c r="M63" s="5">
        <f>POWER(K63-$C$15,2)</f>
        <v>0.0005616899999999078</v>
      </c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10"/>
      <c r="K64" s="13">
        <v>2.55</v>
      </c>
      <c r="L64" s="15"/>
      <c r="M64" s="5">
        <f>POWER(K64-$C$15,2)</f>
        <v>0.0005616899999999078</v>
      </c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10"/>
      <c r="K65" s="13">
        <v>2.55</v>
      </c>
      <c r="L65" s="15"/>
      <c r="M65" s="5">
        <f>POWER(K65-$C$15,2)</f>
        <v>0.0005616899999999078</v>
      </c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10"/>
      <c r="K66" s="13">
        <v>2.56</v>
      </c>
      <c r="L66" s="5">
        <v>8</v>
      </c>
      <c r="M66" s="5">
        <f>POWER(K66-$C$15,2)</f>
        <v>0.001135689999999885</v>
      </c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10"/>
      <c r="K67" s="13">
        <v>2.56</v>
      </c>
      <c r="L67" s="15"/>
      <c r="M67" s="5">
        <f>POWER(K67-$C$15,2)</f>
        <v>0.001135689999999885</v>
      </c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10"/>
      <c r="K68" s="13">
        <v>2.56</v>
      </c>
      <c r="L68" s="15"/>
      <c r="M68" s="5">
        <f>POWER(K68-$C$15,2)</f>
        <v>0.001135689999999885</v>
      </c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10"/>
      <c r="K69" s="13">
        <v>2.56</v>
      </c>
      <c r="L69" s="15"/>
      <c r="M69" s="5">
        <f>POWER(K69-$C$15,2)</f>
        <v>0.001135689999999885</v>
      </c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10"/>
      <c r="K70" s="13">
        <v>2.56</v>
      </c>
      <c r="L70" s="15"/>
      <c r="M70" s="5">
        <f>POWER(K70-$C$15,2)</f>
        <v>0.001135689999999885</v>
      </c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10"/>
      <c r="K71" s="13">
        <v>2.56</v>
      </c>
      <c r="L71" s="15"/>
      <c r="M71" s="5">
        <f>POWER(K71-$C$15,2)</f>
        <v>0.001135689999999885</v>
      </c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10"/>
      <c r="K72" s="13">
        <v>2.56</v>
      </c>
      <c r="L72" s="15"/>
      <c r="M72" s="5">
        <f>POWER(K72-$C$15,2)</f>
        <v>0.001135689999999885</v>
      </c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10"/>
      <c r="K73" s="13">
        <v>2.56</v>
      </c>
      <c r="L73" s="15"/>
      <c r="M73" s="5">
        <f>POWER(K73-$C$15,2)</f>
        <v>0.001135689999999885</v>
      </c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10"/>
      <c r="K74" s="13">
        <v>2.57</v>
      </c>
      <c r="L74" s="5">
        <v>7</v>
      </c>
      <c r="M74" s="5">
        <f>POWER(K74-$C$15,2)</f>
        <v>0.001909689999999832</v>
      </c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10"/>
      <c r="K75" s="13">
        <v>2.57</v>
      </c>
      <c r="L75" s="15"/>
      <c r="M75" s="5">
        <f>POWER(K75-$C$15,2)</f>
        <v>0.001909689999999832</v>
      </c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10"/>
      <c r="K76" s="13">
        <v>2.57</v>
      </c>
      <c r="L76" s="15"/>
      <c r="M76" s="5">
        <f>POWER(K76-$C$15,2)</f>
        <v>0.001909689999999832</v>
      </c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10"/>
      <c r="K77" s="13">
        <v>2.57</v>
      </c>
      <c r="L77" s="15"/>
      <c r="M77" s="5">
        <f>POWER(K77-$C$15,2)</f>
        <v>0.001909689999999832</v>
      </c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10"/>
      <c r="K78" s="13">
        <v>2.57</v>
      </c>
      <c r="L78" s="15"/>
      <c r="M78" s="5">
        <f>POWER(K78-$C$15,2)</f>
        <v>0.001909689999999832</v>
      </c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10"/>
      <c r="K79" s="13">
        <v>2.57</v>
      </c>
      <c r="L79" s="15"/>
      <c r="M79" s="5">
        <f>POWER(K79-$C$15,2)</f>
        <v>0.001909689999999832</v>
      </c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10"/>
      <c r="K80" s="13">
        <v>2.57</v>
      </c>
      <c r="L80" s="15"/>
      <c r="M80" s="5">
        <f>POWER(K80-$C$15,2)</f>
        <v>0.001909689999999832</v>
      </c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10"/>
      <c r="K81" s="13">
        <v>2.58</v>
      </c>
      <c r="L81" s="5">
        <v>5</v>
      </c>
      <c r="M81" s="5">
        <f>POWER(K81-$C$15,2)</f>
        <v>0.002883689999999818</v>
      </c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10"/>
      <c r="K82" s="13">
        <v>2.58</v>
      </c>
      <c r="L82" s="15"/>
      <c r="M82" s="5">
        <f>POWER(K82-$C$15,2)</f>
        <v>0.002883689999999818</v>
      </c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10"/>
      <c r="K83" s="13">
        <v>2.58</v>
      </c>
      <c r="L83" s="15"/>
      <c r="M83" s="5">
        <f>POWER(K83-$C$15,2)</f>
        <v>0.002883689999999818</v>
      </c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10"/>
      <c r="K84" s="13">
        <v>2.58</v>
      </c>
      <c r="L84" s="15"/>
      <c r="M84" s="5">
        <f>POWER(K84-$C$15,2)</f>
        <v>0.002883689999999818</v>
      </c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10"/>
      <c r="K85" s="13">
        <v>2.58</v>
      </c>
      <c r="L85" s="15"/>
      <c r="M85" s="5">
        <f>POWER(K85-$C$15,2)</f>
        <v>0.002883689999999818</v>
      </c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10"/>
      <c r="K86" s="13">
        <v>2.59</v>
      </c>
      <c r="L86" s="5">
        <v>3</v>
      </c>
      <c r="M86" s="5">
        <f>POWER(K86-$C$15,2)</f>
        <v>0.004057689999999757</v>
      </c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10"/>
      <c r="K87" s="13">
        <v>2.59</v>
      </c>
      <c r="L87" s="15"/>
      <c r="M87" s="5">
        <f>POWER(K87-$C$15,2)</f>
        <v>0.004057689999999757</v>
      </c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10"/>
      <c r="K88" s="13">
        <v>2.59</v>
      </c>
      <c r="L88" s="15"/>
      <c r="M88" s="5">
        <f>POWER(K88-$C$15,2)</f>
        <v>0.004057689999999757</v>
      </c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10"/>
      <c r="K89" s="13">
        <v>2.6</v>
      </c>
      <c r="L89" s="5">
        <v>5</v>
      </c>
      <c r="M89" s="5">
        <f>POWER(K89-$C$15,2)</f>
        <v>0.005431689999999753</v>
      </c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10"/>
      <c r="K90" s="13">
        <v>2.6</v>
      </c>
      <c r="L90" s="15"/>
      <c r="M90" s="5">
        <f>POWER(K90-$C$15,2)</f>
        <v>0.005431689999999753</v>
      </c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10"/>
      <c r="K91" s="13">
        <v>2.6</v>
      </c>
      <c r="L91" s="15"/>
      <c r="M91" s="5">
        <f>POWER(K91-$C$15,2)</f>
        <v>0.005431689999999753</v>
      </c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10"/>
      <c r="K92" s="13">
        <v>2.6</v>
      </c>
      <c r="L92" s="15"/>
      <c r="M92" s="5">
        <f>POWER(K92-$C$15,2)</f>
        <v>0.005431689999999753</v>
      </c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10"/>
      <c r="K93" s="13">
        <v>2.6</v>
      </c>
      <c r="L93" s="15"/>
      <c r="M93" s="5">
        <f>POWER(K93-$C$15,2)</f>
        <v>0.005431689999999753</v>
      </c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10"/>
      <c r="K94" s="13">
        <v>2.61</v>
      </c>
      <c r="L94" s="5">
        <v>1</v>
      </c>
      <c r="M94" s="5">
        <f>POWER(K94-$C$15,2)</f>
        <v>0.007005689999999684</v>
      </c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10"/>
      <c r="K95" s="13">
        <v>2.64</v>
      </c>
      <c r="L95" s="5">
        <v>1</v>
      </c>
      <c r="M95" s="5">
        <f>POWER(K95-$C$15,2)</f>
        <v>0.01292768999999963</v>
      </c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10"/>
      <c r="K96" s="13">
        <v>2.66</v>
      </c>
      <c r="L96" s="5">
        <v>1</v>
      </c>
      <c r="M96" s="5">
        <f>POWER(K96-$C$15,2)</f>
        <v>0.01787568999999957</v>
      </c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10"/>
      <c r="K97" s="13">
        <v>2.7</v>
      </c>
      <c r="L97" s="5">
        <v>1</v>
      </c>
      <c r="M97" s="5">
        <f>POWER(K97-$C$15,2)</f>
        <v>0.03017168999999945</v>
      </c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10"/>
      <c r="K98" s="13">
        <v>2.71</v>
      </c>
      <c r="L98" s="5">
        <v>1</v>
      </c>
      <c r="M98" s="5">
        <f>POWER(K98-$C$15,2)</f>
        <v>0.03374568999999934</v>
      </c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10"/>
      <c r="K99" s="13">
        <v>2.74</v>
      </c>
      <c r="L99" s="5">
        <v>1</v>
      </c>
      <c r="M99" s="5">
        <f>POWER(K99-$C$15,2)</f>
        <v>0.04566768999999934</v>
      </c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10"/>
      <c r="K100" s="13">
        <v>2.77</v>
      </c>
      <c r="L100" s="5">
        <v>1</v>
      </c>
      <c r="M100" s="5">
        <f>POWER(K100-$C$15,2)</f>
        <v>0.05938968999999915</v>
      </c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10"/>
      <c r="K101" s="13">
        <v>2.8</v>
      </c>
      <c r="L101" s="5">
        <v>1</v>
      </c>
      <c r="M101" s="5">
        <f>POWER(K101-$C$15,2)</f>
        <v>0.07491168999999893</v>
      </c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19">
        <f>SUM(K2:K101)</f>
        <v>252.6300000000002</v>
      </c>
      <c r="L102" s="20"/>
      <c r="M102" s="21">
        <f>SUM(M2:M101)</f>
        <v>0.9233310000000013</v>
      </c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7">
        <f>M102/100</f>
        <v>0.009233310000000014</v>
      </c>
    </row>
  </sheetData>
  <mergeCells count="2">
    <mergeCell ref="B3:I4"/>
    <mergeCell ref="B1:I2"/>
  </mergeCell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