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2860" windowHeight="11340"/>
  </bookViews>
  <sheets>
    <sheet name="DESVIACIÓN ESTANDA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2" l="1"/>
  <c r="D110" i="2"/>
  <c r="D108" i="2"/>
  <c r="D107" i="2"/>
  <c r="D105" i="2"/>
  <c r="D106" i="2"/>
  <c r="D104" i="2"/>
  <c r="D103" i="2"/>
  <c r="C102" i="2"/>
  <c r="D102" i="2" s="1"/>
  <c r="C3" i="2" l="1"/>
  <c r="C5" i="2" l="1"/>
  <c r="D5" i="2" s="1"/>
  <c r="C7" i="2"/>
  <c r="D7" i="2" s="1"/>
  <c r="C9" i="2"/>
  <c r="D9" i="2" s="1"/>
  <c r="C11" i="2"/>
  <c r="D11" i="2" s="1"/>
  <c r="C13" i="2"/>
  <c r="D13" i="2" s="1"/>
  <c r="C15" i="2"/>
  <c r="D15" i="2" s="1"/>
  <c r="C17" i="2"/>
  <c r="D17" i="2" s="1"/>
  <c r="C19" i="2"/>
  <c r="D19" i="2" s="1"/>
  <c r="C21" i="2"/>
  <c r="D21" i="2" s="1"/>
  <c r="C23" i="2"/>
  <c r="D23" i="2" s="1"/>
  <c r="C25" i="2"/>
  <c r="D25" i="2" s="1"/>
  <c r="C27" i="2"/>
  <c r="D27" i="2" s="1"/>
  <c r="C29" i="2"/>
  <c r="D29" i="2" s="1"/>
  <c r="C31" i="2"/>
  <c r="D31" i="2" s="1"/>
  <c r="C33" i="2"/>
  <c r="D33" i="2" s="1"/>
  <c r="C35" i="2"/>
  <c r="D35" i="2" s="1"/>
  <c r="C37" i="2"/>
  <c r="D37" i="2" s="1"/>
  <c r="C39" i="2"/>
  <c r="D39" i="2" s="1"/>
  <c r="C41" i="2"/>
  <c r="D41" i="2" s="1"/>
  <c r="C43" i="2"/>
  <c r="D43" i="2" s="1"/>
  <c r="C45" i="2"/>
  <c r="D45" i="2" s="1"/>
  <c r="C47" i="2"/>
  <c r="D47" i="2" s="1"/>
  <c r="C49" i="2"/>
  <c r="D49" i="2" s="1"/>
  <c r="C51" i="2"/>
  <c r="D51" i="2" s="1"/>
  <c r="C53" i="2"/>
  <c r="D53" i="2" s="1"/>
  <c r="C55" i="2"/>
  <c r="D55" i="2" s="1"/>
  <c r="C57" i="2"/>
  <c r="D57" i="2" s="1"/>
  <c r="C59" i="2"/>
  <c r="D59" i="2" s="1"/>
  <c r="C61" i="2"/>
  <c r="D61" i="2" s="1"/>
  <c r="C63" i="2"/>
  <c r="D63" i="2" s="1"/>
  <c r="C65" i="2"/>
  <c r="D65" i="2" s="1"/>
  <c r="C67" i="2"/>
  <c r="D67" i="2" s="1"/>
  <c r="C69" i="2"/>
  <c r="D69" i="2" s="1"/>
  <c r="C71" i="2"/>
  <c r="D71" i="2" s="1"/>
  <c r="C73" i="2"/>
  <c r="D73" i="2" s="1"/>
  <c r="C75" i="2"/>
  <c r="D75" i="2" s="1"/>
  <c r="C77" i="2"/>
  <c r="D77" i="2" s="1"/>
  <c r="C79" i="2"/>
  <c r="D79" i="2" s="1"/>
  <c r="C81" i="2"/>
  <c r="D81" i="2" s="1"/>
  <c r="C83" i="2"/>
  <c r="D83" i="2" s="1"/>
  <c r="C85" i="2"/>
  <c r="D85" i="2" s="1"/>
  <c r="C87" i="2"/>
  <c r="D87" i="2" s="1"/>
  <c r="C89" i="2"/>
  <c r="D89" i="2" s="1"/>
  <c r="C91" i="2"/>
  <c r="D91" i="2" s="1"/>
  <c r="C93" i="2"/>
  <c r="D93" i="2" s="1"/>
  <c r="C95" i="2"/>
  <c r="D95" i="2" s="1"/>
  <c r="C97" i="2"/>
  <c r="D97" i="2" s="1"/>
  <c r="C99" i="2"/>
  <c r="D99" i="2" s="1"/>
  <c r="C4" i="2"/>
  <c r="D4" i="2" s="1"/>
  <c r="C101" i="2"/>
  <c r="D101" i="2" s="1"/>
  <c r="C6" i="2"/>
  <c r="D6" i="2" s="1"/>
  <c r="C8" i="2"/>
  <c r="D8" i="2" s="1"/>
  <c r="C10" i="2"/>
  <c r="D10" i="2" s="1"/>
  <c r="C12" i="2"/>
  <c r="D12" i="2" s="1"/>
  <c r="C14" i="2"/>
  <c r="D14" i="2" s="1"/>
  <c r="C16" i="2"/>
  <c r="D16" i="2" s="1"/>
  <c r="C18" i="2"/>
  <c r="D18" i="2" s="1"/>
  <c r="C20" i="2"/>
  <c r="D20" i="2" s="1"/>
  <c r="C22" i="2"/>
  <c r="D22" i="2" s="1"/>
  <c r="C24" i="2"/>
  <c r="D24" i="2" s="1"/>
  <c r="C26" i="2"/>
  <c r="D26" i="2" s="1"/>
  <c r="C28" i="2"/>
  <c r="D28" i="2" s="1"/>
  <c r="C30" i="2"/>
  <c r="D30" i="2" s="1"/>
  <c r="C32" i="2"/>
  <c r="D32" i="2" s="1"/>
  <c r="C34" i="2"/>
  <c r="D34" i="2" s="1"/>
  <c r="C36" i="2"/>
  <c r="D36" i="2" s="1"/>
  <c r="C38" i="2"/>
  <c r="D38" i="2" s="1"/>
  <c r="C40" i="2"/>
  <c r="D40" i="2" s="1"/>
  <c r="C42" i="2"/>
  <c r="D42" i="2" s="1"/>
  <c r="C44" i="2"/>
  <c r="D44" i="2" s="1"/>
  <c r="C46" i="2"/>
  <c r="D46" i="2" s="1"/>
  <c r="C48" i="2"/>
  <c r="D48" i="2" s="1"/>
  <c r="C50" i="2"/>
  <c r="D50" i="2" s="1"/>
  <c r="C52" i="2"/>
  <c r="D52" i="2" s="1"/>
  <c r="C54" i="2"/>
  <c r="D54" i="2" s="1"/>
  <c r="C56" i="2"/>
  <c r="D56" i="2" s="1"/>
  <c r="C58" i="2"/>
  <c r="D58" i="2" s="1"/>
  <c r="C60" i="2"/>
  <c r="D60" i="2" s="1"/>
  <c r="C62" i="2"/>
  <c r="D62" i="2" s="1"/>
  <c r="C64" i="2"/>
  <c r="D64" i="2" s="1"/>
  <c r="C66" i="2"/>
  <c r="D66" i="2" s="1"/>
  <c r="C68" i="2"/>
  <c r="D68" i="2" s="1"/>
  <c r="C70" i="2"/>
  <c r="D70" i="2" s="1"/>
  <c r="C72" i="2"/>
  <c r="D72" i="2" s="1"/>
  <c r="D3" i="2"/>
  <c r="C98" i="2"/>
  <c r="D98" i="2" s="1"/>
  <c r="C94" i="2"/>
  <c r="D94" i="2" s="1"/>
  <c r="C90" i="2"/>
  <c r="D90" i="2" s="1"/>
  <c r="C86" i="2"/>
  <c r="D86" i="2" s="1"/>
  <c r="C82" i="2"/>
  <c r="D82" i="2" s="1"/>
  <c r="C78" i="2"/>
  <c r="D78" i="2" s="1"/>
  <c r="C74" i="2"/>
  <c r="D74" i="2" s="1"/>
  <c r="C100" i="2"/>
  <c r="D100" i="2" s="1"/>
  <c r="C96" i="2"/>
  <c r="D96" i="2" s="1"/>
  <c r="C92" i="2"/>
  <c r="D92" i="2" s="1"/>
  <c r="C88" i="2"/>
  <c r="D88" i="2" s="1"/>
  <c r="C84" i="2"/>
  <c r="D84" i="2" s="1"/>
  <c r="C80" i="2"/>
  <c r="D80" i="2" s="1"/>
  <c r="C76" i="2"/>
  <c r="D76" i="2" s="1"/>
</calcChain>
</file>

<file path=xl/sharedStrings.xml><?xml version="1.0" encoding="utf-8"?>
<sst xmlns="http://schemas.openxmlformats.org/spreadsheetml/2006/main" count="117" uniqueCount="117">
  <si>
    <t>MEDIA</t>
  </si>
  <si>
    <t>MODA</t>
  </si>
  <si>
    <t>MEDIANA</t>
  </si>
  <si>
    <t>X</t>
  </si>
  <si>
    <t>NUMERO DE DATOS ES:</t>
  </si>
  <si>
    <t>VALOR MEDIO</t>
  </si>
  <si>
    <r>
      <t>(X</t>
    </r>
    <r>
      <rPr>
        <b/>
        <i/>
        <sz val="12"/>
        <color theme="1"/>
        <rFont val="Viner Hand ITC"/>
        <family val="4"/>
      </rPr>
      <t>i</t>
    </r>
    <r>
      <rPr>
        <b/>
        <sz val="12"/>
        <color theme="1"/>
        <rFont val="Tahoma"/>
        <family val="2"/>
      </rPr>
      <t>- X)</t>
    </r>
    <r>
      <rPr>
        <b/>
        <vertAlign val="superscript"/>
        <sz val="12"/>
        <color theme="1"/>
        <rFont val="Tahoma"/>
        <family val="2"/>
      </rPr>
      <t>2</t>
    </r>
  </si>
  <si>
    <r>
      <t>X</t>
    </r>
    <r>
      <rPr>
        <b/>
        <sz val="12"/>
        <color theme="1"/>
        <rFont val="Bradley Hand ITC"/>
        <family val="4"/>
      </rPr>
      <t>i</t>
    </r>
    <r>
      <rPr>
        <b/>
        <sz val="12"/>
        <color theme="1"/>
        <rFont val="Tahoma"/>
        <family val="2"/>
      </rPr>
      <t xml:space="preserve"> - X</t>
    </r>
  </si>
  <si>
    <t>Suma</t>
  </si>
  <si>
    <t>°!"#$%&amp;/()=?¡*¨¨][</t>
  </si>
  <si>
    <t>Desviación estándar.</t>
  </si>
  <si>
    <t>Desviación estándar formula excel.</t>
  </si>
  <si>
    <t>Hecha con formula de excel.</t>
  </si>
  <si>
    <t>Hecha con formula de cada una de las celdas.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</si>
  <si>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</si>
  <si>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</si>
  <si>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</si>
  <si>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</si>
  <si>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</si>
  <si>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</si>
  <si>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</si>
  <si>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</si>
  <si>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</si>
  <si>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</si>
  <si>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</si>
  <si>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</si>
  <si>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</si>
  <si>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</si>
  <si>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</si>
  <si>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</si>
  <si>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</si>
  <si>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</si>
  <si>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</si>
  <si>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</si>
  <si>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</si>
  <si>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</si>
  <si>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</si>
  <si>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</si>
  <si>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</si>
  <si>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</si>
  <si>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</si>
  <si>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</si>
  <si>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</si>
  <si>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</si>
  <si>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</si>
  <si>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</si>
  <si>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</si>
  <si>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</si>
  <si>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</si>
  <si>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</si>
  <si>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</si>
  <si>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</si>
  <si>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</si>
  <si>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</si>
  <si>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</si>
  <si>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</si>
  <si>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</si>
  <si>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</si>
  <si>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</si>
  <si>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</si>
  <si>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</si>
  <si>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</si>
  <si>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</si>
  <si>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</si>
  <si>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</si>
  <si>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</si>
  <si>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</si>
  <si>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</si>
  <si>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</si>
  <si>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</si>
  <si>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</si>
  <si>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</si>
  <si>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</si>
  <si>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</si>
  <si>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</si>
  <si>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</si>
  <si>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</si>
  <si>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</si>
  <si>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</si>
  <si>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</si>
  <si>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</si>
  <si>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</si>
  <si>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</si>
  <si>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</si>
  <si>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</si>
  <si>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</si>
  <si>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</si>
  <si>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</si>
  <si>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</si>
  <si>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</si>
  <si>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</si>
  <si>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</si>
  <si>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</si>
  <si>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</si>
  <si>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</si>
  <si>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</si>
  <si>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</si>
  <si>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</si>
  <si>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</si>
  <si>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</si>
  <si>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</si>
  <si>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</si>
  <si>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</si>
  <si>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</si>
  <si>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</si>
  <si>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</si>
  <si>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</si>
  <si>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</si>
  <si>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</si>
  <si>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</si>
  <si>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</si>
  <si>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</si>
  <si>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</si>
  <si>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MEDIDAS DE TENDENCIA CENTRAL</t>
  </si>
  <si>
    <t>POR. GUZMÁN B. ANA PATRICIA</t>
  </si>
  <si>
    <t>DATOS AGRUPADOS</t>
  </si>
  <si>
    <t>Conclusiones:El promedio de la medida de los tornillos es 2.52, teniendo
encuenta que hay dos valores que se repiren con frecuencia
2,54 y 2,55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</si>
</sst>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vertAlign val="superscript"/>
      <sz val="12"/>
      <color theme="1"/>
      <name val="Tahoma"/>
      <family val="2"/>
    </font>
    <font>
      <b/>
      <i/>
      <sz val="12"/>
      <color theme="1"/>
      <name val="Viner Hand ITC"/>
      <family val="4"/>
    </font>
    <font>
      <b/>
      <sz val="12"/>
      <color theme="1"/>
      <name val="Bradley Hand ITC"/>
      <family val="4"/>
    </font>
    <font>
      <sz val="12"/>
      <color rgb="FF000000"/>
      <name val="Arial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2"/>
      <color rgb="FFFF0000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Protection="0"/>
    <xf numFmtId="0" fontId="15" fillId="0" borderId="0" applyNumberFormat="0" applyFill="0" applyBorder="0" applyProtection="0"/>
  </cellStyleXfs>
  <cellXfs count="5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/>
    <xf numFmtId="2" fontId="2" fillId="0" borderId="0" xfId="0" applyNumberFormat="1" applyFont="1" applyBorder="1"/>
    <xf numFmtId="0" fontId="2" fillId="0" borderId="0" xfId="0" applyFont="1"/>
    <xf numFmtId="0" fontId="1" fillId="0" borderId="0" xfId="0" applyFont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9" fillId="0" borderId="0" xfId="0" applyFont="1"/>
    <xf numFmtId="0" fontId="10" fillId="0" borderId="0" xfId="0" applyFont="1"/>
    <xf numFmtId="0" fontId="2" fillId="0" borderId="0" xfId="0" quotePrefix="1" applyFont="1" applyBorder="1" applyAlignment="1">
      <alignment horizontal="center"/>
    </xf>
    <xf numFmtId="2" fontId="9" fillId="0" borderId="0" xfId="0" applyNumberFormat="1" applyFont="1"/>
    <xf numFmtId="0" fontId="3" fillId="0" borderId="3" xfId="0" applyFont="1" applyBorder="1" applyAlignment="1">
      <alignment horizontal="right" wrapText="1"/>
    </xf>
    <xf numFmtId="0" fontId="1" fillId="6" borderId="0" xfId="0" applyFont="1" applyFill="1" applyBorder="1" applyAlignment="1"/>
    <xf numFmtId="2" fontId="0" fillId="0" borderId="1" xfId="0" applyNumberFormat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4" borderId="1" xfId="0" applyNumberFormat="1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 vertical="top"/>
    </xf>
    <xf numFmtId="2" fontId="0" fillId="7" borderId="1" xfId="0" applyNumberFormat="1" applyFill="1" applyBorder="1" applyAlignment="1">
      <alignment horizontal="center" vertical="top"/>
    </xf>
    <xf numFmtId="2" fontId="0" fillId="8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9" borderId="1" xfId="0" applyNumberFormat="1" applyFont="1" applyFill="1" applyBorder="1" applyAlignment="1">
      <alignment horizontal="center" vertical="top"/>
    </xf>
    <xf numFmtId="2" fontId="0" fillId="10" borderId="1" xfId="0" applyNumberFormat="1" applyFill="1" applyBorder="1" applyAlignment="1">
      <alignment horizontal="center" vertical="top"/>
    </xf>
    <xf numFmtId="2" fontId="0" fillId="11" borderId="1" xfId="0" applyNumberFormat="1" applyFill="1" applyBorder="1" applyAlignment="1">
      <alignment horizontal="center" vertical="top"/>
    </xf>
    <xf numFmtId="2" fontId="0" fillId="12" borderId="1" xfId="0" applyNumberFormat="1" applyFill="1" applyBorder="1" applyAlignment="1">
      <alignment horizontal="center" vertical="top"/>
    </xf>
    <xf numFmtId="2" fontId="0" fillId="13" borderId="1" xfId="0" applyNumberFormat="1" applyFill="1" applyBorder="1" applyAlignment="1">
      <alignment horizontal="center" vertical="top"/>
    </xf>
    <xf numFmtId="2" fontId="0" fillId="14" borderId="1" xfId="0" applyNumberFormat="1" applyFill="1" applyBorder="1" applyAlignment="1">
      <alignment horizontal="center" vertical="top"/>
    </xf>
    <xf numFmtId="0" fontId="15" fillId="0" borderId="0" xfId="2" applyNumberFormat="1" applyFont="1" applyBorder="1" applyAlignment="1"/>
    <xf numFmtId="0" fontId="15" fillId="0" borderId="0" xfId="1" applyNumberFormat="1" applyFont="1" applyBorder="1" applyAlignment="1">
      <alignment horizontal="left" vertical="top"/>
    </xf>
    <xf numFmtId="0" fontId="15" fillId="0" borderId="0" xfId="1" applyNumberFormat="1" applyFont="1" applyBorder="1" applyAlignment="1">
      <alignment vertical="top" wrapText="1"/>
    </xf>
    <xf numFmtId="2" fontId="13" fillId="0" borderId="0" xfId="1" applyNumberFormat="1" applyFont="1" applyBorder="1" applyAlignment="1"/>
    <xf numFmtId="0" fontId="15" fillId="0" borderId="0" xfId="1" applyNumberFormat="1" applyFont="1" applyBorder="1" applyAlignment="1">
      <alignment vertical="top"/>
    </xf>
    <xf numFmtId="2" fontId="15" fillId="0" borderId="0" xfId="2" applyNumberFormat="1" applyFont="1" applyBorder="1" applyAlignment="1"/>
    <xf numFmtId="0" fontId="15" fillId="0" borderId="0" xfId="2" applyNumberFormat="1" applyFont="1" applyFill="1" applyBorder="1" applyAlignment="1">
      <alignment vertical="top"/>
    </xf>
    <xf numFmtId="164" fontId="15" fillId="0" borderId="0" xfId="2" applyNumberFormat="1" applyFont="1" applyBorder="1" applyAlignment="1"/>
    <xf numFmtId="0" fontId="15" fillId="0" borderId="0" xfId="2" applyFont="1" applyBorder="1" applyAlignment="1"/>
    <xf numFmtId="49" fontId="15" fillId="0" borderId="0" xfId="2" applyNumberFormat="1" applyFont="1" applyBorder="1" applyAlignment="1"/>
    <xf numFmtId="0" fontId="2" fillId="0" borderId="0" xfId="0" applyFont="1" applyBorder="1" applyAlignment="1"/>
    <xf numFmtId="164" fontId="15" fillId="0" borderId="0" xfId="2" applyNumberFormat="1" applyFont="1" applyBorder="1" applyAlignment="1">
      <alignment horizontal="right"/>
    </xf>
    <xf numFmtId="0" fontId="15" fillId="0" borderId="0" xfId="2" applyNumberFormat="1" applyFont="1" applyBorder="1" applyAlignment="1">
      <alignment horizontal="left" vertical="top" wrapText="1"/>
    </xf>
    <xf numFmtId="0" fontId="15" fillId="0" borderId="0" xfId="2" applyNumberFormat="1" applyFont="1" applyBorder="1" applyAlignment="1">
      <alignment vertical="top" wrapText="1"/>
    </xf>
    <xf numFmtId="49" fontId="14" fillId="0" borderId="0" xfId="2" applyNumberFormat="1" applyFont="1" applyBorder="1" applyAlignment="1">
      <alignment horizontal="center" wrapText="1"/>
    </xf>
    <xf numFmtId="0" fontId="15" fillId="0" borderId="0" xfId="2" applyNumberFormat="1" applyFont="1" applyBorder="1" applyAlignment="1">
      <alignment vertical="top"/>
    </xf>
    <xf numFmtId="0" fontId="15" fillId="0" borderId="0" xfId="2" applyNumberFormat="1" applyFont="1" applyBorder="1" applyAlignment="1"/>
    <xf numFmtId="0" fontId="11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zoomScale="90" zoomScaleNormal="90" workbookViewId="0">
      <selection activeCell="N1" sqref="N1"/>
    </sheetView>
  </sheetViews>
  <sheetFormatPr baseColWidth="10" defaultRowHeight="27.75" customHeight="1" x14ac:dyDescent="0.2"/>
  <cols>
    <col min="1" max="1" width="4.42578125" style="6" customWidth="1"/>
    <col min="2" max="2" width="14.28515625" style="13" customWidth="1"/>
    <col min="3" max="4" width="19.7109375" style="13" customWidth="1"/>
    <col min="5" max="5" width="19" style="6" customWidth="1"/>
    <col min="6" max="6" width="11.42578125" style="6"/>
    <col min="7" max="7" width="56.5703125" style="6" customWidth="1"/>
    <col min="8" max="8" width="0" style="6" hidden="1" customWidth="1"/>
    <col min="9" max="9" width="12.42578125" style="6" customWidth="1"/>
    <col min="10" max="10" width="11.42578125" style="6"/>
    <col min="11" max="11" width="11.85546875" style="6" bestFit="1" customWidth="1"/>
    <col min="12" max="12" width="11.42578125" style="6"/>
    <col min="13" max="13" width="11.28515625" style="6" customWidth="1"/>
    <col min="14" max="14" width="12" style="6" customWidth="1"/>
    <col min="15" max="17" width="11.42578125" style="6"/>
    <col min="18" max="18" width="11.7109375" style="6" customWidth="1"/>
    <col min="19" max="16384" width="11.42578125" style="6"/>
  </cols>
  <sheetData>
    <row r="1" spans="1:18" ht="27.75" customHeight="1" x14ac:dyDescent="0.3">
      <c r="B1" s="49" t="s">
        <v>114</v>
      </c>
      <c r="C1" s="50"/>
      <c r="D1" s="50"/>
      <c r="E1" s="51" t="s">
        <v>113</v>
      </c>
      <c r="F1" s="52"/>
      <c r="G1" s="52"/>
      <c r="H1" s="52"/>
      <c r="I1" s="52"/>
      <c r="J1" s="53"/>
    </row>
    <row r="2" spans="1:18" s="7" customFormat="1" ht="27.75" customHeight="1" x14ac:dyDescent="0.55000000000000004">
      <c r="A2" s="3"/>
      <c r="B2" s="8" t="s">
        <v>3</v>
      </c>
      <c r="C2" s="9" t="s">
        <v>7</v>
      </c>
      <c r="D2" s="17" t="s">
        <v>6</v>
      </c>
      <c r="E2" s="18"/>
      <c r="F2" s="18"/>
      <c r="G2" s="18"/>
      <c r="H2" s="18"/>
      <c r="I2" s="18"/>
      <c r="J2" s="18"/>
    </row>
    <row r="3" spans="1:18" ht="27.75" customHeight="1" x14ac:dyDescent="0.3">
      <c r="A3" s="15" t="s">
        <v>14</v>
      </c>
      <c r="B3" s="1">
        <v>1.99</v>
      </c>
      <c r="C3" s="12">
        <f t="shared" ref="C3:C34" si="0">B3-$D$104</f>
        <v>-0.53750000000000164</v>
      </c>
      <c r="D3" s="12">
        <f>C3^2</f>
        <v>0.28890625000000175</v>
      </c>
      <c r="E3" s="4"/>
      <c r="F3" s="4"/>
      <c r="G3" s="4"/>
      <c r="H3" s="4"/>
      <c r="I3" s="54" t="s">
        <v>115</v>
      </c>
      <c r="J3" s="55"/>
      <c r="K3" s="55"/>
      <c r="L3" s="55"/>
      <c r="M3" s="55"/>
      <c r="N3" s="55"/>
      <c r="O3" s="55"/>
      <c r="P3" s="55"/>
      <c r="Q3" s="55"/>
      <c r="R3" s="55"/>
    </row>
    <row r="4" spans="1:18" ht="27.75" customHeight="1" x14ac:dyDescent="0.25">
      <c r="A4" s="15" t="s">
        <v>15</v>
      </c>
      <c r="B4" s="1">
        <v>2.2200000000000002</v>
      </c>
      <c r="C4" s="12">
        <f t="shared" si="0"/>
        <v>-0.30750000000000144</v>
      </c>
      <c r="D4" s="12">
        <f t="shared" ref="D4:D67" si="1">C4^2</f>
        <v>9.4556250000000883E-2</v>
      </c>
      <c r="E4" s="4"/>
      <c r="F4" s="5"/>
      <c r="G4" s="4"/>
      <c r="H4" s="4"/>
      <c r="I4" s="19">
        <v>1.99</v>
      </c>
      <c r="J4" s="19">
        <v>2.2200000000000002</v>
      </c>
      <c r="K4" s="19">
        <v>2.27</v>
      </c>
      <c r="L4" s="19">
        <v>2.3199999999999998</v>
      </c>
      <c r="M4" s="19">
        <v>2.39</v>
      </c>
      <c r="N4" s="19">
        <v>2.39</v>
      </c>
      <c r="O4" s="20">
        <v>2.44</v>
      </c>
      <c r="P4" s="20">
        <v>2.44</v>
      </c>
      <c r="Q4" s="20">
        <v>2.44</v>
      </c>
      <c r="R4" s="20">
        <v>2.44</v>
      </c>
    </row>
    <row r="5" spans="1:18" ht="27.75" customHeight="1" x14ac:dyDescent="0.25">
      <c r="A5" s="15" t="s">
        <v>16</v>
      </c>
      <c r="B5" s="1">
        <v>2.38</v>
      </c>
      <c r="C5" s="12">
        <f t="shared" si="0"/>
        <v>-0.14750000000000174</v>
      </c>
      <c r="D5" s="12">
        <f t="shared" si="1"/>
        <v>2.1756250000000515E-2</v>
      </c>
      <c r="E5" s="4"/>
      <c r="F5" s="4"/>
      <c r="G5" s="4"/>
      <c r="H5" s="4"/>
      <c r="I5" s="21">
        <v>2.4500000000000002</v>
      </c>
      <c r="J5" s="21">
        <v>2.4500000000000002</v>
      </c>
      <c r="K5" s="21">
        <v>2.4500000000000002</v>
      </c>
      <c r="L5" s="21">
        <v>2.4500000000000002</v>
      </c>
      <c r="M5" s="21">
        <v>2.4500000000000002</v>
      </c>
      <c r="N5" s="21">
        <v>2.4500000000000002</v>
      </c>
      <c r="O5" s="22">
        <v>2.46</v>
      </c>
      <c r="P5" s="22">
        <v>2.46</v>
      </c>
      <c r="Q5" s="22">
        <v>2.46</v>
      </c>
      <c r="R5" s="22">
        <v>2.46</v>
      </c>
    </row>
    <row r="6" spans="1:18" ht="27.75" customHeight="1" x14ac:dyDescent="0.25">
      <c r="A6" s="15" t="s">
        <v>17</v>
      </c>
      <c r="B6" s="1">
        <v>2.39</v>
      </c>
      <c r="C6" s="12">
        <f t="shared" si="0"/>
        <v>-0.13750000000000151</v>
      </c>
      <c r="D6" s="12">
        <f t="shared" si="1"/>
        <v>1.8906250000000416E-2</v>
      </c>
      <c r="E6" s="4"/>
      <c r="F6" s="4"/>
      <c r="G6" s="10"/>
      <c r="H6" s="4"/>
      <c r="I6" s="23">
        <v>2.4700000000000002</v>
      </c>
      <c r="J6" s="23">
        <v>2.4700000000000002</v>
      </c>
      <c r="K6" s="23">
        <v>2.4700000000000002</v>
      </c>
      <c r="L6" s="23">
        <v>2.4700000000000002</v>
      </c>
      <c r="M6" s="23">
        <v>2.4700000000000002</v>
      </c>
      <c r="N6" s="24">
        <v>2.48</v>
      </c>
      <c r="O6" s="24">
        <v>2.48</v>
      </c>
      <c r="P6" s="24">
        <v>2.48</v>
      </c>
      <c r="Q6" s="24">
        <v>2.48</v>
      </c>
      <c r="R6" s="24">
        <v>2.48</v>
      </c>
    </row>
    <row r="7" spans="1:18" ht="27.75" customHeight="1" x14ac:dyDescent="0.25">
      <c r="A7" s="15" t="s">
        <v>18</v>
      </c>
      <c r="B7" s="1">
        <v>2.39</v>
      </c>
      <c r="C7" s="12">
        <f t="shared" si="0"/>
        <v>-0.13750000000000151</v>
      </c>
      <c r="D7" s="12">
        <f t="shared" si="1"/>
        <v>1.8906250000000416E-2</v>
      </c>
      <c r="E7" s="4"/>
      <c r="F7" s="4"/>
      <c r="G7" s="5"/>
      <c r="H7" s="4" t="s">
        <v>9</v>
      </c>
      <c r="I7" s="25">
        <v>2.4900000000000002</v>
      </c>
      <c r="J7" s="25">
        <v>2.4900000000000002</v>
      </c>
      <c r="K7" s="25">
        <v>2.4900000000000002</v>
      </c>
      <c r="L7" s="26">
        <v>2.5</v>
      </c>
      <c r="M7" s="26">
        <v>2.5</v>
      </c>
      <c r="N7" s="26">
        <v>2.5</v>
      </c>
      <c r="O7" s="26">
        <v>2.5</v>
      </c>
      <c r="P7" s="26">
        <v>2.5</v>
      </c>
      <c r="Q7" s="26">
        <v>2.5</v>
      </c>
      <c r="R7" s="26">
        <v>2.5</v>
      </c>
    </row>
    <row r="8" spans="1:18" ht="27.75" hidden="1" customHeight="1" x14ac:dyDescent="0.25">
      <c r="A8" s="15" t="s">
        <v>19</v>
      </c>
      <c r="B8" s="1">
        <v>2.44</v>
      </c>
      <c r="C8" s="12">
        <f t="shared" si="0"/>
        <v>-8.7500000000001688E-2</v>
      </c>
      <c r="D8" s="12">
        <f t="shared" si="1"/>
        <v>7.6562500000002956E-3</v>
      </c>
      <c r="E8" s="4"/>
      <c r="F8" s="4"/>
      <c r="G8" s="4"/>
      <c r="H8" s="4"/>
      <c r="I8" s="27">
        <v>2.5099999999999998</v>
      </c>
      <c r="J8" s="27">
        <v>2.5099999999999998</v>
      </c>
      <c r="K8" s="27">
        <v>2.5099999999999998</v>
      </c>
      <c r="L8" s="28">
        <v>2.5299999999999998</v>
      </c>
      <c r="M8" s="28">
        <v>2.5299999999999998</v>
      </c>
      <c r="N8" s="28">
        <v>2.5299999999999998</v>
      </c>
      <c r="O8" s="29">
        <v>2.54</v>
      </c>
      <c r="P8" s="29">
        <v>2.54</v>
      </c>
      <c r="Q8" s="29">
        <v>2.54</v>
      </c>
      <c r="R8" s="29">
        <v>2.54</v>
      </c>
    </row>
    <row r="9" spans="1:18" ht="27.75" customHeight="1" x14ac:dyDescent="0.25">
      <c r="A9" s="15" t="s">
        <v>20</v>
      </c>
      <c r="B9" s="1">
        <v>2.44</v>
      </c>
      <c r="C9" s="12">
        <f t="shared" si="0"/>
        <v>-8.7500000000001688E-2</v>
      </c>
      <c r="D9" s="12">
        <f t="shared" si="1"/>
        <v>7.6562500000002956E-3</v>
      </c>
      <c r="E9" s="4"/>
      <c r="F9" s="4"/>
      <c r="G9" s="4"/>
      <c r="H9" s="4"/>
      <c r="I9" s="29">
        <v>2.54</v>
      </c>
      <c r="J9" s="29">
        <v>2.54</v>
      </c>
      <c r="K9" s="29">
        <v>2.54</v>
      </c>
      <c r="L9" s="29">
        <v>2.54</v>
      </c>
      <c r="M9" s="29">
        <v>2.54</v>
      </c>
      <c r="N9" s="29">
        <v>2.54</v>
      </c>
      <c r="O9" s="30">
        <v>2.5499999999999998</v>
      </c>
      <c r="P9" s="30">
        <v>2.5499999999999998</v>
      </c>
      <c r="Q9" s="30">
        <v>2.5499999999999998</v>
      </c>
      <c r="R9" s="30">
        <v>2.5499999999999998</v>
      </c>
    </row>
    <row r="10" spans="1:18" ht="27.75" customHeight="1" x14ac:dyDescent="0.25">
      <c r="A10" s="15" t="s">
        <v>21</v>
      </c>
      <c r="B10" s="1">
        <v>2.44</v>
      </c>
      <c r="C10" s="12">
        <f t="shared" si="0"/>
        <v>-8.7500000000001688E-2</v>
      </c>
      <c r="D10" s="12">
        <f t="shared" si="1"/>
        <v>7.6562500000002956E-3</v>
      </c>
      <c r="E10" s="4"/>
      <c r="F10" s="4"/>
      <c r="G10" s="4"/>
      <c r="H10" s="4"/>
      <c r="I10" s="30">
        <v>2.5499999999999998</v>
      </c>
      <c r="J10" s="30">
        <v>2.5499999999999998</v>
      </c>
      <c r="K10" s="30">
        <v>2.5499999999999998</v>
      </c>
      <c r="L10" s="30">
        <v>2.5499999999999998</v>
      </c>
      <c r="M10" s="30">
        <v>2.5499999999999998</v>
      </c>
      <c r="N10" s="30">
        <v>2.5499999999999998</v>
      </c>
      <c r="O10" s="31">
        <v>2.56</v>
      </c>
      <c r="P10" s="31">
        <v>2.56</v>
      </c>
      <c r="Q10" s="31">
        <v>2.56</v>
      </c>
      <c r="R10" s="31">
        <v>2.56</v>
      </c>
    </row>
    <row r="11" spans="1:18" ht="27.75" customHeight="1" x14ac:dyDescent="0.25">
      <c r="A11" s="15" t="s">
        <v>22</v>
      </c>
      <c r="B11" s="1">
        <v>2.44</v>
      </c>
      <c r="C11" s="12">
        <f t="shared" si="0"/>
        <v>-8.7500000000001688E-2</v>
      </c>
      <c r="D11" s="12">
        <f t="shared" si="1"/>
        <v>7.6562500000002956E-3</v>
      </c>
      <c r="E11" s="5"/>
      <c r="F11" s="4"/>
      <c r="G11" s="5"/>
      <c r="H11" s="5"/>
      <c r="I11" s="31">
        <v>2.56</v>
      </c>
      <c r="J11" s="31">
        <v>2.56</v>
      </c>
      <c r="K11" s="31">
        <v>2.56</v>
      </c>
      <c r="L11" s="31">
        <v>2.56</v>
      </c>
      <c r="M11" s="22">
        <v>2.57</v>
      </c>
      <c r="N11" s="22">
        <v>2.57</v>
      </c>
      <c r="O11" s="22">
        <v>2.57</v>
      </c>
      <c r="P11" s="22">
        <v>2.57</v>
      </c>
      <c r="Q11" s="22">
        <v>2.57</v>
      </c>
      <c r="R11" s="22">
        <v>2.57</v>
      </c>
    </row>
    <row r="12" spans="1:18" ht="27.75" customHeight="1" x14ac:dyDescent="0.25">
      <c r="A12" s="15" t="s">
        <v>23</v>
      </c>
      <c r="B12" s="1">
        <v>2.4500000000000002</v>
      </c>
      <c r="C12" s="12">
        <f t="shared" si="0"/>
        <v>-7.7500000000001457E-2</v>
      </c>
      <c r="D12" s="12">
        <f t="shared" si="1"/>
        <v>6.0062500000002258E-3</v>
      </c>
      <c r="I12" s="22">
        <v>2.57</v>
      </c>
      <c r="J12" s="27">
        <v>2.58</v>
      </c>
      <c r="K12" s="27">
        <v>2.58</v>
      </c>
      <c r="L12" s="27">
        <v>2.58</v>
      </c>
      <c r="M12" s="27">
        <v>2.58</v>
      </c>
      <c r="N12" s="27">
        <v>2.58</v>
      </c>
      <c r="O12" s="23">
        <v>2.59</v>
      </c>
      <c r="P12" s="23">
        <v>2.59</v>
      </c>
      <c r="Q12" s="23">
        <v>2.59</v>
      </c>
      <c r="R12" s="31">
        <v>2.6</v>
      </c>
    </row>
    <row r="13" spans="1:18" ht="27.75" customHeight="1" x14ac:dyDescent="0.25">
      <c r="A13" s="15" t="s">
        <v>24</v>
      </c>
      <c r="B13" s="1">
        <v>2.4500000000000002</v>
      </c>
      <c r="C13" s="12">
        <f t="shared" si="0"/>
        <v>-7.7500000000001457E-2</v>
      </c>
      <c r="D13" s="12">
        <f t="shared" si="1"/>
        <v>6.0062500000002258E-3</v>
      </c>
      <c r="I13" s="31">
        <v>2.6</v>
      </c>
      <c r="J13" s="31">
        <v>2.6</v>
      </c>
      <c r="K13" s="31">
        <v>2.6</v>
      </c>
      <c r="L13" s="19">
        <v>2.61</v>
      </c>
      <c r="M13" s="19">
        <v>2.64</v>
      </c>
      <c r="N13" s="19">
        <v>2.66</v>
      </c>
      <c r="O13" s="19">
        <v>2.71</v>
      </c>
      <c r="P13" s="19">
        <v>2.74</v>
      </c>
      <c r="Q13" s="19">
        <v>2.77</v>
      </c>
      <c r="R13" s="19">
        <v>2.8</v>
      </c>
    </row>
    <row r="14" spans="1:18" ht="27.75" customHeight="1" x14ac:dyDescent="0.25">
      <c r="A14" s="15" t="s">
        <v>25</v>
      </c>
      <c r="B14" s="1">
        <v>2.4500000000000002</v>
      </c>
      <c r="C14" s="12">
        <f t="shared" si="0"/>
        <v>-7.7500000000001457E-2</v>
      </c>
      <c r="D14" s="12">
        <f t="shared" si="1"/>
        <v>6.0062500000002258E-3</v>
      </c>
    </row>
    <row r="15" spans="1:18" ht="27.75" customHeight="1" x14ac:dyDescent="0.25">
      <c r="A15" s="15" t="s">
        <v>26</v>
      </c>
      <c r="B15" s="1">
        <v>2.4500000000000002</v>
      </c>
      <c r="C15" s="12">
        <f t="shared" si="0"/>
        <v>-7.7500000000001457E-2</v>
      </c>
      <c r="D15" s="12">
        <f t="shared" si="1"/>
        <v>6.0062500000002258E-3</v>
      </c>
      <c r="I15" s="56" t="s">
        <v>116</v>
      </c>
      <c r="J15" s="57"/>
      <c r="K15" s="57"/>
      <c r="L15" s="57"/>
      <c r="M15" s="57"/>
      <c r="N15" s="57"/>
      <c r="O15" s="57"/>
    </row>
    <row r="16" spans="1:18" ht="27.75" customHeight="1" x14ac:dyDescent="0.25">
      <c r="A16" s="15" t="s">
        <v>27</v>
      </c>
      <c r="B16" s="1">
        <v>2.4500000000000002</v>
      </c>
      <c r="C16" s="12">
        <f t="shared" si="0"/>
        <v>-7.7500000000001457E-2</v>
      </c>
      <c r="D16" s="12">
        <f t="shared" si="1"/>
        <v>6.0062500000002258E-3</v>
      </c>
      <c r="I16" s="57"/>
      <c r="J16" s="57"/>
      <c r="K16" s="57"/>
      <c r="L16" s="57"/>
      <c r="M16" s="57"/>
      <c r="N16" s="57"/>
      <c r="O16" s="57"/>
    </row>
    <row r="17" spans="1:18" ht="27.75" customHeight="1" x14ac:dyDescent="0.25">
      <c r="A17" s="15" t="s">
        <v>28</v>
      </c>
      <c r="B17" s="1">
        <v>2.46</v>
      </c>
      <c r="C17" s="12">
        <f t="shared" si="0"/>
        <v>-6.750000000000167E-2</v>
      </c>
      <c r="D17" s="12">
        <f t="shared" si="1"/>
        <v>4.5562500000002251E-3</v>
      </c>
      <c r="I17" s="57"/>
      <c r="J17" s="57"/>
      <c r="K17" s="57"/>
      <c r="L17" s="57"/>
      <c r="M17" s="57"/>
      <c r="N17" s="57"/>
      <c r="O17" s="57"/>
    </row>
    <row r="18" spans="1:18" ht="27.75" customHeight="1" x14ac:dyDescent="0.25">
      <c r="A18" s="15" t="s">
        <v>29</v>
      </c>
      <c r="B18" s="1">
        <v>2.46</v>
      </c>
      <c r="C18" s="12">
        <f t="shared" si="0"/>
        <v>-6.750000000000167E-2</v>
      </c>
      <c r="D18" s="12">
        <f t="shared" si="1"/>
        <v>4.5562500000002251E-3</v>
      </c>
      <c r="I18" s="57"/>
      <c r="J18" s="57"/>
      <c r="K18" s="57"/>
      <c r="L18" s="57"/>
      <c r="M18" s="57"/>
      <c r="N18" s="57"/>
      <c r="O18" s="57"/>
    </row>
    <row r="19" spans="1:18" ht="27.75" customHeight="1" x14ac:dyDescent="0.25">
      <c r="A19" s="15" t="s">
        <v>30</v>
      </c>
      <c r="B19" s="1">
        <v>2.46</v>
      </c>
      <c r="C19" s="12">
        <f t="shared" si="0"/>
        <v>-6.750000000000167E-2</v>
      </c>
      <c r="D19" s="12">
        <f t="shared" si="1"/>
        <v>4.5562500000002251E-3</v>
      </c>
      <c r="I19" s="57"/>
      <c r="J19" s="57"/>
      <c r="K19" s="57"/>
      <c r="L19" s="57"/>
      <c r="M19" s="57"/>
      <c r="N19" s="57"/>
      <c r="O19" s="57"/>
    </row>
    <row r="20" spans="1:18" ht="27.75" customHeight="1" x14ac:dyDescent="0.25">
      <c r="A20" s="15" t="s">
        <v>31</v>
      </c>
      <c r="B20" s="1">
        <v>2.46</v>
      </c>
      <c r="C20" s="12">
        <f t="shared" si="0"/>
        <v>-6.750000000000167E-2</v>
      </c>
      <c r="D20" s="12">
        <f t="shared" si="1"/>
        <v>4.5562500000002251E-3</v>
      </c>
    </row>
    <row r="21" spans="1:18" ht="27.75" customHeight="1" x14ac:dyDescent="0.25">
      <c r="A21" s="15" t="s">
        <v>32</v>
      </c>
      <c r="B21" s="1">
        <v>2.46</v>
      </c>
      <c r="C21" s="12">
        <f t="shared" si="0"/>
        <v>-6.750000000000167E-2</v>
      </c>
      <c r="D21" s="12">
        <f t="shared" si="1"/>
        <v>4.5562500000002251E-3</v>
      </c>
      <c r="E21" s="42"/>
      <c r="F21" s="4"/>
      <c r="G21" s="4"/>
      <c r="H21" s="4"/>
      <c r="I21" s="33"/>
      <c r="J21" s="34"/>
      <c r="K21" s="34"/>
      <c r="L21" s="34"/>
      <c r="M21" s="34"/>
      <c r="N21" s="34"/>
      <c r="O21" s="36"/>
      <c r="P21" s="36"/>
      <c r="Q21" s="36"/>
      <c r="R21" s="35">
        <v>2.5243839761452476</v>
      </c>
    </row>
    <row r="22" spans="1:18" ht="27.75" customHeight="1" x14ac:dyDescent="0.25">
      <c r="A22" s="15" t="s">
        <v>33</v>
      </c>
      <c r="B22" s="1">
        <v>2.4700000000000002</v>
      </c>
      <c r="C22" s="12">
        <f t="shared" si="0"/>
        <v>-5.7500000000001439E-2</v>
      </c>
      <c r="D22" s="12">
        <f t="shared" si="1"/>
        <v>3.3062500000001654E-3</v>
      </c>
      <c r="E22" s="42"/>
      <c r="F22" s="45"/>
      <c r="G22" s="45"/>
      <c r="H22" s="45"/>
      <c r="I22" s="45"/>
      <c r="J22" s="45"/>
      <c r="K22" s="45"/>
      <c r="L22" s="45"/>
      <c r="M22" s="45"/>
      <c r="N22" s="37"/>
      <c r="O22" s="36"/>
      <c r="P22" s="36"/>
      <c r="Q22" s="36"/>
      <c r="R22" s="35"/>
    </row>
    <row r="23" spans="1:18" ht="27.75" customHeight="1" x14ac:dyDescent="0.25">
      <c r="A23" s="15" t="s">
        <v>34</v>
      </c>
      <c r="B23" s="1">
        <v>2.4700000000000002</v>
      </c>
      <c r="C23" s="12">
        <f t="shared" si="0"/>
        <v>-5.7500000000001439E-2</v>
      </c>
      <c r="D23" s="12">
        <f t="shared" si="1"/>
        <v>3.3062500000001654E-3</v>
      </c>
      <c r="E23" s="42"/>
      <c r="F23" s="47"/>
      <c r="G23" s="47"/>
      <c r="H23" s="47"/>
      <c r="I23" s="47"/>
      <c r="J23" s="47"/>
      <c r="K23" s="47"/>
      <c r="L23" s="47"/>
      <c r="M23" s="47"/>
      <c r="N23" s="32"/>
      <c r="O23" s="36"/>
      <c r="P23" s="36"/>
      <c r="Q23" s="36"/>
      <c r="R23" s="35"/>
    </row>
    <row r="24" spans="1:18" ht="27.75" customHeight="1" x14ac:dyDescent="0.25">
      <c r="A24" s="15" t="s">
        <v>35</v>
      </c>
      <c r="B24" s="1">
        <v>2.4700000000000002</v>
      </c>
      <c r="C24" s="12">
        <f t="shared" si="0"/>
        <v>-5.7500000000001439E-2</v>
      </c>
      <c r="D24" s="12">
        <f t="shared" si="1"/>
        <v>3.3062500000001654E-3</v>
      </c>
      <c r="E24" s="42"/>
      <c r="F24" s="47"/>
      <c r="G24" s="47"/>
      <c r="H24" s="47"/>
      <c r="I24" s="47"/>
      <c r="J24" s="47"/>
      <c r="K24" s="47"/>
      <c r="L24" s="47"/>
      <c r="M24" s="47"/>
      <c r="N24" s="37"/>
      <c r="O24" s="36"/>
      <c r="P24" s="36"/>
      <c r="Q24" s="36"/>
      <c r="R24" s="35"/>
    </row>
    <row r="25" spans="1:18" ht="27.75" customHeight="1" x14ac:dyDescent="0.25">
      <c r="A25" s="15" t="s">
        <v>36</v>
      </c>
      <c r="B25" s="1">
        <v>2.4700000000000002</v>
      </c>
      <c r="C25" s="12">
        <f t="shared" si="0"/>
        <v>-5.7500000000001439E-2</v>
      </c>
      <c r="D25" s="12">
        <f t="shared" si="1"/>
        <v>3.3062500000001654E-3</v>
      </c>
      <c r="E25" s="42"/>
      <c r="F25" s="44"/>
      <c r="G25" s="44"/>
      <c r="H25" s="44"/>
      <c r="I25" s="44"/>
      <c r="J25" s="44"/>
      <c r="K25" s="44"/>
      <c r="L25" s="44"/>
      <c r="M25" s="44"/>
      <c r="N25" s="44"/>
      <c r="O25" s="36"/>
      <c r="P25" s="36"/>
      <c r="Q25" s="36"/>
      <c r="R25" s="35"/>
    </row>
    <row r="26" spans="1:18" ht="27.75" customHeight="1" x14ac:dyDescent="0.25">
      <c r="A26" s="15" t="s">
        <v>37</v>
      </c>
      <c r="B26" s="1">
        <v>2.4700000000000002</v>
      </c>
      <c r="C26" s="12">
        <f t="shared" si="0"/>
        <v>-5.7500000000001439E-2</v>
      </c>
      <c r="D26" s="12">
        <f t="shared" si="1"/>
        <v>3.3062500000001654E-3</v>
      </c>
      <c r="E26" s="42"/>
      <c r="F26" s="44"/>
      <c r="G26" s="44"/>
      <c r="H26" s="44"/>
      <c r="I26" s="44"/>
      <c r="J26" s="44"/>
      <c r="K26" s="44"/>
      <c r="L26" s="44"/>
      <c r="M26" s="44"/>
      <c r="N26" s="44"/>
      <c r="O26" s="36"/>
      <c r="P26" s="36"/>
      <c r="Q26" s="36"/>
      <c r="R26" s="35"/>
    </row>
    <row r="27" spans="1:18" ht="27.75" customHeight="1" x14ac:dyDescent="0.25">
      <c r="A27" s="15" t="s">
        <v>38</v>
      </c>
      <c r="B27" s="1">
        <v>2.48</v>
      </c>
      <c r="C27" s="12">
        <f t="shared" si="0"/>
        <v>-4.7500000000001652E-2</v>
      </c>
      <c r="D27" s="12">
        <f t="shared" si="1"/>
        <v>2.256250000000157E-3</v>
      </c>
      <c r="E27" s="42"/>
      <c r="F27" s="45"/>
      <c r="G27" s="45"/>
      <c r="H27" s="45"/>
      <c r="I27" s="45"/>
      <c r="J27" s="45"/>
      <c r="K27" s="45"/>
      <c r="L27" s="45"/>
      <c r="M27" s="45"/>
      <c r="N27" s="43"/>
      <c r="O27" s="36"/>
      <c r="P27" s="36"/>
      <c r="Q27" s="36"/>
      <c r="R27" s="35"/>
    </row>
    <row r="28" spans="1:18" ht="27.75" customHeight="1" x14ac:dyDescent="0.25">
      <c r="A28" s="15" t="s">
        <v>39</v>
      </c>
      <c r="B28" s="1">
        <v>2.48</v>
      </c>
      <c r="C28" s="12">
        <f t="shared" si="0"/>
        <v>-4.7500000000001652E-2</v>
      </c>
      <c r="D28" s="12">
        <f t="shared" si="1"/>
        <v>2.256250000000157E-3</v>
      </c>
      <c r="E28" s="42"/>
      <c r="F28" s="45"/>
      <c r="G28" s="45"/>
      <c r="H28" s="45"/>
      <c r="I28" s="45"/>
      <c r="J28" s="45"/>
      <c r="K28" s="45"/>
      <c r="L28" s="45"/>
      <c r="M28" s="45"/>
      <c r="N28" s="43"/>
      <c r="O28" s="36"/>
      <c r="P28" s="36"/>
      <c r="Q28" s="36"/>
      <c r="R28" s="35"/>
    </row>
    <row r="29" spans="1:18" ht="27.75" customHeight="1" x14ac:dyDescent="0.25">
      <c r="A29" s="15" t="s">
        <v>40</v>
      </c>
      <c r="B29" s="1">
        <v>2.48</v>
      </c>
      <c r="C29" s="12">
        <f t="shared" si="0"/>
        <v>-4.7500000000001652E-2</v>
      </c>
      <c r="D29" s="12">
        <f t="shared" si="1"/>
        <v>2.256250000000157E-3</v>
      </c>
      <c r="E29" s="42"/>
      <c r="F29" s="45"/>
      <c r="G29" s="45"/>
      <c r="H29" s="45"/>
      <c r="I29" s="45"/>
      <c r="J29" s="45"/>
      <c r="K29" s="45"/>
      <c r="L29" s="45"/>
      <c r="M29" s="45"/>
      <c r="N29" s="43"/>
      <c r="O29" s="36"/>
      <c r="P29" s="36"/>
      <c r="Q29" s="36"/>
      <c r="R29" s="35"/>
    </row>
    <row r="30" spans="1:18" ht="27.75" customHeight="1" x14ac:dyDescent="0.25">
      <c r="A30" s="15" t="s">
        <v>41</v>
      </c>
      <c r="B30" s="1">
        <v>2.48</v>
      </c>
      <c r="C30" s="12">
        <f t="shared" si="0"/>
        <v>-4.7500000000001652E-2</v>
      </c>
      <c r="D30" s="12">
        <f t="shared" si="1"/>
        <v>2.256250000000157E-3</v>
      </c>
      <c r="E30" s="42"/>
      <c r="F30" s="38"/>
      <c r="G30" s="32"/>
      <c r="H30" s="48"/>
      <c r="I30" s="48"/>
      <c r="J30" s="48"/>
      <c r="K30" s="48"/>
      <c r="L30" s="48"/>
      <c r="M30" s="48"/>
      <c r="N30" s="39"/>
      <c r="O30" s="36"/>
      <c r="P30" s="36"/>
      <c r="Q30" s="36"/>
      <c r="R30" s="35"/>
    </row>
    <row r="31" spans="1:18" ht="27.75" customHeight="1" x14ac:dyDescent="0.25">
      <c r="A31" s="15" t="s">
        <v>42</v>
      </c>
      <c r="B31" s="1">
        <v>2.48</v>
      </c>
      <c r="C31" s="12">
        <f t="shared" si="0"/>
        <v>-4.7500000000001652E-2</v>
      </c>
      <c r="D31" s="12">
        <f t="shared" si="1"/>
        <v>2.256250000000157E-3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6"/>
      <c r="P31" s="36"/>
      <c r="Q31" s="36"/>
      <c r="R31" s="35"/>
    </row>
    <row r="32" spans="1:18" ht="27.75" customHeight="1" x14ac:dyDescent="0.25">
      <c r="A32" s="15" t="s">
        <v>43</v>
      </c>
      <c r="B32" s="1">
        <v>2.4900000000000002</v>
      </c>
      <c r="C32" s="12">
        <f t="shared" si="0"/>
        <v>-3.7500000000001421E-2</v>
      </c>
      <c r="D32" s="12">
        <f t="shared" si="1"/>
        <v>1.4062500000001066E-3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36"/>
      <c r="P32" s="36"/>
      <c r="Q32" s="36"/>
      <c r="R32" s="35"/>
    </row>
    <row r="33" spans="1:18" ht="27.75" customHeight="1" x14ac:dyDescent="0.25">
      <c r="A33" s="15" t="s">
        <v>44</v>
      </c>
      <c r="B33" s="1">
        <v>2.4900000000000002</v>
      </c>
      <c r="C33" s="12">
        <f t="shared" si="0"/>
        <v>-3.7500000000001421E-2</v>
      </c>
      <c r="D33" s="12">
        <f t="shared" si="1"/>
        <v>1.4062500000001066E-3</v>
      </c>
      <c r="E33" s="46"/>
      <c r="F33" s="46"/>
      <c r="G33" s="46"/>
      <c r="H33" s="46"/>
      <c r="I33" s="40"/>
      <c r="J33" s="40"/>
      <c r="K33" s="40"/>
      <c r="L33" s="40"/>
      <c r="M33" s="40"/>
      <c r="N33" s="37"/>
      <c r="O33" s="36"/>
      <c r="P33" s="36"/>
      <c r="Q33" s="36"/>
      <c r="R33" s="35"/>
    </row>
    <row r="34" spans="1:18" ht="27.75" customHeight="1" x14ac:dyDescent="0.25">
      <c r="A34" s="15" t="s">
        <v>45</v>
      </c>
      <c r="B34" s="1">
        <v>2.4900000000000002</v>
      </c>
      <c r="C34" s="12">
        <f t="shared" si="0"/>
        <v>-3.7500000000001421E-2</v>
      </c>
      <c r="D34" s="12">
        <f t="shared" si="1"/>
        <v>1.4062500000001066E-3</v>
      </c>
      <c r="E34" s="41"/>
      <c r="F34" s="41"/>
      <c r="G34" s="32"/>
      <c r="H34" s="32"/>
      <c r="I34" s="40"/>
      <c r="J34" s="40"/>
      <c r="K34" s="40"/>
      <c r="L34" s="40"/>
      <c r="M34" s="40"/>
      <c r="N34" s="40"/>
      <c r="O34" s="36"/>
      <c r="P34" s="36"/>
      <c r="Q34" s="36"/>
      <c r="R34" s="35"/>
    </row>
    <row r="35" spans="1:18" ht="27.75" customHeight="1" x14ac:dyDescent="0.25">
      <c r="A35" s="15" t="s">
        <v>46</v>
      </c>
      <c r="B35" s="2">
        <v>2.5</v>
      </c>
      <c r="C35" s="12">
        <f t="shared" ref="C35:C66" si="2">B35-$D$104</f>
        <v>-2.7500000000001634E-2</v>
      </c>
      <c r="D35" s="12">
        <f t="shared" si="1"/>
        <v>7.5625000000008986E-4</v>
      </c>
      <c r="E35" s="40"/>
      <c r="F35" s="41"/>
      <c r="G35" s="32"/>
      <c r="H35" s="32"/>
      <c r="I35" s="40"/>
      <c r="J35" s="40"/>
      <c r="K35" s="40"/>
      <c r="L35" s="40"/>
      <c r="M35" s="40"/>
      <c r="N35" s="40"/>
      <c r="O35" s="36"/>
      <c r="P35" s="36"/>
      <c r="Q35" s="36"/>
      <c r="R35" s="35"/>
    </row>
    <row r="36" spans="1:18" ht="27.75" customHeight="1" x14ac:dyDescent="0.25">
      <c r="A36" s="15" t="s">
        <v>47</v>
      </c>
      <c r="B36" s="2">
        <v>2.5</v>
      </c>
      <c r="C36" s="12">
        <f t="shared" si="2"/>
        <v>-2.7500000000001634E-2</v>
      </c>
      <c r="D36" s="12">
        <f t="shared" si="1"/>
        <v>7.5625000000008986E-4</v>
      </c>
      <c r="E36" s="40"/>
      <c r="F36" s="41"/>
      <c r="G36" s="32"/>
      <c r="H36" s="32"/>
      <c r="I36" s="40"/>
      <c r="J36" s="40"/>
      <c r="K36" s="40"/>
      <c r="L36" s="40"/>
      <c r="M36" s="40"/>
      <c r="N36" s="40"/>
      <c r="O36" s="36"/>
      <c r="P36" s="36"/>
      <c r="Q36" s="36"/>
      <c r="R36" s="35"/>
    </row>
    <row r="37" spans="1:18" ht="27.75" customHeight="1" x14ac:dyDescent="0.25">
      <c r="A37" s="15" t="s">
        <v>48</v>
      </c>
      <c r="B37" s="2">
        <v>2.5</v>
      </c>
      <c r="C37" s="12">
        <f t="shared" si="2"/>
        <v>-2.7500000000001634E-2</v>
      </c>
      <c r="D37" s="12">
        <f t="shared" si="1"/>
        <v>7.5625000000008986E-4</v>
      </c>
    </row>
    <row r="38" spans="1:18" ht="27.75" customHeight="1" x14ac:dyDescent="0.25">
      <c r="A38" s="15" t="s">
        <v>49</v>
      </c>
      <c r="B38" s="2">
        <v>2.5</v>
      </c>
      <c r="C38" s="12">
        <f t="shared" si="2"/>
        <v>-2.7500000000001634E-2</v>
      </c>
      <c r="D38" s="12">
        <f t="shared" si="1"/>
        <v>7.5625000000008986E-4</v>
      </c>
    </row>
    <row r="39" spans="1:18" ht="27.75" customHeight="1" x14ac:dyDescent="0.25">
      <c r="A39" s="15" t="s">
        <v>50</v>
      </c>
      <c r="B39" s="2">
        <v>2.5</v>
      </c>
      <c r="C39" s="12">
        <f t="shared" si="2"/>
        <v>-2.7500000000001634E-2</v>
      </c>
      <c r="D39" s="12">
        <f t="shared" si="1"/>
        <v>7.5625000000008986E-4</v>
      </c>
    </row>
    <row r="40" spans="1:18" ht="27.75" customHeight="1" x14ac:dyDescent="0.25">
      <c r="A40" s="15" t="s">
        <v>51</v>
      </c>
      <c r="B40" s="2">
        <v>2.5</v>
      </c>
      <c r="C40" s="12">
        <f t="shared" si="2"/>
        <v>-2.7500000000001634E-2</v>
      </c>
      <c r="D40" s="12">
        <f t="shared" si="1"/>
        <v>7.5625000000008986E-4</v>
      </c>
    </row>
    <row r="41" spans="1:18" ht="27.75" customHeight="1" x14ac:dyDescent="0.25">
      <c r="A41" s="15" t="s">
        <v>52</v>
      </c>
      <c r="B41" s="1">
        <v>2.5099999999999998</v>
      </c>
      <c r="C41" s="12">
        <f t="shared" si="2"/>
        <v>-1.7500000000001847E-2</v>
      </c>
      <c r="D41" s="12">
        <f t="shared" si="1"/>
        <v>3.0625000000006466E-4</v>
      </c>
    </row>
    <row r="42" spans="1:18" ht="27.75" customHeight="1" x14ac:dyDescent="0.25">
      <c r="A42" s="15" t="s">
        <v>53</v>
      </c>
      <c r="B42" s="1">
        <v>2.5099999999999998</v>
      </c>
      <c r="C42" s="12">
        <f t="shared" si="2"/>
        <v>-1.7500000000001847E-2</v>
      </c>
      <c r="D42" s="12">
        <f t="shared" si="1"/>
        <v>3.0625000000006466E-4</v>
      </c>
    </row>
    <row r="43" spans="1:18" ht="27.75" customHeight="1" x14ac:dyDescent="0.25">
      <c r="A43" s="15" t="s">
        <v>54</v>
      </c>
      <c r="B43" s="1">
        <v>2.5299999999999998</v>
      </c>
      <c r="C43" s="12">
        <f t="shared" si="2"/>
        <v>2.4999999999981704E-3</v>
      </c>
      <c r="D43" s="12">
        <f t="shared" si="1"/>
        <v>6.2499999999908515E-6</v>
      </c>
    </row>
    <row r="44" spans="1:18" ht="27.75" customHeight="1" x14ac:dyDescent="0.25">
      <c r="A44" s="15" t="s">
        <v>55</v>
      </c>
      <c r="B44" s="1">
        <v>2.5299999999999998</v>
      </c>
      <c r="C44" s="12">
        <f t="shared" si="2"/>
        <v>2.4999999999981704E-3</v>
      </c>
      <c r="D44" s="12">
        <f t="shared" si="1"/>
        <v>6.2499999999908515E-6</v>
      </c>
    </row>
    <row r="45" spans="1:18" ht="27.75" customHeight="1" x14ac:dyDescent="0.25">
      <c r="A45" s="15" t="s">
        <v>56</v>
      </c>
      <c r="B45" s="1">
        <v>2.5299999999999998</v>
      </c>
      <c r="C45" s="12">
        <f t="shared" si="2"/>
        <v>2.4999999999981704E-3</v>
      </c>
      <c r="D45" s="12">
        <f t="shared" si="1"/>
        <v>6.2499999999908515E-6</v>
      </c>
    </row>
    <row r="46" spans="1:18" ht="27.75" customHeight="1" x14ac:dyDescent="0.25">
      <c r="A46" s="15" t="s">
        <v>57</v>
      </c>
      <c r="B46" s="1">
        <v>2.5299999999999998</v>
      </c>
      <c r="C46" s="12">
        <f t="shared" si="2"/>
        <v>2.4999999999981704E-3</v>
      </c>
      <c r="D46" s="12">
        <f t="shared" si="1"/>
        <v>6.2499999999908515E-6</v>
      </c>
    </row>
    <row r="47" spans="1:18" ht="27.75" customHeight="1" x14ac:dyDescent="0.25">
      <c r="A47" s="15" t="s">
        <v>58</v>
      </c>
      <c r="B47" s="1">
        <v>2.54</v>
      </c>
      <c r="C47" s="12">
        <f t="shared" si="2"/>
        <v>1.2499999999998401E-2</v>
      </c>
      <c r="D47" s="12">
        <f t="shared" si="1"/>
        <v>1.5624999999996002E-4</v>
      </c>
    </row>
    <row r="48" spans="1:18" ht="27.75" customHeight="1" x14ac:dyDescent="0.25">
      <c r="A48" s="15" t="s">
        <v>59</v>
      </c>
      <c r="B48" s="1">
        <v>2.54</v>
      </c>
      <c r="C48" s="12">
        <f t="shared" si="2"/>
        <v>1.2499999999998401E-2</v>
      </c>
      <c r="D48" s="12">
        <f t="shared" si="1"/>
        <v>1.5624999999996002E-4</v>
      </c>
    </row>
    <row r="49" spans="1:4" ht="27.75" customHeight="1" x14ac:dyDescent="0.25">
      <c r="A49" s="15" t="s">
        <v>60</v>
      </c>
      <c r="B49" s="1">
        <v>2.54</v>
      </c>
      <c r="C49" s="12">
        <f t="shared" si="2"/>
        <v>1.2499999999998401E-2</v>
      </c>
      <c r="D49" s="12">
        <f t="shared" si="1"/>
        <v>1.5624999999996002E-4</v>
      </c>
    </row>
    <row r="50" spans="1:4" ht="27.75" customHeight="1" x14ac:dyDescent="0.25">
      <c r="A50" s="15" t="s">
        <v>61</v>
      </c>
      <c r="B50" s="1">
        <v>2.54</v>
      </c>
      <c r="C50" s="12">
        <f t="shared" si="2"/>
        <v>1.2499999999998401E-2</v>
      </c>
      <c r="D50" s="12">
        <f t="shared" si="1"/>
        <v>1.5624999999996002E-4</v>
      </c>
    </row>
    <row r="51" spans="1:4" ht="27.75" customHeight="1" x14ac:dyDescent="0.25">
      <c r="A51" s="15" t="s">
        <v>62</v>
      </c>
      <c r="B51" s="1">
        <v>2.54</v>
      </c>
      <c r="C51" s="12">
        <f t="shared" si="2"/>
        <v>1.2499999999998401E-2</v>
      </c>
      <c r="D51" s="12">
        <f t="shared" si="1"/>
        <v>1.5624999999996002E-4</v>
      </c>
    </row>
    <row r="52" spans="1:4" ht="27.75" customHeight="1" x14ac:dyDescent="0.25">
      <c r="A52" s="15" t="s">
        <v>63</v>
      </c>
      <c r="B52" s="1">
        <v>2.54</v>
      </c>
      <c r="C52" s="12">
        <f t="shared" si="2"/>
        <v>1.2499999999998401E-2</v>
      </c>
      <c r="D52" s="12">
        <f t="shared" si="1"/>
        <v>1.5624999999996002E-4</v>
      </c>
    </row>
    <row r="53" spans="1:4" ht="27.75" customHeight="1" x14ac:dyDescent="0.25">
      <c r="A53" s="15" t="s">
        <v>64</v>
      </c>
      <c r="B53" s="1">
        <v>2.54</v>
      </c>
      <c r="C53" s="12">
        <f t="shared" si="2"/>
        <v>1.2499999999998401E-2</v>
      </c>
      <c r="D53" s="12">
        <f t="shared" si="1"/>
        <v>1.5624999999996002E-4</v>
      </c>
    </row>
    <row r="54" spans="1:4" ht="27.75" customHeight="1" x14ac:dyDescent="0.25">
      <c r="A54" s="15" t="s">
        <v>65</v>
      </c>
      <c r="B54" s="1">
        <v>2.54</v>
      </c>
      <c r="C54" s="12">
        <f t="shared" si="2"/>
        <v>1.2499999999998401E-2</v>
      </c>
      <c r="D54" s="12">
        <f t="shared" si="1"/>
        <v>1.5624999999996002E-4</v>
      </c>
    </row>
    <row r="55" spans="1:4" ht="27.75" customHeight="1" x14ac:dyDescent="0.25">
      <c r="A55" s="15" t="s">
        <v>66</v>
      </c>
      <c r="B55" s="1">
        <v>2.54</v>
      </c>
      <c r="C55" s="12">
        <f t="shared" si="2"/>
        <v>1.2499999999998401E-2</v>
      </c>
      <c r="D55" s="12">
        <f t="shared" si="1"/>
        <v>1.5624999999996002E-4</v>
      </c>
    </row>
    <row r="56" spans="1:4" ht="27.75" customHeight="1" x14ac:dyDescent="0.25">
      <c r="A56" s="15" t="s">
        <v>67</v>
      </c>
      <c r="B56" s="1">
        <v>2.54</v>
      </c>
      <c r="C56" s="12">
        <f t="shared" si="2"/>
        <v>1.2499999999998401E-2</v>
      </c>
      <c r="D56" s="12">
        <f t="shared" si="1"/>
        <v>1.5624999999996002E-4</v>
      </c>
    </row>
    <row r="57" spans="1:4" ht="27.75" customHeight="1" x14ac:dyDescent="0.25">
      <c r="A57" s="15" t="s">
        <v>68</v>
      </c>
      <c r="B57" s="1">
        <v>2.5499999999999998</v>
      </c>
      <c r="C57" s="12">
        <f t="shared" si="2"/>
        <v>2.2499999999998188E-2</v>
      </c>
      <c r="D57" s="12">
        <f t="shared" si="1"/>
        <v>5.0624999999991844E-4</v>
      </c>
    </row>
    <row r="58" spans="1:4" ht="27.75" customHeight="1" x14ac:dyDescent="0.25">
      <c r="A58" s="15" t="s">
        <v>69</v>
      </c>
      <c r="B58" s="1">
        <v>2.5499999999999998</v>
      </c>
      <c r="C58" s="12">
        <f t="shared" si="2"/>
        <v>2.2499999999998188E-2</v>
      </c>
      <c r="D58" s="12">
        <f t="shared" si="1"/>
        <v>5.0624999999991844E-4</v>
      </c>
    </row>
    <row r="59" spans="1:4" ht="27.75" customHeight="1" x14ac:dyDescent="0.25">
      <c r="A59" s="15" t="s">
        <v>70</v>
      </c>
      <c r="B59" s="1">
        <v>2.5499999999999998</v>
      </c>
      <c r="C59" s="12">
        <f t="shared" si="2"/>
        <v>2.2499999999998188E-2</v>
      </c>
      <c r="D59" s="12">
        <f t="shared" si="1"/>
        <v>5.0624999999991844E-4</v>
      </c>
    </row>
    <row r="60" spans="1:4" ht="27.75" customHeight="1" x14ac:dyDescent="0.25">
      <c r="A60" s="15" t="s">
        <v>71</v>
      </c>
      <c r="B60" s="1">
        <v>2.5499999999999998</v>
      </c>
      <c r="C60" s="12">
        <f t="shared" si="2"/>
        <v>2.2499999999998188E-2</v>
      </c>
      <c r="D60" s="12">
        <f t="shared" si="1"/>
        <v>5.0624999999991844E-4</v>
      </c>
    </row>
    <row r="61" spans="1:4" ht="27.75" customHeight="1" x14ac:dyDescent="0.25">
      <c r="A61" s="15" t="s">
        <v>72</v>
      </c>
      <c r="B61" s="1">
        <v>2.5499999999999998</v>
      </c>
      <c r="C61" s="12">
        <f t="shared" si="2"/>
        <v>2.2499999999998188E-2</v>
      </c>
      <c r="D61" s="12">
        <f t="shared" si="1"/>
        <v>5.0624999999991844E-4</v>
      </c>
    </row>
    <row r="62" spans="1:4" ht="27.75" customHeight="1" x14ac:dyDescent="0.25">
      <c r="A62" s="15" t="s">
        <v>73</v>
      </c>
      <c r="B62" s="1">
        <v>2.5499999999999998</v>
      </c>
      <c r="C62" s="12">
        <f t="shared" si="2"/>
        <v>2.2499999999998188E-2</v>
      </c>
      <c r="D62" s="12">
        <f t="shared" si="1"/>
        <v>5.0624999999991844E-4</v>
      </c>
    </row>
    <row r="63" spans="1:4" ht="27.75" customHeight="1" x14ac:dyDescent="0.25">
      <c r="A63" s="15" t="s">
        <v>74</v>
      </c>
      <c r="B63" s="1">
        <v>2.5499999999999998</v>
      </c>
      <c r="C63" s="12">
        <f t="shared" si="2"/>
        <v>2.2499999999998188E-2</v>
      </c>
      <c r="D63" s="12">
        <f t="shared" si="1"/>
        <v>5.0624999999991844E-4</v>
      </c>
    </row>
    <row r="64" spans="1:4" ht="27.75" customHeight="1" x14ac:dyDescent="0.25">
      <c r="A64" s="15" t="s">
        <v>75</v>
      </c>
      <c r="B64" s="1">
        <v>2.5499999999999998</v>
      </c>
      <c r="C64" s="12">
        <f t="shared" si="2"/>
        <v>2.2499999999998188E-2</v>
      </c>
      <c r="D64" s="12">
        <f t="shared" si="1"/>
        <v>5.0624999999991844E-4</v>
      </c>
    </row>
    <row r="65" spans="1:4" ht="27.75" customHeight="1" x14ac:dyDescent="0.25">
      <c r="A65" s="15" t="s">
        <v>76</v>
      </c>
      <c r="B65" s="1">
        <v>2.56</v>
      </c>
      <c r="C65" s="12">
        <f t="shared" si="2"/>
        <v>3.2499999999998419E-2</v>
      </c>
      <c r="D65" s="12">
        <f t="shared" si="1"/>
        <v>1.0562499999998973E-3</v>
      </c>
    </row>
    <row r="66" spans="1:4" ht="27.75" customHeight="1" x14ac:dyDescent="0.25">
      <c r="A66" s="15" t="s">
        <v>77</v>
      </c>
      <c r="B66" s="1">
        <v>2.56</v>
      </c>
      <c r="C66" s="12">
        <f t="shared" si="2"/>
        <v>3.2499999999998419E-2</v>
      </c>
      <c r="D66" s="12">
        <f t="shared" si="1"/>
        <v>1.0562499999998973E-3</v>
      </c>
    </row>
    <row r="67" spans="1:4" ht="27.75" customHeight="1" x14ac:dyDescent="0.25">
      <c r="A67" s="15" t="s">
        <v>78</v>
      </c>
      <c r="B67" s="1">
        <v>2.56</v>
      </c>
      <c r="C67" s="12">
        <f t="shared" ref="C67:C98" si="3">B67-$D$104</f>
        <v>3.2499999999998419E-2</v>
      </c>
      <c r="D67" s="12">
        <f t="shared" si="1"/>
        <v>1.0562499999998973E-3</v>
      </c>
    </row>
    <row r="68" spans="1:4" ht="27.75" customHeight="1" x14ac:dyDescent="0.25">
      <c r="A68" s="15" t="s">
        <v>79</v>
      </c>
      <c r="B68" s="1">
        <v>2.56</v>
      </c>
      <c r="C68" s="12">
        <f t="shared" si="3"/>
        <v>3.2499999999998419E-2</v>
      </c>
      <c r="D68" s="12">
        <f t="shared" ref="D68:D102" si="4">C68^2</f>
        <v>1.0562499999998973E-3</v>
      </c>
    </row>
    <row r="69" spans="1:4" ht="27.75" customHeight="1" x14ac:dyDescent="0.25">
      <c r="A69" s="15" t="s">
        <v>80</v>
      </c>
      <c r="B69" s="1">
        <v>2.56</v>
      </c>
      <c r="C69" s="12">
        <f t="shared" si="3"/>
        <v>3.2499999999998419E-2</v>
      </c>
      <c r="D69" s="12">
        <f t="shared" si="4"/>
        <v>1.0562499999998973E-3</v>
      </c>
    </row>
    <row r="70" spans="1:4" ht="27.75" customHeight="1" x14ac:dyDescent="0.25">
      <c r="A70" s="15" t="s">
        <v>81</v>
      </c>
      <c r="B70" s="1">
        <v>2.56</v>
      </c>
      <c r="C70" s="12">
        <f t="shared" si="3"/>
        <v>3.2499999999998419E-2</v>
      </c>
      <c r="D70" s="12">
        <f t="shared" si="4"/>
        <v>1.0562499999998973E-3</v>
      </c>
    </row>
    <row r="71" spans="1:4" ht="27.75" customHeight="1" x14ac:dyDescent="0.25">
      <c r="A71" s="15" t="s">
        <v>82</v>
      </c>
      <c r="B71" s="1">
        <v>2.56</v>
      </c>
      <c r="C71" s="12">
        <f t="shared" si="3"/>
        <v>3.2499999999998419E-2</v>
      </c>
      <c r="D71" s="12">
        <f t="shared" si="4"/>
        <v>1.0562499999998973E-3</v>
      </c>
    </row>
    <row r="72" spans="1:4" ht="27.75" customHeight="1" x14ac:dyDescent="0.25">
      <c r="A72" s="15" t="s">
        <v>83</v>
      </c>
      <c r="B72" s="1">
        <v>2.56</v>
      </c>
      <c r="C72" s="12">
        <f t="shared" si="3"/>
        <v>3.2499999999998419E-2</v>
      </c>
      <c r="D72" s="12">
        <f t="shared" si="4"/>
        <v>1.0562499999998973E-3</v>
      </c>
    </row>
    <row r="73" spans="1:4" ht="27.75" customHeight="1" x14ac:dyDescent="0.25">
      <c r="A73" s="15" t="s">
        <v>84</v>
      </c>
      <c r="B73" s="1">
        <v>2.56</v>
      </c>
      <c r="C73" s="12">
        <f t="shared" si="3"/>
        <v>3.2499999999998419E-2</v>
      </c>
      <c r="D73" s="12">
        <f t="shared" si="4"/>
        <v>1.0562499999998973E-3</v>
      </c>
    </row>
    <row r="74" spans="1:4" ht="27.75" customHeight="1" x14ac:dyDescent="0.25">
      <c r="A74" s="15" t="s">
        <v>85</v>
      </c>
      <c r="B74" s="1">
        <v>2.57</v>
      </c>
      <c r="C74" s="12">
        <f t="shared" si="3"/>
        <v>4.2499999999998206E-2</v>
      </c>
      <c r="D74" s="12">
        <f t="shared" si="4"/>
        <v>1.8062499999998475E-3</v>
      </c>
    </row>
    <row r="75" spans="1:4" ht="27.75" customHeight="1" x14ac:dyDescent="0.25">
      <c r="A75" s="15" t="s">
        <v>86</v>
      </c>
      <c r="B75" s="1">
        <v>2.57</v>
      </c>
      <c r="C75" s="12">
        <f t="shared" si="3"/>
        <v>4.2499999999998206E-2</v>
      </c>
      <c r="D75" s="12">
        <f t="shared" si="4"/>
        <v>1.8062499999998475E-3</v>
      </c>
    </row>
    <row r="76" spans="1:4" ht="27.75" customHeight="1" x14ac:dyDescent="0.25">
      <c r="A76" s="15" t="s">
        <v>87</v>
      </c>
      <c r="B76" s="1">
        <v>2.57</v>
      </c>
      <c r="C76" s="12">
        <f t="shared" si="3"/>
        <v>4.2499999999998206E-2</v>
      </c>
      <c r="D76" s="12">
        <f t="shared" si="4"/>
        <v>1.8062499999998475E-3</v>
      </c>
    </row>
    <row r="77" spans="1:4" ht="27.75" customHeight="1" x14ac:dyDescent="0.25">
      <c r="A77" s="15" t="s">
        <v>88</v>
      </c>
      <c r="B77" s="1">
        <v>2.57</v>
      </c>
      <c r="C77" s="12">
        <f t="shared" si="3"/>
        <v>4.2499999999998206E-2</v>
      </c>
      <c r="D77" s="12">
        <f t="shared" si="4"/>
        <v>1.8062499999998475E-3</v>
      </c>
    </row>
    <row r="78" spans="1:4" ht="27.75" customHeight="1" x14ac:dyDescent="0.25">
      <c r="A78" s="15" t="s">
        <v>89</v>
      </c>
      <c r="B78" s="1">
        <v>2.57</v>
      </c>
      <c r="C78" s="12">
        <f t="shared" si="3"/>
        <v>4.2499999999998206E-2</v>
      </c>
      <c r="D78" s="12">
        <f t="shared" si="4"/>
        <v>1.8062499999998475E-3</v>
      </c>
    </row>
    <row r="79" spans="1:4" ht="27.75" customHeight="1" x14ac:dyDescent="0.25">
      <c r="A79" s="15" t="s">
        <v>90</v>
      </c>
      <c r="B79" s="2">
        <v>2.57</v>
      </c>
      <c r="C79" s="12">
        <f t="shared" si="3"/>
        <v>4.2499999999998206E-2</v>
      </c>
      <c r="D79" s="12">
        <f t="shared" si="4"/>
        <v>1.8062499999998475E-3</v>
      </c>
    </row>
    <row r="80" spans="1:4" ht="27.75" customHeight="1" x14ac:dyDescent="0.25">
      <c r="A80" s="15" t="s">
        <v>91</v>
      </c>
      <c r="B80" s="1">
        <v>2.57</v>
      </c>
      <c r="C80" s="12">
        <f t="shared" si="3"/>
        <v>4.2499999999998206E-2</v>
      </c>
      <c r="D80" s="12">
        <f t="shared" si="4"/>
        <v>1.8062499999998475E-3</v>
      </c>
    </row>
    <row r="81" spans="1:4" ht="27.75" customHeight="1" x14ac:dyDescent="0.25">
      <c r="A81" s="15" t="s">
        <v>92</v>
      </c>
      <c r="B81" s="1">
        <v>2.58</v>
      </c>
      <c r="C81" s="12">
        <f t="shared" si="3"/>
        <v>5.2499999999998437E-2</v>
      </c>
      <c r="D81" s="12">
        <f t="shared" si="4"/>
        <v>2.7562499999998357E-3</v>
      </c>
    </row>
    <row r="82" spans="1:4" ht="27.75" customHeight="1" x14ac:dyDescent="0.25">
      <c r="A82" s="15" t="s">
        <v>93</v>
      </c>
      <c r="B82" s="1">
        <v>2.58</v>
      </c>
      <c r="C82" s="12">
        <f t="shared" si="3"/>
        <v>5.2499999999998437E-2</v>
      </c>
      <c r="D82" s="12">
        <f t="shared" si="4"/>
        <v>2.7562499999998357E-3</v>
      </c>
    </row>
    <row r="83" spans="1:4" ht="27.75" customHeight="1" x14ac:dyDescent="0.25">
      <c r="A83" s="15" t="s">
        <v>94</v>
      </c>
      <c r="B83" s="1">
        <v>2.58</v>
      </c>
      <c r="C83" s="12">
        <f t="shared" si="3"/>
        <v>5.2499999999998437E-2</v>
      </c>
      <c r="D83" s="12">
        <f t="shared" si="4"/>
        <v>2.7562499999998357E-3</v>
      </c>
    </row>
    <row r="84" spans="1:4" ht="27.75" customHeight="1" x14ac:dyDescent="0.25">
      <c r="A84" s="15" t="s">
        <v>95</v>
      </c>
      <c r="B84" s="1">
        <v>2.58</v>
      </c>
      <c r="C84" s="12">
        <f t="shared" si="3"/>
        <v>5.2499999999998437E-2</v>
      </c>
      <c r="D84" s="12">
        <f t="shared" si="4"/>
        <v>2.7562499999998357E-3</v>
      </c>
    </row>
    <row r="85" spans="1:4" ht="27.75" customHeight="1" x14ac:dyDescent="0.25">
      <c r="A85" s="15" t="s">
        <v>96</v>
      </c>
      <c r="B85" s="1">
        <v>2.58</v>
      </c>
      <c r="C85" s="12">
        <f t="shared" si="3"/>
        <v>5.2499999999998437E-2</v>
      </c>
      <c r="D85" s="12">
        <f t="shared" si="4"/>
        <v>2.7562499999998357E-3</v>
      </c>
    </row>
    <row r="86" spans="1:4" ht="27.75" customHeight="1" x14ac:dyDescent="0.25">
      <c r="A86" s="15" t="s">
        <v>97</v>
      </c>
      <c r="B86" s="1">
        <v>2.58</v>
      </c>
      <c r="C86" s="12">
        <f t="shared" si="3"/>
        <v>5.2499999999998437E-2</v>
      </c>
      <c r="D86" s="12">
        <f t="shared" si="4"/>
        <v>2.7562499999998357E-3</v>
      </c>
    </row>
    <row r="87" spans="1:4" ht="27.75" customHeight="1" x14ac:dyDescent="0.25">
      <c r="A87" s="15" t="s">
        <v>98</v>
      </c>
      <c r="B87" s="1">
        <v>2.59</v>
      </c>
      <c r="C87" s="12">
        <f t="shared" si="3"/>
        <v>6.2499999999998224E-2</v>
      </c>
      <c r="D87" s="12">
        <f t="shared" si="4"/>
        <v>3.906249999999778E-3</v>
      </c>
    </row>
    <row r="88" spans="1:4" ht="27.75" customHeight="1" x14ac:dyDescent="0.25">
      <c r="A88" s="15" t="s">
        <v>99</v>
      </c>
      <c r="B88" s="1">
        <v>2.59</v>
      </c>
      <c r="C88" s="12">
        <f t="shared" si="3"/>
        <v>6.2499999999998224E-2</v>
      </c>
      <c r="D88" s="12">
        <f t="shared" si="4"/>
        <v>3.906249999999778E-3</v>
      </c>
    </row>
    <row r="89" spans="1:4" ht="27.75" customHeight="1" x14ac:dyDescent="0.25">
      <c r="A89" s="15" t="s">
        <v>100</v>
      </c>
      <c r="B89" s="1">
        <v>2.59</v>
      </c>
      <c r="C89" s="12">
        <f t="shared" si="3"/>
        <v>6.2499999999998224E-2</v>
      </c>
      <c r="D89" s="12">
        <f t="shared" si="4"/>
        <v>3.906249999999778E-3</v>
      </c>
    </row>
    <row r="90" spans="1:4" ht="27.75" customHeight="1" x14ac:dyDescent="0.25">
      <c r="A90" s="15" t="s">
        <v>101</v>
      </c>
      <c r="B90" s="2">
        <v>2.6</v>
      </c>
      <c r="C90" s="12">
        <f t="shared" si="3"/>
        <v>7.2499999999998455E-2</v>
      </c>
      <c r="D90" s="12">
        <f t="shared" si="4"/>
        <v>5.2562499999997759E-3</v>
      </c>
    </row>
    <row r="91" spans="1:4" ht="27.75" customHeight="1" x14ac:dyDescent="0.25">
      <c r="A91" s="15" t="s">
        <v>102</v>
      </c>
      <c r="B91" s="2">
        <v>2.6</v>
      </c>
      <c r="C91" s="12">
        <f t="shared" si="3"/>
        <v>7.2499999999998455E-2</v>
      </c>
      <c r="D91" s="12">
        <f t="shared" si="4"/>
        <v>5.2562499999997759E-3</v>
      </c>
    </row>
    <row r="92" spans="1:4" ht="27.75" customHeight="1" x14ac:dyDescent="0.25">
      <c r="A92" s="15" t="s">
        <v>103</v>
      </c>
      <c r="B92" s="2">
        <v>2.6</v>
      </c>
      <c r="C92" s="12">
        <f t="shared" si="3"/>
        <v>7.2499999999998455E-2</v>
      </c>
      <c r="D92" s="12">
        <f t="shared" si="4"/>
        <v>5.2562499999997759E-3</v>
      </c>
    </row>
    <row r="93" spans="1:4" ht="27.75" customHeight="1" x14ac:dyDescent="0.25">
      <c r="A93" s="15" t="s">
        <v>104</v>
      </c>
      <c r="B93" s="2">
        <v>2.6</v>
      </c>
      <c r="C93" s="12">
        <f t="shared" si="3"/>
        <v>7.2499999999998455E-2</v>
      </c>
      <c r="D93" s="12">
        <f t="shared" si="4"/>
        <v>5.2562499999997759E-3</v>
      </c>
    </row>
    <row r="94" spans="1:4" ht="27.75" customHeight="1" x14ac:dyDescent="0.25">
      <c r="A94" s="15" t="s">
        <v>105</v>
      </c>
      <c r="B94" s="2">
        <v>2.6</v>
      </c>
      <c r="C94" s="12">
        <f t="shared" si="3"/>
        <v>7.2499999999998455E-2</v>
      </c>
      <c r="D94" s="12">
        <f t="shared" si="4"/>
        <v>5.2562499999997759E-3</v>
      </c>
    </row>
    <row r="95" spans="1:4" ht="27.75" customHeight="1" x14ac:dyDescent="0.25">
      <c r="A95" s="15" t="s">
        <v>106</v>
      </c>
      <c r="B95" s="1">
        <v>2.61</v>
      </c>
      <c r="C95" s="12">
        <f t="shared" si="3"/>
        <v>8.2499999999998241E-2</v>
      </c>
      <c r="D95" s="12">
        <f t="shared" si="4"/>
        <v>6.8062499999997101E-3</v>
      </c>
    </row>
    <row r="96" spans="1:4" ht="27.75" customHeight="1" x14ac:dyDescent="0.25">
      <c r="A96" s="15" t="s">
        <v>107</v>
      </c>
      <c r="B96" s="1">
        <v>2.64</v>
      </c>
      <c r="C96" s="12">
        <f t="shared" si="3"/>
        <v>0.11249999999999849</v>
      </c>
      <c r="D96" s="12">
        <f t="shared" si="4"/>
        <v>1.2656249999999661E-2</v>
      </c>
    </row>
    <row r="97" spans="1:5" ht="27.75" customHeight="1" x14ac:dyDescent="0.25">
      <c r="A97" s="15" t="s">
        <v>108</v>
      </c>
      <c r="B97" s="1">
        <v>2.66</v>
      </c>
      <c r="C97" s="12">
        <f t="shared" si="3"/>
        <v>0.13249999999999851</v>
      </c>
      <c r="D97" s="12">
        <f t="shared" si="4"/>
        <v>1.7556249999999603E-2</v>
      </c>
    </row>
    <row r="98" spans="1:5" ht="27.75" customHeight="1" x14ac:dyDescent="0.25">
      <c r="A98" s="15" t="s">
        <v>109</v>
      </c>
      <c r="B98" s="2">
        <v>2.7</v>
      </c>
      <c r="C98" s="12">
        <f t="shared" si="3"/>
        <v>0.17249999999999854</v>
      </c>
      <c r="D98" s="12">
        <f t="shared" si="4"/>
        <v>2.9756249999999498E-2</v>
      </c>
    </row>
    <row r="99" spans="1:5" ht="27.75" customHeight="1" x14ac:dyDescent="0.25">
      <c r="A99" s="15" t="s">
        <v>110</v>
      </c>
      <c r="B99" s="1">
        <v>2.71</v>
      </c>
      <c r="C99" s="12">
        <f t="shared" ref="C99:C102" si="5">B99-$D$104</f>
        <v>0.18249999999999833</v>
      </c>
      <c r="D99" s="12">
        <f t="shared" si="4"/>
        <v>3.3306249999999392E-2</v>
      </c>
    </row>
    <row r="100" spans="1:5" ht="27.75" customHeight="1" x14ac:dyDescent="0.25">
      <c r="A100" s="15" t="s">
        <v>111</v>
      </c>
      <c r="B100" s="1">
        <v>2.74</v>
      </c>
      <c r="C100" s="12">
        <f t="shared" si="5"/>
        <v>0.21249999999999858</v>
      </c>
      <c r="D100" s="12">
        <f t="shared" si="4"/>
        <v>4.5156249999999398E-2</v>
      </c>
    </row>
    <row r="101" spans="1:5" ht="27.75" customHeight="1" x14ac:dyDescent="0.25">
      <c r="A101" s="15" t="s">
        <v>112</v>
      </c>
      <c r="B101" s="1">
        <v>2.77</v>
      </c>
      <c r="C101" s="12">
        <f t="shared" si="5"/>
        <v>0.24249999999999838</v>
      </c>
      <c r="D101" s="12">
        <f t="shared" si="4"/>
        <v>5.8806249999999213E-2</v>
      </c>
    </row>
    <row r="102" spans="1:5" ht="27.75" customHeight="1" x14ac:dyDescent="0.25">
      <c r="B102" s="2">
        <v>2.8</v>
      </c>
      <c r="C102" s="12">
        <f t="shared" si="5"/>
        <v>0.27249999999999819</v>
      </c>
      <c r="D102" s="12">
        <f t="shared" si="4"/>
        <v>7.4256249999999011E-2</v>
      </c>
    </row>
    <row r="103" spans="1:5" ht="27.75" customHeight="1" x14ac:dyDescent="0.2">
      <c r="B103" s="13" t="s">
        <v>4</v>
      </c>
      <c r="D103" s="13">
        <f>COUNT(B3:B102)</f>
        <v>100</v>
      </c>
    </row>
    <row r="104" spans="1:5" ht="27.75" customHeight="1" x14ac:dyDescent="0.2">
      <c r="B104" s="13" t="s">
        <v>5</v>
      </c>
      <c r="D104" s="13">
        <f>AVERAGE(B3:B102)</f>
        <v>2.5275000000000016</v>
      </c>
    </row>
    <row r="105" spans="1:5" ht="27.75" customHeight="1" x14ac:dyDescent="0.2">
      <c r="B105" s="13" t="s">
        <v>8</v>
      </c>
      <c r="D105" s="13">
        <f>SUM(D3:D102)</f>
        <v>0.92427499999999985</v>
      </c>
    </row>
    <row r="106" spans="1:5" ht="27.75" customHeight="1" x14ac:dyDescent="0.2">
      <c r="B106" s="13" t="s">
        <v>10</v>
      </c>
      <c r="D106" s="13">
        <f>(D105/99)^0.5</f>
        <v>9.6623553604238285E-2</v>
      </c>
      <c r="E106" s="6" t="s">
        <v>13</v>
      </c>
    </row>
    <row r="107" spans="1:5" ht="27.75" customHeight="1" x14ac:dyDescent="0.2">
      <c r="B107" s="11" t="s">
        <v>11</v>
      </c>
      <c r="D107" s="14">
        <f>STDEV(B3:B102)</f>
        <v>9.6623553604238285E-2</v>
      </c>
      <c r="E107" s="6" t="s">
        <v>12</v>
      </c>
    </row>
    <row r="108" spans="1:5" ht="27.75" customHeight="1" x14ac:dyDescent="0.2">
      <c r="B108" s="13" t="s">
        <v>0</v>
      </c>
      <c r="D108" s="16">
        <f>AVERAGE(B3:B102)</f>
        <v>2.5275000000000016</v>
      </c>
    </row>
    <row r="109" spans="1:5" ht="27.75" customHeight="1" x14ac:dyDescent="0.2">
      <c r="B109" s="13" t="s">
        <v>1</v>
      </c>
      <c r="D109" s="13">
        <f>MODE(B3:B102)</f>
        <v>2.54</v>
      </c>
    </row>
    <row r="110" spans="1:5" ht="27.75" customHeight="1" x14ac:dyDescent="0.2">
      <c r="B110" s="13" t="s">
        <v>2</v>
      </c>
      <c r="D110" s="13">
        <f>MEDIAN(B3:B102)</f>
        <v>2.54</v>
      </c>
    </row>
  </sheetData>
  <sortState ref="A3:J11">
    <sortCondition ref="C4"/>
  </sortState>
  <mergeCells count="12">
    <mergeCell ref="B1:D1"/>
    <mergeCell ref="E1:J1"/>
    <mergeCell ref="I3:R3"/>
    <mergeCell ref="I15:O19"/>
    <mergeCell ref="N27:N29"/>
    <mergeCell ref="F25:N26"/>
    <mergeCell ref="F22:M22"/>
    <mergeCell ref="F27:M29"/>
    <mergeCell ref="E33:H33"/>
    <mergeCell ref="F23:M23"/>
    <mergeCell ref="F24:M24"/>
    <mergeCell ref="H30:M3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DESVIACIÓN ESTANDAR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2018-05-30T01:29:17Z</dcterms:created>
  <dcterms:modified xsi:type="dcterms:W3CDTF">2018-06-04T16:54:30Z</dcterms:modified>
</cp:coreProperties>
</file>