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4060" windowHeight="149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D44" i="1"/>
  <c r="D43" i="1"/>
  <c r="D42" i="1"/>
  <c r="D41" i="1"/>
  <c r="D40" i="1"/>
  <c r="D39" i="1"/>
  <c r="D38" i="1"/>
  <c r="D37" i="1"/>
  <c r="D36" i="1"/>
  <c r="F29" i="1"/>
  <c r="F28" i="1"/>
  <c r="F27" i="1"/>
  <c r="F26" i="1"/>
  <c r="D34" i="1"/>
  <c r="D33" i="1"/>
  <c r="D32" i="1"/>
  <c r="D31" i="1"/>
  <c r="D30" i="1"/>
  <c r="D29" i="1"/>
  <c r="D28" i="1"/>
  <c r="B39" i="1"/>
  <c r="B29" i="1"/>
  <c r="D27" i="1"/>
  <c r="D26" i="1"/>
  <c r="B38" i="1"/>
  <c r="B37" i="1"/>
  <c r="B28" i="1"/>
  <c r="B27" i="1"/>
  <c r="B36" i="1"/>
  <c r="B26" i="1"/>
</calcChain>
</file>

<file path=xl/sharedStrings.xml><?xml version="1.0" encoding="utf-8"?>
<sst xmlns="http://schemas.openxmlformats.org/spreadsheetml/2006/main" count="40" uniqueCount="26">
  <si>
    <t xml:space="preserve">CODIGO DE ESTUDIANTE </t>
  </si>
  <si>
    <t>TALLA(cm)</t>
  </si>
  <si>
    <t>PESO(kg)</t>
  </si>
  <si>
    <t xml:space="preserve">MEDIDAS DE TENDENCIA CENTRAL </t>
  </si>
  <si>
    <t>MEDIANA</t>
  </si>
  <si>
    <t>MODA</t>
  </si>
  <si>
    <t xml:space="preserve">MEDIA TALLA </t>
  </si>
  <si>
    <t>MEDIA PESO</t>
  </si>
  <si>
    <t>MEDIANA PESO</t>
  </si>
  <si>
    <t>MODA PESO</t>
  </si>
  <si>
    <t xml:space="preserve">PERCENTIL </t>
  </si>
  <si>
    <t>DESVIACION EST</t>
  </si>
  <si>
    <t>CUARTIL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</si>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</sst>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171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1" fontId="0" fillId="0" borderId="2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sqref="A1:G46"/>
    </sheetView>
  </sheetViews>
  <sheetFormatPr baseColWidth="10" defaultRowHeight="15" x14ac:dyDescent="0"/>
  <cols>
    <col min="1" max="1" width="21.1640625" customWidth="1"/>
    <col min="2" max="3" width="14.5" customWidth="1"/>
  </cols>
  <sheetData>
    <row r="1" spans="1:3">
      <c r="A1" s="9" t="s">
        <v>0</v>
      </c>
      <c r="B1" s="9" t="s">
        <v>1</v>
      </c>
      <c r="C1" s="9" t="s">
        <v>2</v>
      </c>
    </row>
    <row r="2" spans="1:3">
      <c r="A2" s="2">
        <v>1</v>
      </c>
      <c r="B2" s="2">
        <v>55</v>
      </c>
      <c r="C2" s="2">
        <v>16.5</v>
      </c>
    </row>
    <row r="3" spans="1:3">
      <c r="A3" s="2">
        <v>2</v>
      </c>
      <c r="B3" s="2">
        <v>60</v>
      </c>
      <c r="C3" s="2">
        <v>15.5</v>
      </c>
    </row>
    <row r="4" spans="1:3">
      <c r="A4" s="2">
        <v>3</v>
      </c>
      <c r="B4" s="2">
        <v>62</v>
      </c>
      <c r="C4" s="2">
        <v>17</v>
      </c>
    </row>
    <row r="5" spans="1:3">
      <c r="A5" s="2">
        <v>4</v>
      </c>
      <c r="B5" s="2">
        <v>58</v>
      </c>
      <c r="C5" s="2">
        <v>18</v>
      </c>
    </row>
    <row r="6" spans="1:3">
      <c r="A6" s="2">
        <v>5</v>
      </c>
      <c r="B6" s="2">
        <v>49</v>
      </c>
      <c r="C6" s="2">
        <v>19</v>
      </c>
    </row>
    <row r="7" spans="1:3">
      <c r="A7" s="2">
        <v>6</v>
      </c>
      <c r="B7" s="2">
        <v>63</v>
      </c>
      <c r="C7" s="2">
        <v>20</v>
      </c>
    </row>
    <row r="8" spans="1:3">
      <c r="A8" s="2">
        <v>7</v>
      </c>
      <c r="B8" s="2">
        <v>64</v>
      </c>
      <c r="C8" s="2">
        <v>21</v>
      </c>
    </row>
    <row r="9" spans="1:3">
      <c r="A9" s="2">
        <v>8</v>
      </c>
      <c r="B9" s="2">
        <v>66</v>
      </c>
      <c r="C9" s="2">
        <v>20.5</v>
      </c>
    </row>
    <row r="10" spans="1:3">
      <c r="A10" s="2">
        <v>9</v>
      </c>
      <c r="B10" s="2">
        <v>68</v>
      </c>
      <c r="C10" s="2">
        <v>22</v>
      </c>
    </row>
    <row r="11" spans="1:3">
      <c r="A11" s="2">
        <v>10</v>
      </c>
      <c r="B11" s="2">
        <v>56</v>
      </c>
      <c r="C11" s="2">
        <v>18.5</v>
      </c>
    </row>
    <row r="12" spans="1:3">
      <c r="A12" s="2">
        <v>11</v>
      </c>
      <c r="B12" s="2">
        <v>59</v>
      </c>
      <c r="C12" s="2">
        <v>18</v>
      </c>
    </row>
    <row r="13" spans="1:3">
      <c r="A13" s="2">
        <v>12</v>
      </c>
      <c r="B13" s="2">
        <v>60</v>
      </c>
      <c r="C13" s="2">
        <v>17.2</v>
      </c>
    </row>
    <row r="14" spans="1:3">
      <c r="A14" s="2">
        <v>13</v>
      </c>
      <c r="B14" s="2">
        <v>68</v>
      </c>
      <c r="C14" s="2">
        <v>16.8</v>
      </c>
    </row>
    <row r="15" spans="1:3">
      <c r="A15" s="2">
        <v>14</v>
      </c>
      <c r="B15" s="2">
        <v>66</v>
      </c>
      <c r="C15" s="2">
        <v>19.5</v>
      </c>
    </row>
    <row r="16" spans="1:3">
      <c r="A16" s="2">
        <v>15</v>
      </c>
      <c r="B16" s="2">
        <v>64</v>
      </c>
      <c r="C16" s="2">
        <v>19.600000000000001</v>
      </c>
    </row>
    <row r="17" spans="1:6">
      <c r="A17" s="2">
        <v>16</v>
      </c>
      <c r="B17" s="2">
        <v>58</v>
      </c>
      <c r="C17" s="2">
        <v>18.7</v>
      </c>
    </row>
    <row r="18" spans="1:6">
      <c r="A18" s="2">
        <v>17</v>
      </c>
      <c r="B18" s="2">
        <v>57</v>
      </c>
      <c r="C18" s="2">
        <v>20</v>
      </c>
    </row>
    <row r="19" spans="1:6">
      <c r="A19" s="2">
        <v>18</v>
      </c>
      <c r="B19" s="2">
        <v>61</v>
      </c>
      <c r="C19" s="2">
        <v>16.5</v>
      </c>
    </row>
    <row r="20" spans="1:6">
      <c r="A20" s="2">
        <v>19</v>
      </c>
      <c r="B20" s="2">
        <v>63</v>
      </c>
      <c r="C20" s="2">
        <v>17.8</v>
      </c>
    </row>
    <row r="21" spans="1:6">
      <c r="A21" s="2">
        <v>20</v>
      </c>
      <c r="B21" s="2">
        <v>69</v>
      </c>
      <c r="C21" s="2">
        <v>18.3</v>
      </c>
    </row>
    <row r="22" spans="1:6">
      <c r="A22" s="4"/>
      <c r="B22" s="4"/>
      <c r="C22" s="4"/>
    </row>
    <row r="23" spans="1:6">
      <c r="A23" s="10" t="s">
        <v>3</v>
      </c>
      <c r="B23" s="10"/>
      <c r="C23" s="10"/>
      <c r="D23" s="10"/>
      <c r="E23" s="10"/>
      <c r="F23" s="10"/>
    </row>
    <row r="24" spans="1:6">
      <c r="A24" s="16"/>
      <c r="B24" s="16"/>
      <c r="C24" s="16"/>
      <c r="D24" s="16"/>
      <c r="E24" s="16"/>
      <c r="F24" s="16"/>
    </row>
    <row r="25" spans="1:6">
      <c r="A25" s="3"/>
      <c r="B25" s="3"/>
      <c r="C25" s="11" t="s">
        <v>10</v>
      </c>
      <c r="D25" s="11"/>
      <c r="E25" s="12" t="s">
        <v>12</v>
      </c>
      <c r="F25" s="13"/>
    </row>
    <row r="26" spans="1:6">
      <c r="A26" s="14" t="s">
        <v>6</v>
      </c>
      <c r="B26" s="6">
        <f>GEOMEAN(B2:B21)</f>
        <v>61.096660901480867</v>
      </c>
      <c r="C26" s="2" t="s">
        <v>13</v>
      </c>
      <c r="D26" s="2">
        <f>_xlfn.PERCENTILE.EXC(B2:B21,0.1)</f>
        <v>55.1</v>
      </c>
      <c r="E26" s="2" t="s">
        <v>22</v>
      </c>
      <c r="F26" s="2">
        <f>QUARTILE(B2:B21,1)</f>
        <v>58</v>
      </c>
    </row>
    <row r="27" spans="1:6">
      <c r="A27" s="14" t="s">
        <v>4</v>
      </c>
      <c r="B27" s="7">
        <f>MEDIAN(B2:B21)</f>
        <v>61.5</v>
      </c>
      <c r="C27" s="2" t="s">
        <v>14</v>
      </c>
      <c r="D27" s="2">
        <f>_xlfn.PERCENTILE.EXC(B2:B21,0.2)</f>
        <v>57.2</v>
      </c>
      <c r="E27" s="2" t="s">
        <v>23</v>
      </c>
      <c r="F27" s="2">
        <f>QUARTILE(B2:B21,2)</f>
        <v>61.5</v>
      </c>
    </row>
    <row r="28" spans="1:6">
      <c r="A28" s="14" t="s">
        <v>5</v>
      </c>
      <c r="B28" s="7">
        <f>MODE(B2:B21)</f>
        <v>60</v>
      </c>
      <c r="C28" s="2" t="s">
        <v>15</v>
      </c>
      <c r="D28" s="2">
        <f>_xlfn.PERCENTILE.EXC(B2:B21,0.3)</f>
        <v>58.3</v>
      </c>
      <c r="E28" s="2" t="s">
        <v>24</v>
      </c>
      <c r="F28" s="2">
        <f>QUARTILE(B2:B21,3)</f>
        <v>64.5</v>
      </c>
    </row>
    <row r="29" spans="1:6">
      <c r="A29" s="14" t="s">
        <v>11</v>
      </c>
      <c r="B29" s="8">
        <f>STDEV(B2:B21)</f>
        <v>5.0377522138768445</v>
      </c>
      <c r="C29" s="2" t="s">
        <v>16</v>
      </c>
      <c r="D29" s="2">
        <f>_xlfn.PERCENTILE.EXC(B2:B21,0.4)</f>
        <v>60</v>
      </c>
      <c r="E29" s="2" t="s">
        <v>25</v>
      </c>
      <c r="F29" s="2">
        <f>QUARTILE(B2:B21,4)</f>
        <v>69</v>
      </c>
    </row>
    <row r="30" spans="1:6">
      <c r="C30" s="2" t="s">
        <v>17</v>
      </c>
      <c r="D30" s="2">
        <f>_xlfn.PERCENTILE.EXC(B2:B21,0.5)</f>
        <v>61.5</v>
      </c>
      <c r="E30" s="1"/>
      <c r="F30" s="1"/>
    </row>
    <row r="31" spans="1:6">
      <c r="C31" s="2" t="s">
        <v>18</v>
      </c>
      <c r="D31" s="2">
        <f>_xlfn.PERCENTILE.EXC(B2:B21,0.6)</f>
        <v>63</v>
      </c>
      <c r="E31" s="1"/>
      <c r="F31" s="1"/>
    </row>
    <row r="32" spans="1:6">
      <c r="C32" s="2" t="s">
        <v>19</v>
      </c>
      <c r="D32" s="2">
        <f>_xlfn.PERCENTILE.EXC(B2:B21,0.7)</f>
        <v>64</v>
      </c>
      <c r="E32" s="1"/>
      <c r="F32" s="1"/>
    </row>
    <row r="33" spans="1:6">
      <c r="C33" s="2" t="s">
        <v>20</v>
      </c>
      <c r="D33" s="2">
        <f>_xlfn.PERCENTILE.EXC(B2:B21,0.8)</f>
        <v>66</v>
      </c>
      <c r="E33" s="1"/>
      <c r="F33" s="1"/>
    </row>
    <row r="34" spans="1:6">
      <c r="C34" s="2" t="s">
        <v>21</v>
      </c>
      <c r="D34" s="2">
        <f>_xlfn.PERCENTILE.EXC(B2:B21,0.9)</f>
        <v>68</v>
      </c>
      <c r="E34" s="1"/>
      <c r="F34" s="1"/>
    </row>
    <row r="35" spans="1:6">
      <c r="D35" s="1"/>
      <c r="E35" s="1"/>
      <c r="F35" s="1"/>
    </row>
    <row r="36" spans="1:6">
      <c r="A36" s="14" t="s">
        <v>7</v>
      </c>
      <c r="B36" s="5">
        <f>GEOMEAN(C2:C21)</f>
        <v>18.44700176300157</v>
      </c>
      <c r="C36" s="15" t="s">
        <v>13</v>
      </c>
      <c r="D36" s="2">
        <f>PERCENTILE(C2:C21,0.1)</f>
        <v>16.5</v>
      </c>
      <c r="E36" s="2" t="s">
        <v>22</v>
      </c>
      <c r="F36" s="2">
        <f>QUARTILE(C2:C21,1)</f>
        <v>17.149999999999999</v>
      </c>
    </row>
    <row r="37" spans="1:6">
      <c r="A37" s="14" t="s">
        <v>8</v>
      </c>
      <c r="B37" s="2">
        <f>MEDIAN(C2:C21)</f>
        <v>18.399999999999999</v>
      </c>
      <c r="C37" s="15" t="s">
        <v>14</v>
      </c>
      <c r="D37" s="2">
        <f>_xlfn.PERCENTILE.EXC(C2:C21,0.2)</f>
        <v>16.84</v>
      </c>
      <c r="E37" s="2" t="s">
        <v>23</v>
      </c>
      <c r="F37" s="2">
        <f>QUARTILE(C2:C21,2)</f>
        <v>18.399999999999999</v>
      </c>
    </row>
    <row r="38" spans="1:6">
      <c r="A38" s="14" t="s">
        <v>9</v>
      </c>
      <c r="B38" s="2">
        <f>MODE(C2:C21)</f>
        <v>16.5</v>
      </c>
      <c r="C38" s="15" t="s">
        <v>15</v>
      </c>
      <c r="D38" s="2">
        <f>_xlfn.PERCENTILE.EXC(C2:C21,0.3)</f>
        <v>17.38</v>
      </c>
      <c r="E38" s="2" t="s">
        <v>24</v>
      </c>
      <c r="F38" s="2">
        <f>QUARTILE(C2:C21,3)</f>
        <v>19.700000000000003</v>
      </c>
    </row>
    <row r="39" spans="1:6">
      <c r="A39" s="14" t="s">
        <v>11</v>
      </c>
      <c r="B39" s="5">
        <f>STDEV(C2:C21)</f>
        <v>1.6913401724512334</v>
      </c>
      <c r="C39" s="15" t="s">
        <v>16</v>
      </c>
      <c r="D39" s="2">
        <f>_xlfn.PERCENTILE.EXC(C2:C21,0.4)</f>
        <v>18</v>
      </c>
      <c r="E39" s="2" t="s">
        <v>25</v>
      </c>
      <c r="F39" s="2">
        <f>QUARTILE(C2:C21,4)</f>
        <v>22</v>
      </c>
    </row>
    <row r="40" spans="1:6">
      <c r="C40" s="15" t="s">
        <v>17</v>
      </c>
      <c r="D40" s="2">
        <f>_xlfn.PERCENTILE.EXC(C2:C21,0.5)</f>
        <v>18.399999999999999</v>
      </c>
    </row>
    <row r="41" spans="1:6">
      <c r="C41" s="15" t="s">
        <v>18</v>
      </c>
      <c r="D41" s="2">
        <f>_xlfn.PERCENTILE.EXC(C2:C21,0.6)</f>
        <v>18.88</v>
      </c>
    </row>
    <row r="42" spans="1:6">
      <c r="C42" s="15" t="s">
        <v>19</v>
      </c>
      <c r="D42" s="2">
        <f>_xlfn.PERCENTILE.EXC(C2:C21,0.7)</f>
        <v>19.57</v>
      </c>
    </row>
    <row r="43" spans="1:6">
      <c r="C43" s="15" t="s">
        <v>20</v>
      </c>
      <c r="D43" s="2">
        <f>_xlfn.PERCENTILE.EXC(C2:C21,0.8)</f>
        <v>20</v>
      </c>
    </row>
    <row r="44" spans="1:6">
      <c r="C44" s="15" t="s">
        <v>21</v>
      </c>
      <c r="D44" s="2">
        <f>_xlfn.PERCENTILE.EXC(C2:C21,0.9)</f>
        <v>20.950000000000003</v>
      </c>
    </row>
  </sheetData>
  <mergeCells count="3">
    <mergeCell ref="C25:D25"/>
    <mergeCell ref="A23:F23"/>
    <mergeCell ref="E25:F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Bessie Abello Bolívar</dc:creator>
  <cp:lastModifiedBy>Bessie Abello Bolívar</cp:lastModifiedBy>
  <dcterms:created xsi:type="dcterms:W3CDTF">2018-06-06T00:36:15Z</dcterms:created>
  <dcterms:modified xsi:type="dcterms:W3CDTF">2018-06-06T01:15:30Z</dcterms:modified>
</cp:coreProperties>
</file>