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"/>
    </mc:Choice>
  </mc:AlternateContent>
  <bookViews>
    <workbookView xWindow="0" yWindow="0" windowWidth="25170" windowHeight="11400" activeTab="2"/>
  </bookViews>
  <sheets>
    <sheet name=" RANGO ACTIVIDAD 1. 3 " sheetId="1" r:id="rId1"/>
    <sheet name="GRAFICA ACTIVIDAD 1. 3 " sheetId="2" r:id="rId2"/>
    <sheet name="REEMPLAZO ACTIVIDAD 1.3" sheetId="4" r:id="rId3"/>
  </sheets>
  <externalReferences>
    <externalReference r:id="rId4"/>
  </externalReferences>
  <definedNames>
    <definedName name="_xlnm._FilterDatabase" localSheetId="0" hidden="1">' RANGO ACTIVIDAD 1. 3 '!$A$2:$B$17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4" l="1"/>
  <c r="S5" i="4" s="1"/>
  <c r="S3" i="4"/>
  <c r="S12" i="4" s="1"/>
  <c r="S2" i="4"/>
  <c r="W6" i="4" s="1"/>
  <c r="S6" i="4" s="1"/>
  <c r="S8" i="4" l="1"/>
  <c r="T12" i="4" s="1"/>
  <c r="U12" i="4" l="1"/>
  <c r="S13" i="4"/>
  <c r="T13" i="4" s="1"/>
  <c r="S14" i="4" l="1"/>
  <c r="T14" i="4" s="1"/>
  <c r="U13" i="4"/>
  <c r="S15" i="4" l="1"/>
  <c r="T15" i="4" s="1"/>
  <c r="U14" i="4"/>
  <c r="S16" i="4" l="1"/>
  <c r="T16" i="4" s="1"/>
  <c r="U15" i="4"/>
  <c r="S17" i="4" l="1"/>
  <c r="T17" i="4" s="1"/>
  <c r="U16" i="4"/>
  <c r="S18" i="4" l="1"/>
  <c r="T18" i="4" s="1"/>
  <c r="U17" i="4"/>
  <c r="S19" i="4" l="1"/>
  <c r="T19" i="4" s="1"/>
  <c r="U19" i="4" s="1"/>
  <c r="U18" i="4"/>
  <c r="V12" i="4" a="1"/>
  <c r="V18" i="4" l="1"/>
  <c r="X18" i="4" s="1"/>
  <c r="V16" i="4"/>
  <c r="X16" i="4" s="1"/>
  <c r="V14" i="4"/>
  <c r="X14" i="4" s="1"/>
  <c r="V12" i="4"/>
  <c r="V19" i="4"/>
  <c r="X19" i="4" s="1"/>
  <c r="V17" i="4"/>
  <c r="X17" i="4" s="1"/>
  <c r="V15" i="4"/>
  <c r="X15" i="4" s="1"/>
  <c r="V13" i="4"/>
  <c r="X13" i="4" s="1"/>
  <c r="W12" i="4" l="1"/>
  <c r="W13" i="4" s="1"/>
  <c r="W14" i="4" s="1"/>
  <c r="W15" i="4" s="1"/>
  <c r="W16" i="4" s="1"/>
  <c r="W17" i="4" s="1"/>
  <c r="W18" i="4" s="1"/>
  <c r="W19" i="4" s="1"/>
  <c r="X12" i="4"/>
  <c r="Y12" i="4" s="1"/>
  <c r="Y13" i="4" s="1"/>
  <c r="Y14" i="4" s="1"/>
  <c r="Y15" i="4" s="1"/>
  <c r="Y16" i="4" s="1"/>
  <c r="Y17" i="4" s="1"/>
  <c r="Y18" i="4" s="1"/>
  <c r="Y19" i="4" s="1"/>
  <c r="F21" i="1" l="1"/>
  <c r="D20" i="1"/>
  <c r="I19" i="1"/>
  <c r="I20" i="1" s="1"/>
  <c r="I30" i="1" s="1"/>
  <c r="C33" i="1"/>
  <c r="F32" i="1" s="1"/>
  <c r="I27" i="1" l="1"/>
  <c r="D21" i="1"/>
  <c r="D22" i="1"/>
  <c r="D24" i="1"/>
  <c r="D26" i="1"/>
  <c r="D28" i="1"/>
  <c r="D30" i="1"/>
  <c r="D32" i="1"/>
  <c r="F23" i="1"/>
  <c r="F25" i="1"/>
  <c r="F27" i="1"/>
  <c r="F29" i="1"/>
  <c r="F31" i="1"/>
  <c r="D23" i="1"/>
  <c r="D25" i="1"/>
  <c r="D27" i="1"/>
  <c r="D29" i="1"/>
  <c r="D31" i="1"/>
  <c r="F20" i="1"/>
  <c r="F22" i="1"/>
  <c r="F24" i="1"/>
  <c r="F26" i="1"/>
  <c r="F28" i="1"/>
  <c r="F30" i="1"/>
</calcChain>
</file>

<file path=xl/sharedStrings.xml><?xml version="1.0" encoding="utf-8"?>
<sst xmlns="http://schemas.openxmlformats.org/spreadsheetml/2006/main" count="69" uniqueCount="45">
  <si>
    <t>RANGO</t>
  </si>
  <si>
    <t>&lt; &gt;</t>
  </si>
  <si>
    <t>fi</t>
  </si>
  <si>
    <t>ni</t>
  </si>
  <si>
    <t>EDAD DEL COMPAÑERO CON MAS AÑOS</t>
  </si>
  <si>
    <t xml:space="preserve">RANGO </t>
  </si>
  <si>
    <t>Fi</t>
  </si>
  <si>
    <t>Ni</t>
  </si>
  <si>
    <t>&lt;  &gt;</t>
  </si>
  <si>
    <t>TOTAL</t>
  </si>
  <si>
    <t>AMPLITUD INTERVALO</t>
  </si>
  <si>
    <t>NUMERO DE INTERVALOS</t>
  </si>
  <si>
    <t>TAMAÑO INTERVALO</t>
  </si>
  <si>
    <t>R/Ni</t>
  </si>
  <si>
    <t>=</t>
  </si>
  <si>
    <t>NUEVO RANGO</t>
  </si>
  <si>
    <t>EDAD</t>
  </si>
  <si>
    <t>PORCENTAJE</t>
  </si>
  <si>
    <t>CODIGO COMPAÑERO</t>
  </si>
  <si>
    <t>1+3.3log(17)</t>
  </si>
  <si>
    <t>NI= 5</t>
  </si>
  <si>
    <t xml:space="preserve">
Conclusiones: Me parecio un ejercicio muy complejo , pero a la vez  muy interesante para el desempeño en nuestra vida laboral, me parece una herramienta genia y no fue del todo dificultad.</t>
  </si>
  <si>
    <t>No.</t>
  </si>
  <si>
    <t>CANTIDAD
DE VENTAS</t>
  </si>
  <si>
    <t>N</t>
  </si>
  <si>
    <t>Minimo</t>
  </si>
  <si>
    <t>Maximo</t>
  </si>
  <si>
    <t>Rango</t>
  </si>
  <si>
    <t>No. De intervalos</t>
  </si>
  <si>
    <t>Amplitud</t>
  </si>
  <si>
    <t>FECHA</t>
  </si>
  <si>
    <t>CANTIDAD
DE VENTA</t>
  </si>
  <si>
    <t>CANTIDAD 
DE VENTA</t>
  </si>
  <si>
    <t>DATOS</t>
  </si>
  <si>
    <t>INTERVALOS</t>
  </si>
  <si>
    <t>Lim. Inf.</t>
  </si>
  <si>
    <t>Lim. Sup.</t>
  </si>
  <si>
    <t>Marca Clase (x)}</t>
  </si>
  <si>
    <t xml:space="preserve">2.        Realizar los pasos necesarios para determinar el rango, amplitud del intervalo y el tamaño de cada uno.
    3.        Realizar la tabulación correspondiente
    4.        Realizar dos tipos de gráfico utilizando un programa interactivo.
    5.        Realizar las conclusiones de las dificultades y aciertos de la actividad.
</t>
  </si>
  <si>
    <t>CONCLUSIONES:</t>
  </si>
  <si>
    <t>Mi dicultad en este ejercicio fue construir la tabla donde van los intervalos</t>
  </si>
  <si>
    <t>Mi principal acierto fue que tuve la capacidad para desarrollar un ejercicio que me parecio un poco complejo, pero que a la final no lo era</t>
  </si>
  <si>
    <r>
      <rPr>
        <sz val="11"/>
        <color rgb="FFFF0000"/>
        <rFont val="Calibri"/>
        <family val="2"/>
        <scheme val="minor"/>
      </rPr>
      <t>UNIDAD 1. 3 ENTRGA DEL PROYECTO  - MOMENTO INDEPEN</t>
    </r>
    <r>
      <rPr>
        <b/>
        <sz val="11"/>
        <color rgb="FFFF0000"/>
        <rFont val="Calibri"/>
        <family val="2"/>
        <scheme val="minor"/>
      </rPr>
      <t>DIENTE</t>
    </r>
  </si>
  <si>
    <r>
      <t>UNIDAD 1. 3 ENTRGA DEL PROYECTO  - MOMENTO INDEPEN</t>
    </r>
    <r>
      <rPr>
        <b/>
        <sz val="11"/>
        <color rgb="FFFF0000"/>
        <rFont val="Calibri"/>
        <family val="2"/>
        <scheme val="minor"/>
      </rPr>
      <t>DIENTE</t>
    </r>
  </si>
  <si>
    <t>REEMPLAZO DE LA UNIDAD 1. 3 ENTRGA DEL PROYECTO  - MOMENTO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</si>
</sst>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3" xfId="0" applyNumberFormat="1" applyBorder="1"/>
    <xf numFmtId="2" fontId="0" fillId="0" borderId="1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164" fontId="0" fillId="0" borderId="1" xfId="0" applyNumberFormat="1" applyBorder="1"/>
    <xf numFmtId="2" fontId="0" fillId="0" borderId="1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/>
    <xf numFmtId="2" fontId="0" fillId="0" borderId="1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0" borderId="0" xfId="0" applyNumberFormat="1" applyBorder="1" applyAlignment="1">
      <alignment horizontal="center"/>
    </xf>
    <xf numFmtId="1" fontId="0" fillId="0" borderId="0" xfId="1" applyNumberFormat="1" applyFont="1" applyBorder="1"/>
    <xf numFmtId="0" fontId="5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Border="1" applyAlignment="1"/>
    <xf numFmtId="0" fontId="0" fillId="0" borderId="0" xfId="0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/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 wrapText="1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1" fillId="2" borderId="0" xfId="0" applyFont="1" applyFill="1" applyAlignment="1">
      <alignment horizontal="left" vertical="center" wrapText="1"/>
    </xf>
    <xf numFmtId="0" fontId="0" fillId="2" borderId="17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" xfId="0" applyFill="1" applyBorder="1"/>
    <xf numFmtId="0" fontId="12" fillId="2" borderId="0" xfId="0" applyFont="1" applyFill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center" wrapText="1"/>
    </xf>
    <xf numFmtId="0" fontId="0" fillId="2" borderId="1" xfId="0" applyFont="1" applyFill="1" applyBorder="1"/>
    <xf numFmtId="0" fontId="0" fillId="2" borderId="1" xfId="0" applyFill="1" applyBorder="1" applyAlignment="1"/>
    <xf numFmtId="0" fontId="0" fillId="2" borderId="0" xfId="0" applyFill="1" applyAlignment="1"/>
    <xf numFmtId="0" fontId="0" fillId="2" borderId="0" xfId="0" applyFill="1" applyBorder="1" applyAlignment="1">
      <alignment horizontal="left"/>
    </xf>
    <xf numFmtId="0" fontId="9" fillId="2" borderId="0" xfId="0" applyFont="1" applyFill="1" applyAlignment="1">
      <alignment horizontal="center" vertical="center" wrapText="1"/>
    </xf>
    <xf numFmtId="0" fontId="13" fillId="2" borderId="1" xfId="0" applyFont="1" applyFill="1" applyBorder="1" applyAlignment="1"/>
    <xf numFmtId="165" fontId="0" fillId="2" borderId="1" xfId="0" applyNumberFormat="1" applyFill="1" applyBorder="1" applyAlignment="1"/>
    <xf numFmtId="0" fontId="0" fillId="2" borderId="3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wrapText="1"/>
    </xf>
    <xf numFmtId="0" fontId="0" fillId="2" borderId="35" xfId="0" applyFill="1" applyBorder="1" applyAlignment="1">
      <alignment horizontal="center" vertical="center"/>
    </xf>
    <xf numFmtId="0" fontId="9" fillId="2" borderId="0" xfId="0" applyFont="1" applyFill="1" applyAlignment="1"/>
    <xf numFmtId="0" fontId="10" fillId="2" borderId="1" xfId="0" applyFont="1" applyFill="1" applyBorder="1" applyAlignment="1"/>
    <xf numFmtId="0" fontId="10" fillId="2" borderId="0" xfId="0" applyFont="1" applyFill="1" applyAlignment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11" fillId="2" borderId="0" xfId="0" applyFont="1" applyFill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8" fillId="3" borderId="32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11" fillId="2" borderId="0" xfId="0" applyFont="1" applyFill="1" applyBorder="1" applyAlignment="1">
      <alignment vertical="center" wrapText="1"/>
    </xf>
    <xf numFmtId="14" fontId="0" fillId="2" borderId="1" xfId="0" applyNumberFormat="1" applyFill="1" applyBorder="1"/>
    <xf numFmtId="0" fontId="8" fillId="3" borderId="17" xfId="0" applyFont="1" applyFill="1" applyBorder="1"/>
    <xf numFmtId="0" fontId="8" fillId="3" borderId="18" xfId="0" applyFont="1" applyFill="1" applyBorder="1"/>
    <xf numFmtId="0" fontId="8" fillId="3" borderId="18" xfId="0" applyFont="1" applyFill="1" applyBorder="1" applyAlignment="1"/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12" fillId="2" borderId="0" xfId="0" applyFont="1" applyFill="1" applyBorder="1" applyAlignment="1">
      <alignment vertical="center" wrapText="1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9" fontId="0" fillId="2" borderId="0" xfId="2" applyFont="1" applyFill="1" applyBorder="1" applyAlignment="1"/>
    <xf numFmtId="0" fontId="1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7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1" fontId="0" fillId="0" borderId="3" xfId="0" applyNumberFormat="1" applyBorder="1" applyAlignment="1">
      <alignment horizontal="center"/>
    </xf>
    <xf numFmtId="1" fontId="0" fillId="0" borderId="3" xfId="1" applyNumberFormat="1" applyFont="1" applyBorder="1"/>
    <xf numFmtId="0" fontId="6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2" fillId="2" borderId="36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wrapText="1"/>
    </xf>
    <xf numFmtId="0" fontId="0" fillId="2" borderId="3" xfId="0" applyFill="1" applyBorder="1"/>
    <xf numFmtId="0" fontId="0" fillId="2" borderId="24" xfId="0" applyFill="1" applyBorder="1" applyAlignment="1"/>
    <xf numFmtId="0" fontId="0" fillId="2" borderId="25" xfId="0" applyFill="1" applyBorder="1" applyAlignme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EDADES</a:t>
            </a:r>
            <a:r>
              <a:rPr lang="en-US" baseline="0"/>
              <a:t> DE LOS COMPAÑEROS CON MAS AÑOS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6017497812773397E-2"/>
          <c:y val="0.1115277777777778"/>
          <c:w val="0.90286351706036749"/>
          <c:h val="0.6149843248760571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'GRAFICA ACTIVIDAD 1. 3 '!$A$1</c:f>
              <c:strCache>
                <c:ptCount val="1"/>
                <c:pt idx="0">
                  <c:v>CODIGO COMPAÑERO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'GRAFICA ACTIVIDAD 1. 3 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</c:ser>
        <c:ser>
          <c:idx val="1"/>
          <c:order val="1"/>
          <c:tx>
            <c:strRef>
              <c:f>'GRAFICA ACTIVIDAD 1. 3 '!$B$1</c:f>
              <c:strCache>
                <c:ptCount val="1"/>
                <c:pt idx="0">
                  <c:v>EDAD DEL COMPAÑERO CON MAS AÑOS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'GRAFICA ACTIVIDAD 1. 3 '!$B$2:$B$17</c:f>
              <c:numCache>
                <c:formatCode>General</c:formatCode>
                <c:ptCount val="16"/>
                <c:pt idx="0">
                  <c:v>32</c:v>
                </c:pt>
                <c:pt idx="1">
                  <c:v>23</c:v>
                </c:pt>
                <c:pt idx="2">
                  <c:v>45</c:v>
                </c:pt>
                <c:pt idx="3">
                  <c:v>33</c:v>
                </c:pt>
                <c:pt idx="4">
                  <c:v>48</c:v>
                </c:pt>
                <c:pt idx="5">
                  <c:v>52</c:v>
                </c:pt>
                <c:pt idx="6">
                  <c:v>57</c:v>
                </c:pt>
                <c:pt idx="7">
                  <c:v>43</c:v>
                </c:pt>
                <c:pt idx="8">
                  <c:v>28</c:v>
                </c:pt>
                <c:pt idx="9">
                  <c:v>60</c:v>
                </c:pt>
                <c:pt idx="10">
                  <c:v>28</c:v>
                </c:pt>
                <c:pt idx="11">
                  <c:v>28</c:v>
                </c:pt>
                <c:pt idx="12">
                  <c:v>45</c:v>
                </c:pt>
                <c:pt idx="13">
                  <c:v>25</c:v>
                </c:pt>
                <c:pt idx="14">
                  <c:v>37</c:v>
                </c:pt>
                <c:pt idx="15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1465472"/>
        <c:axId val="911459488"/>
        <c:axId val="0"/>
      </c:bar3DChart>
      <c:catAx>
        <c:axId val="91146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1459488"/>
        <c:crosses val="autoZero"/>
        <c:auto val="1"/>
        <c:lblAlgn val="ctr"/>
        <c:lblOffset val="100"/>
        <c:noMultiLvlLbl val="0"/>
      </c:catAx>
      <c:valAx>
        <c:axId val="9114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14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6708333333333336"/>
          <c:w val="0.90286351706036749"/>
          <c:h val="0.72088764946048411"/>
        </c:manualLayout>
      </c:layout>
      <c:lineChart>
        <c:grouping val="stacked"/>
        <c:varyColors val="0"/>
        <c:ser>
          <c:idx val="0"/>
          <c:order val="0"/>
          <c:tx>
            <c:strRef>
              <c:f>'GRAFICA ACTIVIDAD 1. 3 '!$B$1</c:f>
              <c:strCache>
                <c:ptCount val="1"/>
                <c:pt idx="0">
                  <c:v>EDAD DEL COMPAÑERO CON MAS AÑOS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'GRAFICA ACTIVIDAD 1. 3 '!$B$2:$B$17</c:f>
              <c:numCache>
                <c:formatCode>General</c:formatCode>
                <c:ptCount val="16"/>
                <c:pt idx="0">
                  <c:v>32</c:v>
                </c:pt>
                <c:pt idx="1">
                  <c:v>23</c:v>
                </c:pt>
                <c:pt idx="2">
                  <c:v>45</c:v>
                </c:pt>
                <c:pt idx="3">
                  <c:v>33</c:v>
                </c:pt>
                <c:pt idx="4">
                  <c:v>48</c:v>
                </c:pt>
                <c:pt idx="5">
                  <c:v>52</c:v>
                </c:pt>
                <c:pt idx="6">
                  <c:v>57</c:v>
                </c:pt>
                <c:pt idx="7">
                  <c:v>43</c:v>
                </c:pt>
                <c:pt idx="8">
                  <c:v>28</c:v>
                </c:pt>
                <c:pt idx="9">
                  <c:v>60</c:v>
                </c:pt>
                <c:pt idx="10">
                  <c:v>28</c:v>
                </c:pt>
                <c:pt idx="11">
                  <c:v>28</c:v>
                </c:pt>
                <c:pt idx="12">
                  <c:v>45</c:v>
                </c:pt>
                <c:pt idx="13">
                  <c:v>25</c:v>
                </c:pt>
                <c:pt idx="14">
                  <c:v>37</c:v>
                </c:pt>
                <c:pt idx="15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468736"/>
        <c:axId val="911467648"/>
      </c:lineChart>
      <c:catAx>
        <c:axId val="91146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1467648"/>
        <c:crosses val="autoZero"/>
        <c:auto val="1"/>
        <c:lblAlgn val="ctr"/>
        <c:lblOffset val="100"/>
        <c:noMultiLvlLbl val="0"/>
      </c:catAx>
      <c:valAx>
        <c:axId val="9114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14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'GRAFICA ACTIVIDAD 1. 3 '!$C$20</c:f>
              <c:strCache>
                <c:ptCount val="1"/>
                <c:pt idx="0">
                  <c:v>EDAD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'GRAFICA ACTIVIDAD 1. 3 '!$C$21:$C$30</c:f>
              <c:numCache>
                <c:formatCode>General</c:formatCode>
                <c:ptCount val="10"/>
                <c:pt idx="0">
                  <c:v>20</c:v>
                </c:pt>
                <c:pt idx="1">
                  <c:v>23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34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val>
        </c:ser>
        <c:ser>
          <c:idx val="1"/>
          <c:order val="1"/>
          <c:tx>
            <c:strRef>
              <c:f>'GRAFICA ACTIVIDAD 1. 3 '!$D$20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'GRAFICA ACTIVIDAD 1. 3 '!$D$21:$D$30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absoluta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9277293276147747E-2"/>
          <c:y val="0.23557256457348286"/>
          <c:w val="0.9237949773962375"/>
          <c:h val="0.59570698683130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'REEMPLAZO ACTIVIDAD 1.3'!$U$12:$U$19</c:f>
              <c:numCache>
                <c:formatCode>0.0</c:formatCode>
                <c:ptCount val="8"/>
                <c:pt idx="0">
                  <c:v>40.202702702702702</c:v>
                </c:pt>
                <c:pt idx="1">
                  <c:v>44.256756756756758</c:v>
                </c:pt>
                <c:pt idx="2">
                  <c:v>48.310810810810807</c:v>
                </c:pt>
                <c:pt idx="3">
                  <c:v>52.364864864864856</c:v>
                </c:pt>
                <c:pt idx="4">
                  <c:v>56.418918918918912</c:v>
                </c:pt>
                <c:pt idx="5">
                  <c:v>60.472972972972968</c:v>
                </c:pt>
                <c:pt idx="6">
                  <c:v>64.527027027027017</c:v>
                </c:pt>
                <c:pt idx="7">
                  <c:v>68.581081081081066</c:v>
                </c:pt>
              </c:numCache>
            </c:numRef>
          </c:cat>
          <c:val>
            <c:numRef>
              <c:f>'REEMPLAZO ACTIVIDAD 1.3'!$V$12:$V$19</c:f>
              <c:numCache>
                <c:formatCode>General</c:formatCode>
                <c:ptCount val="8"/>
                <c:pt idx="0">
                  <c:v>20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11462752"/>
        <c:axId val="911457856"/>
      </c:barChart>
      <c:catAx>
        <c:axId val="91146275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1457856"/>
        <c:crosses val="autoZero"/>
        <c:auto val="1"/>
        <c:lblAlgn val="ctr"/>
        <c:lblOffset val="100"/>
        <c:noMultiLvlLbl val="0"/>
      </c:catAx>
      <c:valAx>
        <c:axId val="9114578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1146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relativa</a:t>
            </a:r>
          </a:p>
        </c:rich>
      </c:tx>
      <c:layout>
        <c:manualLayout>
          <c:xMode val="edge"/>
          <c:yMode val="edge"/>
          <c:x val="0.28906525125717386"/>
          <c:y val="2.4372316886177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2452548118985127"/>
          <c:w val="0.93888888888888888"/>
          <c:h val="0.75474518810148727"/>
        </c:manualLayout>
      </c:layout>
      <c:pie3D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'REEMPLAZO ACTIVIDAD 1.3'!$U$12:$U$19</c:f>
              <c:numCache>
                <c:formatCode>0.0</c:formatCode>
                <c:ptCount val="8"/>
                <c:pt idx="0">
                  <c:v>40.202702702702702</c:v>
                </c:pt>
                <c:pt idx="1">
                  <c:v>44.256756756756758</c:v>
                </c:pt>
                <c:pt idx="2">
                  <c:v>48.310810810810807</c:v>
                </c:pt>
                <c:pt idx="3">
                  <c:v>52.364864864864856</c:v>
                </c:pt>
                <c:pt idx="4">
                  <c:v>56.418918918918912</c:v>
                </c:pt>
                <c:pt idx="5">
                  <c:v>60.472972972972968</c:v>
                </c:pt>
                <c:pt idx="6">
                  <c:v>64.527027027027017</c:v>
                </c:pt>
                <c:pt idx="7">
                  <c:v>68.581081081081066</c:v>
                </c:pt>
              </c:numCache>
            </c:numRef>
          </c:cat>
          <c:val>
            <c:numRef>
              <c:f>'REEMPLAZO ACTIVIDAD 1.3'!$X$12:$X$19</c:f>
              <c:numCache>
                <c:formatCode>0%</c:formatCode>
                <c:ptCount val="8"/>
                <c:pt idx="0">
                  <c:v>0.2</c:v>
                </c:pt>
                <c:pt idx="1">
                  <c:v>0.22</c:v>
                </c:pt>
                <c:pt idx="2">
                  <c:v>0.19</c:v>
                </c:pt>
                <c:pt idx="3">
                  <c:v>0.18</c:v>
                </c:pt>
                <c:pt idx="4">
                  <c:v>0.08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709611</xdr:colOff>
      <xdr:row>0</xdr:row>
      <xdr:rowOff>185736</xdr:rowOff>
    </xdr:from>
    <xdr:to>
      <xdr:col>10</xdr:col>
      <xdr:colOff>57149</xdr:colOff>
      <xdr:row>18</xdr:row>
      <xdr:rowOff>57149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309562</xdr:colOff>
      <xdr:row>18</xdr:row>
      <xdr:rowOff>157162</xdr:rowOff>
    </xdr:from>
    <xdr:to>
      <xdr:col>10</xdr:col>
      <xdr:colOff>309562</xdr:colOff>
      <xdr:row>33</xdr:row>
      <xdr:rowOff>4762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519112</xdr:colOff>
      <xdr:row>34</xdr:row>
      <xdr:rowOff>14287</xdr:rowOff>
    </xdr:from>
    <xdr:to>
      <xdr:col>10</xdr:col>
      <xdr:colOff>519112</xdr:colOff>
      <xdr:row>48</xdr:row>
      <xdr:rowOff>90487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201707</xdr:colOff>
      <xdr:row>19</xdr:row>
      <xdr:rowOff>66080</xdr:rowOff>
    </xdr:from>
    <xdr:to>
      <xdr:col>23</xdr:col>
      <xdr:colOff>351235</xdr:colOff>
      <xdr:row>40</xdr:row>
      <xdr:rowOff>168088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407275</xdr:colOff>
      <xdr:row>19</xdr:row>
      <xdr:rowOff>44012</xdr:rowOff>
    </xdr:from>
    <xdr:to>
      <xdr:col>30</xdr:col>
      <xdr:colOff>560294</xdr:colOff>
      <xdr:row>40</xdr:row>
      <xdr:rowOff>179294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EMPLAZO%20ACTIVIDAD%201.3%20ENTREGA%20AVANCES%20DEL%20PROYEC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2">
          <cell r="U12">
            <v>40.202702702702702</v>
          </cell>
          <cell r="V12">
            <v>20</v>
          </cell>
          <cell r="X12">
            <v>0.2</v>
          </cell>
        </row>
        <row r="13">
          <cell r="U13">
            <v>44.256756756756758</v>
          </cell>
          <cell r="V13">
            <v>22</v>
          </cell>
          <cell r="X13">
            <v>0.22</v>
          </cell>
        </row>
        <row r="14">
          <cell r="U14">
            <v>48.310810810810807</v>
          </cell>
          <cell r="V14">
            <v>19</v>
          </cell>
          <cell r="X14">
            <v>0.19</v>
          </cell>
        </row>
        <row r="15">
          <cell r="U15">
            <v>52.364864864864856</v>
          </cell>
          <cell r="V15">
            <v>18</v>
          </cell>
          <cell r="X15">
            <v>0.18</v>
          </cell>
        </row>
        <row r="16">
          <cell r="U16">
            <v>56.418918918918912</v>
          </cell>
          <cell r="V16">
            <v>8</v>
          </cell>
          <cell r="X16">
            <v>0.08</v>
          </cell>
        </row>
        <row r="17">
          <cell r="U17">
            <v>60.472972972972968</v>
          </cell>
          <cell r="V17">
            <v>4</v>
          </cell>
          <cell r="X17">
            <v>0.04</v>
          </cell>
        </row>
        <row r="18">
          <cell r="U18">
            <v>64.527027027027017</v>
          </cell>
          <cell r="V18">
            <v>4</v>
          </cell>
          <cell r="X18">
            <v>0.04</v>
          </cell>
        </row>
        <row r="19">
          <cell r="U19">
            <v>68.581081081081066</v>
          </cell>
          <cell r="V19">
            <v>5</v>
          </cell>
          <cell r="X19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6"/>
  <sheetViews>
    <sheetView workbookViewId="0">
      <selection activeCell="C1" sqref="C1:J1"/>
    </sheetView>
  </sheetViews>
  <sheetFormatPr baseColWidth="10" defaultRowHeight="15" x14ac:dyDescent="0.25"/>
  <cols>
    <col min="1" max="1" width="20.28515625" customWidth="1"/>
    <col min="2" max="2" width="36.5703125" customWidth="1"/>
    <col min="6" max="6" width="12.7109375" customWidth="1"/>
    <col min="8" max="8" width="22.7109375" customWidth="1"/>
  </cols>
  <sheetData>
    <row r="1" spans="1:14" ht="15.75" customHeight="1" thickBot="1" x14ac:dyDescent="0.3">
      <c r="A1" s="2" t="s">
        <v>18</v>
      </c>
      <c r="B1" s="16" t="s">
        <v>4</v>
      </c>
      <c r="C1" s="114" t="s">
        <v>42</v>
      </c>
      <c r="D1" s="115"/>
      <c r="E1" s="115"/>
      <c r="F1" s="115"/>
      <c r="G1" s="115"/>
      <c r="H1" s="115"/>
      <c r="I1" s="115"/>
      <c r="J1" s="116"/>
    </row>
    <row r="2" spans="1:14" x14ac:dyDescent="0.25">
      <c r="A2" s="2">
        <v>1</v>
      </c>
      <c r="B2" s="2">
        <v>32</v>
      </c>
      <c r="C2" s="4"/>
      <c r="D2" s="3">
        <v>32</v>
      </c>
      <c r="E2" s="112">
        <v>23</v>
      </c>
      <c r="F2" s="113">
        <v>45</v>
      </c>
      <c r="G2" s="3">
        <v>33</v>
      </c>
      <c r="H2" s="3">
        <v>48</v>
      </c>
      <c r="I2" s="46"/>
      <c r="J2" s="47"/>
      <c r="K2" s="4"/>
      <c r="L2" s="4"/>
    </row>
    <row r="3" spans="1:14" x14ac:dyDescent="0.25">
      <c r="A3" s="2">
        <v>2</v>
      </c>
      <c r="B3" s="2">
        <v>23</v>
      </c>
      <c r="C3" s="4"/>
      <c r="D3" s="1">
        <v>52</v>
      </c>
      <c r="E3" s="29">
        <v>57</v>
      </c>
      <c r="F3" s="1">
        <v>43</v>
      </c>
      <c r="G3" s="1">
        <v>28</v>
      </c>
      <c r="H3" s="1">
        <v>60</v>
      </c>
      <c r="I3" s="46"/>
      <c r="J3" s="4"/>
      <c r="K3" s="4"/>
      <c r="L3" s="4"/>
    </row>
    <row r="4" spans="1:14" x14ac:dyDescent="0.25">
      <c r="A4" s="2">
        <v>3</v>
      </c>
      <c r="B4" s="2">
        <v>45</v>
      </c>
      <c r="C4" s="4"/>
      <c r="D4" s="1">
        <v>28</v>
      </c>
      <c r="E4" s="29">
        <v>28</v>
      </c>
      <c r="F4" s="1">
        <v>45</v>
      </c>
      <c r="G4" s="1">
        <v>25</v>
      </c>
      <c r="H4" s="1">
        <v>37</v>
      </c>
      <c r="I4" s="46"/>
      <c r="J4" s="4"/>
      <c r="K4" s="4"/>
      <c r="L4" s="4"/>
    </row>
    <row r="5" spans="1:14" x14ac:dyDescent="0.25">
      <c r="A5" s="2">
        <v>4</v>
      </c>
      <c r="B5" s="2">
        <v>33</v>
      </c>
      <c r="C5" s="4"/>
      <c r="D5" s="24"/>
      <c r="E5" s="24"/>
      <c r="F5" s="27"/>
      <c r="G5" s="25"/>
      <c r="H5" s="4"/>
      <c r="I5" s="26"/>
      <c r="K5" s="54" t="s">
        <v>21</v>
      </c>
      <c r="L5" s="54"/>
      <c r="M5" s="54"/>
      <c r="N5" s="54"/>
    </row>
    <row r="6" spans="1:14" x14ac:dyDescent="0.25">
      <c r="A6" s="2">
        <v>5</v>
      </c>
      <c r="B6" s="2">
        <v>48</v>
      </c>
      <c r="C6" s="4"/>
      <c r="D6" s="24"/>
      <c r="E6" s="24"/>
      <c r="F6" s="27"/>
      <c r="G6" s="25"/>
      <c r="H6" s="4"/>
      <c r="I6" s="26"/>
      <c r="K6" s="54"/>
      <c r="L6" s="54"/>
      <c r="M6" s="54"/>
      <c r="N6" s="54"/>
    </row>
    <row r="7" spans="1:14" x14ac:dyDescent="0.25">
      <c r="A7" s="2">
        <v>6</v>
      </c>
      <c r="B7" s="2">
        <v>52</v>
      </c>
      <c r="C7" s="4"/>
      <c r="D7" s="24"/>
      <c r="E7" s="24"/>
      <c r="F7" s="27"/>
      <c r="G7" s="25"/>
      <c r="H7" s="4"/>
      <c r="I7" s="26"/>
      <c r="K7" s="54"/>
      <c r="L7" s="54"/>
      <c r="M7" s="54"/>
      <c r="N7" s="54"/>
    </row>
    <row r="8" spans="1:14" x14ac:dyDescent="0.25">
      <c r="A8" s="2">
        <v>7</v>
      </c>
      <c r="B8" s="2">
        <v>57</v>
      </c>
      <c r="C8" s="4"/>
      <c r="D8" s="24"/>
      <c r="E8" s="24"/>
      <c r="F8" s="27"/>
      <c r="G8" s="25"/>
      <c r="H8" s="4"/>
      <c r="I8" s="26"/>
      <c r="K8" s="54"/>
      <c r="L8" s="54"/>
      <c r="M8" s="54"/>
      <c r="N8" s="54"/>
    </row>
    <row r="9" spans="1:14" x14ac:dyDescent="0.25">
      <c r="A9" s="2">
        <v>8</v>
      </c>
      <c r="B9" s="2">
        <v>43</v>
      </c>
      <c r="C9" s="4"/>
      <c r="D9" s="24"/>
      <c r="E9" s="24"/>
      <c r="F9" s="27"/>
      <c r="G9" s="25"/>
      <c r="H9" s="4"/>
      <c r="I9" s="26"/>
      <c r="K9" s="54"/>
      <c r="L9" s="54"/>
      <c r="M9" s="54"/>
      <c r="N9" s="54"/>
    </row>
    <row r="10" spans="1:14" x14ac:dyDescent="0.25">
      <c r="A10" s="2">
        <v>9</v>
      </c>
      <c r="B10" s="2">
        <v>28</v>
      </c>
      <c r="C10" s="4"/>
      <c r="D10" s="24"/>
      <c r="E10" s="24"/>
      <c r="F10" s="27"/>
      <c r="G10" s="25"/>
      <c r="H10" s="4"/>
      <c r="I10" s="26"/>
      <c r="K10" s="54"/>
      <c r="L10" s="54"/>
      <c r="M10" s="54"/>
      <c r="N10" s="54"/>
    </row>
    <row r="11" spans="1:14" x14ac:dyDescent="0.25">
      <c r="A11" s="2">
        <v>10</v>
      </c>
      <c r="B11" s="2">
        <v>60</v>
      </c>
      <c r="D11" s="24"/>
      <c r="E11" s="24"/>
      <c r="F11" s="27"/>
      <c r="G11" s="25"/>
      <c r="H11" s="4"/>
      <c r="I11" s="26"/>
      <c r="K11" s="54"/>
      <c r="L11" s="54"/>
      <c r="M11" s="54"/>
      <c r="N11" s="54"/>
    </row>
    <row r="12" spans="1:14" ht="15.75" x14ac:dyDescent="0.25">
      <c r="A12" s="2">
        <v>11</v>
      </c>
      <c r="B12" s="2">
        <v>28</v>
      </c>
      <c r="D12" s="24"/>
      <c r="E12" s="24"/>
      <c r="F12" s="28"/>
      <c r="G12" s="4"/>
      <c r="H12" s="4"/>
      <c r="I12" s="24"/>
      <c r="K12" s="54"/>
      <c r="L12" s="54"/>
      <c r="M12" s="54"/>
      <c r="N12" s="54"/>
    </row>
    <row r="13" spans="1:14" x14ac:dyDescent="0.25">
      <c r="A13" s="2">
        <v>12</v>
      </c>
      <c r="B13" s="2">
        <v>28</v>
      </c>
      <c r="K13" s="54"/>
      <c r="L13" s="54"/>
      <c r="M13" s="54"/>
      <c r="N13" s="54"/>
    </row>
    <row r="14" spans="1:14" x14ac:dyDescent="0.25">
      <c r="A14" s="2">
        <v>13</v>
      </c>
      <c r="B14" s="2">
        <v>45</v>
      </c>
      <c r="K14" s="54"/>
      <c r="L14" s="54"/>
      <c r="M14" s="54"/>
      <c r="N14" s="54"/>
    </row>
    <row r="15" spans="1:14" x14ac:dyDescent="0.25">
      <c r="A15" s="2">
        <v>14</v>
      </c>
      <c r="B15" s="2">
        <v>25</v>
      </c>
      <c r="K15" s="54"/>
      <c r="L15" s="54"/>
      <c r="M15" s="54"/>
      <c r="N15" s="54"/>
    </row>
    <row r="16" spans="1:14" x14ac:dyDescent="0.25">
      <c r="A16" s="2">
        <v>15</v>
      </c>
      <c r="B16" s="2">
        <v>37</v>
      </c>
      <c r="K16" s="54"/>
      <c r="L16" s="54"/>
      <c r="M16" s="54"/>
      <c r="N16" s="54"/>
    </row>
    <row r="17" spans="1:14" x14ac:dyDescent="0.25">
      <c r="A17" s="2">
        <v>16</v>
      </c>
      <c r="B17" s="2">
        <v>55</v>
      </c>
      <c r="K17" s="54"/>
      <c r="L17" s="54"/>
      <c r="M17" s="54"/>
      <c r="N17" s="54"/>
    </row>
    <row r="18" spans="1:14" ht="15.75" thickBot="1" x14ac:dyDescent="0.3">
      <c r="K18" s="54"/>
      <c r="L18" s="54"/>
      <c r="M18" s="54"/>
      <c r="N18" s="54"/>
    </row>
    <row r="19" spans="1:14" ht="16.5" thickBot="1" x14ac:dyDescent="0.3">
      <c r="A19" s="6" t="s">
        <v>5</v>
      </c>
      <c r="B19" s="7"/>
      <c r="C19" s="8" t="s">
        <v>2</v>
      </c>
      <c r="D19" s="9" t="s">
        <v>3</v>
      </c>
      <c r="E19" s="10" t="s">
        <v>6</v>
      </c>
      <c r="F19" s="11" t="s">
        <v>7</v>
      </c>
      <c r="H19" s="34" t="s">
        <v>0</v>
      </c>
      <c r="I19" s="35">
        <f>B11-B3</f>
        <v>37</v>
      </c>
      <c r="K19" s="54"/>
      <c r="L19" s="54"/>
      <c r="M19" s="54"/>
      <c r="N19" s="54"/>
    </row>
    <row r="20" spans="1:14" ht="15.75" thickBot="1" x14ac:dyDescent="0.3">
      <c r="A20" s="12">
        <v>23</v>
      </c>
      <c r="B20" s="13" t="s">
        <v>8</v>
      </c>
      <c r="C20" s="12">
        <v>1</v>
      </c>
      <c r="D20" s="14">
        <f>C20/17</f>
        <v>5.8823529411764705E-2</v>
      </c>
      <c r="E20" s="3">
        <v>1</v>
      </c>
      <c r="F20" s="15">
        <f>E20/C33</f>
        <v>5.8823529411764705E-2</v>
      </c>
      <c r="H20" s="36" t="s">
        <v>10</v>
      </c>
      <c r="I20" s="37">
        <f>I19/4</f>
        <v>9.25</v>
      </c>
      <c r="K20" s="54"/>
      <c r="L20" s="54"/>
      <c r="M20" s="54"/>
      <c r="N20" s="54"/>
    </row>
    <row r="21" spans="1:14" ht="15.75" thickBot="1" x14ac:dyDescent="0.3">
      <c r="A21" s="5">
        <v>25</v>
      </c>
      <c r="B21" s="16" t="s">
        <v>8</v>
      </c>
      <c r="C21" s="17">
        <v>1</v>
      </c>
      <c r="D21" s="14">
        <f>C21/C33</f>
        <v>5.8823529411764705E-2</v>
      </c>
      <c r="E21" s="1">
        <v>2</v>
      </c>
      <c r="F21" s="19">
        <f>E21/17</f>
        <v>0.11764705882352941</v>
      </c>
      <c r="K21" s="54"/>
      <c r="L21" s="54"/>
      <c r="M21" s="54"/>
      <c r="N21" s="54"/>
    </row>
    <row r="22" spans="1:14" x14ac:dyDescent="0.25">
      <c r="A22" s="5">
        <v>28</v>
      </c>
      <c r="B22" s="16" t="s">
        <v>8</v>
      </c>
      <c r="C22" s="17">
        <v>3</v>
      </c>
      <c r="D22" s="14">
        <f>C22/C33</f>
        <v>0.17647058823529413</v>
      </c>
      <c r="E22" s="1">
        <v>5</v>
      </c>
      <c r="F22" s="19">
        <f>E22/C33</f>
        <v>0.29411764705882354</v>
      </c>
      <c r="H22" s="38" t="s">
        <v>7</v>
      </c>
      <c r="I22" s="39" t="s">
        <v>19</v>
      </c>
      <c r="K22" s="54"/>
      <c r="L22" s="54"/>
      <c r="M22" s="54"/>
      <c r="N22" s="54"/>
    </row>
    <row r="23" spans="1:14" x14ac:dyDescent="0.25">
      <c r="A23" s="5">
        <v>32</v>
      </c>
      <c r="B23" s="16" t="s">
        <v>8</v>
      </c>
      <c r="C23" s="17">
        <v>1</v>
      </c>
      <c r="D23" s="14">
        <f>C23/C33</f>
        <v>5.8823529411764705E-2</v>
      </c>
      <c r="E23" s="1">
        <v>6</v>
      </c>
      <c r="F23" s="19">
        <f>E23/C33</f>
        <v>0.35294117647058826</v>
      </c>
      <c r="H23" s="40" t="s">
        <v>20</v>
      </c>
      <c r="I23" s="41"/>
      <c r="K23" s="54"/>
      <c r="L23" s="54"/>
      <c r="M23" s="54"/>
      <c r="N23" s="54"/>
    </row>
    <row r="24" spans="1:14" ht="15.75" thickBot="1" x14ac:dyDescent="0.3">
      <c r="A24" s="5">
        <v>33</v>
      </c>
      <c r="B24" s="16" t="s">
        <v>8</v>
      </c>
      <c r="C24" s="17">
        <v>1</v>
      </c>
      <c r="D24" s="14">
        <f>C24/C33</f>
        <v>5.8823529411764705E-2</v>
      </c>
      <c r="E24" s="1">
        <v>7</v>
      </c>
      <c r="F24" s="19">
        <f>E24/C33</f>
        <v>0.41176470588235292</v>
      </c>
      <c r="H24" s="42" t="s">
        <v>11</v>
      </c>
      <c r="I24" s="43">
        <v>4</v>
      </c>
      <c r="K24" s="54"/>
      <c r="L24" s="54"/>
      <c r="M24" s="54"/>
      <c r="N24" s="54"/>
    </row>
    <row r="25" spans="1:14" ht="15.75" thickBot="1" x14ac:dyDescent="0.3">
      <c r="A25" s="5">
        <v>37</v>
      </c>
      <c r="B25" s="16" t="s">
        <v>8</v>
      </c>
      <c r="C25" s="17">
        <v>1</v>
      </c>
      <c r="D25" s="14">
        <f>C25/C33</f>
        <v>5.8823529411764705E-2</v>
      </c>
      <c r="E25" s="1">
        <v>8</v>
      </c>
      <c r="F25" s="19">
        <f>E25/C33</f>
        <v>0.47058823529411764</v>
      </c>
      <c r="H25" s="4"/>
      <c r="I25" s="24"/>
    </row>
    <row r="26" spans="1:14" x14ac:dyDescent="0.25">
      <c r="A26" s="5">
        <v>43</v>
      </c>
      <c r="B26" s="16" t="s">
        <v>8</v>
      </c>
      <c r="C26" s="17">
        <v>1</v>
      </c>
      <c r="D26" s="14">
        <f>C26/C33</f>
        <v>5.8823529411764705E-2</v>
      </c>
      <c r="E26" s="1">
        <v>9</v>
      </c>
      <c r="F26" s="19">
        <f>E26/C33</f>
        <v>0.52941176470588236</v>
      </c>
      <c r="H26" s="38" t="s">
        <v>12</v>
      </c>
      <c r="I26" s="39" t="s">
        <v>13</v>
      </c>
    </row>
    <row r="27" spans="1:14" ht="15.75" thickBot="1" x14ac:dyDescent="0.3">
      <c r="A27" s="5">
        <v>45</v>
      </c>
      <c r="B27" s="16" t="s">
        <v>8</v>
      </c>
      <c r="C27" s="17">
        <v>2</v>
      </c>
      <c r="D27" s="14">
        <f>C27/C33</f>
        <v>0.11764705882352941</v>
      </c>
      <c r="E27" s="1">
        <v>11</v>
      </c>
      <c r="F27" s="19">
        <f>E27/C33</f>
        <v>0.6470588235294118</v>
      </c>
      <c r="H27" s="20" t="s">
        <v>14</v>
      </c>
      <c r="I27" s="43">
        <f>I19/I24</f>
        <v>9.25</v>
      </c>
    </row>
    <row r="28" spans="1:14" x14ac:dyDescent="0.25">
      <c r="A28" s="5">
        <v>48</v>
      </c>
      <c r="B28" s="16" t="s">
        <v>8</v>
      </c>
      <c r="C28" s="17">
        <v>1</v>
      </c>
      <c r="D28" s="14">
        <f>C28/C33</f>
        <v>5.8823529411764705E-2</v>
      </c>
      <c r="E28" s="1">
        <v>12</v>
      </c>
      <c r="F28" s="19">
        <f>E28/C33</f>
        <v>0.70588235294117652</v>
      </c>
    </row>
    <row r="29" spans="1:14" ht="15.75" thickBot="1" x14ac:dyDescent="0.3">
      <c r="A29" s="5">
        <v>52</v>
      </c>
      <c r="B29" s="16" t="s">
        <v>8</v>
      </c>
      <c r="C29" s="21">
        <v>1</v>
      </c>
      <c r="D29" s="14">
        <f>C29/C33</f>
        <v>5.8823529411764705E-2</v>
      </c>
      <c r="E29" s="22">
        <v>13</v>
      </c>
      <c r="F29" s="23">
        <f>E29/C33</f>
        <v>0.76470588235294112</v>
      </c>
    </row>
    <row r="30" spans="1:14" ht="15.75" thickBot="1" x14ac:dyDescent="0.3">
      <c r="A30" s="5">
        <v>55</v>
      </c>
      <c r="B30" s="16" t="s">
        <v>1</v>
      </c>
      <c r="C30" s="21">
        <v>1</v>
      </c>
      <c r="D30" s="14">
        <f>C30/C33</f>
        <v>5.8823529411764705E-2</v>
      </c>
      <c r="E30" s="22">
        <v>14</v>
      </c>
      <c r="F30" s="23">
        <f>E30/C33</f>
        <v>0.82352941176470584</v>
      </c>
      <c r="H30" s="44" t="s">
        <v>15</v>
      </c>
      <c r="I30" s="45">
        <f>I20*I24</f>
        <v>37</v>
      </c>
    </row>
    <row r="31" spans="1:14" ht="15.75" thickBot="1" x14ac:dyDescent="0.3">
      <c r="A31" s="5">
        <v>58</v>
      </c>
      <c r="B31" s="20" t="s">
        <v>8</v>
      </c>
      <c r="C31" s="21">
        <v>2</v>
      </c>
      <c r="D31" s="14">
        <f>C31/C33</f>
        <v>0.11764705882352941</v>
      </c>
      <c r="E31" s="22">
        <v>16</v>
      </c>
      <c r="F31" s="23">
        <f>E31/C33</f>
        <v>0.94117647058823528</v>
      </c>
    </row>
    <row r="32" spans="1:14" x14ac:dyDescent="0.25">
      <c r="A32" s="31">
        <v>60</v>
      </c>
      <c r="B32" s="30" t="s">
        <v>8</v>
      </c>
      <c r="C32" s="21">
        <v>1</v>
      </c>
      <c r="D32" s="14">
        <f>C32/C33</f>
        <v>5.8823529411764705E-2</v>
      </c>
      <c r="E32" s="22">
        <v>17</v>
      </c>
      <c r="F32" s="23">
        <f>E32/C33</f>
        <v>1</v>
      </c>
    </row>
    <row r="33" spans="1:6" ht="15.75" x14ac:dyDescent="0.25">
      <c r="A33" s="2" t="s">
        <v>9</v>
      </c>
      <c r="B33" s="2"/>
      <c r="C33" s="32">
        <f>C20+C21+C22+C23+C24+C25+C26+C27+C28+C29+C30+C31+C32</f>
        <v>17</v>
      </c>
      <c r="D33" s="18"/>
      <c r="E33" s="1"/>
      <c r="F33" s="33"/>
    </row>
    <row r="34" spans="1:6" x14ac:dyDescent="0.25">
      <c r="A34" s="24"/>
      <c r="B34" s="24"/>
      <c r="C34" s="27"/>
      <c r="D34" s="25"/>
      <c r="E34" s="4"/>
      <c r="F34" s="26"/>
    </row>
    <row r="35" spans="1:6" x14ac:dyDescent="0.25">
      <c r="A35" s="24"/>
      <c r="B35" s="24"/>
      <c r="C35" s="27"/>
      <c r="D35" s="25"/>
      <c r="E35" s="4"/>
      <c r="F35" s="26"/>
    </row>
    <row r="36" spans="1:6" ht="15.75" x14ac:dyDescent="0.25">
      <c r="A36" s="24"/>
      <c r="B36" s="24"/>
      <c r="C36" s="28"/>
      <c r="D36" s="4"/>
      <c r="E36" s="4"/>
      <c r="F36" s="24"/>
    </row>
  </sheetData>
  <mergeCells count="2">
    <mergeCell ref="K5:N24"/>
    <mergeCell ref="C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35"/>
  <sheetViews>
    <sheetView workbookViewId="0">
      <selection activeCell="K2" sqref="K2:R2"/>
    </sheetView>
  </sheetViews>
  <sheetFormatPr baseColWidth="10" defaultRowHeight="15" x14ac:dyDescent="0.25"/>
  <cols>
    <col min="1" max="1" width="36.85546875" customWidth="1"/>
    <col min="2" max="2" width="35.7109375" customWidth="1"/>
    <col min="3" max="3" width="12.7109375" customWidth="1"/>
    <col min="4" max="4" width="13" customWidth="1"/>
  </cols>
  <sheetData>
    <row r="1" spans="1:18" ht="15.75" thickBot="1" x14ac:dyDescent="0.3">
      <c r="A1" s="2" t="s">
        <v>18</v>
      </c>
      <c r="B1" s="2" t="s">
        <v>4</v>
      </c>
    </row>
    <row r="2" spans="1:18" ht="15.75" thickBot="1" x14ac:dyDescent="0.3">
      <c r="A2" s="2">
        <v>1</v>
      </c>
      <c r="B2" s="2">
        <v>32</v>
      </c>
      <c r="K2" s="114" t="s">
        <v>43</v>
      </c>
      <c r="L2" s="115"/>
      <c r="M2" s="115"/>
      <c r="N2" s="115"/>
      <c r="O2" s="115"/>
      <c r="P2" s="115"/>
      <c r="Q2" s="115"/>
      <c r="R2" s="116"/>
    </row>
    <row r="3" spans="1:18" x14ac:dyDescent="0.25">
      <c r="A3" s="2">
        <v>2</v>
      </c>
      <c r="B3" s="2">
        <v>23</v>
      </c>
    </row>
    <row r="4" spans="1:18" x14ac:dyDescent="0.25">
      <c r="A4" s="2">
        <v>3</v>
      </c>
      <c r="B4" s="2">
        <v>45</v>
      </c>
    </row>
    <row r="5" spans="1:18" x14ac:dyDescent="0.25">
      <c r="A5" s="2">
        <v>4</v>
      </c>
      <c r="B5" s="2">
        <v>33</v>
      </c>
    </row>
    <row r="6" spans="1:18" x14ac:dyDescent="0.25">
      <c r="A6" s="2">
        <v>5</v>
      </c>
      <c r="B6" s="2">
        <v>48</v>
      </c>
    </row>
    <row r="7" spans="1:18" x14ac:dyDescent="0.25">
      <c r="A7" s="2">
        <v>6</v>
      </c>
      <c r="B7" s="2">
        <v>52</v>
      </c>
    </row>
    <row r="8" spans="1:18" x14ac:dyDescent="0.25">
      <c r="A8" s="2">
        <v>7</v>
      </c>
      <c r="B8" s="2">
        <v>57</v>
      </c>
    </row>
    <row r="9" spans="1:18" x14ac:dyDescent="0.25">
      <c r="A9" s="2">
        <v>8</v>
      </c>
      <c r="B9" s="2">
        <v>43</v>
      </c>
    </row>
    <row r="10" spans="1:18" x14ac:dyDescent="0.25">
      <c r="A10" s="2">
        <v>9</v>
      </c>
      <c r="B10" s="2">
        <v>28</v>
      </c>
    </row>
    <row r="11" spans="1:18" x14ac:dyDescent="0.25">
      <c r="A11" s="2">
        <v>10</v>
      </c>
      <c r="B11" s="2">
        <v>60</v>
      </c>
    </row>
    <row r="12" spans="1:18" x14ac:dyDescent="0.25">
      <c r="A12" s="2">
        <v>11</v>
      </c>
      <c r="B12" s="2">
        <v>28</v>
      </c>
    </row>
    <row r="13" spans="1:18" x14ac:dyDescent="0.25">
      <c r="A13" s="2">
        <v>12</v>
      </c>
      <c r="B13" s="2">
        <v>28</v>
      </c>
    </row>
    <row r="14" spans="1:18" x14ac:dyDescent="0.25">
      <c r="A14" s="2">
        <v>13</v>
      </c>
      <c r="B14" s="2">
        <v>45</v>
      </c>
    </row>
    <row r="15" spans="1:18" x14ac:dyDescent="0.25">
      <c r="A15" s="2">
        <v>14</v>
      </c>
      <c r="B15" s="2">
        <v>25</v>
      </c>
    </row>
    <row r="16" spans="1:18" x14ac:dyDescent="0.25">
      <c r="A16" s="2">
        <v>15</v>
      </c>
      <c r="B16" s="2">
        <v>37</v>
      </c>
    </row>
    <row r="17" spans="1:4" x14ac:dyDescent="0.25">
      <c r="A17" s="2">
        <v>16</v>
      </c>
      <c r="B17" s="2">
        <v>55</v>
      </c>
    </row>
    <row r="19" spans="1:4" ht="15.75" thickBot="1" x14ac:dyDescent="0.3">
      <c r="A19" s="2" t="s">
        <v>4</v>
      </c>
    </row>
    <row r="20" spans="1:4" ht="16.5" thickBot="1" x14ac:dyDescent="0.3">
      <c r="A20" s="2">
        <v>32</v>
      </c>
      <c r="B20" s="53"/>
      <c r="C20" s="6" t="s">
        <v>16</v>
      </c>
      <c r="D20" s="48" t="s">
        <v>17</v>
      </c>
    </row>
    <row r="21" spans="1:4" x14ac:dyDescent="0.25">
      <c r="A21" s="2">
        <v>23</v>
      </c>
      <c r="B21" s="53"/>
      <c r="C21" s="12">
        <v>20</v>
      </c>
      <c r="D21" s="49">
        <v>1</v>
      </c>
    </row>
    <row r="22" spans="1:4" x14ac:dyDescent="0.25">
      <c r="A22" s="2">
        <v>45</v>
      </c>
      <c r="B22" s="53"/>
      <c r="C22" s="5">
        <v>23</v>
      </c>
      <c r="D22" s="50">
        <v>1</v>
      </c>
    </row>
    <row r="23" spans="1:4" x14ac:dyDescent="0.25">
      <c r="A23" s="2">
        <v>33</v>
      </c>
      <c r="B23" s="53"/>
      <c r="C23" s="5">
        <v>27</v>
      </c>
      <c r="D23" s="50">
        <v>1</v>
      </c>
    </row>
    <row r="24" spans="1:4" x14ac:dyDescent="0.25">
      <c r="A24" s="2">
        <v>48</v>
      </c>
      <c r="B24" s="53"/>
      <c r="C24" s="5">
        <v>28</v>
      </c>
      <c r="D24" s="50">
        <v>1</v>
      </c>
    </row>
    <row r="25" spans="1:4" x14ac:dyDescent="0.25">
      <c r="A25" s="2">
        <v>52</v>
      </c>
      <c r="B25" s="53"/>
      <c r="C25" s="5">
        <v>29</v>
      </c>
      <c r="D25" s="50">
        <v>5</v>
      </c>
    </row>
    <row r="26" spans="1:4" x14ac:dyDescent="0.25">
      <c r="A26" s="2">
        <v>57</v>
      </c>
      <c r="B26" s="53"/>
      <c r="C26" s="5">
        <v>30</v>
      </c>
      <c r="D26" s="50">
        <v>1</v>
      </c>
    </row>
    <row r="27" spans="1:4" x14ac:dyDescent="0.25">
      <c r="A27" s="2">
        <v>43</v>
      </c>
      <c r="B27" s="53"/>
      <c r="C27" s="5">
        <v>34</v>
      </c>
      <c r="D27" s="50">
        <v>1</v>
      </c>
    </row>
    <row r="28" spans="1:4" x14ac:dyDescent="0.25">
      <c r="A28" s="2">
        <v>28</v>
      </c>
      <c r="B28" s="53"/>
      <c r="C28" s="5">
        <v>35</v>
      </c>
      <c r="D28" s="50">
        <v>2</v>
      </c>
    </row>
    <row r="29" spans="1:4" x14ac:dyDescent="0.25">
      <c r="A29" s="2">
        <v>60</v>
      </c>
      <c r="B29" s="53"/>
      <c r="C29" s="5">
        <v>40</v>
      </c>
      <c r="D29" s="50">
        <v>1</v>
      </c>
    </row>
    <row r="30" spans="1:4" ht="15.75" thickBot="1" x14ac:dyDescent="0.3">
      <c r="A30" s="2">
        <v>28</v>
      </c>
      <c r="B30" s="53"/>
      <c r="C30" s="51">
        <v>45</v>
      </c>
      <c r="D30" s="52">
        <v>1</v>
      </c>
    </row>
    <row r="31" spans="1:4" x14ac:dyDescent="0.25">
      <c r="A31" s="2">
        <v>28</v>
      </c>
      <c r="B31" s="53"/>
    </row>
    <row r="32" spans="1:4" x14ac:dyDescent="0.25">
      <c r="A32" s="2">
        <v>45</v>
      </c>
      <c r="B32" s="53"/>
    </row>
    <row r="33" spans="1:2" x14ac:dyDescent="0.25">
      <c r="A33" s="2">
        <v>25</v>
      </c>
      <c r="B33" s="53"/>
    </row>
    <row r="34" spans="1:2" x14ac:dyDescent="0.25">
      <c r="A34" s="2">
        <v>37</v>
      </c>
      <c r="B34" s="53"/>
    </row>
    <row r="35" spans="1:2" x14ac:dyDescent="0.25">
      <c r="A35" s="2">
        <v>55</v>
      </c>
      <c r="B35" s="53"/>
    </row>
  </sheetData>
  <mergeCells count="1">
    <mergeCell ref="K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K102"/>
  <sheetViews>
    <sheetView tabSelected="1" topLeftCell="A10" zoomScale="85" zoomScaleNormal="85" workbookViewId="0">
      <selection activeCell="T2" sqref="T2"/>
    </sheetView>
  </sheetViews>
  <sheetFormatPr baseColWidth="10" defaultRowHeight="15" x14ac:dyDescent="0.25"/>
  <cols>
    <col min="1" max="1" width="11.7109375" style="57" customWidth="1"/>
    <col min="2" max="2" width="11.42578125" style="57"/>
    <col min="3" max="3" width="11.28515625" style="57" customWidth="1"/>
    <col min="4" max="4" width="6" style="57" customWidth="1"/>
    <col min="5" max="15" width="11.42578125" style="57"/>
    <col min="16" max="16" width="6.42578125" style="57" customWidth="1"/>
    <col min="17" max="17" width="11.42578125" style="57"/>
    <col min="18" max="18" width="22" style="57" customWidth="1"/>
    <col min="19" max="20" width="14.7109375" style="57" bestFit="1" customWidth="1"/>
    <col min="21" max="21" width="14.5703125" style="57" customWidth="1"/>
    <col min="22" max="22" width="6.28515625" style="57" customWidth="1"/>
    <col min="23" max="24" width="8.28515625" style="57" customWidth="1"/>
    <col min="25" max="16384" width="11.42578125" style="57"/>
  </cols>
  <sheetData>
    <row r="1" spans="1:37" ht="15.75" thickBot="1" x14ac:dyDescent="0.3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P1" s="58" t="s">
        <v>22</v>
      </c>
      <c r="Q1" s="120" t="s">
        <v>23</v>
      </c>
      <c r="R1" s="122"/>
      <c r="S1" s="123"/>
      <c r="T1" s="61"/>
      <c r="U1" s="61"/>
      <c r="V1" s="61"/>
      <c r="W1" s="61"/>
      <c r="X1" s="61"/>
      <c r="Y1" s="61"/>
      <c r="Z1" s="61"/>
      <c r="AA1" s="62"/>
    </row>
    <row r="2" spans="1:37" ht="1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P2" s="64"/>
      <c r="Q2" s="65"/>
      <c r="R2" s="121" t="s">
        <v>24</v>
      </c>
      <c r="S2" s="121">
        <f>COUNT(J11:M35)</f>
        <v>100</v>
      </c>
      <c r="T2" s="62"/>
      <c r="U2" s="62"/>
      <c r="V2" s="60"/>
      <c r="W2" s="61"/>
      <c r="X2" s="61"/>
      <c r="Y2" s="61"/>
      <c r="Z2" s="61"/>
      <c r="AA2" s="62"/>
    </row>
    <row r="3" spans="1:37" ht="15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>
        <v>1</v>
      </c>
      <c r="Q3" s="66">
        <v>25</v>
      </c>
      <c r="R3" s="68" t="s">
        <v>25</v>
      </c>
      <c r="S3" s="68">
        <f>MIN(J11:M35)</f>
        <v>25</v>
      </c>
      <c r="T3" s="67"/>
      <c r="U3" s="67"/>
      <c r="V3" s="67"/>
      <c r="W3" s="67"/>
    </row>
    <row r="4" spans="1:37" ht="15.75" customHeight="1" thickBot="1" x14ac:dyDescent="0.3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>
        <v>2</v>
      </c>
      <c r="Q4" s="66">
        <v>26</v>
      </c>
      <c r="R4" s="66" t="s">
        <v>26</v>
      </c>
      <c r="S4" s="66">
        <f>MAX(J11:M35)</f>
        <v>45</v>
      </c>
      <c r="U4" s="62"/>
      <c r="V4" s="62"/>
    </row>
    <row r="5" spans="1:37" ht="15.75" customHeight="1" thickBot="1" x14ac:dyDescent="0.3">
      <c r="A5" s="119" t="s">
        <v>44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  <c r="N5" s="67"/>
      <c r="O5" s="67"/>
      <c r="P5" s="66">
        <v>3</v>
      </c>
      <c r="Q5" s="66">
        <v>26</v>
      </c>
      <c r="R5" s="66" t="s">
        <v>27</v>
      </c>
      <c r="S5" s="66">
        <f>S4-S3</f>
        <v>20</v>
      </c>
    </row>
    <row r="6" spans="1:37" ht="18" customHeight="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P6" s="66">
        <v>4</v>
      </c>
      <c r="Q6" s="66">
        <v>35</v>
      </c>
      <c r="R6" s="70" t="s">
        <v>28</v>
      </c>
      <c r="S6" s="71">
        <f>(W6*V6)+U6</f>
        <v>7.4</v>
      </c>
      <c r="T6" s="72"/>
      <c r="U6" s="73">
        <v>1</v>
      </c>
      <c r="V6" s="60">
        <v>3.2</v>
      </c>
      <c r="W6" s="72">
        <f>LOG10(S2)</f>
        <v>2</v>
      </c>
      <c r="X6" s="72"/>
      <c r="Y6" s="72"/>
      <c r="Z6" s="72"/>
    </row>
    <row r="7" spans="1:37" ht="0.75" customHeight="1" x14ac:dyDescent="0.25">
      <c r="A7" s="74"/>
      <c r="B7" s="74"/>
      <c r="C7" s="74"/>
      <c r="P7" s="66">
        <v>5</v>
      </c>
      <c r="Q7" s="66">
        <v>27</v>
      </c>
      <c r="R7" s="66"/>
      <c r="S7" s="66"/>
    </row>
    <row r="8" spans="1:37" ht="15.75" thickBot="1" x14ac:dyDescent="0.3">
      <c r="P8" s="66">
        <v>6</v>
      </c>
      <c r="Q8" s="66">
        <v>29</v>
      </c>
      <c r="R8" s="75" t="s">
        <v>29</v>
      </c>
      <c r="S8" s="76">
        <f>S5/S6</f>
        <v>2.7027027027027026</v>
      </c>
      <c r="T8" s="72"/>
    </row>
    <row r="9" spans="1:37" ht="15" customHeight="1" thickBot="1" x14ac:dyDescent="0.3">
      <c r="A9" s="77" t="s">
        <v>30</v>
      </c>
      <c r="B9" s="78" t="s">
        <v>31</v>
      </c>
      <c r="C9" s="79" t="s">
        <v>30</v>
      </c>
      <c r="D9" s="78" t="s">
        <v>32</v>
      </c>
      <c r="E9" s="79" t="s">
        <v>30</v>
      </c>
      <c r="F9" s="78" t="s">
        <v>31</v>
      </c>
      <c r="G9" s="79" t="s">
        <v>30</v>
      </c>
      <c r="H9" s="59" t="s">
        <v>31</v>
      </c>
      <c r="O9" s="80"/>
      <c r="P9" s="81">
        <v>7</v>
      </c>
      <c r="Q9" s="66">
        <v>25</v>
      </c>
      <c r="R9" s="80"/>
      <c r="S9" s="82"/>
      <c r="T9" s="82"/>
      <c r="U9" s="82"/>
      <c r="V9" s="82"/>
      <c r="W9" s="82"/>
      <c r="X9" s="82"/>
      <c r="Y9" s="82"/>
      <c r="Z9" s="82"/>
      <c r="AA9" s="82"/>
    </row>
    <row r="10" spans="1:37" x14ac:dyDescent="0.25">
      <c r="A10" s="83"/>
      <c r="B10" s="84"/>
      <c r="C10" s="85"/>
      <c r="D10" s="84"/>
      <c r="E10" s="85"/>
      <c r="F10" s="84"/>
      <c r="G10" s="85"/>
      <c r="H10" s="86"/>
      <c r="J10" s="57" t="s">
        <v>33</v>
      </c>
      <c r="O10" s="87"/>
      <c r="P10" s="88">
        <v>8</v>
      </c>
      <c r="Q10" s="66">
        <v>30</v>
      </c>
      <c r="R10" s="87"/>
      <c r="S10" s="89" t="s">
        <v>34</v>
      </c>
      <c r="T10" s="90"/>
      <c r="U10" s="90"/>
      <c r="V10" s="90" t="s">
        <v>3</v>
      </c>
      <c r="W10" s="90" t="s">
        <v>7</v>
      </c>
      <c r="X10" s="90" t="s">
        <v>2</v>
      </c>
      <c r="Y10" s="91" t="s">
        <v>6</v>
      </c>
      <c r="Z10" s="92"/>
      <c r="AA10" s="87"/>
    </row>
    <row r="11" spans="1:37" x14ac:dyDescent="0.25">
      <c r="A11" s="93">
        <v>42736</v>
      </c>
      <c r="B11" s="66">
        <v>25</v>
      </c>
      <c r="C11" s="93">
        <v>42761</v>
      </c>
      <c r="D11" s="66">
        <v>30</v>
      </c>
      <c r="E11" s="93">
        <v>42786</v>
      </c>
      <c r="F11" s="66">
        <v>45</v>
      </c>
      <c r="G11" s="93">
        <v>42811</v>
      </c>
      <c r="H11" s="66">
        <v>37</v>
      </c>
      <c r="J11" s="66">
        <v>25</v>
      </c>
      <c r="K11" s="66">
        <v>28</v>
      </c>
      <c r="L11" s="66">
        <v>32</v>
      </c>
      <c r="M11" s="66">
        <v>35</v>
      </c>
      <c r="O11" s="87"/>
      <c r="P11" s="68">
        <v>9</v>
      </c>
      <c r="Q11" s="66">
        <v>33</v>
      </c>
      <c r="R11" s="67"/>
      <c r="S11" s="94" t="s">
        <v>35</v>
      </c>
      <c r="T11" s="95" t="s">
        <v>36</v>
      </c>
      <c r="U11" s="96" t="s">
        <v>37</v>
      </c>
      <c r="V11" s="97"/>
      <c r="W11" s="97"/>
      <c r="X11" s="97"/>
      <c r="Y11" s="98"/>
      <c r="Z11" s="99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</row>
    <row r="12" spans="1:37" x14ac:dyDescent="0.25">
      <c r="A12" s="93">
        <v>42737</v>
      </c>
      <c r="B12" s="66">
        <v>26</v>
      </c>
      <c r="C12" s="93">
        <v>42762</v>
      </c>
      <c r="D12" s="66">
        <v>27</v>
      </c>
      <c r="E12" s="93">
        <v>42787</v>
      </c>
      <c r="F12" s="66">
        <v>35</v>
      </c>
      <c r="G12" s="93">
        <v>42812</v>
      </c>
      <c r="H12" s="66">
        <v>27</v>
      </c>
      <c r="J12" s="66">
        <v>25</v>
      </c>
      <c r="K12" s="66">
        <v>28</v>
      </c>
      <c r="L12" s="66">
        <v>32</v>
      </c>
      <c r="M12" s="66">
        <v>35</v>
      </c>
      <c r="O12" s="87"/>
      <c r="P12" s="68">
        <v>10</v>
      </c>
      <c r="Q12" s="66">
        <v>25</v>
      </c>
      <c r="R12" s="67"/>
      <c r="S12" s="100">
        <f>S3</f>
        <v>25</v>
      </c>
      <c r="T12" s="100">
        <f>S12+$S$8</f>
        <v>27.702702702702702</v>
      </c>
      <c r="U12" s="100">
        <f>T12+S12/2</f>
        <v>40.202702702702702</v>
      </c>
      <c r="V12" s="101">
        <f t="array" ref="V12:V19">FREQUENCY(J11:M35,T12:T19)</f>
        <v>20</v>
      </c>
      <c r="W12" s="101">
        <f>V12</f>
        <v>20</v>
      </c>
      <c r="X12" s="102">
        <f>V12/$S$2</f>
        <v>0.2</v>
      </c>
      <c r="Y12" s="102">
        <f>X12</f>
        <v>0.2</v>
      </c>
      <c r="Z12" s="60"/>
      <c r="AA12" s="67"/>
      <c r="AB12" s="67"/>
      <c r="AC12" s="67"/>
      <c r="AD12" s="67"/>
    </row>
    <row r="13" spans="1:37" x14ac:dyDescent="0.25">
      <c r="A13" s="93">
        <v>42738</v>
      </c>
      <c r="B13" s="66">
        <v>26</v>
      </c>
      <c r="C13" s="93">
        <v>42763</v>
      </c>
      <c r="D13" s="66">
        <v>32</v>
      </c>
      <c r="E13" s="93">
        <v>42788</v>
      </c>
      <c r="F13" s="66">
        <v>41</v>
      </c>
      <c r="G13" s="93">
        <v>42813</v>
      </c>
      <c r="H13" s="66">
        <v>36</v>
      </c>
      <c r="J13" s="66">
        <v>25</v>
      </c>
      <c r="K13" s="66">
        <v>28</v>
      </c>
      <c r="L13" s="66">
        <v>32</v>
      </c>
      <c r="M13" s="66">
        <v>35</v>
      </c>
      <c r="O13" s="87"/>
      <c r="P13" s="68">
        <v>11</v>
      </c>
      <c r="Q13" s="66">
        <v>33</v>
      </c>
      <c r="R13" s="67"/>
      <c r="S13" s="100">
        <f>T12</f>
        <v>27.702702702702702</v>
      </c>
      <c r="T13" s="100">
        <f t="shared" ref="T13:T19" si="0">S13+$S$8</f>
        <v>30.405405405405403</v>
      </c>
      <c r="U13" s="100">
        <f t="shared" ref="U13:U19" si="1">T13+S13/2</f>
        <v>44.256756756756758</v>
      </c>
      <c r="V13" s="101">
        <v>22</v>
      </c>
      <c r="W13" s="101">
        <f>W12+V13</f>
        <v>42</v>
      </c>
      <c r="X13" s="102">
        <f t="shared" ref="X13:X19" si="2">V13/$S$2</f>
        <v>0.22</v>
      </c>
      <c r="Y13" s="102">
        <f>Y12+X13</f>
        <v>0.42000000000000004</v>
      </c>
      <c r="Z13" s="60"/>
      <c r="AA13" s="67"/>
      <c r="AB13" s="67"/>
      <c r="AC13" s="67"/>
    </row>
    <row r="14" spans="1:37" x14ac:dyDescent="0.25">
      <c r="A14" s="93">
        <v>42739</v>
      </c>
      <c r="B14" s="66">
        <v>35</v>
      </c>
      <c r="C14" s="93">
        <v>42764</v>
      </c>
      <c r="D14" s="66">
        <v>29</v>
      </c>
      <c r="E14" s="93">
        <v>42789</v>
      </c>
      <c r="F14" s="66">
        <v>26</v>
      </c>
      <c r="G14" s="93">
        <v>42814</v>
      </c>
      <c r="H14" s="66">
        <v>29</v>
      </c>
      <c r="J14" s="66">
        <v>25</v>
      </c>
      <c r="K14" s="66">
        <v>29</v>
      </c>
      <c r="L14" s="66">
        <v>32</v>
      </c>
      <c r="M14" s="66">
        <v>35</v>
      </c>
      <c r="O14" s="87"/>
      <c r="P14" s="103">
        <v>12</v>
      </c>
      <c r="Q14" s="66">
        <v>35</v>
      </c>
      <c r="R14" s="104"/>
      <c r="S14" s="100">
        <f t="shared" ref="S14:S19" si="3">T13</f>
        <v>30.405405405405403</v>
      </c>
      <c r="T14" s="100">
        <f t="shared" si="0"/>
        <v>33.108108108108105</v>
      </c>
      <c r="U14" s="100">
        <f t="shared" si="1"/>
        <v>48.310810810810807</v>
      </c>
      <c r="V14" s="101">
        <v>19</v>
      </c>
      <c r="W14" s="101">
        <f t="shared" ref="W14:W19" si="4">W13+V14</f>
        <v>61</v>
      </c>
      <c r="X14" s="102">
        <f t="shared" si="2"/>
        <v>0.19</v>
      </c>
      <c r="Y14" s="102">
        <f t="shared" ref="Y14:Y19" si="5">Y13+X14</f>
        <v>0.6100000000000001</v>
      </c>
      <c r="Z14" s="105"/>
      <c r="AA14" s="104"/>
    </row>
    <row r="15" spans="1:37" x14ac:dyDescent="0.25">
      <c r="A15" s="93">
        <v>42740</v>
      </c>
      <c r="B15" s="66">
        <v>27</v>
      </c>
      <c r="C15" s="93">
        <v>42765</v>
      </c>
      <c r="D15" s="66">
        <v>25</v>
      </c>
      <c r="E15" s="93">
        <v>42790</v>
      </c>
      <c r="F15" s="66">
        <v>29</v>
      </c>
      <c r="G15" s="93">
        <v>42815</v>
      </c>
      <c r="H15" s="66">
        <v>44</v>
      </c>
      <c r="J15" s="66">
        <v>25</v>
      </c>
      <c r="K15" s="66">
        <v>29</v>
      </c>
      <c r="L15" s="66">
        <v>32</v>
      </c>
      <c r="M15" s="66">
        <v>36</v>
      </c>
      <c r="O15" s="87"/>
      <c r="P15" s="103">
        <v>13</v>
      </c>
      <c r="Q15" s="66">
        <v>28</v>
      </c>
      <c r="S15" s="100">
        <f t="shared" si="3"/>
        <v>33.108108108108105</v>
      </c>
      <c r="T15" s="100">
        <f t="shared" si="0"/>
        <v>35.810810810810807</v>
      </c>
      <c r="U15" s="100">
        <f t="shared" si="1"/>
        <v>52.364864864864856</v>
      </c>
      <c r="V15" s="101">
        <v>18</v>
      </c>
      <c r="W15" s="101">
        <f t="shared" si="4"/>
        <v>79</v>
      </c>
      <c r="X15" s="102">
        <f t="shared" si="2"/>
        <v>0.18</v>
      </c>
      <c r="Y15" s="102">
        <f t="shared" si="5"/>
        <v>0.79</v>
      </c>
      <c r="Z15" s="62"/>
    </row>
    <row r="16" spans="1:37" x14ac:dyDescent="0.25">
      <c r="A16" s="93">
        <v>42741</v>
      </c>
      <c r="B16" s="66">
        <v>29</v>
      </c>
      <c r="C16" s="93">
        <v>42766</v>
      </c>
      <c r="D16" s="66">
        <v>31</v>
      </c>
      <c r="E16" s="93">
        <v>42791</v>
      </c>
      <c r="F16" s="66">
        <v>45</v>
      </c>
      <c r="G16" s="93">
        <v>42816</v>
      </c>
      <c r="H16" s="66">
        <v>31</v>
      </c>
      <c r="J16" s="66">
        <v>26</v>
      </c>
      <c r="K16" s="66">
        <v>29</v>
      </c>
      <c r="L16" s="66">
        <v>32</v>
      </c>
      <c r="M16" s="66">
        <v>36</v>
      </c>
      <c r="O16" s="87"/>
      <c r="P16" s="103">
        <v>14</v>
      </c>
      <c r="Q16" s="66">
        <v>31</v>
      </c>
      <c r="S16" s="100">
        <f t="shared" si="3"/>
        <v>35.810810810810807</v>
      </c>
      <c r="T16" s="100">
        <f t="shared" si="0"/>
        <v>38.513513513513509</v>
      </c>
      <c r="U16" s="100">
        <f t="shared" si="1"/>
        <v>56.418918918918912</v>
      </c>
      <c r="V16" s="101">
        <v>8</v>
      </c>
      <c r="W16" s="101">
        <f t="shared" si="4"/>
        <v>87</v>
      </c>
      <c r="X16" s="102">
        <f t="shared" si="2"/>
        <v>0.08</v>
      </c>
      <c r="Y16" s="102">
        <f t="shared" si="5"/>
        <v>0.87</v>
      </c>
      <c r="Z16" s="62"/>
    </row>
    <row r="17" spans="1:26" x14ac:dyDescent="0.25">
      <c r="A17" s="93">
        <v>42742</v>
      </c>
      <c r="B17" s="66">
        <v>25</v>
      </c>
      <c r="C17" s="93">
        <v>42767</v>
      </c>
      <c r="D17" s="66">
        <v>34</v>
      </c>
      <c r="E17" s="93">
        <v>42792</v>
      </c>
      <c r="F17" s="66">
        <v>31</v>
      </c>
      <c r="G17" s="93">
        <v>42817</v>
      </c>
      <c r="H17" s="66">
        <v>45</v>
      </c>
      <c r="J17" s="66">
        <v>26</v>
      </c>
      <c r="K17" s="66">
        <v>29</v>
      </c>
      <c r="L17" s="66">
        <v>33</v>
      </c>
      <c r="M17" s="66">
        <v>36</v>
      </c>
      <c r="O17" s="87"/>
      <c r="P17" s="103">
        <v>15</v>
      </c>
      <c r="Q17" s="66">
        <v>26</v>
      </c>
      <c r="S17" s="100">
        <f t="shared" si="3"/>
        <v>38.513513513513509</v>
      </c>
      <c r="T17" s="100">
        <f t="shared" si="0"/>
        <v>41.21621621621621</v>
      </c>
      <c r="U17" s="100">
        <f t="shared" si="1"/>
        <v>60.472972972972968</v>
      </c>
      <c r="V17" s="101">
        <v>4</v>
      </c>
      <c r="W17" s="101">
        <f t="shared" si="4"/>
        <v>91</v>
      </c>
      <c r="X17" s="102">
        <f t="shared" si="2"/>
        <v>0.04</v>
      </c>
      <c r="Y17" s="102">
        <f t="shared" si="5"/>
        <v>0.91</v>
      </c>
      <c r="Z17" s="62"/>
    </row>
    <row r="18" spans="1:26" x14ac:dyDescent="0.25">
      <c r="A18" s="93">
        <v>42743</v>
      </c>
      <c r="B18" s="66">
        <v>30</v>
      </c>
      <c r="C18" s="93">
        <v>42768</v>
      </c>
      <c r="D18" s="66">
        <v>28</v>
      </c>
      <c r="E18" s="93">
        <v>42793</v>
      </c>
      <c r="F18" s="66">
        <v>29</v>
      </c>
      <c r="G18" s="93">
        <v>42818</v>
      </c>
      <c r="H18" s="66">
        <v>27</v>
      </c>
      <c r="J18" s="66">
        <v>26</v>
      </c>
      <c r="K18" s="66">
        <v>29</v>
      </c>
      <c r="L18" s="66">
        <v>33</v>
      </c>
      <c r="M18" s="66">
        <v>37</v>
      </c>
      <c r="O18" s="87"/>
      <c r="P18" s="103">
        <v>16</v>
      </c>
      <c r="Q18" s="66">
        <v>34</v>
      </c>
      <c r="S18" s="100">
        <f t="shared" si="3"/>
        <v>41.21621621621621</v>
      </c>
      <c r="T18" s="100">
        <f t="shared" si="0"/>
        <v>43.918918918918912</v>
      </c>
      <c r="U18" s="100">
        <f t="shared" si="1"/>
        <v>64.527027027027017</v>
      </c>
      <c r="V18" s="101">
        <v>4</v>
      </c>
      <c r="W18" s="101">
        <f t="shared" si="4"/>
        <v>95</v>
      </c>
      <c r="X18" s="102">
        <f t="shared" si="2"/>
        <v>0.04</v>
      </c>
      <c r="Y18" s="102">
        <f t="shared" si="5"/>
        <v>0.95000000000000007</v>
      </c>
      <c r="Z18" s="62"/>
    </row>
    <row r="19" spans="1:26" x14ac:dyDescent="0.25">
      <c r="A19" s="93">
        <v>42744</v>
      </c>
      <c r="B19" s="66">
        <v>33</v>
      </c>
      <c r="C19" s="93">
        <v>42769</v>
      </c>
      <c r="D19" s="66">
        <v>37</v>
      </c>
      <c r="E19" s="93">
        <v>42794</v>
      </c>
      <c r="F19" s="66">
        <v>42</v>
      </c>
      <c r="G19" s="93">
        <v>42819</v>
      </c>
      <c r="H19" s="66">
        <v>29</v>
      </c>
      <c r="J19" s="66">
        <v>26</v>
      </c>
      <c r="K19" s="66">
        <v>29</v>
      </c>
      <c r="L19" s="66">
        <v>33</v>
      </c>
      <c r="M19" s="66">
        <v>37</v>
      </c>
      <c r="O19" s="87"/>
      <c r="P19" s="103">
        <v>17</v>
      </c>
      <c r="Q19" s="66">
        <v>35</v>
      </c>
      <c r="S19" s="100">
        <f t="shared" si="3"/>
        <v>43.918918918918912</v>
      </c>
      <c r="T19" s="100">
        <f t="shared" si="0"/>
        <v>46.621621621621614</v>
      </c>
      <c r="U19" s="100">
        <f t="shared" si="1"/>
        <v>68.581081081081066</v>
      </c>
      <c r="V19" s="101">
        <v>5</v>
      </c>
      <c r="W19" s="101">
        <f t="shared" si="4"/>
        <v>100</v>
      </c>
      <c r="X19" s="102">
        <f t="shared" si="2"/>
        <v>0.05</v>
      </c>
      <c r="Y19" s="102">
        <f t="shared" si="5"/>
        <v>1</v>
      </c>
      <c r="Z19" s="62"/>
    </row>
    <row r="20" spans="1:26" x14ac:dyDescent="0.25">
      <c r="A20" s="93">
        <v>42745</v>
      </c>
      <c r="B20" s="66">
        <v>25</v>
      </c>
      <c r="C20" s="93">
        <v>42770</v>
      </c>
      <c r="D20" s="66">
        <v>30</v>
      </c>
      <c r="E20" s="93">
        <v>42795</v>
      </c>
      <c r="F20" s="66">
        <v>30</v>
      </c>
      <c r="G20" s="93">
        <v>42820</v>
      </c>
      <c r="H20" s="66">
        <v>36</v>
      </c>
      <c r="J20" s="66">
        <v>26</v>
      </c>
      <c r="K20" s="66">
        <v>29</v>
      </c>
      <c r="L20" s="66">
        <v>33</v>
      </c>
      <c r="M20" s="66">
        <v>38</v>
      </c>
      <c r="O20" s="87"/>
      <c r="P20" s="103">
        <v>18</v>
      </c>
      <c r="Q20" s="66">
        <v>27</v>
      </c>
      <c r="S20" s="60"/>
      <c r="T20" s="60"/>
      <c r="U20" s="60"/>
      <c r="V20" s="60"/>
      <c r="W20" s="60"/>
      <c r="X20" s="106"/>
      <c r="Y20" s="106"/>
      <c r="Z20" s="62"/>
    </row>
    <row r="21" spans="1:26" x14ac:dyDescent="0.25">
      <c r="A21" s="93">
        <v>42746</v>
      </c>
      <c r="B21" s="66">
        <v>33</v>
      </c>
      <c r="C21" s="93">
        <v>42771</v>
      </c>
      <c r="D21" s="66">
        <v>26</v>
      </c>
      <c r="E21" s="93">
        <v>42796</v>
      </c>
      <c r="F21" s="66">
        <v>34</v>
      </c>
      <c r="G21" s="93">
        <v>42821</v>
      </c>
      <c r="H21" s="66">
        <v>35</v>
      </c>
      <c r="J21" s="66">
        <v>27</v>
      </c>
      <c r="K21" s="66">
        <v>29</v>
      </c>
      <c r="L21" s="66">
        <v>33</v>
      </c>
      <c r="M21" s="66">
        <v>38</v>
      </c>
      <c r="O21" s="87"/>
      <c r="P21" s="103">
        <v>19</v>
      </c>
      <c r="Q21" s="66">
        <v>30</v>
      </c>
      <c r="S21" s="60"/>
      <c r="T21" s="60"/>
      <c r="U21" s="60"/>
      <c r="V21" s="60"/>
      <c r="W21" s="62"/>
      <c r="X21" s="62"/>
      <c r="Y21" s="62"/>
      <c r="Z21" s="62"/>
    </row>
    <row r="22" spans="1:26" x14ac:dyDescent="0.25">
      <c r="A22" s="93">
        <v>42747</v>
      </c>
      <c r="B22" s="66">
        <v>35</v>
      </c>
      <c r="C22" s="93">
        <v>42772</v>
      </c>
      <c r="D22" s="66">
        <v>31</v>
      </c>
      <c r="E22" s="93">
        <v>42797</v>
      </c>
      <c r="F22" s="66">
        <v>27</v>
      </c>
      <c r="G22" s="93">
        <v>42822</v>
      </c>
      <c r="H22" s="66">
        <v>34</v>
      </c>
      <c r="J22" s="66">
        <v>27</v>
      </c>
      <c r="K22" s="66">
        <v>29</v>
      </c>
      <c r="L22" s="66">
        <v>34</v>
      </c>
      <c r="M22" s="66">
        <v>38</v>
      </c>
      <c r="O22" s="87"/>
      <c r="P22" s="103">
        <v>20</v>
      </c>
      <c r="Q22" s="66">
        <v>35</v>
      </c>
      <c r="S22" s="60"/>
      <c r="T22" s="60"/>
      <c r="U22" s="60"/>
      <c r="V22" s="60"/>
      <c r="W22" s="62"/>
      <c r="X22" s="62"/>
      <c r="Y22" s="62"/>
      <c r="Z22" s="62"/>
    </row>
    <row r="23" spans="1:26" x14ac:dyDescent="0.25">
      <c r="A23" s="93">
        <v>42748</v>
      </c>
      <c r="B23" s="66">
        <v>28</v>
      </c>
      <c r="C23" s="93">
        <v>42773</v>
      </c>
      <c r="D23" s="66">
        <v>35</v>
      </c>
      <c r="E23" s="93">
        <v>42798</v>
      </c>
      <c r="F23" s="66">
        <v>32</v>
      </c>
      <c r="G23" s="93">
        <v>42823</v>
      </c>
      <c r="H23" s="66">
        <v>38</v>
      </c>
      <c r="J23" s="66">
        <v>27</v>
      </c>
      <c r="K23" s="66">
        <v>30</v>
      </c>
      <c r="L23" s="66">
        <v>34</v>
      </c>
      <c r="M23" s="66">
        <v>39</v>
      </c>
      <c r="O23" s="87"/>
      <c r="P23" s="103">
        <v>21</v>
      </c>
      <c r="Q23" s="66">
        <v>25</v>
      </c>
      <c r="S23" s="60"/>
      <c r="T23" s="60"/>
      <c r="U23" s="60"/>
      <c r="V23" s="60"/>
      <c r="W23" s="62"/>
      <c r="X23" s="62"/>
      <c r="Y23" s="62"/>
      <c r="Z23" s="62"/>
    </row>
    <row r="24" spans="1:26" x14ac:dyDescent="0.25">
      <c r="A24" s="93">
        <v>42749</v>
      </c>
      <c r="B24" s="66">
        <v>31</v>
      </c>
      <c r="C24" s="93">
        <v>42774</v>
      </c>
      <c r="D24" s="66">
        <v>36</v>
      </c>
      <c r="E24" s="93">
        <v>42799</v>
      </c>
      <c r="F24" s="66">
        <v>29</v>
      </c>
      <c r="G24" s="93">
        <v>42824</v>
      </c>
      <c r="H24" s="66">
        <v>27</v>
      </c>
      <c r="J24" s="66">
        <v>27</v>
      </c>
      <c r="K24" s="66">
        <v>30</v>
      </c>
      <c r="L24" s="66">
        <v>34</v>
      </c>
      <c r="M24" s="66">
        <v>40</v>
      </c>
      <c r="O24" s="87"/>
      <c r="P24" s="103">
        <v>22</v>
      </c>
      <c r="Q24" s="66">
        <v>31</v>
      </c>
      <c r="S24" s="60"/>
      <c r="T24" s="60"/>
      <c r="U24" s="60"/>
      <c r="V24" s="60"/>
      <c r="W24" s="62"/>
      <c r="X24" s="62"/>
      <c r="Y24" s="62"/>
      <c r="Z24" s="62"/>
    </row>
    <row r="25" spans="1:26" x14ac:dyDescent="0.25">
      <c r="A25" s="93">
        <v>42750</v>
      </c>
      <c r="B25" s="66">
        <v>26</v>
      </c>
      <c r="C25" s="93">
        <v>42775</v>
      </c>
      <c r="D25" s="66">
        <v>33</v>
      </c>
      <c r="E25" s="93">
        <v>42800</v>
      </c>
      <c r="F25" s="66">
        <v>28</v>
      </c>
      <c r="G25" s="93">
        <v>42825</v>
      </c>
      <c r="H25" s="66">
        <v>34</v>
      </c>
      <c r="J25" s="66">
        <v>27</v>
      </c>
      <c r="K25" s="66">
        <v>30</v>
      </c>
      <c r="L25" s="66">
        <v>34</v>
      </c>
      <c r="M25" s="66">
        <v>41</v>
      </c>
      <c r="O25" s="87"/>
      <c r="P25" s="103">
        <v>23</v>
      </c>
      <c r="Q25" s="66">
        <v>31</v>
      </c>
      <c r="S25" s="60"/>
      <c r="T25" s="60"/>
      <c r="U25" s="60"/>
      <c r="V25" s="60"/>
      <c r="W25" s="62"/>
      <c r="X25" s="62"/>
      <c r="Y25" s="62"/>
      <c r="Z25" s="62"/>
    </row>
    <row r="26" spans="1:26" x14ac:dyDescent="0.25">
      <c r="A26" s="93">
        <v>42751</v>
      </c>
      <c r="B26" s="66">
        <v>34</v>
      </c>
      <c r="C26" s="93">
        <v>42776</v>
      </c>
      <c r="D26" s="66">
        <v>35</v>
      </c>
      <c r="E26" s="93">
        <v>42801</v>
      </c>
      <c r="F26" s="66">
        <v>43</v>
      </c>
      <c r="G26" s="93">
        <v>42826</v>
      </c>
      <c r="H26" s="66">
        <v>43</v>
      </c>
      <c r="J26" s="66">
        <v>27</v>
      </c>
      <c r="K26" s="66">
        <v>30</v>
      </c>
      <c r="L26" s="66">
        <v>34</v>
      </c>
      <c r="M26" s="66">
        <v>41</v>
      </c>
      <c r="O26" s="87"/>
      <c r="P26" s="103">
        <v>24</v>
      </c>
      <c r="Q26" s="66">
        <v>27</v>
      </c>
      <c r="S26" s="60"/>
      <c r="T26" s="60"/>
      <c r="U26" s="60"/>
      <c r="V26" s="60"/>
      <c r="W26" s="62"/>
      <c r="X26" s="62"/>
      <c r="Y26" s="62"/>
      <c r="Z26" s="62"/>
    </row>
    <row r="27" spans="1:26" x14ac:dyDescent="0.25">
      <c r="A27" s="93">
        <v>42752</v>
      </c>
      <c r="B27" s="66">
        <v>35</v>
      </c>
      <c r="C27" s="93">
        <v>42777</v>
      </c>
      <c r="D27" s="66">
        <v>41</v>
      </c>
      <c r="E27" s="93">
        <v>42802</v>
      </c>
      <c r="F27" s="66">
        <v>32</v>
      </c>
      <c r="G27" s="93">
        <v>42827</v>
      </c>
      <c r="H27" s="66">
        <v>28</v>
      </c>
      <c r="J27" s="66">
        <v>27</v>
      </c>
      <c r="K27" s="66">
        <v>30</v>
      </c>
      <c r="L27" s="66">
        <v>34</v>
      </c>
      <c r="M27" s="66">
        <v>42</v>
      </c>
      <c r="O27" s="87"/>
      <c r="P27" s="103">
        <v>25</v>
      </c>
      <c r="Q27" s="66">
        <v>38</v>
      </c>
      <c r="S27" s="60"/>
      <c r="T27" s="60"/>
      <c r="U27" s="60"/>
      <c r="V27" s="60"/>
      <c r="W27" s="62"/>
      <c r="X27" s="62"/>
      <c r="Y27" s="62"/>
      <c r="Z27" s="62"/>
    </row>
    <row r="28" spans="1:26" x14ac:dyDescent="0.25">
      <c r="A28" s="93">
        <v>42753</v>
      </c>
      <c r="B28" s="66">
        <v>27</v>
      </c>
      <c r="C28" s="93">
        <v>42778</v>
      </c>
      <c r="D28" s="66">
        <v>44</v>
      </c>
      <c r="E28" s="93">
        <v>42803</v>
      </c>
      <c r="F28" s="66">
        <v>28</v>
      </c>
      <c r="G28" s="93">
        <v>42828</v>
      </c>
      <c r="H28" s="66">
        <v>33</v>
      </c>
      <c r="J28" s="66">
        <v>27</v>
      </c>
      <c r="K28" s="66">
        <v>31</v>
      </c>
      <c r="L28" s="66">
        <v>34</v>
      </c>
      <c r="M28" s="66">
        <v>42</v>
      </c>
      <c r="O28" s="87"/>
      <c r="P28" s="103">
        <v>26</v>
      </c>
      <c r="Q28" s="66">
        <v>30</v>
      </c>
      <c r="S28" s="60"/>
      <c r="T28" s="60"/>
      <c r="U28" s="60"/>
      <c r="V28" s="60"/>
      <c r="W28" s="62"/>
      <c r="X28" s="62"/>
      <c r="Y28" s="62"/>
      <c r="Z28" s="62"/>
    </row>
    <row r="29" spans="1:26" x14ac:dyDescent="0.25">
      <c r="A29" s="93">
        <v>42754</v>
      </c>
      <c r="B29" s="66">
        <v>30</v>
      </c>
      <c r="C29" s="93">
        <v>42779</v>
      </c>
      <c r="D29" s="66">
        <v>27</v>
      </c>
      <c r="E29" s="93">
        <v>42804</v>
      </c>
      <c r="F29" s="66">
        <v>33</v>
      </c>
      <c r="G29" s="93">
        <v>42829</v>
      </c>
      <c r="H29" s="66">
        <v>34</v>
      </c>
      <c r="J29" s="66">
        <v>27</v>
      </c>
      <c r="K29" s="66">
        <v>31</v>
      </c>
      <c r="L29" s="66">
        <v>34</v>
      </c>
      <c r="M29" s="66">
        <v>43</v>
      </c>
      <c r="O29" s="87"/>
      <c r="P29" s="103">
        <v>27</v>
      </c>
      <c r="Q29" s="66">
        <v>27</v>
      </c>
      <c r="S29" s="60"/>
      <c r="T29" s="60"/>
      <c r="U29" s="60"/>
      <c r="V29" s="60"/>
      <c r="W29" s="62"/>
      <c r="X29" s="62"/>
      <c r="Y29" s="62"/>
      <c r="Z29" s="62"/>
    </row>
    <row r="30" spans="1:26" x14ac:dyDescent="0.25">
      <c r="A30" s="93">
        <v>42755</v>
      </c>
      <c r="B30" s="66">
        <v>35</v>
      </c>
      <c r="C30" s="93">
        <v>42780</v>
      </c>
      <c r="D30" s="66">
        <v>32</v>
      </c>
      <c r="E30" s="93">
        <v>42805</v>
      </c>
      <c r="F30" s="66">
        <v>40</v>
      </c>
      <c r="G30" s="93">
        <v>42830</v>
      </c>
      <c r="H30" s="66">
        <v>27</v>
      </c>
      <c r="J30" s="66">
        <v>27</v>
      </c>
      <c r="K30" s="66">
        <v>31</v>
      </c>
      <c r="L30" s="66">
        <v>35</v>
      </c>
      <c r="M30" s="66">
        <v>43</v>
      </c>
      <c r="O30" s="87"/>
      <c r="P30" s="103">
        <v>28</v>
      </c>
      <c r="Q30" s="66">
        <v>32</v>
      </c>
      <c r="S30" s="60"/>
      <c r="T30" s="60"/>
      <c r="U30" s="60"/>
      <c r="V30" s="60"/>
      <c r="W30" s="62"/>
      <c r="X30" s="62"/>
      <c r="Y30" s="62"/>
      <c r="Z30" s="62"/>
    </row>
    <row r="31" spans="1:26" x14ac:dyDescent="0.25">
      <c r="A31" s="93">
        <v>42756</v>
      </c>
      <c r="B31" s="66">
        <v>25</v>
      </c>
      <c r="C31" s="93">
        <v>42781</v>
      </c>
      <c r="D31" s="66">
        <v>34</v>
      </c>
      <c r="E31" s="93">
        <v>42806</v>
      </c>
      <c r="F31" s="66">
        <v>28</v>
      </c>
      <c r="G31" s="93">
        <v>42831</v>
      </c>
      <c r="H31" s="66">
        <v>29</v>
      </c>
      <c r="J31" s="66">
        <v>28</v>
      </c>
      <c r="K31" s="66">
        <v>31</v>
      </c>
      <c r="L31" s="66">
        <v>35</v>
      </c>
      <c r="M31" s="66">
        <v>44</v>
      </c>
      <c r="O31" s="87"/>
      <c r="P31" s="103">
        <v>29</v>
      </c>
      <c r="Q31" s="66">
        <v>29</v>
      </c>
      <c r="S31" s="60"/>
      <c r="T31" s="60"/>
      <c r="U31" s="60"/>
      <c r="V31" s="60"/>
      <c r="W31" s="62"/>
      <c r="X31" s="62"/>
      <c r="Y31" s="62"/>
      <c r="Z31" s="62"/>
    </row>
    <row r="32" spans="1:26" x14ac:dyDescent="0.25">
      <c r="A32" s="93">
        <v>42757</v>
      </c>
      <c r="B32" s="66">
        <v>31</v>
      </c>
      <c r="C32" s="93">
        <v>42782</v>
      </c>
      <c r="D32" s="66">
        <v>34</v>
      </c>
      <c r="E32" s="93">
        <v>42807</v>
      </c>
      <c r="F32" s="66">
        <v>35</v>
      </c>
      <c r="G32" s="93">
        <v>42832</v>
      </c>
      <c r="H32" s="66">
        <v>31</v>
      </c>
      <c r="J32" s="66">
        <v>28</v>
      </c>
      <c r="K32" s="66">
        <v>31</v>
      </c>
      <c r="L32" s="66">
        <v>35</v>
      </c>
      <c r="M32" s="66">
        <v>44</v>
      </c>
      <c r="O32" s="87"/>
      <c r="P32" s="103">
        <v>30</v>
      </c>
      <c r="Q32" s="66">
        <v>25</v>
      </c>
      <c r="S32" s="60"/>
      <c r="T32" s="60"/>
      <c r="U32" s="60"/>
      <c r="V32" s="60"/>
      <c r="W32" s="62"/>
      <c r="X32" s="62"/>
      <c r="Y32" s="62"/>
      <c r="Z32" s="62"/>
    </row>
    <row r="33" spans="1:26" x14ac:dyDescent="0.25">
      <c r="A33" s="93">
        <v>42758</v>
      </c>
      <c r="B33" s="66">
        <v>31</v>
      </c>
      <c r="C33" s="93">
        <v>42783</v>
      </c>
      <c r="D33" s="66">
        <v>28</v>
      </c>
      <c r="E33" s="93">
        <v>42808</v>
      </c>
      <c r="F33" s="66">
        <v>38</v>
      </c>
      <c r="G33" s="93">
        <v>42833</v>
      </c>
      <c r="H33" s="66">
        <v>35</v>
      </c>
      <c r="J33" s="66">
        <v>28</v>
      </c>
      <c r="K33" s="66">
        <v>31</v>
      </c>
      <c r="L33" s="66">
        <v>35</v>
      </c>
      <c r="M33" s="66">
        <v>45</v>
      </c>
      <c r="O33" s="87"/>
      <c r="P33" s="103">
        <v>31</v>
      </c>
      <c r="Q33" s="66">
        <v>31</v>
      </c>
      <c r="S33" s="60"/>
      <c r="T33" s="60"/>
      <c r="U33" s="60"/>
      <c r="V33" s="60"/>
      <c r="W33" s="62"/>
      <c r="X33" s="62"/>
      <c r="Y33" s="62"/>
      <c r="Z33" s="62"/>
    </row>
    <row r="34" spans="1:26" x14ac:dyDescent="0.25">
      <c r="A34" s="93">
        <v>42759</v>
      </c>
      <c r="B34" s="66">
        <v>27</v>
      </c>
      <c r="C34" s="93">
        <v>42784</v>
      </c>
      <c r="D34" s="66">
        <v>42</v>
      </c>
      <c r="E34" s="93">
        <v>42809</v>
      </c>
      <c r="F34" s="66">
        <v>39</v>
      </c>
      <c r="G34" s="93">
        <v>42834</v>
      </c>
      <c r="H34" s="66">
        <v>32</v>
      </c>
      <c r="J34" s="66">
        <v>28</v>
      </c>
      <c r="K34" s="66">
        <v>31</v>
      </c>
      <c r="L34" s="66">
        <v>35</v>
      </c>
      <c r="M34" s="66">
        <v>45</v>
      </c>
      <c r="O34" s="87"/>
      <c r="P34" s="103">
        <v>32</v>
      </c>
      <c r="Q34" s="66">
        <v>34</v>
      </c>
      <c r="S34" s="60"/>
      <c r="T34" s="60"/>
      <c r="U34" s="60"/>
      <c r="V34" s="60"/>
    </row>
    <row r="35" spans="1:26" x14ac:dyDescent="0.25">
      <c r="A35" s="93">
        <v>42760</v>
      </c>
      <c r="B35" s="66">
        <v>38</v>
      </c>
      <c r="C35" s="93">
        <v>42785</v>
      </c>
      <c r="D35" s="66">
        <v>29</v>
      </c>
      <c r="E35" s="93">
        <v>42810</v>
      </c>
      <c r="F35" s="66">
        <v>32</v>
      </c>
      <c r="G35" s="93">
        <v>42835</v>
      </c>
      <c r="H35" s="66">
        <v>28</v>
      </c>
      <c r="J35" s="66">
        <v>28</v>
      </c>
      <c r="K35" s="66">
        <v>31</v>
      </c>
      <c r="L35" s="66">
        <v>35</v>
      </c>
      <c r="M35" s="66">
        <v>45</v>
      </c>
      <c r="O35" s="87"/>
      <c r="P35" s="103">
        <v>33</v>
      </c>
      <c r="Q35" s="66">
        <v>28</v>
      </c>
      <c r="S35" s="60"/>
      <c r="T35" s="60"/>
      <c r="U35" s="60"/>
      <c r="V35" s="60"/>
    </row>
    <row r="36" spans="1:26" x14ac:dyDescent="0.25">
      <c r="O36" s="87"/>
      <c r="P36" s="103">
        <v>34</v>
      </c>
      <c r="Q36" s="66">
        <v>37</v>
      </c>
      <c r="S36" s="72"/>
      <c r="T36" s="72"/>
      <c r="U36" s="72"/>
      <c r="V36" s="72"/>
    </row>
    <row r="37" spans="1:26" x14ac:dyDescent="0.25">
      <c r="O37" s="87"/>
      <c r="P37" s="103">
        <v>35</v>
      </c>
      <c r="Q37" s="66">
        <v>30</v>
      </c>
    </row>
    <row r="38" spans="1:26" x14ac:dyDescent="0.25">
      <c r="O38" s="87"/>
      <c r="P38" s="103">
        <v>36</v>
      </c>
      <c r="Q38" s="66">
        <v>26</v>
      </c>
    </row>
    <row r="39" spans="1:26" x14ac:dyDescent="0.25">
      <c r="O39" s="87"/>
      <c r="P39" s="103">
        <v>37</v>
      </c>
      <c r="Q39" s="66">
        <v>31</v>
      </c>
    </row>
    <row r="40" spans="1:26" x14ac:dyDescent="0.25">
      <c r="O40" s="87"/>
      <c r="P40" s="103">
        <v>38</v>
      </c>
      <c r="Q40" s="66">
        <v>35</v>
      </c>
    </row>
    <row r="41" spans="1:26" x14ac:dyDescent="0.25">
      <c r="A41" s="107" t="s">
        <v>38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3">
        <v>39</v>
      </c>
      <c r="Q41" s="66">
        <v>36</v>
      </c>
    </row>
    <row r="42" spans="1:26" x14ac:dyDescent="0.25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3">
        <v>40</v>
      </c>
      <c r="Q42" s="66">
        <v>33</v>
      </c>
    </row>
    <row r="43" spans="1:26" x14ac:dyDescent="0.25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3">
        <v>41</v>
      </c>
      <c r="Q43" s="66">
        <v>35</v>
      </c>
    </row>
    <row r="44" spans="1:26" x14ac:dyDescent="0.2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3">
        <v>42</v>
      </c>
      <c r="Q44" s="66">
        <v>41</v>
      </c>
    </row>
    <row r="45" spans="1:26" x14ac:dyDescent="0.2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3">
        <v>43</v>
      </c>
      <c r="Q45" s="66">
        <v>44</v>
      </c>
    </row>
    <row r="46" spans="1:26" x14ac:dyDescent="0.25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3">
        <v>44</v>
      </c>
      <c r="Q46" s="66">
        <v>27</v>
      </c>
    </row>
    <row r="47" spans="1:26" ht="15" customHeight="1" x14ac:dyDescent="0.25">
      <c r="A47" s="109" t="s">
        <v>39</v>
      </c>
      <c r="C47"/>
      <c r="P47" s="103">
        <v>45</v>
      </c>
      <c r="Q47" s="66">
        <v>32</v>
      </c>
    </row>
    <row r="48" spans="1:26" ht="15.75" x14ac:dyDescent="0.25">
      <c r="A48" s="110" t="s">
        <v>40</v>
      </c>
      <c r="P48" s="103">
        <v>46</v>
      </c>
      <c r="Q48" s="66">
        <v>34</v>
      </c>
    </row>
    <row r="49" spans="1:37" ht="15.75" x14ac:dyDescent="0.25">
      <c r="A49" s="111" t="s">
        <v>41</v>
      </c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P49" s="103">
        <v>47</v>
      </c>
      <c r="Q49" s="66">
        <v>34</v>
      </c>
    </row>
    <row r="50" spans="1:37" x14ac:dyDescent="0.25">
      <c r="P50" s="103">
        <v>48</v>
      </c>
      <c r="Q50" s="66">
        <v>28</v>
      </c>
    </row>
    <row r="51" spans="1:37" x14ac:dyDescent="0.25">
      <c r="O51" s="80"/>
      <c r="P51" s="81">
        <v>49</v>
      </c>
      <c r="Q51" s="66">
        <v>42</v>
      </c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spans="1:37" x14ac:dyDescent="0.25">
      <c r="O52" s="87"/>
      <c r="P52" s="88">
        <v>50</v>
      </c>
      <c r="Q52" s="66">
        <v>29</v>
      </c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spans="1:37" x14ac:dyDescent="0.25">
      <c r="O53" s="67"/>
      <c r="P53" s="68">
        <v>51</v>
      </c>
      <c r="Q53" s="66">
        <v>45</v>
      </c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</row>
    <row r="54" spans="1:37" x14ac:dyDescent="0.25">
      <c r="O54" s="67"/>
      <c r="P54" s="68">
        <v>52</v>
      </c>
      <c r="Q54" s="66">
        <v>35</v>
      </c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1:37" x14ac:dyDescent="0.25">
      <c r="O55" s="67"/>
      <c r="P55" s="68">
        <v>53</v>
      </c>
      <c r="Q55" s="66">
        <v>41</v>
      </c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</row>
    <row r="56" spans="1:37" x14ac:dyDescent="0.25">
      <c r="O56" s="104"/>
      <c r="P56" s="103">
        <v>54</v>
      </c>
      <c r="Q56" s="66">
        <v>26</v>
      </c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 spans="1:37" x14ac:dyDescent="0.25">
      <c r="P57" s="68">
        <v>55</v>
      </c>
      <c r="Q57" s="66">
        <v>29</v>
      </c>
    </row>
    <row r="58" spans="1:37" x14ac:dyDescent="0.25">
      <c r="P58" s="68">
        <v>56</v>
      </c>
      <c r="Q58" s="66">
        <v>45</v>
      </c>
    </row>
    <row r="59" spans="1:37" x14ac:dyDescent="0.25">
      <c r="P59" s="68">
        <v>57</v>
      </c>
      <c r="Q59" s="66">
        <v>31</v>
      </c>
    </row>
    <row r="60" spans="1:37" x14ac:dyDescent="0.25">
      <c r="P60" s="68">
        <v>58</v>
      </c>
      <c r="Q60" s="66">
        <v>29</v>
      </c>
    </row>
    <row r="61" spans="1:37" x14ac:dyDescent="0.25">
      <c r="P61" s="68">
        <v>59</v>
      </c>
      <c r="Q61" s="66">
        <v>42</v>
      </c>
    </row>
    <row r="62" spans="1:37" x14ac:dyDescent="0.25">
      <c r="P62" s="68">
        <v>60</v>
      </c>
      <c r="Q62" s="66">
        <v>30</v>
      </c>
    </row>
    <row r="63" spans="1:37" x14ac:dyDescent="0.25">
      <c r="P63" s="68">
        <v>61</v>
      </c>
      <c r="Q63" s="66">
        <v>34</v>
      </c>
    </row>
    <row r="64" spans="1:37" x14ac:dyDescent="0.25">
      <c r="P64" s="68">
        <v>62</v>
      </c>
      <c r="Q64" s="66">
        <v>27</v>
      </c>
    </row>
    <row r="65" spans="16:17" x14ac:dyDescent="0.25">
      <c r="P65" s="68">
        <v>63</v>
      </c>
      <c r="Q65" s="66">
        <v>32</v>
      </c>
    </row>
    <row r="66" spans="16:17" x14ac:dyDescent="0.25">
      <c r="P66" s="68">
        <v>64</v>
      </c>
      <c r="Q66" s="66">
        <v>29</v>
      </c>
    </row>
    <row r="67" spans="16:17" x14ac:dyDescent="0.25">
      <c r="P67" s="68">
        <v>65</v>
      </c>
      <c r="Q67" s="66">
        <v>28</v>
      </c>
    </row>
    <row r="68" spans="16:17" x14ac:dyDescent="0.25">
      <c r="P68" s="68">
        <v>66</v>
      </c>
      <c r="Q68" s="66">
        <v>43</v>
      </c>
    </row>
    <row r="69" spans="16:17" x14ac:dyDescent="0.25">
      <c r="P69" s="68">
        <v>67</v>
      </c>
      <c r="Q69" s="66">
        <v>32</v>
      </c>
    </row>
    <row r="70" spans="16:17" x14ac:dyDescent="0.25">
      <c r="P70" s="68">
        <v>68</v>
      </c>
      <c r="Q70" s="66">
        <v>28</v>
      </c>
    </row>
    <row r="71" spans="16:17" x14ac:dyDescent="0.25">
      <c r="P71" s="68">
        <v>69</v>
      </c>
      <c r="Q71" s="66">
        <v>33</v>
      </c>
    </row>
    <row r="72" spans="16:17" x14ac:dyDescent="0.25">
      <c r="P72" s="68">
        <v>70</v>
      </c>
      <c r="Q72" s="66">
        <v>40</v>
      </c>
    </row>
    <row r="73" spans="16:17" x14ac:dyDescent="0.25">
      <c r="P73" s="68">
        <v>71</v>
      </c>
      <c r="Q73" s="66">
        <v>28</v>
      </c>
    </row>
    <row r="74" spans="16:17" x14ac:dyDescent="0.25">
      <c r="P74" s="68">
        <v>72</v>
      </c>
      <c r="Q74" s="66">
        <v>35</v>
      </c>
    </row>
    <row r="75" spans="16:17" x14ac:dyDescent="0.25">
      <c r="P75" s="68">
        <v>73</v>
      </c>
      <c r="Q75" s="66">
        <v>38</v>
      </c>
    </row>
    <row r="76" spans="16:17" x14ac:dyDescent="0.25">
      <c r="P76" s="68">
        <v>74</v>
      </c>
      <c r="Q76" s="66">
        <v>39</v>
      </c>
    </row>
    <row r="77" spans="16:17" x14ac:dyDescent="0.25">
      <c r="P77" s="68">
        <v>75</v>
      </c>
      <c r="Q77" s="66">
        <v>32</v>
      </c>
    </row>
    <row r="78" spans="16:17" x14ac:dyDescent="0.25">
      <c r="P78" s="68">
        <v>76</v>
      </c>
      <c r="Q78" s="66">
        <v>37</v>
      </c>
    </row>
    <row r="79" spans="16:17" x14ac:dyDescent="0.25">
      <c r="P79" s="68">
        <v>77</v>
      </c>
      <c r="Q79" s="66">
        <v>27</v>
      </c>
    </row>
    <row r="80" spans="16:17" x14ac:dyDescent="0.25">
      <c r="P80" s="68">
        <v>78</v>
      </c>
      <c r="Q80" s="66">
        <v>36</v>
      </c>
    </row>
    <row r="81" spans="16:17" x14ac:dyDescent="0.25">
      <c r="P81" s="68">
        <v>79</v>
      </c>
      <c r="Q81" s="66">
        <v>29</v>
      </c>
    </row>
    <row r="82" spans="16:17" x14ac:dyDescent="0.25">
      <c r="P82" s="68">
        <v>80</v>
      </c>
      <c r="Q82" s="66">
        <v>44</v>
      </c>
    </row>
    <row r="83" spans="16:17" x14ac:dyDescent="0.25">
      <c r="P83" s="68">
        <v>81</v>
      </c>
      <c r="Q83" s="66">
        <v>31</v>
      </c>
    </row>
    <row r="84" spans="16:17" x14ac:dyDescent="0.25">
      <c r="P84" s="68">
        <v>82</v>
      </c>
      <c r="Q84" s="66">
        <v>45</v>
      </c>
    </row>
    <row r="85" spans="16:17" x14ac:dyDescent="0.25">
      <c r="P85" s="68">
        <v>83</v>
      </c>
      <c r="Q85" s="66">
        <v>27</v>
      </c>
    </row>
    <row r="86" spans="16:17" x14ac:dyDescent="0.25">
      <c r="P86" s="68">
        <v>84</v>
      </c>
      <c r="Q86" s="66">
        <v>29</v>
      </c>
    </row>
    <row r="87" spans="16:17" x14ac:dyDescent="0.25">
      <c r="P87" s="68">
        <v>85</v>
      </c>
      <c r="Q87" s="66">
        <v>36</v>
      </c>
    </row>
    <row r="88" spans="16:17" x14ac:dyDescent="0.25">
      <c r="P88" s="68">
        <v>86</v>
      </c>
      <c r="Q88" s="66">
        <v>35</v>
      </c>
    </row>
    <row r="89" spans="16:17" x14ac:dyDescent="0.25">
      <c r="P89" s="68">
        <v>87</v>
      </c>
      <c r="Q89" s="66">
        <v>34</v>
      </c>
    </row>
    <row r="90" spans="16:17" x14ac:dyDescent="0.25">
      <c r="P90" s="68">
        <v>88</v>
      </c>
      <c r="Q90" s="66">
        <v>38</v>
      </c>
    </row>
    <row r="91" spans="16:17" x14ac:dyDescent="0.25">
      <c r="P91" s="68">
        <v>89</v>
      </c>
      <c r="Q91" s="66">
        <v>27</v>
      </c>
    </row>
    <row r="92" spans="16:17" x14ac:dyDescent="0.25">
      <c r="P92" s="68">
        <v>90</v>
      </c>
      <c r="Q92" s="66">
        <v>34</v>
      </c>
    </row>
    <row r="93" spans="16:17" x14ac:dyDescent="0.25">
      <c r="P93" s="68">
        <v>91</v>
      </c>
      <c r="Q93" s="66">
        <v>43</v>
      </c>
    </row>
    <row r="94" spans="16:17" x14ac:dyDescent="0.25">
      <c r="P94" s="68">
        <v>92</v>
      </c>
      <c r="Q94" s="66">
        <v>28</v>
      </c>
    </row>
    <row r="95" spans="16:17" x14ac:dyDescent="0.25">
      <c r="P95" s="68">
        <v>93</v>
      </c>
      <c r="Q95" s="66">
        <v>33</v>
      </c>
    </row>
    <row r="96" spans="16:17" x14ac:dyDescent="0.25">
      <c r="P96" s="68">
        <v>94</v>
      </c>
      <c r="Q96" s="66">
        <v>34</v>
      </c>
    </row>
    <row r="97" spans="16:17" x14ac:dyDescent="0.25">
      <c r="P97" s="68">
        <v>95</v>
      </c>
      <c r="Q97" s="66">
        <v>27</v>
      </c>
    </row>
    <row r="98" spans="16:17" x14ac:dyDescent="0.25">
      <c r="P98" s="68">
        <v>96</v>
      </c>
      <c r="Q98" s="66">
        <v>29</v>
      </c>
    </row>
    <row r="99" spans="16:17" x14ac:dyDescent="0.25">
      <c r="P99" s="68">
        <v>97</v>
      </c>
      <c r="Q99" s="66">
        <v>31</v>
      </c>
    </row>
    <row r="100" spans="16:17" x14ac:dyDescent="0.25">
      <c r="P100" s="68">
        <v>98</v>
      </c>
      <c r="Q100" s="66">
        <v>35</v>
      </c>
    </row>
    <row r="101" spans="16:17" x14ac:dyDescent="0.25">
      <c r="P101" s="68">
        <v>99</v>
      </c>
      <c r="Q101" s="66">
        <v>32</v>
      </c>
    </row>
    <row r="102" spans="16:17" x14ac:dyDescent="0.25">
      <c r="P102" s="68">
        <v>100</v>
      </c>
      <c r="Q102" s="66">
        <v>28</v>
      </c>
    </row>
  </sheetData>
  <mergeCells count="27">
    <mergeCell ref="X10:X11"/>
    <mergeCell ref="Y10:Y11"/>
    <mergeCell ref="A41:O46"/>
    <mergeCell ref="A49:N49"/>
    <mergeCell ref="A5:M5"/>
    <mergeCell ref="F9:F10"/>
    <mergeCell ref="G9:G10"/>
    <mergeCell ref="H9:H10"/>
    <mergeCell ref="S10:U10"/>
    <mergeCell ref="V10:V11"/>
    <mergeCell ref="W10:W11"/>
    <mergeCell ref="Y1:Y2"/>
    <mergeCell ref="Z1:Z2"/>
    <mergeCell ref="A2:M2"/>
    <mergeCell ref="A6:M6"/>
    <mergeCell ref="A7:C7"/>
    <mergeCell ref="A9:A10"/>
    <mergeCell ref="B9:B10"/>
    <mergeCell ref="C9:C10"/>
    <mergeCell ref="D9:D10"/>
    <mergeCell ref="E9:E10"/>
    <mergeCell ref="A1:M1"/>
    <mergeCell ref="P1:P2"/>
    <mergeCell ref="Q1:Q2"/>
    <mergeCell ref="T1:V1"/>
    <mergeCell ref="W1:W2"/>
    <mergeCell ref="X1:X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RANGO ACTIVIDAD 1. 3 </vt:lpstr>
      <vt:lpstr>GRAFICA ACTIVIDAD 1. 3 </vt:lpstr>
      <vt:lpstr>REEMPLAZO ACTIVIDAD 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2018-05-20T04:25:44Z</dcterms:created>
  <dcterms:modified xsi:type="dcterms:W3CDTF">2018-06-15T03:00:37Z</dcterms:modified>
</cp:coreProperties>
</file>