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.S.M\4. Modulo Matematicas aplicada\Unidad 2 medidad de tendencia central y medidas de dispersión\Actividad 3 - Integradora\3 Momento Independiente\"/>
    </mc:Choice>
  </mc:AlternateContent>
  <bookViews>
    <workbookView xWindow="0" yWindow="0" windowWidth="20400" windowHeight="7755"/>
  </bookViews>
  <sheets>
    <sheet name="Un 2-Act 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F46" i="1"/>
  <c r="F45" i="1"/>
  <c r="F40" i="1"/>
  <c r="O21" i="1"/>
  <c r="G36" i="1"/>
  <c r="J48" i="1"/>
  <c r="J47" i="1"/>
  <c r="J46" i="1"/>
  <c r="C38" i="1"/>
  <c r="J40" i="1"/>
  <c r="F41" i="1" l="1"/>
  <c r="J42" i="1" l="1"/>
  <c r="J41" i="1"/>
  <c r="F42" i="1"/>
  <c r="O23" i="1" l="1"/>
  <c r="O22" i="1"/>
  <c r="D56" i="1"/>
  <c r="D23" i="1" l="1"/>
  <c r="E23" i="1" s="1"/>
  <c r="D25" i="1"/>
  <c r="E25" i="1" s="1"/>
  <c r="D27" i="1"/>
  <c r="E27" i="1" s="1"/>
  <c r="D29" i="1"/>
  <c r="E29" i="1" s="1"/>
  <c r="D33" i="1"/>
  <c r="E33" i="1" s="1"/>
  <c r="D37" i="1"/>
  <c r="E37" i="1" s="1"/>
  <c r="D24" i="1"/>
  <c r="E24" i="1" s="1"/>
  <c r="D26" i="1"/>
  <c r="E26" i="1" s="1"/>
  <c r="D28" i="1"/>
  <c r="E28" i="1" s="1"/>
  <c r="D30" i="1"/>
  <c r="E30" i="1" s="1"/>
  <c r="D32" i="1"/>
  <c r="E32" i="1" s="1"/>
  <c r="D34" i="1"/>
  <c r="E34" i="1" s="1"/>
  <c r="D36" i="1"/>
  <c r="E36" i="1" s="1"/>
  <c r="D22" i="1"/>
  <c r="E22" i="1" s="1"/>
  <c r="D31" i="1"/>
  <c r="E31" i="1" s="1"/>
  <c r="D35" i="1"/>
  <c r="E35" i="1" s="1"/>
</calcChain>
</file>

<file path=xl/sharedStrings.xml><?xml version="1.0" encoding="utf-8"?>
<sst xmlns="http://schemas.openxmlformats.org/spreadsheetml/2006/main" count="49" uniqueCount="44">
  <si>
    <t>Sedes</t>
  </si>
  <si>
    <t>Goles</t>
  </si>
  <si>
    <t>Fechas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</si>
  <si>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</si>
  <si>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</si>
  <si>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</si>
  <si>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</si>
  <si>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</si>
  <si>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</si>
  <si>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</si>
  <si>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</si>
  <si>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</si>
  <si>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</si>
  <si>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</si>
  <si>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</si>
  <si>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</si>
  <si>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</si>
  <si>
    <t>MEDIA</t>
  </si>
  <si>
    <t>MODA</t>
  </si>
  <si>
    <t>#</t>
  </si>
  <si>
    <t>f</t>
  </si>
  <si>
    <t>DATOS</t>
  </si>
  <si>
    <t>MEDIANA</t>
  </si>
  <si>
    <t>X</t>
  </si>
  <si>
    <r>
      <t xml:space="preserve">X I - </t>
    </r>
    <r>
      <rPr>
        <sz val="11"/>
        <color theme="1"/>
        <rFont val="MS Reference Sans Serif"/>
        <family val="2"/>
      </rPr>
      <t></t>
    </r>
  </si>
  <si>
    <r>
      <t xml:space="preserve">(X - </t>
    </r>
    <r>
      <rPr>
        <sz val="11"/>
        <color theme="1"/>
        <rFont val="MS Reference Sans Serif"/>
        <family val="2"/>
      </rPr>
      <t>)</t>
    </r>
    <r>
      <rPr>
        <sz val="11"/>
        <color theme="1"/>
        <rFont val="Calibri"/>
        <family val="2"/>
      </rPr>
      <t>^2</t>
    </r>
  </si>
  <si>
    <t>Q1</t>
  </si>
  <si>
    <t>Q2</t>
  </si>
  <si>
    <t>Q3</t>
  </si>
  <si>
    <t>P25</t>
  </si>
  <si>
    <t>P50</t>
  </si>
  <si>
    <t>P75</t>
  </si>
  <si>
    <t>DESVEST.</t>
  </si>
  <si>
    <t>CARTILES</t>
  </si>
  <si>
    <t>PERCENTILES</t>
  </si>
  <si>
    <t>RANGO</t>
  </si>
  <si>
    <t>VARIANZA</t>
  </si>
  <si>
    <t>DATO MAXIMO</t>
  </si>
  <si>
    <t>DATO MINIMO</t>
  </si>
  <si>
    <t>DIOMAR YONEDI QUINTERO BETANCUR</t>
  </si>
  <si>
    <t>C.C 71226294</t>
  </si>
  <si>
    <t>PROFESIONAL EN GASTRONOMIA</t>
  </si>
  <si>
    <t xml:space="preserve">
</t>
  </si>
  <si>
    <t xml:space="preserve">MEDIDAS DE TENDENCIA CENTRAL, DISPERSIÓN Y POSICIÓN
Elaborar un documento con la propuesta de proyecto a desarrollar para el módulo, que contenga los siguientes elementos:
 Con la muestra de valores dada en la unidad uno aplicar cada uno de los conceptos vistos en esta unidad; moda, media, mediana, desviación estándar y medidas de posición. Utilizando una herramienta tecnológica que permita realizar cada cálculo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</si>
</sst>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NumberFormat="1" applyBorder="1"/>
    <xf numFmtId="0" fontId="0" fillId="3" borderId="1" xfId="0" applyFill="1" applyBorder="1"/>
    <xf numFmtId="0" fontId="0" fillId="2" borderId="0" xfId="0" applyFill="1" applyBorder="1" applyAlignment="1">
      <alignment wrapText="1"/>
    </xf>
    <xf numFmtId="0" fontId="0" fillId="4" borderId="2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/>
    <xf numFmtId="0" fontId="4" fillId="2" borderId="1" xfId="0" applyFont="1" applyFill="1" applyBorder="1" applyAlignment="1">
      <alignment vertical="top"/>
    </xf>
    <xf numFmtId="0" fontId="3" fillId="2" borderId="1" xfId="0" applyFont="1" applyFill="1" applyBorder="1" applyAlignment="1"/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7"/>
  <sheetViews>
    <sheetView tabSelected="1" topLeftCell="A43" workbookViewId="0">
      <selection activeCell="D65" sqref="D65"/>
    </sheetView>
  </sheetViews>
  <sheetFormatPr baseColWidth="10" defaultRowHeight="15" x14ac:dyDescent="0.25"/>
  <cols>
    <col min="1" max="2" width="5.5703125" customWidth="1"/>
    <col min="3" max="3" width="14.42578125" customWidth="1"/>
    <col min="4" max="4" width="16.85546875" customWidth="1"/>
    <col min="5" max="5" width="15" customWidth="1"/>
    <col min="6" max="6" width="13.42578125" customWidth="1"/>
    <col min="7" max="7" width="14.42578125" customWidth="1"/>
  </cols>
  <sheetData>
    <row r="2" spans="2:5" x14ac:dyDescent="0.25">
      <c r="B2" s="16" t="s">
        <v>39</v>
      </c>
      <c r="C2" s="16"/>
      <c r="D2" s="16"/>
      <c r="E2" s="16"/>
    </row>
    <row r="3" spans="2:5" x14ac:dyDescent="0.25">
      <c r="B3" s="16" t="s">
        <v>40</v>
      </c>
      <c r="C3" s="16"/>
      <c r="D3" s="16"/>
      <c r="E3" s="16"/>
    </row>
    <row r="4" spans="2:5" x14ac:dyDescent="0.25">
      <c r="B4" s="16" t="s">
        <v>41</v>
      </c>
      <c r="C4" s="16"/>
      <c r="D4" s="16"/>
      <c r="E4" s="16"/>
    </row>
    <row r="5" spans="2:5" x14ac:dyDescent="0.25">
      <c r="B5" s="15"/>
      <c r="C5" s="15"/>
      <c r="D5" s="15"/>
      <c r="E5" s="15"/>
    </row>
    <row r="6" spans="2:5" x14ac:dyDescent="0.25">
      <c r="B6" s="20" t="s">
        <v>43</v>
      </c>
      <c r="C6" s="21"/>
      <c r="D6" s="21"/>
      <c r="E6" s="22"/>
    </row>
    <row r="7" spans="2:5" x14ac:dyDescent="0.25">
      <c r="B7" s="23"/>
      <c r="C7" s="24"/>
      <c r="D7" s="24"/>
      <c r="E7" s="25"/>
    </row>
    <row r="8" spans="2:5" x14ac:dyDescent="0.25">
      <c r="B8" s="23"/>
      <c r="C8" s="24"/>
      <c r="D8" s="24"/>
      <c r="E8" s="25"/>
    </row>
    <row r="9" spans="2:5" x14ac:dyDescent="0.25">
      <c r="B9" s="23"/>
      <c r="C9" s="24"/>
      <c r="D9" s="24"/>
      <c r="E9" s="25"/>
    </row>
    <row r="10" spans="2:5" x14ac:dyDescent="0.25">
      <c r="B10" s="23"/>
      <c r="C10" s="24"/>
      <c r="D10" s="24"/>
      <c r="E10" s="25"/>
    </row>
    <row r="11" spans="2:5" x14ac:dyDescent="0.25">
      <c r="B11" s="23"/>
      <c r="C11" s="24"/>
      <c r="D11" s="24"/>
      <c r="E11" s="25"/>
    </row>
    <row r="12" spans="2:5" x14ac:dyDescent="0.25">
      <c r="B12" s="23"/>
      <c r="C12" s="24"/>
      <c r="D12" s="24"/>
      <c r="E12" s="25"/>
    </row>
    <row r="13" spans="2:5" x14ac:dyDescent="0.25">
      <c r="B13" s="23"/>
      <c r="C13" s="24"/>
      <c r="D13" s="24"/>
      <c r="E13" s="25"/>
    </row>
    <row r="14" spans="2:5" x14ac:dyDescent="0.25">
      <c r="B14" s="23"/>
      <c r="C14" s="24"/>
      <c r="D14" s="24"/>
      <c r="E14" s="25"/>
    </row>
    <row r="15" spans="2:5" x14ac:dyDescent="0.25">
      <c r="B15" s="23"/>
      <c r="C15" s="24"/>
      <c r="D15" s="24"/>
      <c r="E15" s="25"/>
    </row>
    <row r="16" spans="2:5" x14ac:dyDescent="0.25">
      <c r="B16" s="23"/>
      <c r="C16" s="24"/>
      <c r="D16" s="24"/>
      <c r="E16" s="25"/>
    </row>
    <row r="17" spans="2:15" x14ac:dyDescent="0.25">
      <c r="B17" s="26"/>
      <c r="C17" s="27"/>
      <c r="D17" s="27"/>
      <c r="E17" s="28"/>
    </row>
    <row r="18" spans="2:15" x14ac:dyDescent="0.25">
      <c r="B18" s="15"/>
      <c r="C18" s="15"/>
      <c r="D18" s="15"/>
      <c r="E18" s="15"/>
    </row>
    <row r="19" spans="2:15" x14ac:dyDescent="0.25">
      <c r="B19" s="15"/>
      <c r="C19" s="15"/>
      <c r="D19" s="15"/>
      <c r="E19" s="15"/>
    </row>
    <row r="21" spans="2:15" x14ac:dyDescent="0.25">
      <c r="B21" s="1"/>
      <c r="C21" s="6" t="s">
        <v>23</v>
      </c>
      <c r="D21" s="3" t="s">
        <v>24</v>
      </c>
      <c r="E21" s="3" t="s">
        <v>25</v>
      </c>
      <c r="F21" s="4"/>
      <c r="G21" s="4"/>
      <c r="H21" s="4"/>
      <c r="I21" s="1" t="s">
        <v>0</v>
      </c>
      <c r="J21" s="1" t="s">
        <v>1</v>
      </c>
      <c r="K21" s="1" t="s">
        <v>2</v>
      </c>
      <c r="M21" s="1">
        <v>2.21</v>
      </c>
      <c r="N21" s="5" t="s">
        <v>17</v>
      </c>
      <c r="O21" s="1">
        <f>GEOMEAN(M21:M36)/D56</f>
        <v>0.17717944439516256</v>
      </c>
    </row>
    <row r="22" spans="2:15" x14ac:dyDescent="0.25">
      <c r="B22" s="1">
        <v>1</v>
      </c>
      <c r="C22" s="1">
        <v>2.21</v>
      </c>
      <c r="D22" s="2">
        <f>C22-$D$56</f>
        <v>-13.79</v>
      </c>
      <c r="E22" s="1">
        <f>D22^2</f>
        <v>190.16409999999999</v>
      </c>
      <c r="F22" s="4"/>
      <c r="G22" s="4"/>
      <c r="H22" s="4"/>
      <c r="I22" s="1" t="s">
        <v>3</v>
      </c>
      <c r="J22" s="1">
        <v>4</v>
      </c>
      <c r="K22" s="1">
        <v>1950</v>
      </c>
      <c r="M22" s="1">
        <v>2.2999999999999998</v>
      </c>
      <c r="N22" s="1" t="s">
        <v>22</v>
      </c>
      <c r="O22" s="1">
        <f>MEDIAN(M21:M36)</f>
        <v>2.6950000000000003</v>
      </c>
    </row>
    <row r="23" spans="2:15" x14ac:dyDescent="0.25">
      <c r="B23" s="1">
        <v>2</v>
      </c>
      <c r="C23" s="1">
        <v>2.2999999999999998</v>
      </c>
      <c r="D23" s="2">
        <f t="shared" ref="D23:D37" si="0">C23-$D$56</f>
        <v>-13.7</v>
      </c>
      <c r="E23" s="1">
        <f t="shared" ref="E23:E37" si="1">D23^2</f>
        <v>187.68999999999997</v>
      </c>
      <c r="F23" s="4"/>
      <c r="G23" s="4"/>
      <c r="H23" s="4"/>
      <c r="I23" s="1" t="s">
        <v>4</v>
      </c>
      <c r="J23" s="1">
        <v>5.36</v>
      </c>
      <c r="K23" s="1">
        <v>1954</v>
      </c>
      <c r="M23" s="1">
        <v>2.27</v>
      </c>
      <c r="N23" s="1" t="s">
        <v>18</v>
      </c>
      <c r="O23" s="1">
        <f>MODE(C22:C37)</f>
        <v>2.78</v>
      </c>
    </row>
    <row r="24" spans="2:15" x14ac:dyDescent="0.25">
      <c r="B24" s="1">
        <v>3</v>
      </c>
      <c r="C24" s="1">
        <v>2.27</v>
      </c>
      <c r="D24" s="2">
        <f t="shared" si="0"/>
        <v>-13.73</v>
      </c>
      <c r="E24" s="1">
        <f t="shared" si="1"/>
        <v>188.5129</v>
      </c>
      <c r="F24" s="4"/>
      <c r="G24" s="4"/>
      <c r="H24" s="4"/>
      <c r="I24" s="1" t="s">
        <v>5</v>
      </c>
      <c r="J24" s="1">
        <v>3.6</v>
      </c>
      <c r="K24" s="1">
        <v>1958</v>
      </c>
      <c r="M24" s="1">
        <v>2.52</v>
      </c>
    </row>
    <row r="25" spans="2:15" x14ac:dyDescent="0.25">
      <c r="B25" s="1">
        <v>4</v>
      </c>
      <c r="C25" s="1">
        <v>2.52</v>
      </c>
      <c r="D25" s="2">
        <f t="shared" si="0"/>
        <v>-13.48</v>
      </c>
      <c r="E25" s="1">
        <f t="shared" si="1"/>
        <v>181.71040000000002</v>
      </c>
      <c r="F25" s="4"/>
      <c r="G25" s="4"/>
      <c r="H25" s="4"/>
      <c r="I25" s="1" t="s">
        <v>6</v>
      </c>
      <c r="J25" s="1">
        <v>2.78</v>
      </c>
      <c r="K25" s="1">
        <v>1962</v>
      </c>
      <c r="M25" s="1">
        <v>2.54</v>
      </c>
    </row>
    <row r="26" spans="2:15" x14ac:dyDescent="0.25">
      <c r="B26" s="1">
        <v>5</v>
      </c>
      <c r="C26" s="1">
        <v>2.54</v>
      </c>
      <c r="D26" s="2">
        <f t="shared" si="0"/>
        <v>-13.46</v>
      </c>
      <c r="E26" s="1">
        <f t="shared" si="1"/>
        <v>181.17160000000001</v>
      </c>
      <c r="F26" s="4"/>
      <c r="G26" s="4"/>
      <c r="H26" s="4"/>
      <c r="I26" s="1" t="s">
        <v>7</v>
      </c>
      <c r="J26" s="1">
        <v>2.78</v>
      </c>
      <c r="K26" s="1">
        <v>1966</v>
      </c>
      <c r="M26" s="1">
        <v>2.5499999999999998</v>
      </c>
    </row>
    <row r="27" spans="2:15" x14ac:dyDescent="0.25">
      <c r="B27" s="1">
        <v>6</v>
      </c>
      <c r="C27" s="1">
        <v>2.5499999999999998</v>
      </c>
      <c r="D27" s="2">
        <f t="shared" si="0"/>
        <v>-13.45</v>
      </c>
      <c r="E27" s="1">
        <f t="shared" si="1"/>
        <v>180.90249999999997</v>
      </c>
      <c r="F27" s="4"/>
      <c r="G27" s="4"/>
      <c r="H27" s="4"/>
      <c r="I27" s="1" t="s">
        <v>8</v>
      </c>
      <c r="J27" s="1">
        <v>2.97</v>
      </c>
      <c r="K27" s="1">
        <v>1970</v>
      </c>
      <c r="M27" s="1">
        <v>2.56</v>
      </c>
    </row>
    <row r="28" spans="2:15" x14ac:dyDescent="0.25">
      <c r="B28" s="1">
        <v>7</v>
      </c>
      <c r="C28" s="1">
        <v>2.56</v>
      </c>
      <c r="D28" s="2">
        <f t="shared" si="0"/>
        <v>-13.44</v>
      </c>
      <c r="E28" s="1">
        <f t="shared" si="1"/>
        <v>180.63359999999997</v>
      </c>
      <c r="F28" s="4"/>
      <c r="G28" s="4"/>
      <c r="H28" s="4"/>
      <c r="I28" s="1" t="s">
        <v>9</v>
      </c>
      <c r="J28" s="1">
        <v>2.5499999999999998</v>
      </c>
      <c r="K28" s="1">
        <v>1974</v>
      </c>
      <c r="M28" s="1">
        <v>2.68</v>
      </c>
    </row>
    <row r="29" spans="2:15" x14ac:dyDescent="0.25">
      <c r="B29" s="1">
        <v>8</v>
      </c>
      <c r="C29" s="1">
        <v>2.68</v>
      </c>
      <c r="D29" s="2">
        <f t="shared" si="0"/>
        <v>-13.32</v>
      </c>
      <c r="E29" s="1">
        <f t="shared" si="1"/>
        <v>177.42240000000001</v>
      </c>
      <c r="F29" s="4"/>
      <c r="G29" s="4"/>
      <c r="H29" s="4"/>
      <c r="I29" s="1" t="s">
        <v>10</v>
      </c>
      <c r="J29" s="1">
        <v>2.68</v>
      </c>
      <c r="K29" s="1">
        <v>1978</v>
      </c>
      <c r="M29" s="1">
        <v>2.71</v>
      </c>
    </row>
    <row r="30" spans="2:15" x14ac:dyDescent="0.25">
      <c r="B30" s="1">
        <v>9</v>
      </c>
      <c r="C30" s="1">
        <v>2.71</v>
      </c>
      <c r="D30" s="2">
        <f t="shared" si="0"/>
        <v>-13.29</v>
      </c>
      <c r="E30" s="1">
        <f t="shared" si="1"/>
        <v>176.62409999999997</v>
      </c>
      <c r="F30" s="4"/>
      <c r="G30" s="4"/>
      <c r="H30" s="4"/>
      <c r="I30" s="1" t="s">
        <v>11</v>
      </c>
      <c r="J30" s="1">
        <v>2.81</v>
      </c>
      <c r="K30" s="1">
        <v>1982</v>
      </c>
      <c r="M30" s="1">
        <v>2.78</v>
      </c>
    </row>
    <row r="31" spans="2:15" x14ac:dyDescent="0.25">
      <c r="B31" s="13">
        <v>10</v>
      </c>
      <c r="C31" s="13">
        <v>2.78</v>
      </c>
      <c r="D31" s="2">
        <f t="shared" si="0"/>
        <v>-13.22</v>
      </c>
      <c r="E31" s="1">
        <f t="shared" si="1"/>
        <v>174.76840000000001</v>
      </c>
      <c r="F31" s="4"/>
      <c r="G31" s="4"/>
      <c r="H31" s="4"/>
      <c r="I31" s="1" t="s">
        <v>8</v>
      </c>
      <c r="J31" s="1">
        <v>2.54</v>
      </c>
      <c r="K31" s="1">
        <v>1996</v>
      </c>
      <c r="M31" s="1">
        <v>2.78</v>
      </c>
    </row>
    <row r="32" spans="2:15" x14ac:dyDescent="0.25">
      <c r="B32" s="13">
        <v>11</v>
      </c>
      <c r="C32" s="13">
        <v>2.78</v>
      </c>
      <c r="D32" s="2">
        <f t="shared" si="0"/>
        <v>-13.22</v>
      </c>
      <c r="E32" s="1">
        <f t="shared" si="1"/>
        <v>174.76840000000001</v>
      </c>
      <c r="F32" s="4"/>
      <c r="G32" s="4"/>
      <c r="H32" s="4"/>
      <c r="I32" s="1" t="s">
        <v>12</v>
      </c>
      <c r="J32" s="1">
        <v>2.21</v>
      </c>
      <c r="K32" s="1">
        <v>1990</v>
      </c>
      <c r="M32" s="1">
        <v>2.81</v>
      </c>
    </row>
    <row r="33" spans="2:13" x14ac:dyDescent="0.25">
      <c r="B33" s="1">
        <v>12</v>
      </c>
      <c r="C33" s="1">
        <v>2.81</v>
      </c>
      <c r="D33" s="2">
        <f t="shared" si="0"/>
        <v>-13.19</v>
      </c>
      <c r="E33" s="1">
        <f t="shared" si="1"/>
        <v>173.97609999999997</v>
      </c>
      <c r="F33" s="4"/>
      <c r="G33" s="4"/>
      <c r="H33" s="4"/>
      <c r="I33" s="1" t="s">
        <v>13</v>
      </c>
      <c r="J33" s="1">
        <v>2.71</v>
      </c>
      <c r="K33" s="1">
        <v>1994</v>
      </c>
      <c r="M33" s="1">
        <v>2.97</v>
      </c>
    </row>
    <row r="34" spans="2:13" x14ac:dyDescent="0.25">
      <c r="B34" s="1">
        <v>13</v>
      </c>
      <c r="C34" s="1">
        <v>2.97</v>
      </c>
      <c r="D34" s="2">
        <f t="shared" si="0"/>
        <v>-13.03</v>
      </c>
      <c r="E34" s="1">
        <f t="shared" si="1"/>
        <v>169.78089999999997</v>
      </c>
      <c r="F34" s="13" t="s">
        <v>35</v>
      </c>
      <c r="G34" s="13">
        <f>+F45-F46</f>
        <v>3.1399999999999997</v>
      </c>
      <c r="H34" s="4"/>
      <c r="I34" s="1" t="s">
        <v>14</v>
      </c>
      <c r="J34" s="1">
        <v>2.67</v>
      </c>
      <c r="K34" s="1">
        <v>1998</v>
      </c>
      <c r="M34" s="1">
        <v>3.6</v>
      </c>
    </row>
    <row r="35" spans="2:13" x14ac:dyDescent="0.25">
      <c r="B35" s="1">
        <v>14</v>
      </c>
      <c r="C35" s="1">
        <v>3.6</v>
      </c>
      <c r="D35" s="2">
        <f t="shared" si="0"/>
        <v>-12.4</v>
      </c>
      <c r="E35" s="1">
        <f t="shared" si="1"/>
        <v>153.76000000000002</v>
      </c>
      <c r="F35" s="13" t="s">
        <v>36</v>
      </c>
      <c r="G35" s="13">
        <f>(C22:C37)</f>
        <v>3.6</v>
      </c>
      <c r="H35" s="4"/>
      <c r="I35" s="1" t="s">
        <v>15</v>
      </c>
      <c r="J35" s="1">
        <v>2.52</v>
      </c>
      <c r="K35" s="1">
        <v>2002</v>
      </c>
      <c r="M35" s="1">
        <v>4</v>
      </c>
    </row>
    <row r="36" spans="2:13" x14ac:dyDescent="0.25">
      <c r="B36" s="1">
        <v>15</v>
      </c>
      <c r="C36" s="1">
        <v>4</v>
      </c>
      <c r="D36" s="2">
        <f t="shared" si="0"/>
        <v>-12</v>
      </c>
      <c r="E36" s="1">
        <f t="shared" si="1"/>
        <v>144</v>
      </c>
      <c r="F36" s="14" t="s">
        <v>32</v>
      </c>
      <c r="G36" s="14">
        <f>STDEV(C22:C37)</f>
        <v>0.7987737998540847</v>
      </c>
      <c r="H36" s="10"/>
      <c r="I36" s="1" t="s">
        <v>9</v>
      </c>
      <c r="J36" s="1">
        <v>2.2999999999999998</v>
      </c>
      <c r="K36" s="1">
        <v>2006</v>
      </c>
      <c r="M36" s="1">
        <v>5.35</v>
      </c>
    </row>
    <row r="37" spans="2:13" x14ac:dyDescent="0.25">
      <c r="B37" s="1">
        <v>16</v>
      </c>
      <c r="C37" s="1">
        <v>5.35</v>
      </c>
      <c r="D37" s="2">
        <f t="shared" si="0"/>
        <v>-10.65</v>
      </c>
      <c r="E37" s="1">
        <f t="shared" si="1"/>
        <v>113.42250000000001</v>
      </c>
      <c r="F37" s="4"/>
      <c r="G37" s="4"/>
      <c r="H37" s="4"/>
      <c r="I37" s="1" t="s">
        <v>16</v>
      </c>
      <c r="J37" s="1">
        <v>2.27</v>
      </c>
      <c r="K37" s="1">
        <v>2010</v>
      </c>
    </row>
    <row r="38" spans="2:13" x14ac:dyDescent="0.25">
      <c r="C38">
        <f>SUM(C22:C37)</f>
        <v>46.63</v>
      </c>
    </row>
    <row r="39" spans="2:13" x14ac:dyDescent="0.25">
      <c r="C39" s="3" t="s">
        <v>19</v>
      </c>
      <c r="D39" s="3" t="s">
        <v>20</v>
      </c>
      <c r="E39" s="4"/>
      <c r="I39" s="11" t="s">
        <v>33</v>
      </c>
      <c r="J39" s="12"/>
    </row>
    <row r="40" spans="2:13" x14ac:dyDescent="0.25">
      <c r="C40" s="1">
        <v>2.21</v>
      </c>
      <c r="D40" s="1">
        <v>1</v>
      </c>
      <c r="E40" s="4" t="s">
        <v>17</v>
      </c>
      <c r="F40" s="1">
        <f>AVERAGE(C22:C37)</f>
        <v>2.9143750000000002</v>
      </c>
      <c r="I40" s="1" t="s">
        <v>26</v>
      </c>
      <c r="J40" s="7">
        <f>QUARTILE(C22:C37,1)</f>
        <v>2.5350000000000001</v>
      </c>
    </row>
    <row r="41" spans="2:13" x14ac:dyDescent="0.25">
      <c r="C41" s="1">
        <v>2.2999999999999998</v>
      </c>
      <c r="D41" s="1">
        <v>1</v>
      </c>
      <c r="E41" s="4" t="s">
        <v>22</v>
      </c>
      <c r="F41" s="1">
        <f>MEDIAN(C22:C37)</f>
        <v>2.6950000000000003</v>
      </c>
      <c r="I41" s="1" t="s">
        <v>27</v>
      </c>
      <c r="J41" s="1">
        <f>QUARTILE(C22:C37,2)</f>
        <v>2.6950000000000003</v>
      </c>
    </row>
    <row r="42" spans="2:13" x14ac:dyDescent="0.25">
      <c r="C42" s="1">
        <v>2.27</v>
      </c>
      <c r="D42" s="1">
        <v>1</v>
      </c>
      <c r="E42" s="4" t="s">
        <v>18</v>
      </c>
      <c r="F42" s="1">
        <f>MODE(C22:C37)</f>
        <v>2.78</v>
      </c>
      <c r="I42" s="1" t="s">
        <v>28</v>
      </c>
      <c r="J42" s="1">
        <f>QUARTILE(C22:C37,3)</f>
        <v>2.85</v>
      </c>
    </row>
    <row r="43" spans="2:13" x14ac:dyDescent="0.25">
      <c r="C43" s="1">
        <v>2.52</v>
      </c>
      <c r="D43" s="1">
        <v>1</v>
      </c>
      <c r="E43" s="4"/>
    </row>
    <row r="44" spans="2:13" x14ac:dyDescent="0.25">
      <c r="C44" s="1">
        <v>2.54</v>
      </c>
      <c r="D44" s="1">
        <v>1</v>
      </c>
      <c r="E44" s="4"/>
      <c r="I44" s="4"/>
      <c r="J44" s="4"/>
    </row>
    <row r="45" spans="2:13" x14ac:dyDescent="0.25">
      <c r="C45" s="1">
        <v>2.5499999999999998</v>
      </c>
      <c r="D45" s="1">
        <v>1</v>
      </c>
      <c r="E45" s="9" t="s">
        <v>37</v>
      </c>
      <c r="F45" s="9">
        <f>MAX(C22:C37)</f>
        <v>5.35</v>
      </c>
      <c r="I45" s="9" t="s">
        <v>34</v>
      </c>
      <c r="J45" s="9"/>
    </row>
    <row r="46" spans="2:13" x14ac:dyDescent="0.25">
      <c r="C46" s="1">
        <v>2.56</v>
      </c>
      <c r="D46" s="1">
        <v>1</v>
      </c>
      <c r="E46" s="9" t="s">
        <v>38</v>
      </c>
      <c r="F46" s="9">
        <f>MIN(C22:C37)</f>
        <v>2.21</v>
      </c>
      <c r="I46" s="1" t="s">
        <v>29</v>
      </c>
      <c r="J46" s="7">
        <f>_xlfn.PERCENTILE.INC(C22:C37,0.25)</f>
        <v>2.5350000000000001</v>
      </c>
    </row>
    <row r="47" spans="2:13" x14ac:dyDescent="0.25">
      <c r="C47" s="1">
        <v>2.68</v>
      </c>
      <c r="D47" s="1">
        <v>1</v>
      </c>
      <c r="E47" s="4"/>
      <c r="I47" s="1" t="s">
        <v>30</v>
      </c>
      <c r="J47" s="1">
        <f>_xlfn.PERCENTILE.INC(C22:C37,0.5)</f>
        <v>2.6950000000000003</v>
      </c>
    </row>
    <row r="48" spans="2:13" x14ac:dyDescent="0.25">
      <c r="C48" s="1">
        <v>2.71</v>
      </c>
      <c r="D48" s="1">
        <v>1</v>
      </c>
      <c r="E48" s="4"/>
      <c r="I48" s="1" t="s">
        <v>31</v>
      </c>
      <c r="J48" s="1">
        <f>_xlfn.PERCENTILE.INC(C22:C37,0.75)</f>
        <v>2.85</v>
      </c>
    </row>
    <row r="49" spans="3:10" x14ac:dyDescent="0.25">
      <c r="C49" s="1">
        <v>2.78</v>
      </c>
      <c r="D49" s="1">
        <v>2</v>
      </c>
      <c r="E49" s="4"/>
      <c r="F49" s="4"/>
      <c r="G49" s="4"/>
      <c r="H49" s="4"/>
      <c r="I49" s="4"/>
      <c r="J49" s="8"/>
    </row>
    <row r="50" spans="3:10" x14ac:dyDescent="0.25">
      <c r="C50" s="1">
        <v>2.81</v>
      </c>
      <c r="D50" s="1">
        <v>1</v>
      </c>
      <c r="E50" s="17"/>
      <c r="F50" s="17"/>
      <c r="G50" s="17"/>
      <c r="H50" s="17"/>
      <c r="I50" s="17"/>
    </row>
    <row r="51" spans="3:10" ht="18.75" x14ac:dyDescent="0.25">
      <c r="C51" s="1">
        <v>2.92</v>
      </c>
      <c r="D51" s="1">
        <v>1</v>
      </c>
      <c r="E51" s="18"/>
      <c r="F51" s="18"/>
      <c r="G51" s="18"/>
      <c r="H51" s="18"/>
      <c r="I51" s="18"/>
    </row>
    <row r="52" spans="3:10" x14ac:dyDescent="0.25">
      <c r="C52" s="1">
        <v>3.6</v>
      </c>
      <c r="D52" s="1">
        <v>1</v>
      </c>
      <c r="E52" s="19"/>
      <c r="F52" s="19"/>
      <c r="G52" s="19"/>
      <c r="H52" s="19"/>
      <c r="I52" s="19"/>
    </row>
    <row r="53" spans="3:10" ht="15" customHeight="1" x14ac:dyDescent="0.25">
      <c r="C53" s="1">
        <v>4</v>
      </c>
      <c r="D53" s="1">
        <v>1</v>
      </c>
      <c r="E53" s="29" t="s">
        <v>42</v>
      </c>
      <c r="F53" s="29"/>
      <c r="G53" s="29"/>
      <c r="H53" s="29"/>
      <c r="I53" s="29"/>
    </row>
    <row r="54" spans="3:10" x14ac:dyDescent="0.25">
      <c r="C54" s="1">
        <v>5.35</v>
      </c>
      <c r="D54" s="1">
        <v>1</v>
      </c>
      <c r="E54" s="29"/>
      <c r="F54" s="29"/>
      <c r="G54" s="29"/>
      <c r="H54" s="29"/>
      <c r="I54" s="29"/>
    </row>
    <row r="55" spans="3:10" x14ac:dyDescent="0.25">
      <c r="C55" s="1"/>
      <c r="D55" s="1"/>
      <c r="E55" s="29"/>
      <c r="F55" s="29"/>
      <c r="G55" s="29"/>
      <c r="H55" s="29"/>
      <c r="I55" s="29"/>
    </row>
    <row r="56" spans="3:10" x14ac:dyDescent="0.25">
      <c r="C56" s="1" t="s">
        <v>21</v>
      </c>
      <c r="D56" s="1">
        <f>SUM(D40:D54)</f>
        <v>16</v>
      </c>
      <c r="E56" s="29"/>
      <c r="F56" s="29"/>
      <c r="G56" s="29"/>
      <c r="H56" s="29"/>
      <c r="I56" s="29"/>
    </row>
    <row r="57" spans="3:10" x14ac:dyDescent="0.25">
      <c r="D57" s="4"/>
      <c r="E57" s="29"/>
      <c r="F57" s="29"/>
      <c r="G57" s="29"/>
      <c r="H57" s="29"/>
      <c r="I57" s="29"/>
      <c r="J57" s="4"/>
    </row>
    <row r="58" spans="3:10" x14ac:dyDescent="0.25">
      <c r="D58" s="4"/>
      <c r="E58" s="29"/>
      <c r="F58" s="29"/>
      <c r="G58" s="29"/>
      <c r="H58" s="29"/>
      <c r="I58" s="29"/>
      <c r="J58" s="4"/>
    </row>
    <row r="59" spans="3:10" x14ac:dyDescent="0.25">
      <c r="D59" s="4"/>
      <c r="E59" s="29"/>
      <c r="F59" s="29"/>
      <c r="G59" s="29"/>
      <c r="H59" s="29"/>
      <c r="I59" s="29"/>
      <c r="J59" s="4"/>
    </row>
    <row r="60" spans="3:10" x14ac:dyDescent="0.25">
      <c r="D60" s="4"/>
      <c r="E60" s="29"/>
      <c r="F60" s="29"/>
      <c r="G60" s="29"/>
      <c r="H60" s="29"/>
      <c r="I60" s="29"/>
      <c r="J60" s="4"/>
    </row>
    <row r="61" spans="3:10" x14ac:dyDescent="0.25">
      <c r="D61" s="4"/>
      <c r="E61" s="29"/>
      <c r="F61" s="29"/>
      <c r="G61" s="29"/>
      <c r="H61" s="29"/>
      <c r="I61" s="29"/>
      <c r="J61" s="4"/>
    </row>
    <row r="62" spans="3:10" x14ac:dyDescent="0.25">
      <c r="D62" s="4"/>
      <c r="E62" s="29"/>
      <c r="F62" s="29"/>
      <c r="G62" s="29"/>
      <c r="H62" s="29"/>
      <c r="I62" s="29"/>
      <c r="J62" s="4"/>
    </row>
    <row r="63" spans="3:10" x14ac:dyDescent="0.25">
      <c r="D63" s="4"/>
      <c r="E63" s="29"/>
      <c r="F63" s="29"/>
      <c r="G63" s="29"/>
      <c r="H63" s="29"/>
      <c r="I63" s="29"/>
      <c r="J63" s="4"/>
    </row>
    <row r="64" spans="3:10" x14ac:dyDescent="0.25">
      <c r="D64" s="4"/>
      <c r="E64" s="29"/>
      <c r="F64" s="29"/>
      <c r="G64" s="29"/>
      <c r="H64" s="29"/>
      <c r="I64" s="29"/>
      <c r="J64" s="4"/>
    </row>
    <row r="65" spans="4:10" x14ac:dyDescent="0.25">
      <c r="D65" s="4"/>
      <c r="E65" s="29"/>
      <c r="F65" s="29"/>
      <c r="G65" s="29"/>
      <c r="H65" s="29"/>
      <c r="I65" s="29"/>
      <c r="J65" s="4"/>
    </row>
    <row r="66" spans="4:10" x14ac:dyDescent="0.25">
      <c r="D66" s="4"/>
      <c r="E66" s="29"/>
      <c r="F66" s="29"/>
      <c r="G66" s="29"/>
      <c r="H66" s="29"/>
      <c r="I66" s="29"/>
      <c r="J66" s="4"/>
    </row>
    <row r="67" spans="4:10" x14ac:dyDescent="0.25">
      <c r="D67" s="4"/>
      <c r="E67" s="29"/>
      <c r="F67" s="29"/>
      <c r="G67" s="29"/>
      <c r="H67" s="29"/>
      <c r="I67" s="29"/>
      <c r="J67" s="4"/>
    </row>
  </sheetData>
  <mergeCells count="4">
    <mergeCell ref="B2:E2"/>
    <mergeCell ref="B3:E3"/>
    <mergeCell ref="B4:E4"/>
    <mergeCell ref="B6:E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 2-Act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Diomar</cp:lastModifiedBy>
  <dcterms:created xsi:type="dcterms:W3CDTF">2018-06-08T01:54:55Z</dcterms:created>
  <dcterms:modified xsi:type="dcterms:W3CDTF">2018-06-18T03:55:26Z</dcterms:modified>
</cp:coreProperties>
</file>