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NDACION UNOVERSITARIA SAN MATEO\matematicas aplicadas\"/>
    </mc:Choice>
  </mc:AlternateContent>
  <xr:revisionPtr revIDLastSave="0" documentId="13_ncr:1_{8A27CA16-F0DF-4C46-AFDD-128E04A6ACC4}" xr6:coauthVersionLast="33" xr6:coauthVersionMax="33" xr10:uidLastSave="{00000000-0000-0000-0000-000000000000}"/>
  <bookViews>
    <workbookView xWindow="0" yWindow="0" windowWidth="20490" windowHeight="7545" xr2:uid="{18CAD146-1AAB-4876-8EE0-541AC52F204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H17" i="1" l="1"/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1" i="1"/>
  <c r="H9" i="1" l="1"/>
  <c r="H12" i="1" s="1"/>
  <c r="H19" i="1" s="1"/>
  <c r="H10" i="1"/>
  <c r="K10" i="1" s="1"/>
  <c r="H23" i="1" l="1"/>
  <c r="H30" i="1" s="1"/>
  <c r="L10" i="1"/>
  <c r="G23" i="1" l="1"/>
  <c r="G30" i="1" s="1"/>
  <c r="K11" i="1"/>
  <c r="L30" i="1"/>
  <c r="J30" i="1"/>
  <c r="K30" i="1" s="1"/>
  <c r="I30" i="1"/>
  <c r="H24" i="1" l="1"/>
  <c r="H31" i="1" s="1"/>
  <c r="L11" i="1"/>
  <c r="K12" i="1" s="1"/>
  <c r="L12" i="1" l="1"/>
  <c r="K13" i="1" s="1"/>
  <c r="H25" i="1"/>
  <c r="H32" i="1" s="1"/>
  <c r="L31" i="1"/>
  <c r="I31" i="1"/>
  <c r="J31" i="1"/>
  <c r="K31" i="1" s="1"/>
  <c r="G24" i="1"/>
  <c r="G31" i="1" s="1"/>
  <c r="L32" i="1" l="1"/>
  <c r="J32" i="1"/>
  <c r="K32" i="1" s="1"/>
  <c r="I32" i="1"/>
  <c r="G25" i="1"/>
  <c r="G32" i="1" s="1"/>
  <c r="L13" i="1"/>
  <c r="K14" i="1" s="1"/>
  <c r="G26" i="1"/>
  <c r="G33" i="1" s="1"/>
  <c r="H26" i="1"/>
  <c r="H33" i="1" s="1"/>
  <c r="L33" i="1" l="1"/>
  <c r="I33" i="1"/>
  <c r="J33" i="1"/>
  <c r="L14" i="1"/>
  <c r="G27" i="1" s="1"/>
  <c r="G34" i="1" s="1"/>
  <c r="H27" i="1"/>
  <c r="H34" i="1" s="1"/>
  <c r="I34" i="1" s="1"/>
  <c r="J34" i="1" l="1"/>
  <c r="K34" i="1" s="1"/>
  <c r="K33" i="1"/>
</calcChain>
</file>

<file path=xl/sharedStrings.xml><?xml version="1.0" encoding="utf-8"?>
<sst xmlns="http://schemas.openxmlformats.org/spreadsheetml/2006/main" count="41" uniqueCount="36">
  <si>
    <t>DONDE SE REALIZO</t>
  </si>
  <si>
    <t>PARTIDOS REALIZADOS</t>
  </si>
  <si>
    <t>GOLES CONVERTIDOS</t>
  </si>
  <si>
    <t>PROMEDIO DE GOL</t>
  </si>
  <si>
    <t>AÑO DE REALIZACION</t>
  </si>
  <si>
    <t>Brasil</t>
  </si>
  <si>
    <t>Suiza</t>
  </si>
  <si>
    <t>suecia</t>
  </si>
  <si>
    <t>Sudafrica</t>
  </si>
  <si>
    <t>Alemania</t>
  </si>
  <si>
    <t>Corea y japon</t>
  </si>
  <si>
    <t>Francia</t>
  </si>
  <si>
    <t>Estados Unidos</t>
  </si>
  <si>
    <t>Italia</t>
  </si>
  <si>
    <t>Mexico</t>
  </si>
  <si>
    <t>España</t>
  </si>
  <si>
    <t>Argentina</t>
  </si>
  <si>
    <t>Inglaterra</t>
  </si>
  <si>
    <t>Chile</t>
  </si>
  <si>
    <t>MUNDIALES (desde 1950 hasta 2014)</t>
  </si>
  <si>
    <t>DATO MAYOR</t>
  </si>
  <si>
    <t>DATO MENOR</t>
  </si>
  <si>
    <t>RANGO = DATO MAYOR  -DATO MENOR</t>
  </si>
  <si>
    <t xml:space="preserve">RANGO  </t>
  </si>
  <si>
    <t xml:space="preserve">m = 1+3.3logn </t>
  </si>
  <si>
    <t>m : representa el numero de intervalor</t>
  </si>
  <si>
    <t>n: representa la muestra total de datos</t>
  </si>
  <si>
    <t>m=</t>
  </si>
  <si>
    <t>el tamaño de intervalos es</t>
  </si>
  <si>
    <t>PROMEDIO DE GOLES INTERVALOS</t>
  </si>
  <si>
    <t>FRECUENCIA</t>
  </si>
  <si>
    <t>TOTAL</t>
  </si>
  <si>
    <t>FRECUENCIA RELATIVA</t>
  </si>
  <si>
    <t>FRECUENCIA ACUMULADA</t>
  </si>
  <si>
    <t>FRECUENCIA RELATIVA ACUMULADA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</si>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</sst>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/>
    <xf numFmtId="0" fontId="0" fillId="0" borderId="9" xfId="0" applyFill="1" applyBorder="1"/>
    <xf numFmtId="2" fontId="0" fillId="0" borderId="9" xfId="0" applyNumberFormat="1" applyBorder="1"/>
    <xf numFmtId="164" fontId="0" fillId="0" borderId="9" xfId="0" applyNumberFormat="1" applyBorder="1"/>
    <xf numFmtId="1" fontId="0" fillId="0" borderId="0" xfId="0" applyNumberFormat="1"/>
    <xf numFmtId="1" fontId="0" fillId="0" borderId="9" xfId="0" applyNumberFormat="1" applyBorder="1"/>
    <xf numFmtId="1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19" xfId="0" applyNumberFormat="1" applyBorder="1"/>
    <xf numFmtId="1" fontId="0" fillId="0" borderId="20" xfId="0" applyNumberFormat="1" applyBorder="1"/>
    <xf numFmtId="1" fontId="0" fillId="0" borderId="21" xfId="0" applyNumberFormat="1" applyBorder="1"/>
    <xf numFmtId="1" fontId="0" fillId="0" borderId="23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/>
    <xf numFmtId="0" fontId="0" fillId="0" borderId="1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" fontId="0" fillId="0" borderId="18" xfId="1" applyNumberFormat="1" applyFont="1" applyBorder="1"/>
    <xf numFmtId="1" fontId="0" fillId="0" borderId="22" xfId="1" applyNumberFormat="1" applyFont="1" applyBorder="1"/>
    <xf numFmtId="165" fontId="0" fillId="0" borderId="9" xfId="0" applyNumberForma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</cellXfs>
  <cellStyles count="3">
    <cellStyle name="Millares [0]" xfId="1" builtinId="6"/>
    <cellStyle name="Normal" xfId="0" builtinId="0"/>
    <cellStyle name="Porcentaje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aseline="0"/>
              <a:t>PROMEDIO DE GOLES EN LOS MUNDIALES DE FÚTBOL. 1950 - 2014</a:t>
            </a:r>
          </a:p>
        </c:rich>
      </c:tx>
      <c:layout>
        <c:manualLayout>
          <c:xMode val="edge"/>
          <c:yMode val="edge"/>
          <c:x val="0.1031810880616632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Hoja1!$E$10</c:f>
              <c:strCache>
                <c:ptCount val="1"/>
                <c:pt idx="0">
                  <c:v>PROMEDIO DE GOL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Hoja1!$A$11:$B$27</c:f>
              <c:multiLvlStrCache>
                <c:ptCount val="17"/>
                <c:lvl>
                  <c:pt idx="0">
                    <c:v>Brasil</c:v>
                  </c:pt>
                  <c:pt idx="1">
                    <c:v>Suiza</c:v>
                  </c:pt>
                  <c:pt idx="2">
                    <c:v>suecia</c:v>
                  </c:pt>
                  <c:pt idx="3">
                    <c:v>Chile</c:v>
                  </c:pt>
                  <c:pt idx="4">
                    <c:v>Inglaterra</c:v>
                  </c:pt>
                  <c:pt idx="5">
                    <c:v>Mexico</c:v>
                  </c:pt>
                  <c:pt idx="6">
                    <c:v>Alemania</c:v>
                  </c:pt>
                  <c:pt idx="7">
                    <c:v>Argentina</c:v>
                  </c:pt>
                  <c:pt idx="8">
                    <c:v>España</c:v>
                  </c:pt>
                  <c:pt idx="9">
                    <c:v>Mexico</c:v>
                  </c:pt>
                  <c:pt idx="10">
                    <c:v>Italia</c:v>
                  </c:pt>
                  <c:pt idx="11">
                    <c:v>Estados Unidos</c:v>
                  </c:pt>
                  <c:pt idx="12">
                    <c:v>Francia</c:v>
                  </c:pt>
                  <c:pt idx="13">
                    <c:v>Corea y japon</c:v>
                  </c:pt>
                  <c:pt idx="14">
                    <c:v>Alemania</c:v>
                  </c:pt>
                  <c:pt idx="15">
                    <c:v>Sudafrica</c:v>
                  </c:pt>
                  <c:pt idx="16">
                    <c:v>Brasil</c:v>
                  </c:pt>
                </c:lvl>
                <c:lvl>
                  <c:pt idx="0">
                    <c:v>1950</c:v>
                  </c:pt>
                  <c:pt idx="1">
                    <c:v>1954</c:v>
                  </c:pt>
                  <c:pt idx="2">
                    <c:v>1958</c:v>
                  </c:pt>
                  <c:pt idx="3">
                    <c:v>1962</c:v>
                  </c:pt>
                  <c:pt idx="4">
                    <c:v>1966</c:v>
                  </c:pt>
                  <c:pt idx="5">
                    <c:v>1970</c:v>
                  </c:pt>
                  <c:pt idx="6">
                    <c:v>1974</c:v>
                  </c:pt>
                  <c:pt idx="7">
                    <c:v>1978</c:v>
                  </c:pt>
                  <c:pt idx="8">
                    <c:v>1982</c:v>
                  </c:pt>
                  <c:pt idx="9">
                    <c:v>1986</c:v>
                  </c:pt>
                  <c:pt idx="10">
                    <c:v>1990</c:v>
                  </c:pt>
                  <c:pt idx="11">
                    <c:v>1994</c:v>
                  </c:pt>
                  <c:pt idx="12">
                    <c:v>1998</c:v>
                  </c:pt>
                  <c:pt idx="13">
                    <c:v>2002</c:v>
                  </c:pt>
                  <c:pt idx="14">
                    <c:v>2006</c:v>
                  </c:pt>
                  <c:pt idx="15">
                    <c:v>2010</c:v>
                  </c:pt>
                  <c:pt idx="16">
                    <c:v>2014</c:v>
                  </c:pt>
                </c:lvl>
              </c:multiLvlStrCache>
            </c:multiLvlStrRef>
          </c:cat>
          <c:val>
            <c:numRef>
              <c:f>Hoja1!$E$11:$E$27</c:f>
              <c:numCache>
                <c:formatCode>0.00</c:formatCode>
                <c:ptCount val="17"/>
                <c:pt idx="0">
                  <c:v>4</c:v>
                </c:pt>
                <c:pt idx="1">
                  <c:v>5.384615384615385</c:v>
                </c:pt>
                <c:pt idx="2">
                  <c:v>3.6</c:v>
                </c:pt>
                <c:pt idx="3">
                  <c:v>2.78125</c:v>
                </c:pt>
                <c:pt idx="4">
                  <c:v>2.78125</c:v>
                </c:pt>
                <c:pt idx="5">
                  <c:v>2.96875</c:v>
                </c:pt>
                <c:pt idx="6">
                  <c:v>2.5526315789473686</c:v>
                </c:pt>
                <c:pt idx="7">
                  <c:v>2.6842105263157894</c:v>
                </c:pt>
                <c:pt idx="8">
                  <c:v>2.8076923076923075</c:v>
                </c:pt>
                <c:pt idx="9">
                  <c:v>2.5384615384615383</c:v>
                </c:pt>
                <c:pt idx="10">
                  <c:v>2.2115384615384617</c:v>
                </c:pt>
                <c:pt idx="11">
                  <c:v>2.7115384615384617</c:v>
                </c:pt>
                <c:pt idx="12">
                  <c:v>2.671875</c:v>
                </c:pt>
                <c:pt idx="13">
                  <c:v>2.515625</c:v>
                </c:pt>
                <c:pt idx="14">
                  <c:v>2.296875</c:v>
                </c:pt>
                <c:pt idx="15">
                  <c:v>2.265625</c:v>
                </c:pt>
                <c:pt idx="16">
                  <c:v>2.671875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E0-446A-825D-EAE73FF8B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354415"/>
        <c:axId val="3187499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Hoja1!$C$10</c15:sqref>
                        </c15:formulaRef>
                      </c:ext>
                    </c:extLst>
                    <c:strCache>
                      <c:ptCount val="1"/>
                      <c:pt idx="0">
                        <c:v>PARTIDOS REALIZADOS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Hoja1!$A$11:$B$27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Brasil</c:v>
                        </c:pt>
                        <c:pt idx="1">
                          <c:v>Suiza</c:v>
                        </c:pt>
                        <c:pt idx="2">
                          <c:v>suecia</c:v>
                        </c:pt>
                        <c:pt idx="3">
                          <c:v>Chile</c:v>
                        </c:pt>
                        <c:pt idx="4">
                          <c:v>Inglaterra</c:v>
                        </c:pt>
                        <c:pt idx="5">
                          <c:v>Mexico</c:v>
                        </c:pt>
                        <c:pt idx="6">
                          <c:v>Alemania</c:v>
                        </c:pt>
                        <c:pt idx="7">
                          <c:v>Argentina</c:v>
                        </c:pt>
                        <c:pt idx="8">
                          <c:v>España</c:v>
                        </c:pt>
                        <c:pt idx="9">
                          <c:v>Mexico</c:v>
                        </c:pt>
                        <c:pt idx="10">
                          <c:v>Italia</c:v>
                        </c:pt>
                        <c:pt idx="11">
                          <c:v>Estados Unidos</c:v>
                        </c:pt>
                        <c:pt idx="12">
                          <c:v>Francia</c:v>
                        </c:pt>
                        <c:pt idx="13">
                          <c:v>Corea y japon</c:v>
                        </c:pt>
                        <c:pt idx="14">
                          <c:v>Alemania</c:v>
                        </c:pt>
                        <c:pt idx="15">
                          <c:v>Sudafrica</c:v>
                        </c:pt>
                        <c:pt idx="16">
                          <c:v>Brasil</c:v>
                        </c:pt>
                      </c:lvl>
                      <c:lvl>
                        <c:pt idx="0">
                          <c:v>1950</c:v>
                        </c:pt>
                        <c:pt idx="1">
                          <c:v>1954</c:v>
                        </c:pt>
                        <c:pt idx="2">
                          <c:v>1958</c:v>
                        </c:pt>
                        <c:pt idx="3">
                          <c:v>1962</c:v>
                        </c:pt>
                        <c:pt idx="4">
                          <c:v>1966</c:v>
                        </c:pt>
                        <c:pt idx="5">
                          <c:v>1970</c:v>
                        </c:pt>
                        <c:pt idx="6">
                          <c:v>1974</c:v>
                        </c:pt>
                        <c:pt idx="7">
                          <c:v>1978</c:v>
                        </c:pt>
                        <c:pt idx="8">
                          <c:v>1982</c:v>
                        </c:pt>
                        <c:pt idx="9">
                          <c:v>1986</c:v>
                        </c:pt>
                        <c:pt idx="10">
                          <c:v>1990</c:v>
                        </c:pt>
                        <c:pt idx="11">
                          <c:v>1994</c:v>
                        </c:pt>
                        <c:pt idx="12">
                          <c:v>1998</c:v>
                        </c:pt>
                        <c:pt idx="13">
                          <c:v>2002</c:v>
                        </c:pt>
                        <c:pt idx="14">
                          <c:v>2006</c:v>
                        </c:pt>
                        <c:pt idx="15">
                          <c:v>2010</c:v>
                        </c:pt>
                        <c:pt idx="16">
                          <c:v>2014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Hoja1!$C$11:$C$27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22</c:v>
                      </c:pt>
                      <c:pt idx="1">
                        <c:v>26</c:v>
                      </c:pt>
                      <c:pt idx="2">
                        <c:v>35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38</c:v>
                      </c:pt>
                      <c:pt idx="7">
                        <c:v>38</c:v>
                      </c:pt>
                      <c:pt idx="8">
                        <c:v>52</c:v>
                      </c:pt>
                      <c:pt idx="9">
                        <c:v>52</c:v>
                      </c:pt>
                      <c:pt idx="10">
                        <c:v>52</c:v>
                      </c:pt>
                      <c:pt idx="11">
                        <c:v>52</c:v>
                      </c:pt>
                      <c:pt idx="12">
                        <c:v>64</c:v>
                      </c:pt>
                      <c:pt idx="13">
                        <c:v>64</c:v>
                      </c:pt>
                      <c:pt idx="14">
                        <c:v>64</c:v>
                      </c:pt>
                      <c:pt idx="15">
                        <c:v>64</c:v>
                      </c:pt>
                      <c:pt idx="16">
                        <c:v>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BE0-446A-825D-EAE73FF8B0E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Hoja1!$D$10</c15:sqref>
                        </c15:formulaRef>
                      </c:ext>
                    </c:extLst>
                    <c:strCache>
                      <c:ptCount val="1"/>
                      <c:pt idx="0">
                        <c:v>GOLES CONVERTIDOS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Hoja1!$A$11:$B$27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Brasil</c:v>
                        </c:pt>
                        <c:pt idx="1">
                          <c:v>Suiza</c:v>
                        </c:pt>
                        <c:pt idx="2">
                          <c:v>suecia</c:v>
                        </c:pt>
                        <c:pt idx="3">
                          <c:v>Chile</c:v>
                        </c:pt>
                        <c:pt idx="4">
                          <c:v>Inglaterra</c:v>
                        </c:pt>
                        <c:pt idx="5">
                          <c:v>Mexico</c:v>
                        </c:pt>
                        <c:pt idx="6">
                          <c:v>Alemania</c:v>
                        </c:pt>
                        <c:pt idx="7">
                          <c:v>Argentina</c:v>
                        </c:pt>
                        <c:pt idx="8">
                          <c:v>España</c:v>
                        </c:pt>
                        <c:pt idx="9">
                          <c:v>Mexico</c:v>
                        </c:pt>
                        <c:pt idx="10">
                          <c:v>Italia</c:v>
                        </c:pt>
                        <c:pt idx="11">
                          <c:v>Estados Unidos</c:v>
                        </c:pt>
                        <c:pt idx="12">
                          <c:v>Francia</c:v>
                        </c:pt>
                        <c:pt idx="13">
                          <c:v>Corea y japon</c:v>
                        </c:pt>
                        <c:pt idx="14">
                          <c:v>Alemania</c:v>
                        </c:pt>
                        <c:pt idx="15">
                          <c:v>Sudafrica</c:v>
                        </c:pt>
                        <c:pt idx="16">
                          <c:v>Brasil</c:v>
                        </c:pt>
                      </c:lvl>
                      <c:lvl>
                        <c:pt idx="0">
                          <c:v>1950</c:v>
                        </c:pt>
                        <c:pt idx="1">
                          <c:v>1954</c:v>
                        </c:pt>
                        <c:pt idx="2">
                          <c:v>1958</c:v>
                        </c:pt>
                        <c:pt idx="3">
                          <c:v>1962</c:v>
                        </c:pt>
                        <c:pt idx="4">
                          <c:v>1966</c:v>
                        </c:pt>
                        <c:pt idx="5">
                          <c:v>1970</c:v>
                        </c:pt>
                        <c:pt idx="6">
                          <c:v>1974</c:v>
                        </c:pt>
                        <c:pt idx="7">
                          <c:v>1978</c:v>
                        </c:pt>
                        <c:pt idx="8">
                          <c:v>1982</c:v>
                        </c:pt>
                        <c:pt idx="9">
                          <c:v>1986</c:v>
                        </c:pt>
                        <c:pt idx="10">
                          <c:v>1990</c:v>
                        </c:pt>
                        <c:pt idx="11">
                          <c:v>1994</c:v>
                        </c:pt>
                        <c:pt idx="12">
                          <c:v>1998</c:v>
                        </c:pt>
                        <c:pt idx="13">
                          <c:v>2002</c:v>
                        </c:pt>
                        <c:pt idx="14">
                          <c:v>2006</c:v>
                        </c:pt>
                        <c:pt idx="15">
                          <c:v>2010</c:v>
                        </c:pt>
                        <c:pt idx="16">
                          <c:v>2014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Hoja1!$D$11:$D$27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88</c:v>
                      </c:pt>
                      <c:pt idx="1">
                        <c:v>140</c:v>
                      </c:pt>
                      <c:pt idx="2">
                        <c:v>126</c:v>
                      </c:pt>
                      <c:pt idx="3">
                        <c:v>89</c:v>
                      </c:pt>
                      <c:pt idx="4">
                        <c:v>89</c:v>
                      </c:pt>
                      <c:pt idx="5">
                        <c:v>95</c:v>
                      </c:pt>
                      <c:pt idx="6">
                        <c:v>97</c:v>
                      </c:pt>
                      <c:pt idx="7">
                        <c:v>102</c:v>
                      </c:pt>
                      <c:pt idx="8">
                        <c:v>146</c:v>
                      </c:pt>
                      <c:pt idx="9">
                        <c:v>132</c:v>
                      </c:pt>
                      <c:pt idx="10">
                        <c:v>115</c:v>
                      </c:pt>
                      <c:pt idx="11">
                        <c:v>141</c:v>
                      </c:pt>
                      <c:pt idx="12">
                        <c:v>171</c:v>
                      </c:pt>
                      <c:pt idx="13">
                        <c:v>161</c:v>
                      </c:pt>
                      <c:pt idx="14">
                        <c:v>147</c:v>
                      </c:pt>
                      <c:pt idx="15">
                        <c:v>145</c:v>
                      </c:pt>
                      <c:pt idx="16">
                        <c:v>171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BE0-446A-825D-EAE73FF8B0E1}"/>
                  </c:ext>
                </c:extLst>
              </c15:ser>
            </c15:filteredBarSeries>
          </c:ext>
        </c:extLst>
      </c:barChart>
      <c:catAx>
        <c:axId val="32635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Años</a:t>
                </a:r>
                <a:r>
                  <a:rPr lang="es-CO" baseline="0"/>
                  <a:t> Y Sedes De Los Mundiales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8749967"/>
        <c:crosses val="autoZero"/>
        <c:auto val="1"/>
        <c:lblAlgn val="ctr"/>
        <c:lblOffset val="100"/>
        <c:noMultiLvlLbl val="0"/>
      </c:catAx>
      <c:valAx>
        <c:axId val="318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635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aseline="0"/>
              <a:t>PROMEDIO DE GOL EN LOS MUNDIALES DE FUTBOL. 1950 - 2014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2"/>
          <c:order val="2"/>
          <c:tx>
            <c:strRef>
              <c:f>Hoja1!$E$10</c:f>
              <c:strCache>
                <c:ptCount val="1"/>
                <c:pt idx="0">
                  <c:v>PROMEDIO DE GOL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918-44DD-8D1B-F6A165BB5CD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918-44DD-8D1B-F6A165BB5CD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3918-44DD-8D1B-F6A165BB5CD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3918-44DD-8D1B-F6A165BB5CD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3918-44DD-8D1B-F6A165BB5CD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3918-44DD-8D1B-F6A165BB5CD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3918-44DD-8D1B-F6A165BB5CD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3918-44DD-8D1B-F6A165BB5CD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3918-44DD-8D1B-F6A165BB5CD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3918-44DD-8D1B-F6A165BB5CD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3918-44DD-8D1B-F6A165BB5CD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3918-44DD-8D1B-F6A165BB5CD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3918-44DD-8D1B-F6A165BB5CD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3918-44DD-8D1B-F6A165BB5CD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3918-44DD-8D1B-F6A165BB5CD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3918-44DD-8D1B-F6A165BB5CD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3918-44DD-8D1B-F6A165BB5C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Hoja1!$A$11:$B$27</c:f>
              <c:multiLvlStrCache>
                <c:ptCount val="17"/>
                <c:lvl>
                  <c:pt idx="0">
                    <c:v>Brasil</c:v>
                  </c:pt>
                  <c:pt idx="1">
                    <c:v>Suiza</c:v>
                  </c:pt>
                  <c:pt idx="2">
                    <c:v>suecia</c:v>
                  </c:pt>
                  <c:pt idx="3">
                    <c:v>Chile</c:v>
                  </c:pt>
                  <c:pt idx="4">
                    <c:v>Inglaterra</c:v>
                  </c:pt>
                  <c:pt idx="5">
                    <c:v>Mexico</c:v>
                  </c:pt>
                  <c:pt idx="6">
                    <c:v>Alemania</c:v>
                  </c:pt>
                  <c:pt idx="7">
                    <c:v>Argentina</c:v>
                  </c:pt>
                  <c:pt idx="8">
                    <c:v>España</c:v>
                  </c:pt>
                  <c:pt idx="9">
                    <c:v>Mexico</c:v>
                  </c:pt>
                  <c:pt idx="10">
                    <c:v>Italia</c:v>
                  </c:pt>
                  <c:pt idx="11">
                    <c:v>Estados Unidos</c:v>
                  </c:pt>
                  <c:pt idx="12">
                    <c:v>Francia</c:v>
                  </c:pt>
                  <c:pt idx="13">
                    <c:v>Corea y japon</c:v>
                  </c:pt>
                  <c:pt idx="14">
                    <c:v>Alemania</c:v>
                  </c:pt>
                  <c:pt idx="15">
                    <c:v>Sudafrica</c:v>
                  </c:pt>
                  <c:pt idx="16">
                    <c:v>Brasil</c:v>
                  </c:pt>
                </c:lvl>
                <c:lvl>
                  <c:pt idx="0">
                    <c:v>1950</c:v>
                  </c:pt>
                  <c:pt idx="1">
                    <c:v>1954</c:v>
                  </c:pt>
                  <c:pt idx="2">
                    <c:v>1958</c:v>
                  </c:pt>
                  <c:pt idx="3">
                    <c:v>1962</c:v>
                  </c:pt>
                  <c:pt idx="4">
                    <c:v>1966</c:v>
                  </c:pt>
                  <c:pt idx="5">
                    <c:v>1970</c:v>
                  </c:pt>
                  <c:pt idx="6">
                    <c:v>1974</c:v>
                  </c:pt>
                  <c:pt idx="7">
                    <c:v>1978</c:v>
                  </c:pt>
                  <c:pt idx="8">
                    <c:v>1982</c:v>
                  </c:pt>
                  <c:pt idx="9">
                    <c:v>1986</c:v>
                  </c:pt>
                  <c:pt idx="10">
                    <c:v>1990</c:v>
                  </c:pt>
                  <c:pt idx="11">
                    <c:v>1994</c:v>
                  </c:pt>
                  <c:pt idx="12">
                    <c:v>1998</c:v>
                  </c:pt>
                  <c:pt idx="13">
                    <c:v>2002</c:v>
                  </c:pt>
                  <c:pt idx="14">
                    <c:v>2006</c:v>
                  </c:pt>
                  <c:pt idx="15">
                    <c:v>2010</c:v>
                  </c:pt>
                  <c:pt idx="16">
                    <c:v>2014</c:v>
                  </c:pt>
                </c:lvl>
              </c:multiLvlStrCache>
            </c:multiLvlStrRef>
          </c:cat>
          <c:val>
            <c:numRef>
              <c:f>Hoja1!$E$11:$E$27</c:f>
              <c:numCache>
                <c:formatCode>0.00</c:formatCode>
                <c:ptCount val="17"/>
                <c:pt idx="0">
                  <c:v>4</c:v>
                </c:pt>
                <c:pt idx="1">
                  <c:v>5.384615384615385</c:v>
                </c:pt>
                <c:pt idx="2">
                  <c:v>3.6</c:v>
                </c:pt>
                <c:pt idx="3">
                  <c:v>2.78125</c:v>
                </c:pt>
                <c:pt idx="4">
                  <c:v>2.78125</c:v>
                </c:pt>
                <c:pt idx="5">
                  <c:v>2.96875</c:v>
                </c:pt>
                <c:pt idx="6">
                  <c:v>2.5526315789473686</c:v>
                </c:pt>
                <c:pt idx="7">
                  <c:v>2.6842105263157894</c:v>
                </c:pt>
                <c:pt idx="8">
                  <c:v>2.8076923076923075</c:v>
                </c:pt>
                <c:pt idx="9">
                  <c:v>2.5384615384615383</c:v>
                </c:pt>
                <c:pt idx="10">
                  <c:v>2.2115384615384617</c:v>
                </c:pt>
                <c:pt idx="11">
                  <c:v>2.7115384615384617</c:v>
                </c:pt>
                <c:pt idx="12">
                  <c:v>2.671875</c:v>
                </c:pt>
                <c:pt idx="13">
                  <c:v>2.515625</c:v>
                </c:pt>
                <c:pt idx="14">
                  <c:v>2.296875</c:v>
                </c:pt>
                <c:pt idx="15">
                  <c:v>2.265625</c:v>
                </c:pt>
                <c:pt idx="16">
                  <c:v>2.671875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0-4D13-93FF-4BD31411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Hoja1!$C$10</c15:sqref>
                        </c15:formulaRef>
                      </c:ext>
                    </c:extLst>
                    <c:strCache>
                      <c:ptCount val="1"/>
                      <c:pt idx="0">
                        <c:v>PARTIDOS REALIZADOS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3-3918-44DD-8D1B-F6A165BB5CDF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5-3918-44DD-8D1B-F6A165BB5CDF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7-3918-44DD-8D1B-F6A165BB5CDF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9-3918-44DD-8D1B-F6A165BB5CDF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B-3918-44DD-8D1B-F6A165BB5CDF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D-3918-44DD-8D1B-F6A165BB5CDF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2F-3918-44DD-8D1B-F6A165BB5CDF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1-3918-44DD-8D1B-F6A165BB5CDF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3-3918-44DD-8D1B-F6A165BB5CDF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5-3918-44DD-8D1B-F6A165BB5CDF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7-3918-44DD-8D1B-F6A165BB5CDF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9-3918-44DD-8D1B-F6A165BB5CDF}"/>
                    </c:ext>
                  </c:extLst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lumOff val="4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lumOff val="4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Off val="4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B-3918-44DD-8D1B-F6A165BB5CDF}"/>
                    </c:ext>
                  </c:extLst>
                </c:dPt>
                <c:dPt>
                  <c:idx val="13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lumOff val="4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lumOff val="4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Off val="4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D-3918-44DD-8D1B-F6A165BB5CDF}"/>
                    </c:ext>
                  </c:extLst>
                </c:dPt>
                <c:dPt>
                  <c:idx val="14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lumOff val="4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lumOff val="4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Off val="4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3F-3918-44DD-8D1B-F6A165BB5CDF}"/>
                    </c:ext>
                  </c:extLst>
                </c:dPt>
                <c:dPt>
                  <c:idx val="15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5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5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5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41-3918-44DD-8D1B-F6A165BB5CDF}"/>
                    </c:ext>
                  </c:extLst>
                </c:dPt>
                <c:dPt>
                  <c:idx val="16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5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5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5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>
                    <c:ext xmlns:c16="http://schemas.microsoft.com/office/drawing/2014/chart" uri="{C3380CC4-5D6E-409C-BE32-E72D297353CC}">
                      <c16:uniqueId val="{00000043-3918-44DD-8D1B-F6A165BB5CDF}"/>
                    </c:ext>
                  </c:extLst>
                </c:dPt>
                <c:cat>
                  <c:multiLvlStrRef>
                    <c:extLst>
                      <c:ext uri="{02D57815-91ED-43cb-92C2-25804820EDAC}">
                        <c15:formulaRef>
                          <c15:sqref>Hoja1!$A$11:$B$27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Brasil</c:v>
                        </c:pt>
                        <c:pt idx="1">
                          <c:v>Suiza</c:v>
                        </c:pt>
                        <c:pt idx="2">
                          <c:v>suecia</c:v>
                        </c:pt>
                        <c:pt idx="3">
                          <c:v>Chile</c:v>
                        </c:pt>
                        <c:pt idx="4">
                          <c:v>Inglaterra</c:v>
                        </c:pt>
                        <c:pt idx="5">
                          <c:v>Mexico</c:v>
                        </c:pt>
                        <c:pt idx="6">
                          <c:v>Alemania</c:v>
                        </c:pt>
                        <c:pt idx="7">
                          <c:v>Argentina</c:v>
                        </c:pt>
                        <c:pt idx="8">
                          <c:v>España</c:v>
                        </c:pt>
                        <c:pt idx="9">
                          <c:v>Mexico</c:v>
                        </c:pt>
                        <c:pt idx="10">
                          <c:v>Italia</c:v>
                        </c:pt>
                        <c:pt idx="11">
                          <c:v>Estados Unidos</c:v>
                        </c:pt>
                        <c:pt idx="12">
                          <c:v>Francia</c:v>
                        </c:pt>
                        <c:pt idx="13">
                          <c:v>Corea y japon</c:v>
                        </c:pt>
                        <c:pt idx="14">
                          <c:v>Alemania</c:v>
                        </c:pt>
                        <c:pt idx="15">
                          <c:v>Sudafrica</c:v>
                        </c:pt>
                        <c:pt idx="16">
                          <c:v>Brasil</c:v>
                        </c:pt>
                      </c:lvl>
                      <c:lvl>
                        <c:pt idx="0">
                          <c:v>1950</c:v>
                        </c:pt>
                        <c:pt idx="1">
                          <c:v>1954</c:v>
                        </c:pt>
                        <c:pt idx="2">
                          <c:v>1958</c:v>
                        </c:pt>
                        <c:pt idx="3">
                          <c:v>1962</c:v>
                        </c:pt>
                        <c:pt idx="4">
                          <c:v>1966</c:v>
                        </c:pt>
                        <c:pt idx="5">
                          <c:v>1970</c:v>
                        </c:pt>
                        <c:pt idx="6">
                          <c:v>1974</c:v>
                        </c:pt>
                        <c:pt idx="7">
                          <c:v>1978</c:v>
                        </c:pt>
                        <c:pt idx="8">
                          <c:v>1982</c:v>
                        </c:pt>
                        <c:pt idx="9">
                          <c:v>1986</c:v>
                        </c:pt>
                        <c:pt idx="10">
                          <c:v>1990</c:v>
                        </c:pt>
                        <c:pt idx="11">
                          <c:v>1994</c:v>
                        </c:pt>
                        <c:pt idx="12">
                          <c:v>1998</c:v>
                        </c:pt>
                        <c:pt idx="13">
                          <c:v>2002</c:v>
                        </c:pt>
                        <c:pt idx="14">
                          <c:v>2006</c:v>
                        </c:pt>
                        <c:pt idx="15">
                          <c:v>2010</c:v>
                        </c:pt>
                        <c:pt idx="16">
                          <c:v>2014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Hoja1!$C$11:$C$27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22</c:v>
                      </c:pt>
                      <c:pt idx="1">
                        <c:v>26</c:v>
                      </c:pt>
                      <c:pt idx="2">
                        <c:v>35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38</c:v>
                      </c:pt>
                      <c:pt idx="7">
                        <c:v>38</c:v>
                      </c:pt>
                      <c:pt idx="8">
                        <c:v>52</c:v>
                      </c:pt>
                      <c:pt idx="9">
                        <c:v>52</c:v>
                      </c:pt>
                      <c:pt idx="10">
                        <c:v>52</c:v>
                      </c:pt>
                      <c:pt idx="11">
                        <c:v>52</c:v>
                      </c:pt>
                      <c:pt idx="12">
                        <c:v>64</c:v>
                      </c:pt>
                      <c:pt idx="13">
                        <c:v>64</c:v>
                      </c:pt>
                      <c:pt idx="14">
                        <c:v>64</c:v>
                      </c:pt>
                      <c:pt idx="15">
                        <c:v>64</c:v>
                      </c:pt>
                      <c:pt idx="16">
                        <c:v>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80-4D13-93FF-4BD314110DA5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Hoja1!$D$10</c15:sqref>
                        </c15:formulaRef>
                      </c:ext>
                    </c:extLst>
                    <c:strCache>
                      <c:ptCount val="1"/>
                      <c:pt idx="0">
                        <c:v>GOLES CONVERTIDOS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3918-44DD-8D1B-F6A165BB5CDF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3918-44DD-8D1B-F6A165BB5CDF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3918-44DD-8D1B-F6A165BB5CDF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3918-44DD-8D1B-F6A165BB5CDF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3918-44DD-8D1B-F6A165BB5CDF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3918-44DD-8D1B-F6A165BB5CDF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1-3918-44DD-8D1B-F6A165BB5CDF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3-3918-44DD-8D1B-F6A165BB5CDF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5-3918-44DD-8D1B-F6A165BB5CDF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7-3918-44DD-8D1B-F6A165BB5CDF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9-3918-44DD-8D1B-F6A165BB5CDF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B-3918-44DD-8D1B-F6A165BB5CDF}"/>
                    </c:ext>
                  </c:extLst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lumOff val="4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lumOff val="4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Off val="4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D-3918-44DD-8D1B-F6A165BB5CDF}"/>
                    </c:ext>
                  </c:extLst>
                </c:dPt>
                <c:dPt>
                  <c:idx val="13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lumOff val="4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lumOff val="4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Off val="4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F-3918-44DD-8D1B-F6A165BB5CDF}"/>
                    </c:ext>
                  </c:extLst>
                </c:dPt>
                <c:dPt>
                  <c:idx val="14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lumOff val="4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lumOff val="4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Off val="4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1-3918-44DD-8D1B-F6A165BB5CDF}"/>
                    </c:ext>
                  </c:extLst>
                </c:dPt>
                <c:dPt>
                  <c:idx val="15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5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5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5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3-3918-44DD-8D1B-F6A165BB5CDF}"/>
                    </c:ext>
                  </c:extLst>
                </c:dPt>
                <c:dPt>
                  <c:idx val="16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5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5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5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  <a:sp3d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5-3918-44DD-8D1B-F6A165BB5CDF}"/>
                    </c:ext>
                  </c:extLst>
                </c:dPt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Hoja1!$A$11:$B$27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Brasil</c:v>
                        </c:pt>
                        <c:pt idx="1">
                          <c:v>Suiza</c:v>
                        </c:pt>
                        <c:pt idx="2">
                          <c:v>suecia</c:v>
                        </c:pt>
                        <c:pt idx="3">
                          <c:v>Chile</c:v>
                        </c:pt>
                        <c:pt idx="4">
                          <c:v>Inglaterra</c:v>
                        </c:pt>
                        <c:pt idx="5">
                          <c:v>Mexico</c:v>
                        </c:pt>
                        <c:pt idx="6">
                          <c:v>Alemania</c:v>
                        </c:pt>
                        <c:pt idx="7">
                          <c:v>Argentina</c:v>
                        </c:pt>
                        <c:pt idx="8">
                          <c:v>España</c:v>
                        </c:pt>
                        <c:pt idx="9">
                          <c:v>Mexico</c:v>
                        </c:pt>
                        <c:pt idx="10">
                          <c:v>Italia</c:v>
                        </c:pt>
                        <c:pt idx="11">
                          <c:v>Estados Unidos</c:v>
                        </c:pt>
                        <c:pt idx="12">
                          <c:v>Francia</c:v>
                        </c:pt>
                        <c:pt idx="13">
                          <c:v>Corea y japon</c:v>
                        </c:pt>
                        <c:pt idx="14">
                          <c:v>Alemania</c:v>
                        </c:pt>
                        <c:pt idx="15">
                          <c:v>Sudafrica</c:v>
                        </c:pt>
                        <c:pt idx="16">
                          <c:v>Brasil</c:v>
                        </c:pt>
                      </c:lvl>
                      <c:lvl>
                        <c:pt idx="0">
                          <c:v>1950</c:v>
                        </c:pt>
                        <c:pt idx="1">
                          <c:v>1954</c:v>
                        </c:pt>
                        <c:pt idx="2">
                          <c:v>1958</c:v>
                        </c:pt>
                        <c:pt idx="3">
                          <c:v>1962</c:v>
                        </c:pt>
                        <c:pt idx="4">
                          <c:v>1966</c:v>
                        </c:pt>
                        <c:pt idx="5">
                          <c:v>1970</c:v>
                        </c:pt>
                        <c:pt idx="6">
                          <c:v>1974</c:v>
                        </c:pt>
                        <c:pt idx="7">
                          <c:v>1978</c:v>
                        </c:pt>
                        <c:pt idx="8">
                          <c:v>1982</c:v>
                        </c:pt>
                        <c:pt idx="9">
                          <c:v>1986</c:v>
                        </c:pt>
                        <c:pt idx="10">
                          <c:v>1990</c:v>
                        </c:pt>
                        <c:pt idx="11">
                          <c:v>1994</c:v>
                        </c:pt>
                        <c:pt idx="12">
                          <c:v>1998</c:v>
                        </c:pt>
                        <c:pt idx="13">
                          <c:v>2002</c:v>
                        </c:pt>
                        <c:pt idx="14">
                          <c:v>2006</c:v>
                        </c:pt>
                        <c:pt idx="15">
                          <c:v>2010</c:v>
                        </c:pt>
                        <c:pt idx="16">
                          <c:v>2014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Hoja1!$D$11:$D$27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88</c:v>
                      </c:pt>
                      <c:pt idx="1">
                        <c:v>140</c:v>
                      </c:pt>
                      <c:pt idx="2">
                        <c:v>126</c:v>
                      </c:pt>
                      <c:pt idx="3">
                        <c:v>89</c:v>
                      </c:pt>
                      <c:pt idx="4">
                        <c:v>89</c:v>
                      </c:pt>
                      <c:pt idx="5">
                        <c:v>95</c:v>
                      </c:pt>
                      <c:pt idx="6">
                        <c:v>97</c:v>
                      </c:pt>
                      <c:pt idx="7">
                        <c:v>102</c:v>
                      </c:pt>
                      <c:pt idx="8">
                        <c:v>146</c:v>
                      </c:pt>
                      <c:pt idx="9">
                        <c:v>132</c:v>
                      </c:pt>
                      <c:pt idx="10">
                        <c:v>115</c:v>
                      </c:pt>
                      <c:pt idx="11">
                        <c:v>141</c:v>
                      </c:pt>
                      <c:pt idx="12">
                        <c:v>171</c:v>
                      </c:pt>
                      <c:pt idx="13">
                        <c:v>161</c:v>
                      </c:pt>
                      <c:pt idx="14">
                        <c:v>147</c:v>
                      </c:pt>
                      <c:pt idx="15">
                        <c:v>145</c:v>
                      </c:pt>
                      <c:pt idx="16">
                        <c:v>171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80-4D13-93FF-4BD314110DA5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Hoja1!$H$22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Hoja1!$G$23:$G$27</c:f>
              <c:strCache>
                <c:ptCount val="5"/>
                <c:pt idx="0">
                  <c:v>2,21153846153846 - 2,8385691028628</c:v>
                </c:pt>
                <c:pt idx="1">
                  <c:v>2,8485691028628 - 3,47559974418714</c:v>
                </c:pt>
                <c:pt idx="2">
                  <c:v>3,48559974418714 - 4,11263038551148</c:v>
                </c:pt>
                <c:pt idx="3">
                  <c:v>4,12263038551148 - 4,74966102683582</c:v>
                </c:pt>
                <c:pt idx="4">
                  <c:v>4,75966102683582 - 5,38669166816016</c:v>
                </c:pt>
              </c:strCache>
            </c:strRef>
          </c:cat>
          <c:val>
            <c:numRef>
              <c:f>Hoja1!$H$23:$H$27</c:f>
              <c:numCache>
                <c:formatCode>0</c:formatCode>
                <c:ptCount val="5"/>
                <c:pt idx="0">
                  <c:v>13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7-48E5-8168-34FBDBCC3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339168"/>
        <c:axId val="476338512"/>
        <c:axId val="0"/>
      </c:bar3DChart>
      <c:catAx>
        <c:axId val="47633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6338512"/>
        <c:crosses val="autoZero"/>
        <c:auto val="1"/>
        <c:lblAlgn val="ctr"/>
        <c:lblOffset val="100"/>
        <c:noMultiLvlLbl val="0"/>
      </c:catAx>
      <c:valAx>
        <c:axId val="47633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633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5000000000000001E-2"/>
          <c:y val="0.19895851560221639"/>
          <c:w val="0.66855096237970257"/>
          <c:h val="0.75474518810148727"/>
        </c:manualLayout>
      </c:layout>
      <c:pie3DChart>
        <c:varyColors val="1"/>
        <c:ser>
          <c:idx val="0"/>
          <c:order val="0"/>
          <c:tx>
            <c:strRef>
              <c:f>Hoja1!$H$22</c:f>
              <c:strCache>
                <c:ptCount val="1"/>
                <c:pt idx="0">
                  <c:v>FRECUENCIA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Hoja1!$G$23:$G$27</c:f>
              <c:strCache>
                <c:ptCount val="5"/>
                <c:pt idx="0">
                  <c:v>2,21153846153846 - 2,8385691028628</c:v>
                </c:pt>
                <c:pt idx="1">
                  <c:v>2,8485691028628 - 3,47559974418714</c:v>
                </c:pt>
                <c:pt idx="2">
                  <c:v>3,48559974418714 - 4,11263038551148</c:v>
                </c:pt>
                <c:pt idx="3">
                  <c:v>4,12263038551148 - 4,74966102683582</c:v>
                </c:pt>
                <c:pt idx="4">
                  <c:v>4,75966102683582 - 5,38669166816016</c:v>
                </c:pt>
              </c:strCache>
            </c:strRef>
          </c:cat>
          <c:val>
            <c:numRef>
              <c:f>Hoja1!$H$23:$H$27</c:f>
              <c:numCache>
                <c:formatCode>0</c:formatCode>
                <c:ptCount val="5"/>
                <c:pt idx="0">
                  <c:v>13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9-4FE3-ACE0-999E37FEBA6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55894</xdr:colOff>
      <xdr:row>28</xdr:row>
      <xdr:rowOff>11889</xdr:rowOff>
    </xdr:from>
    <xdr:to>
      <xdr:col>5</xdr:col>
      <xdr:colOff>15874</xdr:colOff>
      <xdr:row>47</xdr:row>
      <xdr:rowOff>190483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16EFAE-1BF1-477A-A5F4-C93680E0F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74215</xdr:colOff>
      <xdr:row>48</xdr:row>
      <xdr:rowOff>47611</xdr:rowOff>
    </xdr:from>
    <xdr:to>
      <xdr:col>4</xdr:col>
      <xdr:colOff>1222375</xdr:colOff>
      <xdr:row>75</xdr:row>
      <xdr:rowOff>40285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71B0A7-EC7E-4ABA-BA10-700EAAC7A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47625</xdr:colOff>
      <xdr:row>0</xdr:row>
      <xdr:rowOff>59531</xdr:rowOff>
    </xdr:from>
    <xdr:ext cx="13239750" cy="1250155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B5DEA36-1B31-4CCC-A167-63D541255BD5}"/>
            </a:ext>
          </a:extLst>
        </xdr:cNvPr>
        <xdr:cNvSpPr txBox="1"/>
      </xdr:nvSpPr>
      <xdr:spPr>
        <a:xfrm>
          <a:off x="47625" y="59531"/>
          <a:ext cx="13239750" cy="1250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s-CO" sz="1100" b="1"/>
            <a:t>MODULO MATEMATICAS APLICADAS</a:t>
          </a:r>
        </a:p>
        <a:p>
          <a:pPr algn="ctr"/>
          <a:r>
            <a:rPr lang="es-CO" sz="1100" b="1"/>
            <a:t>UNIDAD</a:t>
          </a:r>
          <a:r>
            <a:rPr lang="es-CO" sz="1100" b="1" baseline="0"/>
            <a:t> 1 ACTIVIDAD 2</a:t>
          </a:r>
        </a:p>
        <a:p>
          <a:pPr algn="ctr"/>
          <a:endParaRPr lang="es-CO" sz="1100" b="1"/>
        </a:p>
        <a:p>
          <a:pPr algn="ctr"/>
          <a:r>
            <a:rPr lang="es-CO" sz="1100" b="1"/>
            <a:t>URIEL</a:t>
          </a:r>
          <a:r>
            <a:rPr lang="es-CO" sz="1100" b="1" baseline="0"/>
            <a:t> ANDRES TINOC ACERO</a:t>
          </a:r>
        </a:p>
        <a:p>
          <a:pPr algn="ctr"/>
          <a:r>
            <a:rPr lang="es-CO" sz="1100" b="1" baseline="0"/>
            <a:t>CC. 1077967179 DE VILLETA</a:t>
          </a:r>
        </a:p>
        <a:p>
          <a:pPr algn="ctr"/>
          <a:r>
            <a:rPr lang="es-CO" sz="1100" b="1" baseline="0"/>
            <a:t>ALUMNO</a:t>
          </a:r>
        </a:p>
        <a:p>
          <a:pPr algn="ctr"/>
          <a:endParaRPr lang="es-CO" sz="1100" b="1"/>
        </a:p>
      </xdr:txBody>
    </xdr:sp>
    <xdr:clientData/>
  </xdr:oneCellAnchor>
  <xdr:twoCellAnchor>
    <xdr:from>
      <xdr:col>8</xdr:col>
      <xdr:colOff>1446608</xdr:colOff>
      <xdr:row>14</xdr:row>
      <xdr:rowOff>190499</xdr:rowOff>
    </xdr:from>
    <xdr:to>
      <xdr:col>11</xdr:col>
      <xdr:colOff>345281</xdr:colOff>
      <xdr:row>26</xdr:row>
      <xdr:rowOff>151209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60D7EF4-A3F5-47FA-8904-553B0C5F4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11907</xdr:colOff>
      <xdr:row>36</xdr:row>
      <xdr:rowOff>15479</xdr:rowOff>
    </xdr:from>
    <xdr:to>
      <xdr:col>8</xdr:col>
      <xdr:colOff>1035844</xdr:colOff>
      <xdr:row>50</xdr:row>
      <xdr:rowOff>91679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D77BE7D-CF8E-48A3-846E-A5E496894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1FAC3-A2B6-4DFB-9F58-046FBDAE4CC7}" name="Tabla1" displayName="Tabla1" ref="G22:H27" totalsRowShown="0" headerRowDxfId="9" headerRowBorderDxfId="11" tableBorderDxfId="12" totalsRowBorderDxfId="10">
  <autoFilter ref="G22:H27" xr:uid="{EB74A49C-8C02-4727-B958-D5896F386400}">
    <filterColumn colId="0" hiddenButton="1"/>
    <filterColumn colId="1" hiddenButton="1"/>
  </autoFilter>
  <tableColumns count="2">
    <tableColumn id="1" xr3:uid="{4F44538A-300B-4D7D-8668-71828A2A6BA5}" name="PROMEDIO DE GOLES INTERVALOS" dataDxfId="0" dataCellStyle="Millares [0]">
      <calculatedColumnFormula>CONCATENATE(K10," - ",L10)</calculatedColumnFormula>
    </tableColumn>
    <tableColumn id="2" xr3:uid="{10497503-4425-42A9-8D3C-3B884487C8A2}" name="FRECUENCIA" dataDxfId="1">
      <calculatedColumnFormula>SUMPRODUCT(($E$11:$E$27&gt;=K10)*($E$11:$E$27&lt;=L10))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28529-7A9C-4747-9EA7-8D281FDF5BBD}" name="Tabla2" displayName="Tabla2" ref="A10:E27" totalsRowShown="0" headerRowBorderDxfId="7" tableBorderDxfId="8">
  <autoFilter ref="A10:E27" xr:uid="{4179D42E-D20B-4DA9-99B8-635A5BE5DF9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D435193-4283-42CC-8B72-64FE943E7D7D}" name="AÑO DE REALIZACION" dataDxfId="6"/>
    <tableColumn id="2" xr3:uid="{A4985E94-E1EF-4FF9-B91A-54FD77EDBDB8}" name="DONDE SE REALIZO" dataDxfId="5"/>
    <tableColumn id="3" xr3:uid="{D42F7100-4E4C-494F-813C-9D3C0576D6B6}" name="PARTIDOS REALIZADOS" dataDxfId="4"/>
    <tableColumn id="4" xr3:uid="{B8F66EAE-34AE-4939-A404-01AAE3E44966}" name="GOLES CONVERTIDOS" dataDxfId="3"/>
    <tableColumn id="5" xr3:uid="{E39E49AF-628E-4FB3-B5A8-1BA9EBCA3831}" name="PROMEDIO DE GOL" dataDxfId="2">
      <calculatedColumnFormula>D11/C11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801E-7169-43A2-A32A-0C8D9F08F0AE}">
  <dimension ref="A1:N35"/>
  <sheetViews>
    <sheetView tabSelected="1" topLeftCell="A28" zoomScale="80" zoomScaleNormal="80" workbookViewId="0">
      <selection activeCell="F38" sqref="F38"/>
    </sheetView>
  </sheetViews>
  <sheetFormatPr baseColWidth="10" defaultRowHeight="15" x14ac:dyDescent="0.25"/>
  <cols>
    <col min="1" max="1" width="22.7109375" style="2" customWidth="1"/>
    <col min="2" max="2" width="20.7109375" customWidth="1"/>
    <col min="3" max="3" width="24.140625" style="1" customWidth="1"/>
    <col min="4" max="4" width="22.7109375" style="2" customWidth="1"/>
    <col min="5" max="5" width="20.5703125" style="3" customWidth="1"/>
    <col min="7" max="7" width="40.5703125" bestFit="1" customWidth="1"/>
    <col min="8" max="8" width="12.7109375" bestFit="1" customWidth="1"/>
    <col min="9" max="9" width="22.140625" style="54" bestFit="1" customWidth="1"/>
    <col min="10" max="10" width="25.28515625" bestFit="1" customWidth="1"/>
    <col min="11" max="11" width="35" bestFit="1" customWidth="1"/>
    <col min="12" max="12" width="12.7109375" bestFit="1" customWidth="1"/>
  </cols>
  <sheetData>
    <row r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ht="15.75" thickBot="1" x14ac:dyDescent="0.3"/>
    <row r="9" spans="1:14" ht="27" customHeight="1" thickBot="1" x14ac:dyDescent="0.3">
      <c r="A9" s="20" t="s">
        <v>19</v>
      </c>
      <c r="B9" s="21"/>
      <c r="C9" s="21"/>
      <c r="D9" s="21"/>
      <c r="E9" s="22"/>
      <c r="G9" s="13" t="s">
        <v>20</v>
      </c>
      <c r="H9" s="15">
        <f>MAX(E11:E27)</f>
        <v>5.384615384615385</v>
      </c>
      <c r="J9" s="51"/>
      <c r="K9" s="52">
        <v>0.01</v>
      </c>
      <c r="L9" s="53"/>
    </row>
    <row r="10" spans="1:14" ht="15.75" thickBot="1" x14ac:dyDescent="0.3">
      <c r="A10" s="33" t="s">
        <v>4</v>
      </c>
      <c r="B10" s="34" t="s">
        <v>0</v>
      </c>
      <c r="C10" s="35" t="s">
        <v>1</v>
      </c>
      <c r="D10" s="36" t="s">
        <v>2</v>
      </c>
      <c r="E10" s="37" t="s">
        <v>3</v>
      </c>
      <c r="G10" s="13" t="s">
        <v>21</v>
      </c>
      <c r="H10" s="15">
        <f>MIN(E11:E27)</f>
        <v>2.2115384615384617</v>
      </c>
      <c r="J10" s="51">
        <v>1</v>
      </c>
      <c r="K10" s="52">
        <f>H10</f>
        <v>2.2115384615384617</v>
      </c>
      <c r="L10" s="52">
        <f>H19+K10</f>
        <v>2.8385691028628015</v>
      </c>
    </row>
    <row r="11" spans="1:14" x14ac:dyDescent="0.25">
      <c r="A11" s="29">
        <v>1950</v>
      </c>
      <c r="B11" s="6" t="s">
        <v>5</v>
      </c>
      <c r="C11" s="8">
        <v>22</v>
      </c>
      <c r="D11" s="4">
        <v>88</v>
      </c>
      <c r="E11" s="31">
        <f>D11/C11</f>
        <v>4</v>
      </c>
      <c r="G11" s="13" t="s">
        <v>22</v>
      </c>
      <c r="H11" s="13"/>
      <c r="J11" s="51">
        <v>2</v>
      </c>
      <c r="K11" s="52">
        <f>K9+L10</f>
        <v>2.8485691028628013</v>
      </c>
      <c r="L11" s="52">
        <f>H19+K11</f>
        <v>3.4755997441871411</v>
      </c>
    </row>
    <row r="12" spans="1:14" x14ac:dyDescent="0.25">
      <c r="A12" s="30">
        <v>1954</v>
      </c>
      <c r="B12" s="7" t="s">
        <v>6</v>
      </c>
      <c r="C12" s="9">
        <v>26</v>
      </c>
      <c r="D12" s="5">
        <v>140</v>
      </c>
      <c r="E12" s="32">
        <f t="shared" ref="E12:E27" si="0">D12/C12</f>
        <v>5.384615384615385</v>
      </c>
      <c r="G12" s="13" t="s">
        <v>23</v>
      </c>
      <c r="H12" s="15">
        <f>H9-H10</f>
        <v>3.1730769230769234</v>
      </c>
      <c r="J12" s="51">
        <v>3</v>
      </c>
      <c r="K12" s="52">
        <f>K9+L11</f>
        <v>3.4855997441871409</v>
      </c>
      <c r="L12" s="52">
        <f>K12+H19</f>
        <v>4.1126303855114807</v>
      </c>
    </row>
    <row r="13" spans="1:14" x14ac:dyDescent="0.25">
      <c r="A13" s="30">
        <v>1958</v>
      </c>
      <c r="B13" s="7" t="s">
        <v>7</v>
      </c>
      <c r="C13" s="9">
        <v>35</v>
      </c>
      <c r="D13" s="5">
        <v>126</v>
      </c>
      <c r="E13" s="32">
        <f t="shared" si="0"/>
        <v>3.6</v>
      </c>
      <c r="G13" s="13"/>
      <c r="H13" s="13"/>
      <c r="J13" s="51">
        <v>4</v>
      </c>
      <c r="K13" s="52">
        <f>K9+L12</f>
        <v>4.1226303855114805</v>
      </c>
      <c r="L13" s="52">
        <f>K13+H19</f>
        <v>4.7496610268358204</v>
      </c>
    </row>
    <row r="14" spans="1:14" x14ac:dyDescent="0.25">
      <c r="A14" s="30">
        <v>1962</v>
      </c>
      <c r="B14" s="7" t="s">
        <v>18</v>
      </c>
      <c r="C14" s="9">
        <v>32</v>
      </c>
      <c r="D14" s="5">
        <v>89</v>
      </c>
      <c r="E14" s="32">
        <f t="shared" si="0"/>
        <v>2.78125</v>
      </c>
      <c r="G14" s="13" t="s">
        <v>24</v>
      </c>
      <c r="H14" s="13"/>
      <c r="J14" s="51">
        <v>5</v>
      </c>
      <c r="K14" s="52">
        <f>K9+L13</f>
        <v>4.7596610268358202</v>
      </c>
      <c r="L14" s="52">
        <f>K14+H19</f>
        <v>5.38669166816016</v>
      </c>
    </row>
    <row r="15" spans="1:14" x14ac:dyDescent="0.25">
      <c r="A15" s="30">
        <v>1966</v>
      </c>
      <c r="B15" s="7" t="s">
        <v>17</v>
      </c>
      <c r="C15" s="9">
        <v>32</v>
      </c>
      <c r="D15" s="5">
        <v>89</v>
      </c>
      <c r="E15" s="32">
        <f t="shared" si="0"/>
        <v>2.78125</v>
      </c>
      <c r="G15" s="13" t="s">
        <v>25</v>
      </c>
      <c r="H15" s="13"/>
      <c r="L15" s="24"/>
    </row>
    <row r="16" spans="1:14" x14ac:dyDescent="0.25">
      <c r="A16" s="30">
        <v>1970</v>
      </c>
      <c r="B16" s="7" t="s">
        <v>14</v>
      </c>
      <c r="C16" s="9">
        <v>32</v>
      </c>
      <c r="D16" s="5">
        <v>95</v>
      </c>
      <c r="E16" s="32">
        <f t="shared" si="0"/>
        <v>2.96875</v>
      </c>
      <c r="G16" s="13" t="s">
        <v>26</v>
      </c>
      <c r="H16" s="13">
        <v>17</v>
      </c>
    </row>
    <row r="17" spans="1:12" x14ac:dyDescent="0.25">
      <c r="A17" s="30">
        <v>1974</v>
      </c>
      <c r="B17" s="7" t="s">
        <v>9</v>
      </c>
      <c r="C17" s="9">
        <v>38</v>
      </c>
      <c r="D17" s="5">
        <v>97</v>
      </c>
      <c r="E17" s="32">
        <f t="shared" si="0"/>
        <v>2.5526315789473686</v>
      </c>
      <c r="G17" s="13" t="s">
        <v>27</v>
      </c>
      <c r="H17" s="18">
        <f>1+3.3*(LOG(17))</f>
        <v>5.0604814405483038</v>
      </c>
    </row>
    <row r="18" spans="1:12" x14ac:dyDescent="0.25">
      <c r="A18" s="30">
        <v>1978</v>
      </c>
      <c r="B18" s="7" t="s">
        <v>16</v>
      </c>
      <c r="C18" s="9">
        <v>38</v>
      </c>
      <c r="D18" s="5">
        <v>102</v>
      </c>
      <c r="E18" s="32">
        <f t="shared" si="0"/>
        <v>2.6842105263157894</v>
      </c>
      <c r="G18" s="13"/>
      <c r="H18" s="13"/>
    </row>
    <row r="19" spans="1:12" x14ac:dyDescent="0.25">
      <c r="A19" s="30">
        <v>1982</v>
      </c>
      <c r="B19" s="7" t="s">
        <v>15</v>
      </c>
      <c r="C19" s="9">
        <v>52</v>
      </c>
      <c r="D19" s="5">
        <v>146</v>
      </c>
      <c r="E19" s="32">
        <f t="shared" si="0"/>
        <v>2.8076923076923075</v>
      </c>
      <c r="G19" s="14" t="s">
        <v>28</v>
      </c>
      <c r="H19" s="16">
        <f>H12/H17</f>
        <v>0.62703064132434005</v>
      </c>
    </row>
    <row r="20" spans="1:12" x14ac:dyDescent="0.25">
      <c r="A20" s="30">
        <v>1986</v>
      </c>
      <c r="B20" s="7" t="s">
        <v>14</v>
      </c>
      <c r="C20" s="9">
        <v>52</v>
      </c>
      <c r="D20" s="5">
        <v>132</v>
      </c>
      <c r="E20" s="32">
        <f t="shared" si="0"/>
        <v>2.5384615384615383</v>
      </c>
      <c r="F20" s="17"/>
      <c r="G20" s="17"/>
      <c r="H20" s="17"/>
    </row>
    <row r="21" spans="1:12" x14ac:dyDescent="0.25">
      <c r="A21" s="30">
        <v>1990</v>
      </c>
      <c r="B21" s="7" t="s">
        <v>13</v>
      </c>
      <c r="C21" s="9">
        <v>52</v>
      </c>
      <c r="D21" s="5">
        <v>115</v>
      </c>
      <c r="E21" s="32">
        <f t="shared" si="0"/>
        <v>2.2115384615384617</v>
      </c>
      <c r="F21" s="17"/>
      <c r="G21" s="17"/>
      <c r="H21" s="17"/>
      <c r="I21" s="55"/>
    </row>
    <row r="22" spans="1:12" x14ac:dyDescent="0.25">
      <c r="A22" s="30">
        <v>1994</v>
      </c>
      <c r="B22" s="7" t="s">
        <v>12</v>
      </c>
      <c r="C22" s="9">
        <v>52</v>
      </c>
      <c r="D22" s="5">
        <v>141</v>
      </c>
      <c r="E22" s="32">
        <f t="shared" si="0"/>
        <v>2.7115384615384617</v>
      </c>
      <c r="F22" s="17"/>
      <c r="G22" s="26" t="s">
        <v>29</v>
      </c>
      <c r="H22" s="27" t="s">
        <v>30</v>
      </c>
    </row>
    <row r="23" spans="1:12" x14ac:dyDescent="0.25">
      <c r="A23" s="30">
        <v>1998</v>
      </c>
      <c r="B23" s="7" t="s">
        <v>11</v>
      </c>
      <c r="C23" s="9">
        <v>64</v>
      </c>
      <c r="D23" s="5">
        <v>171</v>
      </c>
      <c r="E23" s="32">
        <f t="shared" si="0"/>
        <v>2.671875</v>
      </c>
      <c r="F23" s="17"/>
      <c r="G23" s="59" t="str">
        <f>CONCATENATE(K10," - ",L10)</f>
        <v>2,21153846153846 - 2,8385691028628</v>
      </c>
      <c r="H23" s="25">
        <f>SUMPRODUCT(($E$11:$E$27&gt;=K10)*($E$11:$E$27&lt;=L10))</f>
        <v>13</v>
      </c>
    </row>
    <row r="24" spans="1:12" x14ac:dyDescent="0.25">
      <c r="A24" s="30">
        <v>2002</v>
      </c>
      <c r="B24" s="7" t="s">
        <v>10</v>
      </c>
      <c r="C24" s="9">
        <v>64</v>
      </c>
      <c r="D24" s="5">
        <v>161</v>
      </c>
      <c r="E24" s="32">
        <f t="shared" si="0"/>
        <v>2.515625</v>
      </c>
      <c r="F24" s="17"/>
      <c r="G24" s="59" t="str">
        <f t="shared" ref="G24:G27" si="1">CONCATENATE(K11," - ",L11)</f>
        <v>2,8485691028628 - 3,47559974418714</v>
      </c>
      <c r="H24" s="25">
        <f t="shared" ref="H24:H27" si="2">SUMPRODUCT(($E$11:$E$27&gt;=K11)*($E$11:$E$27&lt;=L11))</f>
        <v>1</v>
      </c>
    </row>
    <row r="25" spans="1:12" x14ac:dyDescent="0.25">
      <c r="A25" s="30">
        <v>2006</v>
      </c>
      <c r="B25" s="7" t="s">
        <v>9</v>
      </c>
      <c r="C25" s="9">
        <v>64</v>
      </c>
      <c r="D25" s="5">
        <v>147</v>
      </c>
      <c r="E25" s="32">
        <f t="shared" si="0"/>
        <v>2.296875</v>
      </c>
      <c r="F25" s="17"/>
      <c r="G25" s="59" t="str">
        <f t="shared" si="1"/>
        <v>3,48559974418714 - 4,11263038551148</v>
      </c>
      <c r="H25" s="25">
        <f t="shared" si="2"/>
        <v>2</v>
      </c>
    </row>
    <row r="26" spans="1:12" x14ac:dyDescent="0.25">
      <c r="A26" s="30">
        <v>2010</v>
      </c>
      <c r="B26" s="7" t="s">
        <v>8</v>
      </c>
      <c r="C26" s="9">
        <v>64</v>
      </c>
      <c r="D26" s="5">
        <v>145</v>
      </c>
      <c r="E26" s="32">
        <f t="shared" si="0"/>
        <v>2.265625</v>
      </c>
      <c r="F26" s="17"/>
      <c r="G26" s="59" t="str">
        <f t="shared" si="1"/>
        <v>4,12263038551148 - 4,74966102683582</v>
      </c>
      <c r="H26" s="25">
        <f t="shared" si="2"/>
        <v>0</v>
      </c>
    </row>
    <row r="27" spans="1:12" ht="15.75" thickBot="1" x14ac:dyDescent="0.3">
      <c r="A27" s="38">
        <v>2014</v>
      </c>
      <c r="B27" s="39" t="s">
        <v>5</v>
      </c>
      <c r="C27" s="40">
        <v>64</v>
      </c>
      <c r="D27" s="41">
        <v>171</v>
      </c>
      <c r="E27" s="42">
        <f t="shared" si="0"/>
        <v>2.671875</v>
      </c>
      <c r="F27" s="17"/>
      <c r="G27" s="60" t="str">
        <f t="shared" si="1"/>
        <v>4,75966102683582 - 5,38669166816016</v>
      </c>
      <c r="H27" s="28">
        <f t="shared" si="2"/>
        <v>1</v>
      </c>
    </row>
    <row r="28" spans="1:12" ht="15.75" thickBot="1" x14ac:dyDescent="0.3">
      <c r="D28" s="12"/>
      <c r="E28" s="11"/>
      <c r="F28" s="19"/>
      <c r="G28" s="17"/>
      <c r="H28" s="17"/>
    </row>
    <row r="29" spans="1:12" x14ac:dyDescent="0.25">
      <c r="E29" s="10"/>
      <c r="F29" s="17"/>
      <c r="G29" s="43" t="s">
        <v>29</v>
      </c>
      <c r="H29" s="44" t="s">
        <v>30</v>
      </c>
      <c r="I29" s="56" t="s">
        <v>32</v>
      </c>
      <c r="J29" s="44" t="s">
        <v>33</v>
      </c>
      <c r="K29" s="44" t="s">
        <v>34</v>
      </c>
      <c r="L29" s="45" t="s">
        <v>35</v>
      </c>
    </row>
    <row r="30" spans="1:12" x14ac:dyDescent="0.25">
      <c r="G30" s="46" t="str">
        <f>G23</f>
        <v>2,21153846153846 - 2,8385691028628</v>
      </c>
      <c r="H30" s="47">
        <f>H23</f>
        <v>13</v>
      </c>
      <c r="I30" s="61">
        <f>H30/$H$35</f>
        <v>0.76470588235294112</v>
      </c>
      <c r="J30" s="47">
        <f>H30</f>
        <v>13</v>
      </c>
      <c r="K30" s="57">
        <f>J30/$H$35</f>
        <v>0.76470588235294112</v>
      </c>
      <c r="L30" s="62">
        <f>H30/$H$35</f>
        <v>0.76470588235294112</v>
      </c>
    </row>
    <row r="31" spans="1:12" x14ac:dyDescent="0.25">
      <c r="G31" s="46" t="str">
        <f t="shared" ref="G31:H34" si="3">G24</f>
        <v>2,8485691028628 - 3,47559974418714</v>
      </c>
      <c r="H31" s="47">
        <f t="shared" si="3"/>
        <v>1</v>
      </c>
      <c r="I31" s="61">
        <f t="shared" ref="I31:I34" si="4">H31/$H$35</f>
        <v>5.8823529411764705E-2</v>
      </c>
      <c r="J31" s="47">
        <f>H31+J30</f>
        <v>14</v>
      </c>
      <c r="K31" s="57">
        <f t="shared" ref="K31:K34" si="5">J31/$H$35</f>
        <v>0.82352941176470584</v>
      </c>
      <c r="L31" s="62">
        <f>H31/$H$35</f>
        <v>5.8823529411764705E-2</v>
      </c>
    </row>
    <row r="32" spans="1:12" x14ac:dyDescent="0.25">
      <c r="G32" s="46" t="str">
        <f t="shared" si="3"/>
        <v>3,48559974418714 - 4,11263038551148</v>
      </c>
      <c r="H32" s="47">
        <f t="shared" si="3"/>
        <v>2</v>
      </c>
      <c r="I32" s="61">
        <f t="shared" si="4"/>
        <v>0.11764705882352941</v>
      </c>
      <c r="J32" s="47">
        <f t="shared" ref="J32:J34" si="6">H32+J31</f>
        <v>16</v>
      </c>
      <c r="K32" s="57">
        <f t="shared" si="5"/>
        <v>0.94117647058823528</v>
      </c>
      <c r="L32" s="62">
        <f>H32/$H$35</f>
        <v>0.11764705882352941</v>
      </c>
    </row>
    <row r="33" spans="7:12" x14ac:dyDescent="0.25">
      <c r="G33" s="46" t="str">
        <f t="shared" si="3"/>
        <v>4,12263038551148 - 4,74966102683582</v>
      </c>
      <c r="H33" s="47">
        <f t="shared" si="3"/>
        <v>0</v>
      </c>
      <c r="I33" s="61">
        <f t="shared" si="4"/>
        <v>0</v>
      </c>
      <c r="J33" s="47">
        <f t="shared" si="6"/>
        <v>16</v>
      </c>
      <c r="K33" s="57">
        <f t="shared" si="5"/>
        <v>0.94117647058823528</v>
      </c>
      <c r="L33" s="62">
        <f>H33/$H$35</f>
        <v>0</v>
      </c>
    </row>
    <row r="34" spans="7:12" x14ac:dyDescent="0.25">
      <c r="G34" s="46" t="str">
        <f t="shared" si="3"/>
        <v>4,75966102683582 - 5,38669166816016</v>
      </c>
      <c r="H34" s="47">
        <f t="shared" si="3"/>
        <v>1</v>
      </c>
      <c r="I34" s="61">
        <f t="shared" si="4"/>
        <v>5.8823529411764705E-2</v>
      </c>
      <c r="J34" s="47">
        <f t="shared" si="6"/>
        <v>17</v>
      </c>
      <c r="K34" s="57">
        <f t="shared" si="5"/>
        <v>1</v>
      </c>
      <c r="L34" s="62">
        <f>H34/$H$35</f>
        <v>5.8823529411764705E-2</v>
      </c>
    </row>
    <row r="35" spans="7:12" ht="15.75" thickBot="1" x14ac:dyDescent="0.3">
      <c r="G35" s="48" t="s">
        <v>31</v>
      </c>
      <c r="H35" s="49">
        <v>17</v>
      </c>
      <c r="I35" s="58"/>
      <c r="J35" s="49"/>
      <c r="K35" s="49"/>
      <c r="L35" s="50"/>
    </row>
  </sheetData>
  <mergeCells count="2">
    <mergeCell ref="A9:E9"/>
    <mergeCell ref="A1:N7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Emilce</dc:creator>
  <cp:lastModifiedBy>Emilce</cp:lastModifiedBy>
  <dcterms:created xsi:type="dcterms:W3CDTF">2018-06-21T20:03:37Z</dcterms:created>
  <dcterms:modified xsi:type="dcterms:W3CDTF">2018-06-22T11:48:39Z</dcterms:modified>
</cp:coreProperties>
</file>