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NDACION UNOVERSITARIA SAN MATEO\matematicas aplicadas\"/>
    </mc:Choice>
  </mc:AlternateContent>
  <xr:revisionPtr revIDLastSave="0" documentId="13_ncr:1_{66D1AC1F-FDD3-4977-AF44-9CFF4983CE94}" xr6:coauthVersionLast="33" xr6:coauthVersionMax="33" xr10:uidLastSave="{00000000-0000-0000-0000-000000000000}"/>
  <bookViews>
    <workbookView xWindow="0" yWindow="0" windowWidth="38400" windowHeight="12225" xr2:uid="{44D472A6-95B4-4577-B59D-B286169A1441}"/>
  </bookViews>
  <sheets>
    <sheet name="Muestra" sheetId="1" r:id="rId1"/>
    <sheet name="Otros Grafico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1" l="1"/>
  <c r="E57" i="1"/>
  <c r="J50" i="1"/>
  <c r="F30" i="1" l="1"/>
  <c r="J24" i="1"/>
  <c r="E35" i="1" s="1"/>
  <c r="E50" i="1" s="1"/>
  <c r="F23" i="1"/>
  <c r="F22" i="1"/>
  <c r="F25" i="1" l="1"/>
  <c r="I25" i="1"/>
  <c r="J25" i="1" s="1"/>
  <c r="F35" i="1"/>
  <c r="F50" i="1" s="1"/>
  <c r="G50" i="1" s="1"/>
  <c r="I26" i="1" l="1"/>
  <c r="F36" i="1"/>
  <c r="F51" i="1" s="1"/>
  <c r="G51" i="1" s="1"/>
  <c r="H50" i="1"/>
  <c r="F37" i="1"/>
  <c r="F52" i="1" s="1"/>
  <c r="J26" i="1"/>
  <c r="I27" i="1" s="1"/>
  <c r="E36" i="1"/>
  <c r="E51" i="1" s="1"/>
  <c r="I50" i="1"/>
  <c r="H51" i="1" l="1"/>
  <c r="H52" i="1" s="1"/>
  <c r="F38" i="1"/>
  <c r="F53" i="1" s="1"/>
  <c r="J27" i="1"/>
  <c r="I28" i="1" s="1"/>
  <c r="E37" i="1"/>
  <c r="E52" i="1" s="1"/>
  <c r="G52" i="1"/>
  <c r="I51" i="1" l="1"/>
  <c r="E38" i="1"/>
  <c r="E53" i="1" s="1"/>
  <c r="G53" i="1"/>
  <c r="J28" i="1"/>
  <c r="I29" i="1" s="1"/>
  <c r="H53" i="1"/>
  <c r="I52" i="1"/>
  <c r="J29" i="1" l="1"/>
  <c r="I30" i="1" s="1"/>
  <c r="F39" i="1"/>
  <c r="F54" i="1" s="1"/>
  <c r="I53" i="1"/>
  <c r="E39" i="1"/>
  <c r="E54" i="1" s="1"/>
  <c r="F40" i="1" l="1"/>
  <c r="F55" i="1" s="1"/>
  <c r="G55" i="1" s="1"/>
  <c r="G54" i="1"/>
  <c r="F41" i="1"/>
  <c r="F56" i="1" s="1"/>
  <c r="J30" i="1"/>
  <c r="I31" i="1" s="1"/>
  <c r="H54" i="1"/>
  <c r="E40" i="1"/>
  <c r="E55" i="1" s="1"/>
  <c r="J31" i="1" l="1"/>
  <c r="F42" i="1" s="1"/>
  <c r="F57" i="1" s="1"/>
  <c r="G56" i="1"/>
  <c r="H55" i="1"/>
  <c r="I54" i="1"/>
  <c r="E41" i="1"/>
  <c r="E56" i="1" s="1"/>
  <c r="E42" i="1" l="1"/>
  <c r="G57" i="1"/>
  <c r="H56" i="1"/>
  <c r="I55" i="1"/>
  <c r="H57" i="1" l="1"/>
  <c r="I56" i="1"/>
  <c r="I57" i="1" l="1"/>
  <c r="J51" i="1"/>
  <c r="J52" i="1"/>
  <c r="J53" i="1"/>
  <c r="J54" i="1"/>
  <c r="J55" i="1"/>
  <c r="J56" i="1"/>
  <c r="J57" i="1"/>
</calcChain>
</file>

<file path=xl/sharedStrings.xml><?xml version="1.0" encoding="utf-8"?>
<sst xmlns="http://schemas.openxmlformats.org/spreadsheetml/2006/main" count="36" uniqueCount="33">
  <si>
    <t>MUESTRA</t>
  </si>
  <si>
    <t># personas encuestadas</t>
  </si>
  <si>
    <t>edad en años</t>
  </si>
  <si>
    <t>estatura</t>
  </si>
  <si>
    <t>DATO MAYOR</t>
  </si>
  <si>
    <t>DATO MENOR</t>
  </si>
  <si>
    <t>RANGO = DATO MAYOR - DATO MENOR</t>
  </si>
  <si>
    <t>RANGO</t>
  </si>
  <si>
    <t>m = 1+3,3 logn</t>
  </si>
  <si>
    <t>m : representa el numero de intervalos</t>
  </si>
  <si>
    <t>n : representa la muestra total de datos</t>
  </si>
  <si>
    <t>m= 8</t>
  </si>
  <si>
    <t xml:space="preserve">El tamaño de intervalos es </t>
  </si>
  <si>
    <t>ESTATURA INTERVALOS</t>
  </si>
  <si>
    <t>FRECUENCIA</t>
  </si>
  <si>
    <t>ESTAURA INTERVALOS</t>
  </si>
  <si>
    <t>FRECUENCIA RELATIVA</t>
  </si>
  <si>
    <t>FRECUENCIA ACUMULADA</t>
  </si>
  <si>
    <t>FRECUENCIA RELATIVA ACUMULADA</t>
  </si>
  <si>
    <t>PORCENTAJE %</t>
  </si>
  <si>
    <t>1,45 - 1,52</t>
  </si>
  <si>
    <t>1,53 - 1,6</t>
  </si>
  <si>
    <t>1,61 - 1,68</t>
  </si>
  <si>
    <t>1,69 - 1,76</t>
  </si>
  <si>
    <t>1,77 - 1,84</t>
  </si>
  <si>
    <t>1,85 - 1,92</t>
  </si>
  <si>
    <t>1,93 - 2</t>
  </si>
  <si>
    <t>2,01 - 2,08</t>
  </si>
  <si>
    <t>https://docs.google.com/spreadsheets/d/1Y-9hgK8u_cKo-4fWA-LJLdd68vYKKRctPed2_vDt1yU/edit?usp=sharing</t>
  </si>
  <si>
    <t>LINK GRAFICOS INTERACTIVOS</t>
  </si>
  <si>
    <t>TOTAL</t>
  </si>
  <si>
    <t>PREGUNTA</t>
  </si>
  <si>
    <t>¿ QUE ESTARUA ESTA CONSIGNADA EN SU CEDULA DE CIUDADANIA?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</si>
</sst>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/>
    <xf numFmtId="164" fontId="0" fillId="0" borderId="2" xfId="0" applyNumberFormat="1" applyBorder="1"/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6" fontId="0" fillId="0" borderId="30" xfId="1" applyNumberFormat="1" applyFont="1" applyBorder="1" applyAlignment="1">
      <alignment horizontal="center" vertical="center"/>
    </xf>
    <xf numFmtId="0" fontId="0" fillId="0" borderId="31" xfId="0" applyBorder="1"/>
    <xf numFmtId="0" fontId="0" fillId="0" borderId="1" xfId="0" applyBorder="1"/>
    <xf numFmtId="165" fontId="0" fillId="0" borderId="32" xfId="0" applyNumberForma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3" fillId="4" borderId="26" xfId="2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31" xfId="0" applyBorder="1" applyAlignment="1"/>
    <xf numFmtId="0" fontId="0" fillId="0" borderId="3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'Otros Graficos'!$B$1</c:f>
              <c:strCache>
                <c:ptCount val="1"/>
                <c:pt idx="0">
                  <c:v>FRECUENCIA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'Otros Graficos'!$A$2:$A$9</c:f>
              <c:strCache>
                <c:ptCount val="8"/>
                <c:pt idx="0">
                  <c:v>1,45 - 1,52</c:v>
                </c:pt>
                <c:pt idx="1">
                  <c:v>1,53 - 1,6</c:v>
                </c:pt>
                <c:pt idx="2">
                  <c:v>1,61 - 1,68</c:v>
                </c:pt>
                <c:pt idx="3">
                  <c:v>1,69 - 1,76</c:v>
                </c:pt>
                <c:pt idx="4">
                  <c:v>1,77 - 1,84</c:v>
                </c:pt>
                <c:pt idx="5">
                  <c:v>1,85 - 1,92</c:v>
                </c:pt>
                <c:pt idx="6">
                  <c:v>1,93 - 2</c:v>
                </c:pt>
                <c:pt idx="7">
                  <c:v>2,01 - 2,08</c:v>
                </c:pt>
              </c:strCache>
            </c:strRef>
          </c:cat>
          <c:val>
            <c:numRef>
              <c:f>'Otros Graficos'!$B$2:$B$9</c:f>
              <c:numCache>
                <c:formatCode>General</c:formatCode>
                <c:ptCount val="8"/>
                <c:pt idx="0">
                  <c:v>7</c:v>
                </c:pt>
                <c:pt idx="1">
                  <c:v>35</c:v>
                </c:pt>
                <c:pt idx="2">
                  <c:v>40</c:v>
                </c:pt>
                <c:pt idx="3">
                  <c:v>30</c:v>
                </c:pt>
                <c:pt idx="4">
                  <c:v>17</c:v>
                </c:pt>
                <c:pt idx="5">
                  <c:v>14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3-4DEF-AAB9-1A5D0BF1C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6294223"/>
        <c:axId val="1172963823"/>
      </c:barChart>
      <c:catAx>
        <c:axId val="117629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ESTATURA</a:t>
                </a:r>
                <a:r>
                  <a:rPr lang="es-ES" baseline="0"/>
                  <a:t> INTERVALOS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2963823"/>
        <c:crosses val="autoZero"/>
        <c:auto val="1"/>
        <c:lblAlgn val="ctr"/>
        <c:lblOffset val="100"/>
        <c:noMultiLvlLbl val="0"/>
      </c:catAx>
      <c:valAx>
        <c:axId val="11729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62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'Otros Graficos'!$B$1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D77-4995-B44C-4CF31655A9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D77-4995-B44C-4CF31655A9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D77-4995-B44C-4CF31655A9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6D77-4995-B44C-4CF31655A9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6D77-4995-B44C-4CF31655A9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6D77-4995-B44C-4CF31655A9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6D77-4995-B44C-4CF31655A9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6D77-4995-B44C-4CF31655A9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'Otros Graficos'!$A$2:$A$9</c:f>
              <c:strCache>
                <c:ptCount val="8"/>
                <c:pt idx="0">
                  <c:v>1,45 - 1,52</c:v>
                </c:pt>
                <c:pt idx="1">
                  <c:v>1,53 - 1,6</c:v>
                </c:pt>
                <c:pt idx="2">
                  <c:v>1,61 - 1,68</c:v>
                </c:pt>
                <c:pt idx="3">
                  <c:v>1,69 - 1,76</c:v>
                </c:pt>
                <c:pt idx="4">
                  <c:v>1,77 - 1,84</c:v>
                </c:pt>
                <c:pt idx="5">
                  <c:v>1,85 - 1,92</c:v>
                </c:pt>
                <c:pt idx="6">
                  <c:v>1,93 - 2</c:v>
                </c:pt>
                <c:pt idx="7">
                  <c:v>2,01 - 2,08</c:v>
                </c:pt>
              </c:strCache>
            </c:strRef>
          </c:cat>
          <c:val>
            <c:numRef>
              <c:f>'Otros Graficos'!$B$2:$B$9</c:f>
              <c:numCache>
                <c:formatCode>General</c:formatCode>
                <c:ptCount val="8"/>
                <c:pt idx="0">
                  <c:v>7</c:v>
                </c:pt>
                <c:pt idx="1">
                  <c:v>35</c:v>
                </c:pt>
                <c:pt idx="2">
                  <c:v>40</c:v>
                </c:pt>
                <c:pt idx="3">
                  <c:v>30</c:v>
                </c:pt>
                <c:pt idx="4">
                  <c:v>17</c:v>
                </c:pt>
                <c:pt idx="5">
                  <c:v>14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9-438B-8FAE-D65AE38D8F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35719</xdr:colOff>
      <xdr:row>0</xdr:row>
      <xdr:rowOff>23812</xdr:rowOff>
    </xdr:from>
    <xdr:ext cx="14132718" cy="284795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47BA0F2-9810-47B3-A1EF-5D443B42D5D2}"/>
            </a:ext>
          </a:extLst>
        </xdr:cNvPr>
        <xdr:cNvSpPr txBox="1"/>
      </xdr:nvSpPr>
      <xdr:spPr>
        <a:xfrm>
          <a:off x="35719" y="23812"/>
          <a:ext cx="14132718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 b="1"/>
            <a:t>DESCRIPCION DEL PROYECTO</a:t>
          </a:r>
          <a:endParaRPr lang="es-CO" sz="1100" b="1" baseline="0"/>
        </a:p>
        <a:p>
          <a:endParaRPr lang="es-CO" sz="1100" b="1" baseline="0"/>
        </a:p>
        <a:p>
          <a:r>
            <a:rPr lang="es-CO" sz="1100" baseline="0"/>
            <a:t>en principio se necesita conocer la talla o estatura de la población estudiantil para determinar y reflejar, la historia nutricional de las etapas de crecimiento del estudiantado.</a:t>
          </a:r>
        </a:p>
        <a:p>
          <a:endParaRPr lang="es-CO" sz="1100" b="1" baseline="0"/>
        </a:p>
        <a:p>
          <a:r>
            <a:rPr lang="es-CO" sz="1100" b="1" baseline="0"/>
            <a:t>FUNDAMENTOS Y JUSTIFICACION</a:t>
          </a:r>
        </a:p>
        <a:p>
          <a:endParaRPr lang="es-CO" sz="1100" b="1" baseline="0"/>
        </a:p>
        <a:p>
          <a:r>
            <a:rPr lang="es-CO" sz="1100" baseline="0"/>
            <a:t>en la estatura no solo influye los alimentos que consumimos si no también nuestra salud; nuestro esfuerzo laboral; la altura sobre el nivel del mar donde vivimos; las catástrofes naturales; las situaciones sociales; políticas y económicas; a tal punto que los economistas toman la estatura de las personas como indicadores de calidad  de un país  o  de una población.</a:t>
          </a:r>
        </a:p>
        <a:p>
          <a:endParaRPr lang="es-CO" sz="1100" baseline="0"/>
        </a:p>
        <a:p>
          <a:r>
            <a:rPr lang="es-CO" sz="1100" b="1" baseline="0"/>
            <a:t>OBJETIVOS Y PROPOCITOS</a:t>
          </a:r>
        </a:p>
        <a:p>
          <a:endParaRPr lang="es-CO" sz="1100" b="1" baseline="0"/>
        </a:p>
        <a:p>
          <a:r>
            <a:rPr lang="es-CO" sz="1100" b="0" baseline="0"/>
            <a:t>para  poder realizar la primera fase donde podamos tener una muestra de datos, tabular las variables cuantitativas y aplicar de esa manera los instrumentos estadísticos.</a:t>
          </a:r>
          <a:r>
            <a:rPr lang="es-CO" sz="1100" baseline="0"/>
            <a:t> </a:t>
          </a:r>
        </a:p>
        <a:p>
          <a:endParaRPr lang="es-CO" sz="1100" baseline="0"/>
        </a:p>
        <a:p>
          <a:r>
            <a:rPr lang="es-CO" sz="1100" b="1" baseline="0"/>
            <a:t>METAS</a:t>
          </a:r>
        </a:p>
        <a:p>
          <a:endParaRPr lang="es-CO" sz="1100" baseline="0"/>
        </a:p>
        <a:p>
          <a:r>
            <a:rPr lang="es-CO" sz="1100" baseline="0"/>
            <a:t>se debera realizar en el intervalo de tiempo de el modulo de matematicas aplicada,  formulando una pregunta  a mis compañeros donde la respuesta corresponga a una variable continua.</a:t>
          </a:r>
          <a:endParaRPr lang="es-C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52387</xdr:rowOff>
    </xdr:from>
    <xdr:to>
      <xdr:col>8</xdr:col>
      <xdr:colOff>581025</xdr:colOff>
      <xdr:row>14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B9E0E0-B68A-413E-9513-A6CC9242A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576262</xdr:colOff>
      <xdr:row>14</xdr:row>
      <xdr:rowOff>128587</xdr:rowOff>
    </xdr:from>
    <xdr:to>
      <xdr:col>8</xdr:col>
      <xdr:colOff>576262</xdr:colOff>
      <xdr:row>29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C37D177-EC44-4F2A-8BEB-39937B662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228BD-EB90-4593-B121-0C37AD9B48F5}" name="Tabla1" displayName="Tabla1" ref="E34:F42" totalsRowShown="0" headerRowBorderDxfId="5" tableBorderDxfId="4">
  <autoFilter ref="E34:F42" xr:uid="{FDAC13BD-396E-4169-A476-543DA0733590}">
    <filterColumn colId="0" hiddenButton="1"/>
    <filterColumn colId="1" hiddenButton="1"/>
  </autoFilter>
  <tableColumns count="2">
    <tableColumn id="1" xr3:uid="{5CCD5E58-D07F-4387-9502-7C441DE2F84D}" name="ESTATURA INTERVALOS" dataDxfId="3">
      <calculatedColumnFormula>CONCATENATE(I24," - ",J24)</calculatedColumnFormula>
    </tableColumn>
    <tableColumn id="2" xr3:uid="{F13A9868-E5CA-4097-A802-579EABC74546}" name="FRECUENCIA" dataDxfId="2">
      <calculatedColumnFormula>SUMPRODUCT(($C$23:$C$174&gt;=I24)*($C$23:$C$174&lt;=J24))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C0AC8-B3F3-4CC7-8A1D-1CF5797AF006}" name="Tabla2" displayName="Tabla2" ref="A22:C174" totalsRowShown="0">
  <autoFilter ref="A22:C174" xr:uid="{2605DDB3-525C-4991-A63C-68569FFDAA23}">
    <filterColumn colId="0" hiddenButton="1"/>
    <filterColumn colId="1" hiddenButton="1"/>
    <filterColumn colId="2" hiddenButton="1"/>
  </autoFilter>
  <tableColumns count="3">
    <tableColumn id="1" xr3:uid="{BFBFEA06-D40F-4BDA-ABF3-1A14C0644DFF}" name="# personas encuestadas" dataDxfId="1"/>
    <tableColumn id="2" xr3:uid="{3716CC70-8259-42B6-9A93-A79BE5F9679E}" name="edad en años" dataDxfId="0"/>
    <tableColumn id="3" xr3:uid="{B7E68E20-7644-43F7-8CA4-4278C24A8965}" name="estatu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s/d/1Y-9hgK8u_cKo-4fWA-LJLdd68vYKKRctPed2_vDt1yU/edit?usp=sharing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4D0-FB39-4D89-B529-672361BCBB32}">
  <dimension ref="A1:M174"/>
  <sheetViews>
    <sheetView tabSelected="1" zoomScale="80" zoomScaleNormal="80" workbookViewId="0">
      <selection activeCell="K14" sqref="K14"/>
    </sheetView>
  </sheetViews>
  <sheetFormatPr baseColWidth="10" defaultRowHeight="15" x14ac:dyDescent="0.25"/>
  <cols>
    <col min="1" max="1" width="24" customWidth="1"/>
    <col min="2" max="2" width="14.85546875" customWidth="1"/>
    <col min="5" max="5" width="41" customWidth="1"/>
    <col min="6" max="6" width="12.7109375" bestFit="1" customWidth="1"/>
    <col min="7" max="7" width="22.140625" bestFit="1" customWidth="1"/>
    <col min="8" max="8" width="25.28515625" bestFit="1" customWidth="1"/>
    <col min="9" max="9" width="35" bestFit="1" customWidth="1"/>
    <col min="10" max="10" width="14.85546875" bestFit="1" customWidth="1"/>
  </cols>
  <sheetData>
    <row r="1" spans="1:10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0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ht="15.75" thickBot="1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ht="15.75" thickBot="1" x14ac:dyDescent="0.3">
      <c r="A18" s="53" t="s">
        <v>31</v>
      </c>
      <c r="B18" s="56" t="s">
        <v>32</v>
      </c>
      <c r="C18" s="54"/>
      <c r="D18" s="54"/>
      <c r="E18" s="54"/>
      <c r="F18" s="54"/>
      <c r="G18" s="55"/>
      <c r="H18" s="52"/>
      <c r="I18" s="52"/>
      <c r="J18" s="52"/>
    </row>
    <row r="19" spans="1:10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1" spans="1:10" x14ac:dyDescent="0.25">
      <c r="A21" s="26" t="s">
        <v>0</v>
      </c>
      <c r="B21" s="42">
        <v>152</v>
      </c>
      <c r="C21" s="43"/>
    </row>
    <row r="22" spans="1:10" x14ac:dyDescent="0.25">
      <c r="A22" s="25" t="s">
        <v>1</v>
      </c>
      <c r="B22" s="25" t="s">
        <v>2</v>
      </c>
      <c r="C22" s="8" t="s">
        <v>3</v>
      </c>
      <c r="E22" s="1" t="s">
        <v>4</v>
      </c>
      <c r="F22" s="1">
        <f>MAX(C23:C174)</f>
        <v>2.0699999999999998</v>
      </c>
    </row>
    <row r="23" spans="1:10" x14ac:dyDescent="0.25">
      <c r="A23" s="25">
        <v>1</v>
      </c>
      <c r="B23" s="25">
        <v>32</v>
      </c>
      <c r="C23" s="8">
        <v>1.75</v>
      </c>
      <c r="E23" s="1" t="s">
        <v>5</v>
      </c>
      <c r="F23" s="1">
        <f>MIN(C23:C174)</f>
        <v>1.45</v>
      </c>
      <c r="H23" s="1"/>
      <c r="I23" s="1">
        <v>0.01</v>
      </c>
      <c r="J23" s="1"/>
    </row>
    <row r="24" spans="1:10" x14ac:dyDescent="0.25">
      <c r="A24" s="25">
        <v>2</v>
      </c>
      <c r="B24" s="25">
        <v>33</v>
      </c>
      <c r="C24" s="8">
        <v>1.6</v>
      </c>
      <c r="E24" s="1" t="s">
        <v>6</v>
      </c>
      <c r="F24" s="1"/>
      <c r="H24" s="1">
        <v>1</v>
      </c>
      <c r="I24" s="1">
        <v>1.45</v>
      </c>
      <c r="J24" s="5">
        <f>I24+F32</f>
        <v>1.52</v>
      </c>
    </row>
    <row r="25" spans="1:10" x14ac:dyDescent="0.25">
      <c r="A25" s="25">
        <v>3</v>
      </c>
      <c r="B25" s="25">
        <v>22</v>
      </c>
      <c r="C25" s="8">
        <v>1.95</v>
      </c>
      <c r="E25" s="1" t="s">
        <v>7</v>
      </c>
      <c r="F25" s="1">
        <f>F22-F23</f>
        <v>0.61999999999999988</v>
      </c>
      <c r="H25" s="1">
        <v>2</v>
      </c>
      <c r="I25" s="5">
        <f>J24+I23</f>
        <v>1.53</v>
      </c>
      <c r="J25" s="5">
        <f>F32+I25</f>
        <v>1.6</v>
      </c>
    </row>
    <row r="26" spans="1:10" x14ac:dyDescent="0.25">
      <c r="A26" s="25">
        <v>4</v>
      </c>
      <c r="B26" s="25">
        <v>31</v>
      </c>
      <c r="C26" s="8">
        <v>1.7</v>
      </c>
      <c r="E26" s="1"/>
      <c r="F26" s="1"/>
      <c r="H26" s="1">
        <v>3</v>
      </c>
      <c r="I26" s="5">
        <f>J25+I23</f>
        <v>1.61</v>
      </c>
      <c r="J26" s="5">
        <f>I26+F32</f>
        <v>1.6800000000000002</v>
      </c>
    </row>
    <row r="27" spans="1:10" x14ac:dyDescent="0.25">
      <c r="A27" s="25">
        <v>5</v>
      </c>
      <c r="B27" s="25">
        <v>19</v>
      </c>
      <c r="C27" s="8">
        <v>1.64</v>
      </c>
      <c r="E27" s="1" t="s">
        <v>8</v>
      </c>
      <c r="F27" s="1"/>
      <c r="H27" s="1">
        <v>4</v>
      </c>
      <c r="I27" s="5">
        <f>I23+J26</f>
        <v>1.6900000000000002</v>
      </c>
      <c r="J27" s="5">
        <f>I27+F32</f>
        <v>1.7600000000000002</v>
      </c>
    </row>
    <row r="28" spans="1:10" x14ac:dyDescent="0.25">
      <c r="A28" s="25">
        <v>6</v>
      </c>
      <c r="B28" s="25">
        <v>20</v>
      </c>
      <c r="C28" s="8">
        <v>1.6</v>
      </c>
      <c r="E28" s="1" t="s">
        <v>9</v>
      </c>
      <c r="F28" s="1"/>
      <c r="H28" s="1">
        <v>5</v>
      </c>
      <c r="I28" s="5">
        <f>J27+I23</f>
        <v>1.7700000000000002</v>
      </c>
      <c r="J28" s="5">
        <f>F32+I28</f>
        <v>1.8400000000000003</v>
      </c>
    </row>
    <row r="29" spans="1:10" x14ac:dyDescent="0.25">
      <c r="A29" s="25">
        <v>7</v>
      </c>
      <c r="B29" s="25">
        <v>22</v>
      </c>
      <c r="C29" s="8">
        <v>1.49</v>
      </c>
      <c r="E29" s="1" t="s">
        <v>10</v>
      </c>
      <c r="F29" s="1">
        <v>152</v>
      </c>
      <c r="H29" s="1">
        <v>6</v>
      </c>
      <c r="I29" s="5">
        <f>I23+J28</f>
        <v>1.8500000000000003</v>
      </c>
      <c r="J29" s="5">
        <f>F32+I29</f>
        <v>1.9200000000000004</v>
      </c>
    </row>
    <row r="30" spans="1:10" x14ac:dyDescent="0.25">
      <c r="A30" s="25">
        <v>8</v>
      </c>
      <c r="B30" s="25">
        <v>21</v>
      </c>
      <c r="C30" s="8">
        <v>1.61</v>
      </c>
      <c r="E30" s="1" t="s">
        <v>11</v>
      </c>
      <c r="F30" s="6">
        <f>1+3.3*(LOG(152))</f>
        <v>8.2000838402177489</v>
      </c>
      <c r="H30" s="1">
        <v>7</v>
      </c>
      <c r="I30" s="5">
        <f>J29+I23</f>
        <v>1.9300000000000004</v>
      </c>
      <c r="J30" s="5">
        <f>F32+I30</f>
        <v>2.0000000000000004</v>
      </c>
    </row>
    <row r="31" spans="1:10" x14ac:dyDescent="0.25">
      <c r="A31" s="25">
        <v>9</v>
      </c>
      <c r="B31" s="25">
        <v>22</v>
      </c>
      <c r="C31" s="8">
        <v>1.78</v>
      </c>
      <c r="E31" s="1"/>
      <c r="F31" s="1"/>
      <c r="H31" s="1">
        <v>8</v>
      </c>
      <c r="I31" s="5">
        <f>J30+I23</f>
        <v>2.0100000000000002</v>
      </c>
      <c r="J31" s="5">
        <f>F32+I31</f>
        <v>2.08</v>
      </c>
    </row>
    <row r="32" spans="1:10" x14ac:dyDescent="0.25">
      <c r="A32" s="25">
        <v>10</v>
      </c>
      <c r="B32" s="25">
        <v>25</v>
      </c>
      <c r="C32" s="8">
        <v>1.86</v>
      </c>
      <c r="E32" s="1" t="s">
        <v>12</v>
      </c>
      <c r="F32" s="5">
        <v>7.0000000000000007E-2</v>
      </c>
    </row>
    <row r="33" spans="1:13" x14ac:dyDescent="0.25">
      <c r="A33" s="25">
        <v>11</v>
      </c>
      <c r="B33" s="25">
        <v>40</v>
      </c>
      <c r="C33" s="8">
        <v>1.55</v>
      </c>
    </row>
    <row r="34" spans="1:13" ht="15.75" thickBot="1" x14ac:dyDescent="0.3">
      <c r="A34" s="25">
        <v>12</v>
      </c>
      <c r="B34" s="25">
        <v>33</v>
      </c>
      <c r="C34" s="8">
        <v>1.62</v>
      </c>
      <c r="E34" s="21" t="s">
        <v>13</v>
      </c>
      <c r="F34" s="22" t="s">
        <v>14</v>
      </c>
    </row>
    <row r="35" spans="1:13" x14ac:dyDescent="0.25">
      <c r="A35" s="25">
        <v>13</v>
      </c>
      <c r="B35" s="25">
        <v>33</v>
      </c>
      <c r="C35" s="8">
        <v>1.6</v>
      </c>
      <c r="E35" s="17" t="str">
        <f t="shared" ref="E35:E42" si="0">CONCATENATE(I24," - ",J24)</f>
        <v>1,45 - 1,52</v>
      </c>
      <c r="F35" s="19">
        <f t="shared" ref="F35:F42" si="1">SUMPRODUCT(($C$23:$C$174&gt;=I24)*($C$23:$C$174&lt;=J24))</f>
        <v>7</v>
      </c>
    </row>
    <row r="36" spans="1:13" x14ac:dyDescent="0.25">
      <c r="A36" s="25">
        <v>14</v>
      </c>
      <c r="B36" s="25">
        <v>32</v>
      </c>
      <c r="C36" s="8">
        <v>1.73</v>
      </c>
      <c r="E36" s="18" t="str">
        <f t="shared" si="0"/>
        <v>1,53 - 1,6</v>
      </c>
      <c r="F36" s="20">
        <f t="shared" si="1"/>
        <v>35</v>
      </c>
    </row>
    <row r="37" spans="1:13" x14ac:dyDescent="0.25">
      <c r="A37" s="25">
        <v>15</v>
      </c>
      <c r="B37" s="25">
        <v>35</v>
      </c>
      <c r="C37" s="8">
        <v>1.93</v>
      </c>
      <c r="E37" s="18" t="str">
        <f t="shared" si="0"/>
        <v>1,61 - 1,68</v>
      </c>
      <c r="F37" s="20">
        <f t="shared" si="1"/>
        <v>40</v>
      </c>
    </row>
    <row r="38" spans="1:13" x14ac:dyDescent="0.25">
      <c r="A38" s="25">
        <v>16</v>
      </c>
      <c r="B38" s="25">
        <v>38</v>
      </c>
      <c r="C38" s="8">
        <v>1.94</v>
      </c>
      <c r="E38" s="18" t="str">
        <f t="shared" si="0"/>
        <v>1,69 - 1,76</v>
      </c>
      <c r="F38" s="20">
        <f t="shared" si="1"/>
        <v>30</v>
      </c>
      <c r="H38" s="8"/>
    </row>
    <row r="39" spans="1:13" x14ac:dyDescent="0.25">
      <c r="A39" s="25">
        <v>17</v>
      </c>
      <c r="B39" s="25">
        <v>42</v>
      </c>
      <c r="C39" s="8">
        <v>1.63</v>
      </c>
      <c r="E39" s="18" t="str">
        <f t="shared" si="0"/>
        <v>1,77 - 1,84</v>
      </c>
      <c r="F39" s="20">
        <f t="shared" si="1"/>
        <v>17</v>
      </c>
    </row>
    <row r="40" spans="1:13" x14ac:dyDescent="0.25">
      <c r="A40" s="25">
        <v>18</v>
      </c>
      <c r="B40" s="25">
        <v>25</v>
      </c>
      <c r="C40" s="8">
        <v>1.95</v>
      </c>
      <c r="E40" s="18" t="str">
        <f t="shared" si="0"/>
        <v>1,85 - 1,92</v>
      </c>
      <c r="F40" s="20">
        <f t="shared" si="1"/>
        <v>14</v>
      </c>
    </row>
    <row r="41" spans="1:13" x14ac:dyDescent="0.25">
      <c r="A41" s="25">
        <v>19</v>
      </c>
      <c r="B41" s="25">
        <v>27</v>
      </c>
      <c r="C41" s="8">
        <v>1.62</v>
      </c>
      <c r="E41" s="18" t="str">
        <f t="shared" si="0"/>
        <v>1,93 - 2</v>
      </c>
      <c r="F41" s="20">
        <f t="shared" si="1"/>
        <v>7</v>
      </c>
    </row>
    <row r="42" spans="1:13" x14ac:dyDescent="0.25">
      <c r="A42" s="25">
        <v>20</v>
      </c>
      <c r="B42" s="25">
        <v>28</v>
      </c>
      <c r="C42" s="8">
        <v>1.63</v>
      </c>
      <c r="E42" s="23" t="str">
        <f t="shared" si="0"/>
        <v>2,01 - 2,08</v>
      </c>
      <c r="F42" s="24">
        <f t="shared" si="1"/>
        <v>2</v>
      </c>
    </row>
    <row r="43" spans="1:13" x14ac:dyDescent="0.25">
      <c r="A43" s="25">
        <v>21</v>
      </c>
      <c r="B43" s="25">
        <v>27</v>
      </c>
      <c r="C43" s="8">
        <v>1.63</v>
      </c>
    </row>
    <row r="44" spans="1:13" ht="15.75" thickBot="1" x14ac:dyDescent="0.3">
      <c r="A44" s="25">
        <v>22</v>
      </c>
      <c r="B44" s="25">
        <v>29</v>
      </c>
      <c r="C44" s="8">
        <v>1.65</v>
      </c>
    </row>
    <row r="45" spans="1:13" ht="15.75" thickBot="1" x14ac:dyDescent="0.3">
      <c r="A45" s="25">
        <v>23</v>
      </c>
      <c r="B45" s="25">
        <v>24</v>
      </c>
      <c r="C45" s="8">
        <v>1.6</v>
      </c>
      <c r="E45" s="50" t="s">
        <v>29</v>
      </c>
      <c r="F45" s="45"/>
      <c r="G45" s="45"/>
      <c r="H45" s="45"/>
      <c r="I45" s="46"/>
    </row>
    <row r="46" spans="1:13" x14ac:dyDescent="0.25">
      <c r="A46" s="25">
        <v>24</v>
      </c>
      <c r="B46" s="25">
        <v>19</v>
      </c>
      <c r="C46" s="8">
        <v>1.59</v>
      </c>
      <c r="E46" s="44" t="s">
        <v>28</v>
      </c>
      <c r="F46" s="45"/>
      <c r="G46" s="45"/>
      <c r="H46" s="45"/>
      <c r="I46" s="46"/>
      <c r="J46" s="37"/>
      <c r="K46" s="37"/>
      <c r="L46" s="37"/>
      <c r="M46" s="37"/>
    </row>
    <row r="47" spans="1:13" ht="15.75" thickBot="1" x14ac:dyDescent="0.3">
      <c r="A47" s="25">
        <v>25</v>
      </c>
      <c r="B47" s="25">
        <v>23</v>
      </c>
      <c r="C47" s="8">
        <v>1.56</v>
      </c>
      <c r="E47" s="47"/>
      <c r="F47" s="48"/>
      <c r="G47" s="48"/>
      <c r="H47" s="48"/>
      <c r="I47" s="49"/>
      <c r="J47" s="37"/>
      <c r="K47" s="37"/>
      <c r="L47" s="37"/>
      <c r="M47" s="37"/>
    </row>
    <row r="48" spans="1:13" ht="15.75" thickBot="1" x14ac:dyDescent="0.3">
      <c r="A48" s="25">
        <v>26</v>
      </c>
      <c r="B48" s="25">
        <v>23</v>
      </c>
      <c r="C48" s="8">
        <v>1.62</v>
      </c>
    </row>
    <row r="49" spans="1:10" ht="15.75" thickBot="1" x14ac:dyDescent="0.3">
      <c r="A49" s="25">
        <v>27</v>
      </c>
      <c r="B49" s="25">
        <v>26</v>
      </c>
      <c r="C49" s="8">
        <v>1.55</v>
      </c>
      <c r="E49" s="7" t="s">
        <v>15</v>
      </c>
      <c r="F49" s="7" t="s">
        <v>14</v>
      </c>
      <c r="G49" s="7" t="s">
        <v>16</v>
      </c>
      <c r="H49" s="7" t="s">
        <v>17</v>
      </c>
      <c r="I49" s="7" t="s">
        <v>18</v>
      </c>
      <c r="J49" s="9" t="s">
        <v>19</v>
      </c>
    </row>
    <row r="50" spans="1:10" x14ac:dyDescent="0.25">
      <c r="A50" s="25">
        <v>28</v>
      </c>
      <c r="B50" s="25">
        <v>28</v>
      </c>
      <c r="C50" s="8">
        <v>1.63</v>
      </c>
      <c r="E50" s="2" t="str">
        <f t="shared" ref="E50:F57" si="2">E35</f>
        <v>1,45 - 1,52</v>
      </c>
      <c r="F50" s="3">
        <f t="shared" si="2"/>
        <v>7</v>
      </c>
      <c r="G50" s="10">
        <f>F50/$B$21</f>
        <v>4.6052631578947366E-2</v>
      </c>
      <c r="H50" s="3">
        <f>F50</f>
        <v>7</v>
      </c>
      <c r="I50" s="10">
        <f>H50/$B$21</f>
        <v>4.6052631578947366E-2</v>
      </c>
      <c r="J50" s="11">
        <f>F50/$H$57</f>
        <v>4.6052631578947366E-2</v>
      </c>
    </row>
    <row r="51" spans="1:10" x14ac:dyDescent="0.25">
      <c r="A51" s="25">
        <v>29</v>
      </c>
      <c r="B51" s="25">
        <v>33</v>
      </c>
      <c r="C51" s="8">
        <v>1.62</v>
      </c>
      <c r="E51" s="2" t="str">
        <f t="shared" si="2"/>
        <v>1,53 - 1,6</v>
      </c>
      <c r="F51" s="3">
        <f t="shared" si="2"/>
        <v>35</v>
      </c>
      <c r="G51" s="10">
        <f t="shared" ref="G51:G57" si="3">F51/$B$21</f>
        <v>0.23026315789473684</v>
      </c>
      <c r="H51" s="4">
        <f>H50+F51</f>
        <v>42</v>
      </c>
      <c r="I51" s="10">
        <f t="shared" ref="I51:I57" si="4">H51/$B$21</f>
        <v>0.27631578947368424</v>
      </c>
      <c r="J51" s="11">
        <f t="shared" ref="J51:J57" si="5">F51/$H$57</f>
        <v>0.23026315789473684</v>
      </c>
    </row>
    <row r="52" spans="1:10" x14ac:dyDescent="0.25">
      <c r="A52" s="25">
        <v>30</v>
      </c>
      <c r="B52" s="25">
        <v>26</v>
      </c>
      <c r="C52" s="8">
        <v>1.64</v>
      </c>
      <c r="E52" s="2" t="str">
        <f t="shared" si="2"/>
        <v>1,61 - 1,68</v>
      </c>
      <c r="F52" s="3">
        <f t="shared" si="2"/>
        <v>40</v>
      </c>
      <c r="G52" s="10">
        <f t="shared" si="3"/>
        <v>0.26315789473684209</v>
      </c>
      <c r="H52" s="4">
        <f t="shared" ref="H52:H57" si="6">H51+F52</f>
        <v>82</v>
      </c>
      <c r="I52" s="10">
        <f t="shared" si="4"/>
        <v>0.53947368421052633</v>
      </c>
      <c r="J52" s="11">
        <f t="shared" si="5"/>
        <v>0.26315789473684209</v>
      </c>
    </row>
    <row r="53" spans="1:10" x14ac:dyDescent="0.25">
      <c r="A53" s="25">
        <v>31</v>
      </c>
      <c r="B53" s="25">
        <v>24</v>
      </c>
      <c r="C53" s="8">
        <v>1.7</v>
      </c>
      <c r="E53" s="2" t="str">
        <f t="shared" si="2"/>
        <v>1,69 - 1,76</v>
      </c>
      <c r="F53" s="3">
        <f t="shared" si="2"/>
        <v>30</v>
      </c>
      <c r="G53" s="10">
        <f t="shared" si="3"/>
        <v>0.19736842105263158</v>
      </c>
      <c r="H53" s="4">
        <f>H52+F53</f>
        <v>112</v>
      </c>
      <c r="I53" s="10">
        <f t="shared" si="4"/>
        <v>0.73684210526315785</v>
      </c>
      <c r="J53" s="11">
        <f t="shared" si="5"/>
        <v>0.19736842105263158</v>
      </c>
    </row>
    <row r="54" spans="1:10" x14ac:dyDescent="0.25">
      <c r="A54" s="25">
        <v>32</v>
      </c>
      <c r="B54" s="25">
        <v>20</v>
      </c>
      <c r="C54" s="8">
        <v>1.63</v>
      </c>
      <c r="E54" s="2" t="str">
        <f t="shared" si="2"/>
        <v>1,77 - 1,84</v>
      </c>
      <c r="F54" s="3">
        <f t="shared" si="2"/>
        <v>17</v>
      </c>
      <c r="G54" s="10">
        <f t="shared" si="3"/>
        <v>0.1118421052631579</v>
      </c>
      <c r="H54" s="4">
        <f>H53+F54</f>
        <v>129</v>
      </c>
      <c r="I54" s="10">
        <f t="shared" si="4"/>
        <v>0.84868421052631582</v>
      </c>
      <c r="J54" s="11">
        <f t="shared" si="5"/>
        <v>0.1118421052631579</v>
      </c>
    </row>
    <row r="55" spans="1:10" x14ac:dyDescent="0.25">
      <c r="A55" s="25">
        <v>33</v>
      </c>
      <c r="B55" s="25">
        <v>23</v>
      </c>
      <c r="C55" s="8">
        <v>1.54</v>
      </c>
      <c r="E55" s="2" t="str">
        <f t="shared" si="2"/>
        <v>1,85 - 1,92</v>
      </c>
      <c r="F55" s="3">
        <f t="shared" si="2"/>
        <v>14</v>
      </c>
      <c r="G55" s="10">
        <f t="shared" si="3"/>
        <v>9.2105263157894732E-2</v>
      </c>
      <c r="H55" s="4">
        <f t="shared" si="6"/>
        <v>143</v>
      </c>
      <c r="I55" s="10">
        <f t="shared" si="4"/>
        <v>0.94078947368421051</v>
      </c>
      <c r="J55" s="11">
        <f t="shared" si="5"/>
        <v>9.2105263157894732E-2</v>
      </c>
    </row>
    <row r="56" spans="1:10" x14ac:dyDescent="0.25">
      <c r="A56" s="25">
        <v>34</v>
      </c>
      <c r="B56" s="25">
        <v>25</v>
      </c>
      <c r="C56" s="8">
        <v>1.54</v>
      </c>
      <c r="E56" s="2" t="str">
        <f t="shared" si="2"/>
        <v>1,93 - 2</v>
      </c>
      <c r="F56" s="3">
        <f t="shared" si="2"/>
        <v>7</v>
      </c>
      <c r="G56" s="10">
        <f t="shared" si="3"/>
        <v>4.6052631578947366E-2</v>
      </c>
      <c r="H56" s="4">
        <f t="shared" si="6"/>
        <v>150</v>
      </c>
      <c r="I56" s="10">
        <f t="shared" si="4"/>
        <v>0.98684210526315785</v>
      </c>
      <c r="J56" s="11">
        <f t="shared" si="5"/>
        <v>4.6052631578947366E-2</v>
      </c>
    </row>
    <row r="57" spans="1:10" ht="15.75" thickBot="1" x14ac:dyDescent="0.3">
      <c r="A57" s="25">
        <v>35</v>
      </c>
      <c r="B57" s="25">
        <v>27</v>
      </c>
      <c r="C57" s="8">
        <v>1.53</v>
      </c>
      <c r="E57" s="12" t="str">
        <f>E42</f>
        <v>2,01 - 2,08</v>
      </c>
      <c r="F57" s="13">
        <f t="shared" si="2"/>
        <v>2</v>
      </c>
      <c r="G57" s="14">
        <f t="shared" si="3"/>
        <v>1.3157894736842105E-2</v>
      </c>
      <c r="H57" s="15">
        <f t="shared" si="6"/>
        <v>152</v>
      </c>
      <c r="I57" s="14">
        <f t="shared" si="4"/>
        <v>1</v>
      </c>
      <c r="J57" s="38">
        <f t="shared" si="5"/>
        <v>1.3157894736842105E-2</v>
      </c>
    </row>
    <row r="58" spans="1:10" ht="15.75" thickBot="1" x14ac:dyDescent="0.3">
      <c r="A58" s="25">
        <v>36</v>
      </c>
      <c r="B58" s="25">
        <v>29</v>
      </c>
      <c r="C58" s="8">
        <v>1.57</v>
      </c>
      <c r="E58" s="39" t="s">
        <v>30</v>
      </c>
      <c r="F58" s="40">
        <f>SUM(F50:F57)</f>
        <v>152</v>
      </c>
      <c r="G58" s="41"/>
      <c r="H58" s="16"/>
      <c r="I58" s="8"/>
    </row>
    <row r="59" spans="1:10" x14ac:dyDescent="0.25">
      <c r="A59" s="25">
        <v>37</v>
      </c>
      <c r="B59" s="25">
        <v>30</v>
      </c>
      <c r="C59" s="8">
        <v>1.59</v>
      </c>
    </row>
    <row r="60" spans="1:10" x14ac:dyDescent="0.25">
      <c r="A60" s="25">
        <v>38</v>
      </c>
      <c r="B60" s="25">
        <v>30</v>
      </c>
      <c r="C60" s="8">
        <v>1.68</v>
      </c>
    </row>
    <row r="61" spans="1:10" x14ac:dyDescent="0.25">
      <c r="A61" s="25">
        <v>39</v>
      </c>
      <c r="B61" s="25">
        <v>31</v>
      </c>
      <c r="C61" s="8">
        <v>1.45</v>
      </c>
    </row>
    <row r="62" spans="1:10" x14ac:dyDescent="0.25">
      <c r="A62" s="25">
        <v>40</v>
      </c>
      <c r="B62" s="25">
        <v>33</v>
      </c>
      <c r="C62" s="8">
        <v>1.7</v>
      </c>
    </row>
    <row r="63" spans="1:10" x14ac:dyDescent="0.25">
      <c r="A63" s="25">
        <v>41</v>
      </c>
      <c r="B63" s="25">
        <v>24</v>
      </c>
      <c r="C63" s="8">
        <v>1.77</v>
      </c>
    </row>
    <row r="64" spans="1:10" x14ac:dyDescent="0.25">
      <c r="A64" s="25">
        <v>42</v>
      </c>
      <c r="B64" s="25">
        <v>23</v>
      </c>
      <c r="C64" s="8">
        <v>1.65</v>
      </c>
    </row>
    <row r="65" spans="1:3" x14ac:dyDescent="0.25">
      <c r="A65" s="25">
        <v>43</v>
      </c>
      <c r="B65" s="25">
        <v>25</v>
      </c>
      <c r="C65" s="8">
        <v>1.53</v>
      </c>
    </row>
    <row r="66" spans="1:3" x14ac:dyDescent="0.25">
      <c r="A66" s="25">
        <v>44</v>
      </c>
      <c r="B66" s="25">
        <v>29</v>
      </c>
      <c r="C66" s="8">
        <v>1.54</v>
      </c>
    </row>
    <row r="67" spans="1:3" x14ac:dyDescent="0.25">
      <c r="A67" s="25">
        <v>45</v>
      </c>
      <c r="B67" s="25">
        <v>28</v>
      </c>
      <c r="C67" s="8">
        <v>1.62</v>
      </c>
    </row>
    <row r="68" spans="1:3" x14ac:dyDescent="0.25">
      <c r="A68" s="25">
        <v>46</v>
      </c>
      <c r="B68" s="25">
        <v>40</v>
      </c>
      <c r="C68" s="8">
        <v>1.64</v>
      </c>
    </row>
    <row r="69" spans="1:3" x14ac:dyDescent="0.25">
      <c r="A69" s="25">
        <v>47</v>
      </c>
      <c r="B69" s="25">
        <v>39</v>
      </c>
      <c r="C69" s="8">
        <v>1.65</v>
      </c>
    </row>
    <row r="70" spans="1:3" x14ac:dyDescent="0.25">
      <c r="A70" s="25">
        <v>48</v>
      </c>
      <c r="B70" s="25">
        <v>33</v>
      </c>
      <c r="C70" s="8">
        <v>1.65</v>
      </c>
    </row>
    <row r="71" spans="1:3" x14ac:dyDescent="0.25">
      <c r="A71" s="25">
        <v>49</v>
      </c>
      <c r="B71" s="25">
        <v>35</v>
      </c>
      <c r="C71" s="8">
        <v>1.63</v>
      </c>
    </row>
    <row r="72" spans="1:3" x14ac:dyDescent="0.25">
      <c r="A72" s="25">
        <v>50</v>
      </c>
      <c r="B72" s="25">
        <v>23</v>
      </c>
      <c r="C72" s="8">
        <v>1.88</v>
      </c>
    </row>
    <row r="73" spans="1:3" x14ac:dyDescent="0.25">
      <c r="A73" s="25">
        <v>51</v>
      </c>
      <c r="B73" s="25">
        <v>19</v>
      </c>
      <c r="C73" s="8">
        <v>1.7</v>
      </c>
    </row>
    <row r="74" spans="1:3" x14ac:dyDescent="0.25">
      <c r="A74" s="25">
        <v>52</v>
      </c>
      <c r="B74" s="25">
        <v>20</v>
      </c>
      <c r="C74" s="8">
        <v>1.65</v>
      </c>
    </row>
    <row r="75" spans="1:3" x14ac:dyDescent="0.25">
      <c r="A75" s="25">
        <v>53</v>
      </c>
      <c r="B75" s="25">
        <v>21</v>
      </c>
      <c r="C75" s="8">
        <v>1.59</v>
      </c>
    </row>
    <row r="76" spans="1:3" x14ac:dyDescent="0.25">
      <c r="A76" s="25">
        <v>54</v>
      </c>
      <c r="B76" s="25">
        <v>21</v>
      </c>
      <c r="C76" s="8">
        <v>1.59</v>
      </c>
    </row>
    <row r="77" spans="1:3" x14ac:dyDescent="0.25">
      <c r="A77" s="25">
        <v>55</v>
      </c>
      <c r="B77" s="25">
        <v>27</v>
      </c>
      <c r="C77" s="8">
        <v>1.69</v>
      </c>
    </row>
    <row r="78" spans="1:3" x14ac:dyDescent="0.25">
      <c r="A78" s="25">
        <v>56</v>
      </c>
      <c r="B78" s="25">
        <v>29</v>
      </c>
      <c r="C78" s="8">
        <v>1.7</v>
      </c>
    </row>
    <row r="79" spans="1:3" x14ac:dyDescent="0.25">
      <c r="A79" s="25">
        <v>57</v>
      </c>
      <c r="B79" s="25">
        <v>31</v>
      </c>
      <c r="C79" s="8">
        <v>1.77</v>
      </c>
    </row>
    <row r="80" spans="1:3" x14ac:dyDescent="0.25">
      <c r="A80" s="25">
        <v>58</v>
      </c>
      <c r="B80" s="25">
        <v>32</v>
      </c>
      <c r="C80" s="8">
        <v>1.88</v>
      </c>
    </row>
    <row r="81" spans="1:3" x14ac:dyDescent="0.25">
      <c r="A81" s="25">
        <v>59</v>
      </c>
      <c r="B81" s="25">
        <v>32</v>
      </c>
      <c r="C81" s="8">
        <v>1.69</v>
      </c>
    </row>
    <row r="82" spans="1:3" x14ac:dyDescent="0.25">
      <c r="A82" s="25">
        <v>60</v>
      </c>
      <c r="B82" s="25">
        <v>35</v>
      </c>
      <c r="C82" s="8">
        <v>1.79</v>
      </c>
    </row>
    <row r="83" spans="1:3" x14ac:dyDescent="0.25">
      <c r="A83" s="25">
        <v>61</v>
      </c>
      <c r="B83" s="25">
        <v>34</v>
      </c>
      <c r="C83" s="8">
        <v>1.59</v>
      </c>
    </row>
    <row r="84" spans="1:3" x14ac:dyDescent="0.25">
      <c r="A84" s="25">
        <v>62</v>
      </c>
      <c r="B84" s="25">
        <v>19</v>
      </c>
      <c r="C84" s="8">
        <v>1.55</v>
      </c>
    </row>
    <row r="85" spans="1:3" x14ac:dyDescent="0.25">
      <c r="A85" s="25">
        <v>63</v>
      </c>
      <c r="B85" s="25">
        <v>2</v>
      </c>
      <c r="C85" s="8">
        <v>1.88</v>
      </c>
    </row>
    <row r="86" spans="1:3" x14ac:dyDescent="0.25">
      <c r="A86" s="25">
        <v>64</v>
      </c>
      <c r="B86" s="25">
        <v>4</v>
      </c>
      <c r="C86" s="8">
        <v>1.77</v>
      </c>
    </row>
    <row r="87" spans="1:3" x14ac:dyDescent="0.25">
      <c r="A87" s="25">
        <v>65</v>
      </c>
      <c r="B87" s="25">
        <v>24</v>
      </c>
      <c r="C87" s="8">
        <v>1.67</v>
      </c>
    </row>
    <row r="88" spans="1:3" x14ac:dyDescent="0.25">
      <c r="A88" s="25">
        <v>66</v>
      </c>
      <c r="B88" s="25">
        <v>27</v>
      </c>
      <c r="C88" s="8">
        <v>1.57</v>
      </c>
    </row>
    <row r="89" spans="1:3" x14ac:dyDescent="0.25">
      <c r="A89" s="25">
        <v>67</v>
      </c>
      <c r="B89" s="25">
        <v>31</v>
      </c>
      <c r="C89" s="8">
        <v>1.86</v>
      </c>
    </row>
    <row r="90" spans="1:3" x14ac:dyDescent="0.25">
      <c r="A90" s="25">
        <v>68</v>
      </c>
      <c r="B90" s="25">
        <v>35</v>
      </c>
      <c r="C90" s="8">
        <v>1.76</v>
      </c>
    </row>
    <row r="91" spans="1:3" x14ac:dyDescent="0.25">
      <c r="A91" s="25">
        <v>69</v>
      </c>
      <c r="B91" s="25">
        <v>38</v>
      </c>
      <c r="C91" s="8">
        <v>1.66</v>
      </c>
    </row>
    <row r="92" spans="1:3" x14ac:dyDescent="0.25">
      <c r="A92" s="25">
        <v>70</v>
      </c>
      <c r="B92" s="25">
        <v>34</v>
      </c>
      <c r="C92" s="8">
        <v>1.93</v>
      </c>
    </row>
    <row r="93" spans="1:3" x14ac:dyDescent="0.25">
      <c r="A93" s="25">
        <v>71</v>
      </c>
      <c r="B93" s="25">
        <v>33</v>
      </c>
      <c r="C93" s="8">
        <v>1.83</v>
      </c>
    </row>
    <row r="94" spans="1:3" x14ac:dyDescent="0.25">
      <c r="A94" s="25">
        <v>72</v>
      </c>
      <c r="B94" s="25">
        <v>37</v>
      </c>
      <c r="C94" s="8">
        <v>1.73</v>
      </c>
    </row>
    <row r="95" spans="1:3" x14ac:dyDescent="0.25">
      <c r="A95" s="25">
        <v>73</v>
      </c>
      <c r="B95" s="25">
        <v>22</v>
      </c>
      <c r="C95" s="8">
        <v>1.63</v>
      </c>
    </row>
    <row r="96" spans="1:3" x14ac:dyDescent="0.25">
      <c r="A96" s="25">
        <v>74</v>
      </c>
      <c r="B96" s="25">
        <v>27</v>
      </c>
      <c r="C96" s="8">
        <v>1.55</v>
      </c>
    </row>
    <row r="97" spans="1:3" x14ac:dyDescent="0.25">
      <c r="A97" s="25">
        <v>75</v>
      </c>
      <c r="B97" s="25">
        <v>28</v>
      </c>
      <c r="C97" s="8">
        <v>1.45</v>
      </c>
    </row>
    <row r="98" spans="1:3" x14ac:dyDescent="0.25">
      <c r="A98" s="25">
        <v>76</v>
      </c>
      <c r="B98" s="25">
        <v>29</v>
      </c>
      <c r="C98" s="8">
        <v>1.87</v>
      </c>
    </row>
    <row r="99" spans="1:3" x14ac:dyDescent="0.25">
      <c r="A99" s="25">
        <v>77</v>
      </c>
      <c r="B99" s="25">
        <v>24</v>
      </c>
      <c r="C99" s="8">
        <v>1.74</v>
      </c>
    </row>
    <row r="100" spans="1:3" x14ac:dyDescent="0.25">
      <c r="A100" s="25">
        <v>78</v>
      </c>
      <c r="B100" s="25">
        <v>26</v>
      </c>
      <c r="C100" s="8">
        <v>2.0699999999999998</v>
      </c>
    </row>
    <row r="101" spans="1:3" x14ac:dyDescent="0.25">
      <c r="A101" s="25">
        <v>79</v>
      </c>
      <c r="B101" s="25">
        <v>24</v>
      </c>
      <c r="C101" s="8">
        <v>1.93</v>
      </c>
    </row>
    <row r="102" spans="1:3" x14ac:dyDescent="0.25">
      <c r="A102" s="25">
        <v>80</v>
      </c>
      <c r="B102" s="25">
        <v>22</v>
      </c>
      <c r="C102" s="8">
        <v>1.62</v>
      </c>
    </row>
    <row r="103" spans="1:3" x14ac:dyDescent="0.25">
      <c r="A103" s="25">
        <v>81</v>
      </c>
      <c r="B103" s="25">
        <v>27</v>
      </c>
      <c r="C103" s="8">
        <v>1.7</v>
      </c>
    </row>
    <row r="104" spans="1:3" x14ac:dyDescent="0.25">
      <c r="A104" s="25">
        <v>82</v>
      </c>
      <c r="B104" s="25">
        <v>23</v>
      </c>
      <c r="C104" s="8">
        <v>1.65</v>
      </c>
    </row>
    <row r="105" spans="1:3" x14ac:dyDescent="0.25">
      <c r="A105" s="25">
        <v>83</v>
      </c>
      <c r="B105" s="25">
        <v>23</v>
      </c>
      <c r="C105" s="8">
        <v>1.66</v>
      </c>
    </row>
    <row r="106" spans="1:3" x14ac:dyDescent="0.25">
      <c r="A106" s="25">
        <v>84</v>
      </c>
      <c r="B106" s="25">
        <v>24</v>
      </c>
      <c r="C106" s="8">
        <v>1.55</v>
      </c>
    </row>
    <row r="107" spans="1:3" x14ac:dyDescent="0.25">
      <c r="A107" s="25">
        <v>85</v>
      </c>
      <c r="B107" s="25">
        <v>28</v>
      </c>
      <c r="C107" s="8">
        <v>1.75</v>
      </c>
    </row>
    <row r="108" spans="1:3" x14ac:dyDescent="0.25">
      <c r="A108" s="25">
        <v>86</v>
      </c>
      <c r="B108" s="25">
        <v>29</v>
      </c>
      <c r="C108" s="8">
        <v>1.86</v>
      </c>
    </row>
    <row r="109" spans="1:3" x14ac:dyDescent="0.25">
      <c r="A109" s="25">
        <v>87</v>
      </c>
      <c r="B109" s="25">
        <v>25</v>
      </c>
      <c r="C109" s="8">
        <v>1.74</v>
      </c>
    </row>
    <row r="110" spans="1:3" x14ac:dyDescent="0.25">
      <c r="A110" s="25">
        <v>88</v>
      </c>
      <c r="B110" s="25">
        <v>26</v>
      </c>
      <c r="C110" s="8">
        <v>1.89</v>
      </c>
    </row>
    <row r="111" spans="1:3" x14ac:dyDescent="0.25">
      <c r="A111" s="25">
        <v>89</v>
      </c>
      <c r="B111" s="25">
        <v>24</v>
      </c>
      <c r="C111" s="8">
        <v>1.86</v>
      </c>
    </row>
    <row r="112" spans="1:3" x14ac:dyDescent="0.25">
      <c r="A112" s="25">
        <v>90</v>
      </c>
      <c r="B112" s="25">
        <v>23</v>
      </c>
      <c r="C112" s="8">
        <v>1.81</v>
      </c>
    </row>
    <row r="113" spans="1:3" x14ac:dyDescent="0.25">
      <c r="A113" s="25">
        <v>91</v>
      </c>
      <c r="B113" s="25">
        <v>33</v>
      </c>
      <c r="C113" s="8">
        <v>1.62</v>
      </c>
    </row>
    <row r="114" spans="1:3" x14ac:dyDescent="0.25">
      <c r="A114" s="25">
        <v>92</v>
      </c>
      <c r="B114" s="25">
        <v>34</v>
      </c>
      <c r="C114" s="8">
        <v>1.7</v>
      </c>
    </row>
    <row r="115" spans="1:3" x14ac:dyDescent="0.25">
      <c r="A115" s="25">
        <v>93</v>
      </c>
      <c r="B115" s="25">
        <v>37</v>
      </c>
      <c r="C115" s="8">
        <v>1.64</v>
      </c>
    </row>
    <row r="116" spans="1:3" x14ac:dyDescent="0.25">
      <c r="A116" s="25">
        <v>94</v>
      </c>
      <c r="B116" s="25">
        <v>37</v>
      </c>
      <c r="C116" s="8">
        <v>1.63</v>
      </c>
    </row>
    <row r="117" spans="1:3" x14ac:dyDescent="0.25">
      <c r="A117" s="25">
        <v>95</v>
      </c>
      <c r="B117" s="25">
        <v>34</v>
      </c>
      <c r="C117" s="8">
        <v>1.76</v>
      </c>
    </row>
    <row r="118" spans="1:3" x14ac:dyDescent="0.25">
      <c r="A118" s="25">
        <v>96</v>
      </c>
      <c r="B118" s="25">
        <v>25</v>
      </c>
      <c r="C118" s="8">
        <v>1.72</v>
      </c>
    </row>
    <row r="119" spans="1:3" x14ac:dyDescent="0.25">
      <c r="A119" s="25">
        <v>97</v>
      </c>
      <c r="B119" s="25">
        <v>22</v>
      </c>
      <c r="C119" s="8">
        <v>1.71</v>
      </c>
    </row>
    <row r="120" spans="1:3" x14ac:dyDescent="0.25">
      <c r="A120" s="25">
        <v>98</v>
      </c>
      <c r="B120" s="25">
        <v>24</v>
      </c>
      <c r="C120" s="8">
        <v>1.7</v>
      </c>
    </row>
    <row r="121" spans="1:3" x14ac:dyDescent="0.25">
      <c r="A121" s="25">
        <v>99</v>
      </c>
      <c r="B121" s="25">
        <v>24</v>
      </c>
      <c r="C121" s="8">
        <v>1.77</v>
      </c>
    </row>
    <row r="122" spans="1:3" x14ac:dyDescent="0.25">
      <c r="A122" s="25">
        <v>100</v>
      </c>
      <c r="B122" s="25">
        <v>26</v>
      </c>
      <c r="C122" s="8">
        <v>1.88</v>
      </c>
    </row>
    <row r="123" spans="1:3" x14ac:dyDescent="0.25">
      <c r="A123" s="25">
        <v>101</v>
      </c>
      <c r="B123" s="25">
        <v>23</v>
      </c>
      <c r="C123" s="8">
        <v>1.54</v>
      </c>
    </row>
    <row r="124" spans="1:3" x14ac:dyDescent="0.25">
      <c r="A124" s="25">
        <v>102</v>
      </c>
      <c r="B124" s="25">
        <v>24</v>
      </c>
      <c r="C124" s="8">
        <v>1.65</v>
      </c>
    </row>
    <row r="125" spans="1:3" x14ac:dyDescent="0.25">
      <c r="A125" s="25">
        <v>103</v>
      </c>
      <c r="B125" s="25">
        <v>28</v>
      </c>
      <c r="C125" s="8">
        <v>1.67</v>
      </c>
    </row>
    <row r="126" spans="1:3" x14ac:dyDescent="0.25">
      <c r="A126" s="25">
        <v>104</v>
      </c>
      <c r="B126" s="25">
        <v>27</v>
      </c>
      <c r="C126" s="8">
        <v>1.65</v>
      </c>
    </row>
    <row r="127" spans="1:3" x14ac:dyDescent="0.25">
      <c r="A127" s="25">
        <v>105</v>
      </c>
      <c r="B127" s="25">
        <v>31</v>
      </c>
      <c r="C127" s="8">
        <v>1.59</v>
      </c>
    </row>
    <row r="128" spans="1:3" x14ac:dyDescent="0.25">
      <c r="A128" s="25">
        <v>106</v>
      </c>
      <c r="B128" s="25">
        <v>43</v>
      </c>
      <c r="C128" s="8">
        <v>1.77</v>
      </c>
    </row>
    <row r="129" spans="1:3" x14ac:dyDescent="0.25">
      <c r="A129" s="25">
        <v>107</v>
      </c>
      <c r="B129" s="25">
        <v>83</v>
      </c>
      <c r="C129" s="8">
        <v>1.55</v>
      </c>
    </row>
    <row r="130" spans="1:3" x14ac:dyDescent="0.25">
      <c r="A130" s="25">
        <v>108</v>
      </c>
      <c r="B130" s="25">
        <v>63</v>
      </c>
      <c r="C130" s="8">
        <v>1.89</v>
      </c>
    </row>
    <row r="131" spans="1:3" x14ac:dyDescent="0.25">
      <c r="A131" s="25">
        <v>109</v>
      </c>
      <c r="B131" s="25">
        <v>63</v>
      </c>
      <c r="C131" s="8">
        <v>1.79</v>
      </c>
    </row>
    <row r="132" spans="1:3" x14ac:dyDescent="0.25">
      <c r="A132" s="25">
        <v>110</v>
      </c>
      <c r="B132" s="25">
        <v>40</v>
      </c>
      <c r="C132" s="8">
        <v>1.8</v>
      </c>
    </row>
    <row r="133" spans="1:3" x14ac:dyDescent="0.25">
      <c r="A133" s="25">
        <v>111</v>
      </c>
      <c r="B133" s="25">
        <v>33</v>
      </c>
      <c r="C133" s="8">
        <v>1.65</v>
      </c>
    </row>
    <row r="134" spans="1:3" x14ac:dyDescent="0.25">
      <c r="A134" s="25">
        <v>112</v>
      </c>
      <c r="B134" s="25">
        <v>25</v>
      </c>
      <c r="C134" s="8">
        <v>1.55</v>
      </c>
    </row>
    <row r="135" spans="1:3" x14ac:dyDescent="0.25">
      <c r="A135" s="25">
        <v>113</v>
      </c>
      <c r="B135" s="25">
        <v>25</v>
      </c>
      <c r="C135" s="8">
        <v>1.45</v>
      </c>
    </row>
    <row r="136" spans="1:3" x14ac:dyDescent="0.25">
      <c r="A136" s="25">
        <v>114</v>
      </c>
      <c r="B136" s="25">
        <v>25</v>
      </c>
      <c r="C136" s="8">
        <v>1.73</v>
      </c>
    </row>
    <row r="137" spans="1:3" x14ac:dyDescent="0.25">
      <c r="A137" s="25">
        <v>115</v>
      </c>
      <c r="B137" s="25">
        <v>35</v>
      </c>
      <c r="C137" s="8">
        <v>1.7</v>
      </c>
    </row>
    <row r="138" spans="1:3" x14ac:dyDescent="0.25">
      <c r="A138" s="25">
        <v>116</v>
      </c>
      <c r="B138" s="25">
        <v>33</v>
      </c>
      <c r="C138" s="8">
        <v>1.69</v>
      </c>
    </row>
    <row r="139" spans="1:3" x14ac:dyDescent="0.25">
      <c r="A139" s="25">
        <v>117</v>
      </c>
      <c r="B139" s="25">
        <v>21</v>
      </c>
      <c r="C139" s="8">
        <v>1.67</v>
      </c>
    </row>
    <row r="140" spans="1:3" x14ac:dyDescent="0.25">
      <c r="A140" s="25">
        <v>118</v>
      </c>
      <c r="B140" s="25">
        <v>21</v>
      </c>
      <c r="C140" s="8">
        <v>1.65</v>
      </c>
    </row>
    <row r="141" spans="1:3" x14ac:dyDescent="0.25">
      <c r="A141" s="25">
        <v>119</v>
      </c>
      <c r="B141" s="25">
        <v>21</v>
      </c>
      <c r="C141" s="8">
        <v>1.71</v>
      </c>
    </row>
    <row r="142" spans="1:3" x14ac:dyDescent="0.25">
      <c r="A142" s="25">
        <v>120</v>
      </c>
      <c r="B142" s="25">
        <v>21</v>
      </c>
      <c r="C142" s="8">
        <v>1.83</v>
      </c>
    </row>
    <row r="143" spans="1:3" x14ac:dyDescent="0.25">
      <c r="A143" s="25">
        <v>121</v>
      </c>
      <c r="B143" s="25">
        <v>21</v>
      </c>
      <c r="C143" s="8">
        <v>1.82</v>
      </c>
    </row>
    <row r="144" spans="1:3" x14ac:dyDescent="0.25">
      <c r="A144" s="25">
        <v>122</v>
      </c>
      <c r="B144" s="25">
        <v>22</v>
      </c>
      <c r="C144" s="8">
        <v>1.56</v>
      </c>
    </row>
    <row r="145" spans="1:3" x14ac:dyDescent="0.25">
      <c r="A145" s="25">
        <v>123</v>
      </c>
      <c r="B145" s="25">
        <v>28</v>
      </c>
      <c r="C145" s="8">
        <v>1.65</v>
      </c>
    </row>
    <row r="146" spans="1:3" x14ac:dyDescent="0.25">
      <c r="A146" s="25">
        <v>124</v>
      </c>
      <c r="B146" s="25">
        <v>25</v>
      </c>
      <c r="C146" s="8">
        <v>1.7</v>
      </c>
    </row>
    <row r="147" spans="1:3" x14ac:dyDescent="0.25">
      <c r="A147" s="25">
        <v>125</v>
      </c>
      <c r="B147" s="25">
        <v>24</v>
      </c>
      <c r="C147" s="8">
        <v>1.77</v>
      </c>
    </row>
    <row r="148" spans="1:3" x14ac:dyDescent="0.25">
      <c r="A148" s="25">
        <v>126</v>
      </c>
      <c r="B148" s="25">
        <v>24</v>
      </c>
      <c r="C148" s="8">
        <v>1.85</v>
      </c>
    </row>
    <row r="149" spans="1:3" x14ac:dyDescent="0.25">
      <c r="A149" s="25">
        <v>127</v>
      </c>
      <c r="B149" s="25">
        <v>24</v>
      </c>
      <c r="C149" s="8">
        <v>1.9</v>
      </c>
    </row>
    <row r="150" spans="1:3" x14ac:dyDescent="0.25">
      <c r="A150" s="25">
        <v>128</v>
      </c>
      <c r="B150" s="25">
        <v>26</v>
      </c>
      <c r="C150" s="8">
        <v>1.78</v>
      </c>
    </row>
    <row r="151" spans="1:3" x14ac:dyDescent="0.25">
      <c r="A151" s="25">
        <v>129</v>
      </c>
      <c r="B151" s="25">
        <v>27</v>
      </c>
      <c r="C151" s="8">
        <v>1.73</v>
      </c>
    </row>
    <row r="152" spans="1:3" x14ac:dyDescent="0.25">
      <c r="A152" s="25">
        <v>130</v>
      </c>
      <c r="B152" s="25">
        <v>24</v>
      </c>
      <c r="C152" s="8">
        <v>1.48</v>
      </c>
    </row>
    <row r="153" spans="1:3" x14ac:dyDescent="0.25">
      <c r="A153" s="25">
        <v>131</v>
      </c>
      <c r="B153" s="25">
        <v>25</v>
      </c>
      <c r="C153" s="8">
        <v>1.45</v>
      </c>
    </row>
    <row r="154" spans="1:3" x14ac:dyDescent="0.25">
      <c r="A154" s="25">
        <v>132</v>
      </c>
      <c r="B154" s="25">
        <v>23</v>
      </c>
      <c r="C154" s="8">
        <v>1.82</v>
      </c>
    </row>
    <row r="155" spans="1:3" x14ac:dyDescent="0.25">
      <c r="A155" s="25">
        <v>133</v>
      </c>
      <c r="B155" s="25">
        <v>22</v>
      </c>
      <c r="C155" s="8">
        <v>1.55</v>
      </c>
    </row>
    <row r="156" spans="1:3" x14ac:dyDescent="0.25">
      <c r="A156" s="25">
        <v>134</v>
      </c>
      <c r="B156" s="25">
        <v>21</v>
      </c>
      <c r="C156" s="8">
        <v>1.85</v>
      </c>
    </row>
    <row r="157" spans="1:3" x14ac:dyDescent="0.25">
      <c r="A157" s="25">
        <v>135</v>
      </c>
      <c r="B157" s="25">
        <v>21</v>
      </c>
      <c r="C157" s="8">
        <v>1.81</v>
      </c>
    </row>
    <row r="158" spans="1:3" x14ac:dyDescent="0.25">
      <c r="A158" s="25">
        <v>136</v>
      </c>
      <c r="B158" s="25">
        <v>21</v>
      </c>
      <c r="C158" s="8">
        <v>1.7</v>
      </c>
    </row>
    <row r="159" spans="1:3" x14ac:dyDescent="0.25">
      <c r="A159" s="25">
        <v>137</v>
      </c>
      <c r="B159" s="25">
        <v>30</v>
      </c>
      <c r="C159" s="8">
        <v>1.66</v>
      </c>
    </row>
    <row r="160" spans="1:3" x14ac:dyDescent="0.25">
      <c r="A160" s="25">
        <v>138</v>
      </c>
      <c r="B160" s="25">
        <v>30</v>
      </c>
      <c r="C160" s="8">
        <v>1.7</v>
      </c>
    </row>
    <row r="161" spans="1:3" x14ac:dyDescent="0.25">
      <c r="A161" s="25">
        <v>139</v>
      </c>
      <c r="B161" s="25">
        <v>30</v>
      </c>
      <c r="C161" s="8">
        <v>1.66</v>
      </c>
    </row>
    <row r="162" spans="1:3" x14ac:dyDescent="0.25">
      <c r="A162" s="25">
        <v>140</v>
      </c>
      <c r="B162" s="25">
        <v>30</v>
      </c>
      <c r="C162" s="8">
        <v>1.56</v>
      </c>
    </row>
    <row r="163" spans="1:3" x14ac:dyDescent="0.25">
      <c r="A163" s="25">
        <v>141</v>
      </c>
      <c r="B163" s="25">
        <v>30</v>
      </c>
      <c r="C163" s="8">
        <v>1.54</v>
      </c>
    </row>
    <row r="164" spans="1:3" x14ac:dyDescent="0.25">
      <c r="A164" s="25">
        <v>142</v>
      </c>
      <c r="B164" s="25">
        <v>23</v>
      </c>
      <c r="C164" s="8">
        <v>1.54</v>
      </c>
    </row>
    <row r="165" spans="1:3" x14ac:dyDescent="0.25">
      <c r="A165" s="25">
        <v>143</v>
      </c>
      <c r="B165" s="25">
        <v>23</v>
      </c>
      <c r="C165" s="8">
        <v>1.55</v>
      </c>
    </row>
    <row r="166" spans="1:3" x14ac:dyDescent="0.25">
      <c r="A166" s="25">
        <v>144</v>
      </c>
      <c r="B166" s="25">
        <v>23</v>
      </c>
      <c r="C166" s="8">
        <v>1.75</v>
      </c>
    </row>
    <row r="167" spans="1:3" x14ac:dyDescent="0.25">
      <c r="A167" s="25">
        <v>145</v>
      </c>
      <c r="B167" s="25">
        <v>24</v>
      </c>
      <c r="C167" s="8">
        <v>1.75</v>
      </c>
    </row>
    <row r="168" spans="1:3" x14ac:dyDescent="0.25">
      <c r="A168" s="25">
        <v>146</v>
      </c>
      <c r="B168" s="25">
        <v>24</v>
      </c>
      <c r="C168" s="8">
        <v>1.56</v>
      </c>
    </row>
    <row r="169" spans="1:3" x14ac:dyDescent="0.25">
      <c r="A169" s="25">
        <v>147</v>
      </c>
      <c r="B169" s="25">
        <v>21</v>
      </c>
      <c r="C169" s="8">
        <v>1.98</v>
      </c>
    </row>
    <row r="170" spans="1:3" x14ac:dyDescent="0.25">
      <c r="A170" s="25">
        <v>148</v>
      </c>
      <c r="B170" s="25">
        <v>21</v>
      </c>
      <c r="C170" s="8">
        <v>2.02</v>
      </c>
    </row>
    <row r="171" spans="1:3" x14ac:dyDescent="0.25">
      <c r="A171" s="25">
        <v>149</v>
      </c>
      <c r="B171" s="25">
        <v>21</v>
      </c>
      <c r="C171" s="8">
        <v>1.56</v>
      </c>
    </row>
    <row r="172" spans="1:3" x14ac:dyDescent="0.25">
      <c r="A172" s="25">
        <v>150</v>
      </c>
      <c r="B172" s="25">
        <v>21</v>
      </c>
      <c r="C172" s="8">
        <v>1.45</v>
      </c>
    </row>
    <row r="173" spans="1:3" x14ac:dyDescent="0.25">
      <c r="A173" s="25">
        <v>151</v>
      </c>
      <c r="B173" s="25">
        <v>27</v>
      </c>
      <c r="C173" s="8">
        <v>1.65</v>
      </c>
    </row>
    <row r="174" spans="1:3" x14ac:dyDescent="0.25">
      <c r="A174" s="25">
        <v>152</v>
      </c>
      <c r="B174" s="25">
        <v>28</v>
      </c>
      <c r="C174" s="8">
        <v>1.55</v>
      </c>
    </row>
  </sheetData>
  <mergeCells count="5">
    <mergeCell ref="B21:C21"/>
    <mergeCell ref="E46:I47"/>
    <mergeCell ref="E45:I45"/>
    <mergeCell ref="A1:J16"/>
    <mergeCell ref="B18:G18"/>
  </mergeCells>
  <hyperlinks>
    <hyperlink ref="E46" r:id="rId1" xr:uid="{CA047EF2-975A-430D-A49C-D07A28CA0072}"/>
  </hyperlinks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3BDD-90C1-47D4-9339-BD191D39D019}">
  <dimension ref="A1:B9"/>
  <sheetViews>
    <sheetView workbookViewId="0">
      <selection activeCell="A29" sqref="A29"/>
    </sheetView>
  </sheetViews>
  <sheetFormatPr baseColWidth="10" defaultRowHeight="15" x14ac:dyDescent="0.25"/>
  <cols>
    <col min="1" max="1" width="21.85546875" bestFit="1" customWidth="1"/>
    <col min="2" max="2" width="12.140625" bestFit="1" customWidth="1"/>
  </cols>
  <sheetData>
    <row r="1" spans="1:2" ht="15.75" thickBot="1" x14ac:dyDescent="0.3">
      <c r="A1" s="27" t="s">
        <v>13</v>
      </c>
      <c r="B1" s="28" t="s">
        <v>14</v>
      </c>
    </row>
    <row r="2" spans="1:2" x14ac:dyDescent="0.25">
      <c r="A2" s="29" t="s">
        <v>20</v>
      </c>
      <c r="B2" s="30">
        <v>7</v>
      </c>
    </row>
    <row r="3" spans="1:2" x14ac:dyDescent="0.25">
      <c r="A3" s="31" t="s">
        <v>21</v>
      </c>
      <c r="B3" s="32">
        <v>35</v>
      </c>
    </row>
    <row r="4" spans="1:2" x14ac:dyDescent="0.25">
      <c r="A4" s="33" t="s">
        <v>22</v>
      </c>
      <c r="B4" s="34">
        <v>40</v>
      </c>
    </row>
    <row r="5" spans="1:2" x14ac:dyDescent="0.25">
      <c r="A5" s="31" t="s">
        <v>23</v>
      </c>
      <c r="B5" s="32">
        <v>30</v>
      </c>
    </row>
    <row r="6" spans="1:2" x14ac:dyDescent="0.25">
      <c r="A6" s="33" t="s">
        <v>24</v>
      </c>
      <c r="B6" s="34">
        <v>17</v>
      </c>
    </row>
    <row r="7" spans="1:2" x14ac:dyDescent="0.25">
      <c r="A7" s="31" t="s">
        <v>25</v>
      </c>
      <c r="B7" s="32">
        <v>14</v>
      </c>
    </row>
    <row r="8" spans="1:2" x14ac:dyDescent="0.25">
      <c r="A8" s="33" t="s">
        <v>26</v>
      </c>
      <c r="B8" s="34">
        <v>7</v>
      </c>
    </row>
    <row r="9" spans="1:2" ht="15.75" thickBot="1" x14ac:dyDescent="0.3">
      <c r="A9" s="35" t="s">
        <v>27</v>
      </c>
      <c r="B9" s="36">
        <v>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</vt:lpstr>
      <vt:lpstr>Otros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Tinoco Acero</dc:creator>
  <cp:lastModifiedBy>Emilce</cp:lastModifiedBy>
  <dcterms:created xsi:type="dcterms:W3CDTF">2018-06-22T02:18:45Z</dcterms:created>
  <dcterms:modified xsi:type="dcterms:W3CDTF">2018-06-22T15:01:11Z</dcterms:modified>
</cp:coreProperties>
</file>