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reinaldoruizsarmiento/Downloads/"/>
    </mc:Choice>
  </mc:AlternateContent>
  <xr:revisionPtr revIDLastSave="0" documentId="13_ncr:1_{9F157398-0ADE-AD40-BEB4-CD7930D5B3F7}" xr6:coauthVersionLast="34" xr6:coauthVersionMax="34" xr10:uidLastSave="{00000000-0000-0000-0000-000000000000}"/>
  <bookViews>
    <workbookView xWindow="60" yWindow="740" windowWidth="25180" windowHeight="14480" activeTab="1" xr2:uid="{00000000-000D-0000-FFFF-FFFF00000000}"/>
  </bookViews>
  <sheets>
    <sheet name=" RANGO ACTIVIDAD 1. 3 " sheetId="1" r:id="rId1"/>
    <sheet name="REEMPLAZO ACTIVIDAD 1.3" sheetId="4" r:id="rId2"/>
  </sheets>
  <definedNames>
    <definedName name="_xlnm._FilterDatabase" localSheetId="0" hidden="1">' RANGO ACTIVIDAD 1. 3 '!#REF!</definedName>
    <definedName name="_xlchart.v1.0" hidden="1">' RANGO ACTIVIDAD 1. 3 '!$C$23:$C$31</definedName>
    <definedName name="_xlchart.v1.1" hidden="1">' RANGO ACTIVIDAD 1. 3 '!$D$23:$D$31</definedName>
    <definedName name="_xlchart.v1.2" hidden="1">' RANGO ACTIVIDAD 1. 3 '!$C$23:$C$31</definedName>
    <definedName name="_xlchart.v1.3" hidden="1">' RANGO ACTIVIDAD 1. 3 '!$D$23:$D$31</definedName>
    <definedName name="_xlchart.v1.4" hidden="1">' RANGO ACTIVIDAD 1. 3 '!$C$23:$C$31</definedName>
    <definedName name="_xlchart.v1.5" hidden="1">' RANGO ACTIVIDAD 1. 3 '!$C$23:$C$31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3" i="4" l="1"/>
  <c r="S14" i="4"/>
  <c r="S15" i="4"/>
  <c r="S16" i="4"/>
  <c r="S17" i="4"/>
  <c r="S18" i="4"/>
  <c r="S19" i="4"/>
  <c r="S12" i="4"/>
  <c r="C24" i="1"/>
  <c r="C25" i="1"/>
  <c r="C26" i="1"/>
  <c r="C27" i="1"/>
  <c r="C28" i="1"/>
  <c r="C29" i="1"/>
  <c r="C30" i="1"/>
  <c r="C31" i="1"/>
  <c r="C23" i="1"/>
  <c r="K3" i="1" l="1"/>
  <c r="K1" i="1"/>
  <c r="N5" i="1" s="1"/>
  <c r="K5" i="1" s="1"/>
  <c r="K2" i="1"/>
  <c r="Q4" i="4"/>
  <c r="Q3" i="4"/>
  <c r="Q12" i="4" s="1"/>
  <c r="Q2" i="4"/>
  <c r="U6" i="4" s="1"/>
  <c r="Q6" i="4" s="1"/>
  <c r="K4" i="1" l="1"/>
  <c r="K6" i="1" s="1"/>
  <c r="A23" i="1"/>
  <c r="Q5" i="4"/>
  <c r="Q8" i="4"/>
  <c r="R12" i="4" s="1"/>
  <c r="B23" i="1" l="1"/>
  <c r="Q13" i="4"/>
  <c r="R13" i="4" s="1"/>
  <c r="A24" i="1" l="1"/>
  <c r="Q14" i="4"/>
  <c r="R14" i="4" s="1"/>
  <c r="B24" i="1" l="1"/>
  <c r="Q15" i="4"/>
  <c r="R15" i="4" s="1"/>
  <c r="A25" i="1" l="1"/>
  <c r="Q16" i="4"/>
  <c r="R16" i="4" s="1"/>
  <c r="B25" i="1" l="1"/>
  <c r="Q17" i="4"/>
  <c r="R17" i="4" s="1"/>
  <c r="A26" i="1" l="1"/>
  <c r="Q18" i="4"/>
  <c r="R18" i="4" s="1"/>
  <c r="B26" i="1" l="1"/>
  <c r="Q19" i="4"/>
  <c r="R19" i="4" s="1"/>
  <c r="T12" i="4" a="1"/>
  <c r="A27" i="1" l="1"/>
  <c r="T18" i="4"/>
  <c r="V18" i="4" s="1"/>
  <c r="T16" i="4"/>
  <c r="V16" i="4" s="1"/>
  <c r="T14" i="4"/>
  <c r="V14" i="4" s="1"/>
  <c r="T12" i="4"/>
  <c r="T19" i="4"/>
  <c r="V19" i="4" s="1"/>
  <c r="T17" i="4"/>
  <c r="V17" i="4" s="1"/>
  <c r="T15" i="4"/>
  <c r="V15" i="4" s="1"/>
  <c r="T13" i="4"/>
  <c r="V13" i="4" s="1"/>
  <c r="B27" i="1" l="1"/>
  <c r="U12" i="4"/>
  <c r="U13" i="4" s="1"/>
  <c r="U14" i="4" s="1"/>
  <c r="U15" i="4" s="1"/>
  <c r="U16" i="4" s="1"/>
  <c r="U17" i="4" s="1"/>
  <c r="U18" i="4" s="1"/>
  <c r="U19" i="4" s="1"/>
  <c r="V12" i="4"/>
  <c r="W12" i="4" s="1"/>
  <c r="W13" i="4" s="1"/>
  <c r="W14" i="4" s="1"/>
  <c r="W15" i="4" s="1"/>
  <c r="W16" i="4" s="1"/>
  <c r="W17" i="4" s="1"/>
  <c r="W18" i="4" s="1"/>
  <c r="W19" i="4" s="1"/>
  <c r="A28" i="1" l="1"/>
  <c r="B28" i="1" l="1"/>
  <c r="A29" i="1" s="1"/>
  <c r="B29" i="1" l="1"/>
  <c r="A30" i="1" s="1"/>
  <c r="B30" i="1" l="1"/>
  <c r="A31" i="1" s="1"/>
  <c r="B31" i="1" l="1"/>
  <c r="D23" i="1" s="1" a="1"/>
  <c r="D23" i="1" l="1"/>
  <c r="D30" i="1"/>
  <c r="F30" i="1" s="1"/>
  <c r="D28" i="1"/>
  <c r="F28" i="1" s="1"/>
  <c r="D24" i="1"/>
  <c r="F24" i="1" s="1"/>
  <c r="D26" i="1"/>
  <c r="F26" i="1" s="1"/>
  <c r="D29" i="1"/>
  <c r="F29" i="1" s="1"/>
  <c r="D31" i="1"/>
  <c r="F31" i="1" s="1"/>
  <c r="D25" i="1"/>
  <c r="F25" i="1" s="1"/>
  <c r="D27" i="1"/>
  <c r="F27" i="1" s="1"/>
  <c r="E23" i="1" l="1"/>
  <c r="F23" i="1"/>
  <c r="G23" i="1" s="1"/>
  <c r="G24" i="1" s="1"/>
  <c r="G25" i="1" s="1"/>
  <c r="G26" i="1" s="1"/>
  <c r="G27" i="1" s="1"/>
  <c r="G28" i="1" s="1"/>
  <c r="G29" i="1" s="1"/>
  <c r="G30" i="1" s="1"/>
  <c r="G31" i="1" s="1"/>
  <c r="E24" i="1"/>
  <c r="E25" i="1" s="1"/>
  <c r="E26" i="1" s="1"/>
  <c r="E27" i="1" s="1"/>
  <c r="E28" i="1" s="1"/>
  <c r="E29" i="1" s="1"/>
  <c r="E30" i="1" s="1"/>
  <c r="E31" i="1" s="1"/>
</calcChain>
</file>

<file path=xl/sharedStrings.xml><?xml version="1.0" encoding="utf-8"?>
<sst xmlns="http://schemas.openxmlformats.org/spreadsheetml/2006/main" count="42" uniqueCount="30">
  <si>
    <t>fi</t>
  </si>
  <si>
    <t>ni</t>
  </si>
  <si>
    <t>Fi</t>
  </si>
  <si>
    <t>Ni</t>
  </si>
  <si>
    <t>N</t>
  </si>
  <si>
    <t>Minimo</t>
  </si>
  <si>
    <t>Maximo</t>
  </si>
  <si>
    <t>Rango</t>
  </si>
  <si>
    <t>No. De intervalos</t>
  </si>
  <si>
    <t>Amplitud</t>
  </si>
  <si>
    <t>FECHA</t>
  </si>
  <si>
    <t>CANTIDAD
DE VENTA</t>
  </si>
  <si>
    <t>CANTIDAD 
DE VENTA</t>
  </si>
  <si>
    <t>DATOS</t>
  </si>
  <si>
    <t>INTERVALOS</t>
  </si>
  <si>
    <t>Lim. Inf.</t>
  </si>
  <si>
    <t>Lim. Sup.</t>
  </si>
  <si>
    <t>Marca Clase (x)}</t>
  </si>
  <si>
    <t xml:space="preserve">2.        Realizar los pasos necesarios para determinar el rango, amplitud del intervalo y el tamaño de cada uno.
    3.        Realizar la tabulación correspondiente
    4.        Realizar dos tipos de gráfico utilizando un programa interactivo.
    5.        Realizar las conclusiones de las dificultades y aciertos de la actividad.
</t>
  </si>
  <si>
    <t>CONCLUSIONES:</t>
  </si>
  <si>
    <t>Mi dicultad en este ejercicio fue construir la tabla donde van los intervalos</t>
  </si>
  <si>
    <t>Mi principal acierto fue que tuve la capacidad para desarrollar un ejercicio que me parecio un poco complejo, pero que a la final no lo era</t>
  </si>
  <si>
    <t>REEMPLAZO DE LA UNIDAD 1. 3 ENTRGA DEL PROYECTO  - MOMENTO INDEPENDIENTE</t>
  </si>
  <si>
    <t>Edades de los compañeros del trabajo</t>
  </si>
  <si>
    <t>Tamaño muestral</t>
  </si>
  <si>
    <t>Intervalo Sturges)</t>
  </si>
  <si>
    <t>Limite inferior</t>
  </si>
  <si>
    <t>Limite superior</t>
  </si>
  <si>
    <t>Marca de clase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</si>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</sst>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1" xfId="0" applyFill="1" applyBorder="1"/>
    <xf numFmtId="0" fontId="6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0" fillId="2" borderId="0" xfId="0" applyFill="1" applyAlignment="1"/>
    <xf numFmtId="0" fontId="0" fillId="2" borderId="0" xfId="0" applyFill="1" applyBorder="1" applyAlignment="1">
      <alignment horizontal="left"/>
    </xf>
    <xf numFmtId="0" fontId="7" fillId="2" borderId="1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4" fontId="0" fillId="2" borderId="1" xfId="0" applyNumberFormat="1" applyFill="1" applyBorder="1"/>
    <xf numFmtId="0" fontId="6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9" fontId="0" fillId="2" borderId="0" xfId="1" applyFont="1" applyFill="1" applyBorder="1" applyAlignment="1"/>
    <xf numFmtId="0" fontId="2" fillId="2" borderId="0" xfId="0" applyFont="1" applyFill="1"/>
    <xf numFmtId="0" fontId="9" fillId="2" borderId="0" xfId="0" applyFont="1" applyFill="1"/>
    <xf numFmtId="0" fontId="0" fillId="2" borderId="2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10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" fontId="0" fillId="2" borderId="1" xfId="0" applyNumberFormat="1" applyFill="1" applyBorder="1" applyAlignment="1">
      <alignment horizontal="center"/>
    </xf>
    <xf numFmtId="9" fontId="0" fillId="2" borderId="1" xfId="1" applyFont="1" applyFill="1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" fontId="0" fillId="2" borderId="1" xfId="0" applyNumberFormat="1" applyFill="1" applyBorder="1"/>
    <xf numFmtId="1" fontId="0" fillId="2" borderId="0" xfId="0" applyNumberFormat="1" applyFill="1" applyBorder="1"/>
    <xf numFmtId="1" fontId="0" fillId="2" borderId="2" xfId="0" applyNumberFormat="1" applyFill="1" applyBorder="1"/>
    <xf numFmtId="1" fontId="6" fillId="2" borderId="1" xfId="0" applyNumberFormat="1" applyFont="1" applyFill="1" applyBorder="1" applyAlignment="1">
      <alignment vertical="center" wrapText="1"/>
    </xf>
    <xf numFmtId="1" fontId="0" fillId="2" borderId="1" xfId="0" applyNumberFormat="1" applyFill="1" applyBorder="1" applyAlignment="1"/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4" xfId="0" applyFont="1" applyFill="1" applyBorder="1"/>
    <xf numFmtId="0" fontId="11" fillId="3" borderId="4" xfId="0" applyFont="1" applyFill="1" applyBorder="1" applyAlignment="1"/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EDADES DE COMPAÑEROS</c:v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RANGO ACTIVIDAD 1. 3 '!$C$23:$C$31</c:f>
              <c:numCache>
                <c:formatCode>0</c:formatCode>
                <c:ptCount val="9"/>
                <c:pt idx="0">
                  <c:v>25.343524170280745</c:v>
                </c:pt>
                <c:pt idx="1">
                  <c:v>30.030572510842234</c:v>
                </c:pt>
                <c:pt idx="2">
                  <c:v>34.717620851403723</c:v>
                </c:pt>
                <c:pt idx="3">
                  <c:v>39.404669191965212</c:v>
                </c:pt>
                <c:pt idx="4">
                  <c:v>44.091717532526701</c:v>
                </c:pt>
                <c:pt idx="5">
                  <c:v>48.77876587308819</c:v>
                </c:pt>
                <c:pt idx="6">
                  <c:v>53.465814213649679</c:v>
                </c:pt>
                <c:pt idx="7">
                  <c:v>58.152862554211168</c:v>
                </c:pt>
                <c:pt idx="8">
                  <c:v>62.839910894772657</c:v>
                </c:pt>
              </c:numCache>
            </c:numRef>
          </c:cat>
          <c:val>
            <c:numRef>
              <c:f>' RANGO ACTIVIDAD 1. 3 '!$D$23:$D$31</c:f>
              <c:numCache>
                <c:formatCode>General</c:formatCode>
                <c:ptCount val="9"/>
                <c:pt idx="0">
                  <c:v>10</c:v>
                </c:pt>
                <c:pt idx="1">
                  <c:v>24</c:v>
                </c:pt>
                <c:pt idx="2">
                  <c:v>13</c:v>
                </c:pt>
                <c:pt idx="3">
                  <c:v>16</c:v>
                </c:pt>
                <c:pt idx="4">
                  <c:v>18</c:v>
                </c:pt>
                <c:pt idx="5">
                  <c:v>9</c:v>
                </c:pt>
                <c:pt idx="6">
                  <c:v>16</c:v>
                </c:pt>
                <c:pt idx="7">
                  <c:v>13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6-284B-B2DC-8E69A1AFF84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43768112"/>
        <c:axId val="351861504"/>
      </c:barChart>
      <c:catAx>
        <c:axId val="34376811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1861504"/>
        <c:crosses val="autoZero"/>
        <c:auto val="1"/>
        <c:lblAlgn val="ctr"/>
        <c:lblOffset val="100"/>
        <c:noMultiLvlLbl val="0"/>
      </c:catAx>
      <c:valAx>
        <c:axId val="3518615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376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tx>
            <c:v>EDADES DE COMPAÑEROS</c:v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 RANGO ACTIVIDAD 1. 3 '!$C$23:$C$31</c:f>
              <c:numCache>
                <c:formatCode>0</c:formatCode>
                <c:ptCount val="9"/>
                <c:pt idx="0">
                  <c:v>25.343524170280745</c:v>
                </c:pt>
                <c:pt idx="1">
                  <c:v>30.030572510842234</c:v>
                </c:pt>
                <c:pt idx="2">
                  <c:v>34.717620851403723</c:v>
                </c:pt>
                <c:pt idx="3">
                  <c:v>39.404669191965212</c:v>
                </c:pt>
                <c:pt idx="4">
                  <c:v>44.091717532526701</c:v>
                </c:pt>
                <c:pt idx="5">
                  <c:v>48.77876587308819</c:v>
                </c:pt>
                <c:pt idx="6">
                  <c:v>53.465814213649679</c:v>
                </c:pt>
                <c:pt idx="7">
                  <c:v>58.152862554211168</c:v>
                </c:pt>
                <c:pt idx="8">
                  <c:v>62.839910894772657</c:v>
                </c:pt>
              </c:numCache>
            </c:numRef>
          </c:cat>
          <c:val>
            <c:numRef>
              <c:f>' RANGO ACTIVIDAD 1. 3 '!$F$23:$F$31</c:f>
              <c:numCache>
                <c:formatCode>0%</c:formatCode>
                <c:ptCount val="9"/>
                <c:pt idx="0">
                  <c:v>7.3529411764705885E-2</c:v>
                </c:pt>
                <c:pt idx="1">
                  <c:v>0.17647058823529413</c:v>
                </c:pt>
                <c:pt idx="2">
                  <c:v>9.5588235294117641E-2</c:v>
                </c:pt>
                <c:pt idx="3">
                  <c:v>0.11764705882352941</c:v>
                </c:pt>
                <c:pt idx="4">
                  <c:v>0.13235294117647059</c:v>
                </c:pt>
                <c:pt idx="5">
                  <c:v>6.6176470588235295E-2</c:v>
                </c:pt>
                <c:pt idx="6">
                  <c:v>0.11764705882352941</c:v>
                </c:pt>
                <c:pt idx="7">
                  <c:v>9.5588235294117641E-2</c:v>
                </c:pt>
                <c:pt idx="8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D-0C46-9B0F-C929581C57B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9277293276147747E-2"/>
          <c:y val="0.23557256457348286"/>
          <c:w val="0.9237949773962375"/>
          <c:h val="0.59570698683130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'REEMPLAZO ACTIVIDAD 1.3'!$S$12:$S$19</c:f>
              <c:numCache>
                <c:formatCode>0</c:formatCode>
                <c:ptCount val="8"/>
                <c:pt idx="0">
                  <c:v>26.351351351351351</c:v>
                </c:pt>
                <c:pt idx="1">
                  <c:v>29.054054054054053</c:v>
                </c:pt>
                <c:pt idx="2">
                  <c:v>31.756756756756754</c:v>
                </c:pt>
                <c:pt idx="3">
                  <c:v>34.459459459459453</c:v>
                </c:pt>
                <c:pt idx="4">
                  <c:v>37.162162162162161</c:v>
                </c:pt>
                <c:pt idx="5">
                  <c:v>39.864864864864856</c:v>
                </c:pt>
                <c:pt idx="6">
                  <c:v>42.567567567567565</c:v>
                </c:pt>
                <c:pt idx="7">
                  <c:v>45.27027027027026</c:v>
                </c:pt>
              </c:numCache>
            </c:numRef>
          </c:cat>
          <c:val>
            <c:numRef>
              <c:f>'REEMPLAZO ACTIVIDAD 1.3'!$T$12:$T$19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0-024A-B41A-BE3947BD38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11462752"/>
        <c:axId val="911457856"/>
      </c:barChart>
      <c:catAx>
        <c:axId val="91146275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1457856"/>
        <c:crosses val="autoZero"/>
        <c:auto val="1"/>
        <c:lblAlgn val="ctr"/>
        <c:lblOffset val="100"/>
        <c:noMultiLvlLbl val="0"/>
      </c:catAx>
      <c:valAx>
        <c:axId val="9114578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114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relativa</a:t>
            </a:r>
          </a:p>
        </c:rich>
      </c:tx>
      <c:layout>
        <c:manualLayout>
          <c:xMode val="edge"/>
          <c:yMode val="edge"/>
          <c:x val="0.28906525125717386"/>
          <c:y val="2.4372316886177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452548118985127"/>
          <c:w val="0.93888888888888888"/>
          <c:h val="0.75474518810148727"/>
        </c:manualLayout>
      </c:layout>
      <c:pie3D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1CE-7745-B106-1CA01332B80B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1CE-7745-B106-1CA01332B80B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1CE-7745-B106-1CA01332B80B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1CE-7745-B106-1CA01332B80B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1CE-7745-B106-1CA01332B80B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1CE-7745-B106-1CA01332B8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1CE-7745-B106-1CA01332B80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1CE-7745-B106-1CA01332B80B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1CE-7745-B106-1CA01332B80B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1CE-7745-B106-1CA01332B80B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1CE-7745-B106-1CA01332B80B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1CE-7745-B106-1CA01332B80B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1CE-7745-B106-1CA01332B80B}"/>
                </c:ext>
              </c:extLst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61CE-7745-B106-1CA01332B80B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61CE-7745-B106-1CA01332B80B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61CE-7745-B106-1CA01332B80B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'REEMPLAZO ACTIVIDAD 1.3'!$S$12:$S$19</c:f>
              <c:numCache>
                <c:formatCode>0</c:formatCode>
                <c:ptCount val="8"/>
                <c:pt idx="0">
                  <c:v>26.351351351351351</c:v>
                </c:pt>
                <c:pt idx="1">
                  <c:v>29.054054054054053</c:v>
                </c:pt>
                <c:pt idx="2">
                  <c:v>31.756756756756754</c:v>
                </c:pt>
                <c:pt idx="3">
                  <c:v>34.459459459459453</c:v>
                </c:pt>
                <c:pt idx="4">
                  <c:v>37.162162162162161</c:v>
                </c:pt>
                <c:pt idx="5">
                  <c:v>39.864864864864856</c:v>
                </c:pt>
                <c:pt idx="6">
                  <c:v>42.567567567567565</c:v>
                </c:pt>
                <c:pt idx="7">
                  <c:v>45.27027027027026</c:v>
                </c:pt>
              </c:numCache>
            </c:numRef>
          </c:cat>
          <c:val>
            <c:numRef>
              <c:f>'REEMPLAZO ACTIVIDAD 1.3'!$V$12:$V$19</c:f>
              <c:numCache>
                <c:formatCode>0%</c:formatCode>
                <c:ptCount val="8"/>
                <c:pt idx="0">
                  <c:v>0.2</c:v>
                </c:pt>
                <c:pt idx="1">
                  <c:v>0.22</c:v>
                </c:pt>
                <c:pt idx="2">
                  <c:v>0.19</c:v>
                </c:pt>
                <c:pt idx="3">
                  <c:v>0.18</c:v>
                </c:pt>
                <c:pt idx="4">
                  <c:v>0.08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1CE-7745-B106-1CA01332B80B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19</xdr:row>
      <xdr:rowOff>158750</xdr:rowOff>
    </xdr:from>
    <xdr:to>
      <xdr:col>16</xdr:col>
      <xdr:colOff>12700</xdr:colOff>
      <xdr:row>32</xdr:row>
      <xdr:rowOff>44450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2A6085F-F3F7-714F-B1ED-D7DAA8450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190500</xdr:colOff>
      <xdr:row>19</xdr:row>
      <xdr:rowOff>158750</xdr:rowOff>
    </xdr:from>
    <xdr:to>
      <xdr:col>21</xdr:col>
      <xdr:colOff>635000</xdr:colOff>
      <xdr:row>32</xdr:row>
      <xdr:rowOff>44450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F881E53-BEBA-1243-A991-301DB7DB5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97118</xdr:colOff>
      <xdr:row>19</xdr:row>
      <xdr:rowOff>110904</xdr:rowOff>
    </xdr:from>
    <xdr:to>
      <xdr:col>21</xdr:col>
      <xdr:colOff>246646</xdr:colOff>
      <xdr:row>41</xdr:row>
      <xdr:rowOff>18677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407275</xdr:colOff>
      <xdr:row>19</xdr:row>
      <xdr:rowOff>44012</xdr:rowOff>
    </xdr:from>
    <xdr:to>
      <xdr:col>28</xdr:col>
      <xdr:colOff>560294</xdr:colOff>
      <xdr:row>40</xdr:row>
      <xdr:rowOff>179294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35"/>
  <sheetViews>
    <sheetView topLeftCell="A6" workbookViewId="0">
      <selection activeCell="V15" sqref="V15"/>
    </sheetView>
  </sheetViews>
  <sheetFormatPr baseColWidth="10" defaultRowHeight="15"/>
  <cols>
    <col min="1" max="1" width="6.83203125" style="1" customWidth="1"/>
    <col min="2" max="2" width="7.33203125" style="1" customWidth="1"/>
    <col min="3" max="5" width="6.83203125" style="1" customWidth="1"/>
    <col min="6" max="6" width="7.5" style="1" bestFit="1" customWidth="1"/>
    <col min="7" max="8" width="6.83203125" style="1" customWidth="1"/>
    <col min="9" max="9" width="10.83203125" style="1"/>
    <col min="10" max="10" width="14.1640625" style="1" bestFit="1" customWidth="1"/>
    <col min="11" max="11" width="10.83203125" style="1"/>
    <col min="12" max="14" width="10.83203125" style="1" hidden="1" customWidth="1"/>
    <col min="15" max="15" width="10.83203125" style="1" customWidth="1"/>
    <col min="16" max="16384" width="10.83203125" style="1"/>
  </cols>
  <sheetData>
    <row r="1" spans="1:14" ht="14" customHeight="1">
      <c r="A1" s="54" t="s">
        <v>23</v>
      </c>
      <c r="B1" s="54"/>
      <c r="C1" s="54"/>
      <c r="D1" s="54"/>
      <c r="E1" s="54"/>
      <c r="F1" s="54"/>
      <c r="G1" s="54"/>
      <c r="H1" s="54"/>
      <c r="J1" s="52" t="s">
        <v>24</v>
      </c>
      <c r="K1" s="4">
        <f>COUNT(A3:H19)</f>
        <v>136</v>
      </c>
    </row>
    <row r="2" spans="1:14">
      <c r="A2" s="54"/>
      <c r="B2" s="54"/>
      <c r="C2" s="54"/>
      <c r="D2" s="54"/>
      <c r="E2" s="54"/>
      <c r="F2" s="54"/>
      <c r="G2" s="54"/>
      <c r="H2" s="54"/>
      <c r="J2" s="52" t="s">
        <v>5</v>
      </c>
      <c r="K2" s="4">
        <f>MIN(A3:H19)</f>
        <v>23</v>
      </c>
    </row>
    <row r="3" spans="1:14" s="48" customFormat="1" ht="18" customHeight="1">
      <c r="A3" s="51">
        <v>44</v>
      </c>
      <c r="B3" s="51">
        <v>61</v>
      </c>
      <c r="C3" s="51">
        <v>45</v>
      </c>
      <c r="D3" s="51">
        <v>52</v>
      </c>
      <c r="E3" s="51">
        <v>53</v>
      </c>
      <c r="F3" s="51">
        <v>44</v>
      </c>
      <c r="G3" s="51">
        <v>27</v>
      </c>
      <c r="H3" s="51">
        <v>37</v>
      </c>
      <c r="J3" s="53" t="s">
        <v>6</v>
      </c>
      <c r="K3" s="51">
        <f>MAX(A3:H19)</f>
        <v>65</v>
      </c>
    </row>
    <row r="4" spans="1:14">
      <c r="A4" s="51">
        <v>31</v>
      </c>
      <c r="B4" s="51">
        <v>54</v>
      </c>
      <c r="C4" s="51">
        <v>32</v>
      </c>
      <c r="D4" s="51">
        <v>35</v>
      </c>
      <c r="E4" s="51">
        <v>52</v>
      </c>
      <c r="F4" s="51">
        <v>62</v>
      </c>
      <c r="G4" s="51">
        <v>28</v>
      </c>
      <c r="H4" s="51">
        <v>32</v>
      </c>
      <c r="J4" s="52" t="s">
        <v>7</v>
      </c>
      <c r="K4" s="4">
        <f>K3-K2</f>
        <v>42</v>
      </c>
    </row>
    <row r="5" spans="1:14">
      <c r="A5" s="51">
        <v>56</v>
      </c>
      <c r="B5" s="51">
        <v>61</v>
      </c>
      <c r="C5" s="51">
        <v>54</v>
      </c>
      <c r="D5" s="51">
        <v>40</v>
      </c>
      <c r="E5" s="51">
        <v>41</v>
      </c>
      <c r="F5" s="51">
        <v>36</v>
      </c>
      <c r="G5" s="51">
        <v>57</v>
      </c>
      <c r="H5" s="51">
        <v>53</v>
      </c>
      <c r="J5" s="52" t="s">
        <v>25</v>
      </c>
      <c r="K5" s="55">
        <f>SUM(L5+M5)*N5</f>
        <v>8.9608634151549129</v>
      </c>
      <c r="L5" s="1">
        <v>1</v>
      </c>
      <c r="M5" s="1">
        <v>3.2</v>
      </c>
      <c r="N5" s="1">
        <f>LOG(K1)</f>
        <v>2.1335389083702174</v>
      </c>
    </row>
    <row r="6" spans="1:14">
      <c r="A6" s="51">
        <v>24</v>
      </c>
      <c r="B6" s="51">
        <v>33</v>
      </c>
      <c r="C6" s="51">
        <v>40</v>
      </c>
      <c r="D6" s="51">
        <v>57</v>
      </c>
      <c r="E6" s="51">
        <v>30</v>
      </c>
      <c r="F6" s="51">
        <v>47</v>
      </c>
      <c r="G6" s="51">
        <v>65</v>
      </c>
      <c r="H6" s="51">
        <v>29</v>
      </c>
      <c r="J6" s="52" t="s">
        <v>9</v>
      </c>
      <c r="K6" s="55">
        <f>K4/K5</f>
        <v>4.68704834056149</v>
      </c>
    </row>
    <row r="7" spans="1:14" ht="15" customHeight="1">
      <c r="A7" s="51">
        <v>60</v>
      </c>
      <c r="B7" s="51">
        <v>55</v>
      </c>
      <c r="C7" s="51">
        <v>57</v>
      </c>
      <c r="D7" s="51">
        <v>31</v>
      </c>
      <c r="E7" s="51">
        <v>29</v>
      </c>
      <c r="F7" s="51">
        <v>47</v>
      </c>
      <c r="G7" s="51">
        <v>31</v>
      </c>
      <c r="H7" s="51">
        <v>53</v>
      </c>
    </row>
    <row r="8" spans="1:14" ht="15" customHeight="1">
      <c r="A8" s="51">
        <v>65</v>
      </c>
      <c r="B8" s="51">
        <v>38</v>
      </c>
      <c r="C8" s="51">
        <v>52</v>
      </c>
      <c r="D8" s="51">
        <v>56</v>
      </c>
      <c r="E8" s="51">
        <v>23</v>
      </c>
      <c r="F8" s="51">
        <v>27</v>
      </c>
      <c r="G8" s="51">
        <v>42</v>
      </c>
      <c r="H8" s="51">
        <v>29</v>
      </c>
    </row>
    <row r="9" spans="1:14">
      <c r="A9" s="51">
        <v>58</v>
      </c>
      <c r="B9" s="51">
        <v>62</v>
      </c>
      <c r="C9" s="51">
        <v>64</v>
      </c>
      <c r="D9" s="51">
        <v>46</v>
      </c>
      <c r="E9" s="51">
        <v>39</v>
      </c>
      <c r="F9" s="51">
        <v>28</v>
      </c>
      <c r="G9" s="51">
        <v>25</v>
      </c>
      <c r="H9" s="51">
        <v>49</v>
      </c>
    </row>
    <row r="10" spans="1:14">
      <c r="A10" s="51">
        <v>52</v>
      </c>
      <c r="B10" s="51">
        <v>26</v>
      </c>
      <c r="C10" s="51">
        <v>37</v>
      </c>
      <c r="D10" s="51">
        <v>29</v>
      </c>
      <c r="E10" s="51">
        <v>24</v>
      </c>
      <c r="F10" s="51">
        <v>34</v>
      </c>
      <c r="G10" s="51">
        <v>31</v>
      </c>
      <c r="H10" s="51">
        <v>42</v>
      </c>
    </row>
    <row r="11" spans="1:14">
      <c r="A11" s="51">
        <v>32</v>
      </c>
      <c r="B11" s="51">
        <v>55</v>
      </c>
      <c r="C11" s="51">
        <v>50</v>
      </c>
      <c r="D11" s="51">
        <v>41</v>
      </c>
      <c r="E11" s="51">
        <v>38</v>
      </c>
      <c r="F11" s="51">
        <v>40</v>
      </c>
      <c r="G11" s="51">
        <v>30</v>
      </c>
      <c r="H11" s="51">
        <v>35</v>
      </c>
    </row>
    <row r="12" spans="1:14">
      <c r="A12" s="51">
        <v>43</v>
      </c>
      <c r="B12" s="51">
        <v>45</v>
      </c>
      <c r="C12" s="51">
        <v>51</v>
      </c>
      <c r="D12" s="51">
        <v>50</v>
      </c>
      <c r="E12" s="51">
        <v>56</v>
      </c>
      <c r="F12" s="51">
        <v>35</v>
      </c>
      <c r="G12" s="51">
        <v>64</v>
      </c>
      <c r="H12" s="51">
        <v>43</v>
      </c>
    </row>
    <row r="13" spans="1:14">
      <c r="A13" s="51">
        <v>41</v>
      </c>
      <c r="B13" s="51">
        <v>33</v>
      </c>
      <c r="C13" s="51">
        <v>60</v>
      </c>
      <c r="D13" s="51">
        <v>62</v>
      </c>
      <c r="E13" s="51">
        <v>26</v>
      </c>
      <c r="F13" s="51">
        <v>44</v>
      </c>
      <c r="G13" s="51">
        <v>40</v>
      </c>
      <c r="H13" s="51">
        <v>57</v>
      </c>
    </row>
    <row r="14" spans="1:14">
      <c r="A14" s="51">
        <v>63</v>
      </c>
      <c r="B14" s="51">
        <v>62</v>
      </c>
      <c r="C14" s="51">
        <v>31</v>
      </c>
      <c r="D14" s="51">
        <v>33</v>
      </c>
      <c r="E14" s="51">
        <v>40</v>
      </c>
      <c r="F14" s="51">
        <v>42</v>
      </c>
      <c r="G14" s="51">
        <v>55</v>
      </c>
      <c r="H14" s="51">
        <v>56</v>
      </c>
    </row>
    <row r="15" spans="1:14">
      <c r="A15" s="51">
        <v>65</v>
      </c>
      <c r="B15" s="51">
        <v>52</v>
      </c>
      <c r="C15" s="51">
        <v>64</v>
      </c>
      <c r="D15" s="51">
        <v>46</v>
      </c>
      <c r="E15" s="51">
        <v>31</v>
      </c>
      <c r="F15" s="51">
        <v>36</v>
      </c>
      <c r="G15" s="51">
        <v>43</v>
      </c>
      <c r="H15" s="51">
        <v>56</v>
      </c>
    </row>
    <row r="16" spans="1:14">
      <c r="A16" s="51">
        <v>30</v>
      </c>
      <c r="B16" s="51">
        <v>36</v>
      </c>
      <c r="C16" s="51">
        <v>45</v>
      </c>
      <c r="D16" s="51">
        <v>41</v>
      </c>
      <c r="E16" s="51">
        <v>53</v>
      </c>
      <c r="F16" s="51">
        <v>45</v>
      </c>
      <c r="G16" s="51">
        <v>54</v>
      </c>
      <c r="H16" s="51">
        <v>48</v>
      </c>
    </row>
    <row r="17" spans="1:8">
      <c r="A17" s="51">
        <v>62</v>
      </c>
      <c r="B17" s="51">
        <v>40</v>
      </c>
      <c r="C17" s="51">
        <v>38</v>
      </c>
      <c r="D17" s="51">
        <v>29</v>
      </c>
      <c r="E17" s="51">
        <v>44</v>
      </c>
      <c r="F17" s="51">
        <v>44</v>
      </c>
      <c r="G17" s="51">
        <v>61</v>
      </c>
      <c r="H17" s="51">
        <v>56</v>
      </c>
    </row>
    <row r="18" spans="1:8">
      <c r="A18" s="51">
        <v>29</v>
      </c>
      <c r="B18" s="51">
        <v>61</v>
      </c>
      <c r="C18" s="51">
        <v>36</v>
      </c>
      <c r="D18" s="51">
        <v>53</v>
      </c>
      <c r="E18" s="51">
        <v>28</v>
      </c>
      <c r="F18" s="51">
        <v>25</v>
      </c>
      <c r="G18" s="51">
        <v>39</v>
      </c>
      <c r="H18" s="51">
        <v>28</v>
      </c>
    </row>
    <row r="19" spans="1:8">
      <c r="A19" s="51">
        <v>43</v>
      </c>
      <c r="B19" s="51">
        <v>63</v>
      </c>
      <c r="C19" s="51">
        <v>26</v>
      </c>
      <c r="D19" s="51">
        <v>32</v>
      </c>
      <c r="E19" s="51">
        <v>47</v>
      </c>
      <c r="F19" s="51">
        <v>30</v>
      </c>
      <c r="G19" s="51">
        <v>47</v>
      </c>
      <c r="H19" s="51">
        <v>38</v>
      </c>
    </row>
    <row r="22" spans="1:8" ht="45">
      <c r="A22" s="47" t="s">
        <v>26</v>
      </c>
      <c r="B22" s="47" t="s">
        <v>27</v>
      </c>
      <c r="C22" s="47" t="s">
        <v>28</v>
      </c>
      <c r="D22" s="47" t="s">
        <v>1</v>
      </c>
      <c r="E22" s="47" t="s">
        <v>29</v>
      </c>
      <c r="F22" s="47" t="s">
        <v>0</v>
      </c>
      <c r="G22" s="47" t="s">
        <v>2</v>
      </c>
    </row>
    <row r="23" spans="1:8">
      <c r="A23" s="4">
        <f>K2</f>
        <v>23</v>
      </c>
      <c r="B23" s="55">
        <f>A23+$K$6</f>
        <v>27.687048340561489</v>
      </c>
      <c r="C23" s="55">
        <f>SUM(B23+A23)/2</f>
        <v>25.343524170280745</v>
      </c>
      <c r="D23" s="4">
        <f t="array" ref="D23:D31">FREQUENCY(A3:H19,B23:B31
)</f>
        <v>10</v>
      </c>
      <c r="E23" s="4">
        <f>D23</f>
        <v>10</v>
      </c>
      <c r="F23" s="50">
        <f>D23/$K$1</f>
        <v>7.3529411764705885E-2</v>
      </c>
      <c r="G23" s="50">
        <f>F23</f>
        <v>7.3529411764705885E-2</v>
      </c>
    </row>
    <row r="24" spans="1:8">
      <c r="A24" s="55">
        <f>B23</f>
        <v>27.687048340561489</v>
      </c>
      <c r="B24" s="55">
        <f>A24+$K$6</f>
        <v>32.374096681122978</v>
      </c>
      <c r="C24" s="55">
        <f t="shared" ref="C24:C31" si="0">SUM(B24+A24)/2</f>
        <v>30.030572510842234</v>
      </c>
      <c r="D24" s="4">
        <v>24</v>
      </c>
      <c r="E24" s="4">
        <f>E23+D24</f>
        <v>34</v>
      </c>
      <c r="F24" s="50">
        <f t="shared" ref="F24:F31" si="1">D24/$K$1</f>
        <v>0.17647058823529413</v>
      </c>
      <c r="G24" s="50">
        <f>G23+F24</f>
        <v>0.25</v>
      </c>
    </row>
    <row r="25" spans="1:8">
      <c r="A25" s="55">
        <f t="shared" ref="A25:A31" si="2">B24</f>
        <v>32.374096681122978</v>
      </c>
      <c r="B25" s="55">
        <f>A25+$K$6</f>
        <v>37.061145021684467</v>
      </c>
      <c r="C25" s="55">
        <f t="shared" si="0"/>
        <v>34.717620851403723</v>
      </c>
      <c r="D25" s="4">
        <v>13</v>
      </c>
      <c r="E25" s="4">
        <f t="shared" ref="E25:E31" si="3">E24+D25</f>
        <v>47</v>
      </c>
      <c r="F25" s="50">
        <f t="shared" si="1"/>
        <v>9.5588235294117641E-2</v>
      </c>
      <c r="G25" s="50">
        <f t="shared" ref="G25:G31" si="4">G24+F25</f>
        <v>0.34558823529411764</v>
      </c>
    </row>
    <row r="26" spans="1:8">
      <c r="A26" s="55">
        <f t="shared" si="2"/>
        <v>37.061145021684467</v>
      </c>
      <c r="B26" s="55">
        <f>A26+$K$6</f>
        <v>41.748193362245956</v>
      </c>
      <c r="C26" s="55">
        <f t="shared" si="0"/>
        <v>39.404669191965212</v>
      </c>
      <c r="D26" s="4">
        <v>16</v>
      </c>
      <c r="E26" s="4">
        <f t="shared" si="3"/>
        <v>63</v>
      </c>
      <c r="F26" s="50">
        <f t="shared" si="1"/>
        <v>0.11764705882352941</v>
      </c>
      <c r="G26" s="50">
        <f t="shared" si="4"/>
        <v>0.46323529411764708</v>
      </c>
    </row>
    <row r="27" spans="1:8">
      <c r="A27" s="55">
        <f t="shared" si="2"/>
        <v>41.748193362245956</v>
      </c>
      <c r="B27" s="55">
        <f>A27+$K$6</f>
        <v>46.435241702807446</v>
      </c>
      <c r="C27" s="55">
        <f t="shared" si="0"/>
        <v>44.091717532526701</v>
      </c>
      <c r="D27" s="4">
        <v>18</v>
      </c>
      <c r="E27" s="4">
        <f t="shared" si="3"/>
        <v>81</v>
      </c>
      <c r="F27" s="50">
        <f t="shared" si="1"/>
        <v>0.13235294117647059</v>
      </c>
      <c r="G27" s="50">
        <f t="shared" si="4"/>
        <v>0.59558823529411764</v>
      </c>
    </row>
    <row r="28" spans="1:8">
      <c r="A28" s="55">
        <f t="shared" si="2"/>
        <v>46.435241702807446</v>
      </c>
      <c r="B28" s="55">
        <f>A28+$K$6</f>
        <v>51.122290043368935</v>
      </c>
      <c r="C28" s="55">
        <f t="shared" si="0"/>
        <v>48.77876587308819</v>
      </c>
      <c r="D28" s="4">
        <v>9</v>
      </c>
      <c r="E28" s="4">
        <f t="shared" si="3"/>
        <v>90</v>
      </c>
      <c r="F28" s="50">
        <f t="shared" si="1"/>
        <v>6.6176470588235295E-2</v>
      </c>
      <c r="G28" s="50">
        <f t="shared" si="4"/>
        <v>0.66176470588235292</v>
      </c>
    </row>
    <row r="29" spans="1:8">
      <c r="A29" s="55">
        <f t="shared" si="2"/>
        <v>51.122290043368935</v>
      </c>
      <c r="B29" s="55">
        <f>A29+$K$6</f>
        <v>55.809338383930424</v>
      </c>
      <c r="C29" s="55">
        <f t="shared" si="0"/>
        <v>53.465814213649679</v>
      </c>
      <c r="D29" s="4">
        <v>16</v>
      </c>
      <c r="E29" s="4">
        <f t="shared" si="3"/>
        <v>106</v>
      </c>
      <c r="F29" s="50">
        <f t="shared" si="1"/>
        <v>0.11764705882352941</v>
      </c>
      <c r="G29" s="50">
        <f t="shared" si="4"/>
        <v>0.77941176470588236</v>
      </c>
    </row>
    <row r="30" spans="1:8">
      <c r="A30" s="55">
        <f t="shared" si="2"/>
        <v>55.809338383930424</v>
      </c>
      <c r="B30" s="55">
        <f>A30+$K$6</f>
        <v>60.496386724491913</v>
      </c>
      <c r="C30" s="55">
        <f t="shared" si="0"/>
        <v>58.152862554211168</v>
      </c>
      <c r="D30" s="4">
        <v>13</v>
      </c>
      <c r="E30" s="4">
        <f t="shared" si="3"/>
        <v>119</v>
      </c>
      <c r="F30" s="50">
        <f t="shared" si="1"/>
        <v>9.5588235294117641E-2</v>
      </c>
      <c r="G30" s="50">
        <f t="shared" si="4"/>
        <v>0.875</v>
      </c>
    </row>
    <row r="31" spans="1:8">
      <c r="A31" s="55">
        <f t="shared" si="2"/>
        <v>60.496386724491913</v>
      </c>
      <c r="B31" s="55">
        <f>A31+$K$6</f>
        <v>65.183435065053402</v>
      </c>
      <c r="C31" s="55">
        <f t="shared" si="0"/>
        <v>62.839910894772657</v>
      </c>
      <c r="D31" s="4">
        <v>17</v>
      </c>
      <c r="E31" s="4">
        <f t="shared" si="3"/>
        <v>136</v>
      </c>
      <c r="F31" s="50">
        <f t="shared" si="1"/>
        <v>0.125</v>
      </c>
      <c r="G31" s="50">
        <f t="shared" si="4"/>
        <v>1</v>
      </c>
    </row>
    <row r="32" spans="1:8">
      <c r="A32" s="56"/>
      <c r="B32" s="56"/>
      <c r="C32" s="3"/>
      <c r="D32" s="3"/>
      <c r="E32" s="3"/>
      <c r="F32" s="3"/>
      <c r="G32" s="3"/>
    </row>
    <row r="33" spans="1:7">
      <c r="A33" s="56"/>
      <c r="B33" s="56"/>
      <c r="C33" s="3"/>
      <c r="D33" s="3"/>
      <c r="E33" s="3"/>
      <c r="F33" s="3"/>
      <c r="G33" s="3"/>
    </row>
    <row r="34" spans="1:7">
      <c r="A34" s="56"/>
      <c r="B34" s="56"/>
      <c r="C34" s="3"/>
      <c r="D34" s="3"/>
      <c r="E34" s="3"/>
      <c r="F34" s="3"/>
      <c r="G34" s="3"/>
    </row>
    <row r="35" spans="1:7">
      <c r="A35" s="56"/>
      <c r="B35" s="56"/>
      <c r="C35" s="3"/>
      <c r="D35" s="3"/>
      <c r="E35" s="3"/>
      <c r="F35" s="3"/>
      <c r="G35" s="3"/>
    </row>
  </sheetData>
  <mergeCells count="1">
    <mergeCell ref="A1:H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AI56"/>
  <sheetViews>
    <sheetView tabSelected="1" topLeftCell="J1" zoomScale="85" zoomScaleNormal="85" workbookViewId="0">
      <selection activeCell="AB13" sqref="AB13"/>
    </sheetView>
  </sheetViews>
  <sheetFormatPr baseColWidth="10" defaultColWidth="11.5" defaultRowHeight="15"/>
  <cols>
    <col min="1" max="1" width="11.6640625" style="1" customWidth="1"/>
    <col min="2" max="2" width="11.5" style="1"/>
    <col min="3" max="3" width="11.33203125" style="1" customWidth="1"/>
    <col min="4" max="4" width="6" style="1" customWidth="1"/>
    <col min="5" max="15" width="11.5" style="1"/>
    <col min="16" max="16" width="22" style="1" customWidth="1"/>
    <col min="17" max="17" width="8.1640625" style="1" customWidth="1"/>
    <col min="18" max="18" width="7.6640625" style="1" customWidth="1"/>
    <col min="19" max="19" width="7" style="1" customWidth="1"/>
    <col min="20" max="20" width="6.33203125" style="1" customWidth="1"/>
    <col min="21" max="22" width="8.33203125" style="1" customWidth="1"/>
    <col min="23" max="23" width="6.83203125" style="1" customWidth="1"/>
    <col min="24" max="16384" width="11.5" style="1"/>
  </cols>
  <sheetData>
    <row r="1" spans="1:35" ht="16" customHeight="1" thickBot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P1" s="25"/>
      <c r="Q1" s="26"/>
      <c r="R1" s="39"/>
      <c r="S1" s="39"/>
      <c r="T1" s="39"/>
      <c r="U1" s="39"/>
      <c r="V1" s="39"/>
      <c r="W1" s="39"/>
      <c r="X1" s="39"/>
      <c r="Y1" s="3"/>
    </row>
    <row r="2" spans="1:35" ht="1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P2" s="24" t="s">
        <v>4</v>
      </c>
      <c r="Q2" s="57">
        <f>COUNT(J11:M35)</f>
        <v>100</v>
      </c>
      <c r="R2" s="3"/>
      <c r="S2" s="3"/>
      <c r="T2" s="2"/>
      <c r="U2" s="39"/>
      <c r="V2" s="39"/>
      <c r="W2" s="39"/>
      <c r="X2" s="39"/>
      <c r="Y2" s="3"/>
    </row>
    <row r="3" spans="1:35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5</v>
      </c>
      <c r="Q3" s="58">
        <f>MIN(J11:M35)</f>
        <v>25</v>
      </c>
      <c r="R3" s="5"/>
      <c r="S3" s="5"/>
      <c r="T3" s="5"/>
      <c r="U3" s="5"/>
    </row>
    <row r="4" spans="1:35" ht="15.75" customHeight="1" thickBo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 t="s">
        <v>6</v>
      </c>
      <c r="Q4" s="55">
        <f>MAX(J11:M35)</f>
        <v>45</v>
      </c>
      <c r="S4" s="3"/>
      <c r="T4" s="3"/>
    </row>
    <row r="5" spans="1:35" ht="15.75" customHeight="1" thickBot="1">
      <c r="A5" s="30" t="s">
        <v>22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5"/>
      <c r="O5" s="5"/>
      <c r="P5" s="4" t="s">
        <v>7</v>
      </c>
      <c r="Q5" s="55">
        <f>Q4-Q3</f>
        <v>20</v>
      </c>
    </row>
    <row r="6" spans="1:35" ht="18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P6" s="7" t="s">
        <v>8</v>
      </c>
      <c r="Q6" s="59">
        <f>(U6*T6)+S6</f>
        <v>7.4</v>
      </c>
      <c r="R6" s="8"/>
      <c r="S6" s="9">
        <v>1</v>
      </c>
      <c r="T6" s="2">
        <v>3.2</v>
      </c>
      <c r="U6" s="8">
        <f>LOG10(Q2)</f>
        <v>2</v>
      </c>
      <c r="V6" s="8"/>
      <c r="W6" s="8"/>
      <c r="X6" s="8"/>
    </row>
    <row r="7" spans="1:35" ht="0.75" customHeight="1">
      <c r="A7" s="42"/>
      <c r="B7" s="42"/>
      <c r="C7" s="42"/>
      <c r="P7" s="4"/>
      <c r="Q7" s="55"/>
    </row>
    <row r="8" spans="1:35" ht="16" thickBot="1">
      <c r="P8" s="10" t="s">
        <v>9</v>
      </c>
      <c r="Q8" s="59">
        <f>Q5/Q6</f>
        <v>2.7027027027027026</v>
      </c>
      <c r="R8" s="8"/>
    </row>
    <row r="9" spans="1:35" ht="15" customHeight="1" thickBot="1">
      <c r="A9" s="43" t="s">
        <v>10</v>
      </c>
      <c r="B9" s="33" t="s">
        <v>11</v>
      </c>
      <c r="C9" s="35" t="s">
        <v>10</v>
      </c>
      <c r="D9" s="33" t="s">
        <v>12</v>
      </c>
      <c r="E9" s="35" t="s">
        <v>10</v>
      </c>
      <c r="F9" s="33" t="s">
        <v>11</v>
      </c>
      <c r="G9" s="35" t="s">
        <v>10</v>
      </c>
      <c r="H9" s="37" t="s">
        <v>11</v>
      </c>
      <c r="O9" s="11"/>
      <c r="P9" s="11"/>
      <c r="Q9" s="12"/>
      <c r="R9" s="12"/>
      <c r="S9" s="12"/>
      <c r="T9" s="12"/>
      <c r="U9" s="12"/>
      <c r="V9" s="12"/>
      <c r="W9" s="12"/>
      <c r="X9" s="12"/>
      <c r="Y9" s="12"/>
    </row>
    <row r="10" spans="1:35" ht="29">
      <c r="A10" s="44"/>
      <c r="B10" s="34"/>
      <c r="C10" s="36"/>
      <c r="D10" s="34"/>
      <c r="E10" s="36"/>
      <c r="F10" s="34"/>
      <c r="G10" s="36"/>
      <c r="H10" s="38"/>
      <c r="J10" s="1" t="s">
        <v>13</v>
      </c>
      <c r="O10" s="13"/>
      <c r="P10" s="13"/>
      <c r="Q10" s="60" t="s">
        <v>14</v>
      </c>
      <c r="R10" s="61"/>
      <c r="S10" s="61"/>
      <c r="T10" s="61" t="s">
        <v>1</v>
      </c>
      <c r="U10" s="61" t="s">
        <v>3</v>
      </c>
      <c r="V10" s="61" t="s">
        <v>0</v>
      </c>
      <c r="W10" s="62" t="s">
        <v>2</v>
      </c>
      <c r="X10" s="14"/>
      <c r="Y10" s="13"/>
    </row>
    <row r="11" spans="1:35" ht="29">
      <c r="A11" s="15">
        <v>42736</v>
      </c>
      <c r="B11" s="4">
        <v>25</v>
      </c>
      <c r="C11" s="15">
        <v>42761</v>
      </c>
      <c r="D11" s="4">
        <v>30</v>
      </c>
      <c r="E11" s="15">
        <v>42786</v>
      </c>
      <c r="F11" s="4">
        <v>45</v>
      </c>
      <c r="G11" s="15">
        <v>42811</v>
      </c>
      <c r="H11" s="4">
        <v>37</v>
      </c>
      <c r="J11" s="4">
        <v>25</v>
      </c>
      <c r="K11" s="4">
        <v>28</v>
      </c>
      <c r="L11" s="4">
        <v>32</v>
      </c>
      <c r="M11" s="4">
        <v>35</v>
      </c>
      <c r="O11" s="13"/>
      <c r="P11" s="5"/>
      <c r="Q11" s="63" t="s">
        <v>15</v>
      </c>
      <c r="R11" s="64" t="s">
        <v>16</v>
      </c>
      <c r="S11" s="65" t="s">
        <v>17</v>
      </c>
      <c r="T11" s="66"/>
      <c r="U11" s="66"/>
      <c r="V11" s="66"/>
      <c r="W11" s="67"/>
      <c r="X11" s="1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5">
        <v>42737</v>
      </c>
      <c r="B12" s="4">
        <v>26</v>
      </c>
      <c r="C12" s="15">
        <v>42762</v>
      </c>
      <c r="D12" s="4">
        <v>27</v>
      </c>
      <c r="E12" s="15">
        <v>42787</v>
      </c>
      <c r="F12" s="4">
        <v>35</v>
      </c>
      <c r="G12" s="15">
        <v>42812</v>
      </c>
      <c r="H12" s="4">
        <v>27</v>
      </c>
      <c r="J12" s="4">
        <v>25</v>
      </c>
      <c r="K12" s="4">
        <v>28</v>
      </c>
      <c r="L12" s="4">
        <v>32</v>
      </c>
      <c r="M12" s="4">
        <v>35</v>
      </c>
      <c r="O12" s="13"/>
      <c r="P12" s="5"/>
      <c r="Q12" s="49">
        <f>Q3</f>
        <v>25</v>
      </c>
      <c r="R12" s="49">
        <f>Q12+$Q$8</f>
        <v>27.702702702702702</v>
      </c>
      <c r="S12" s="49">
        <f>SUM(R12+Q12)/2</f>
        <v>26.351351351351351</v>
      </c>
      <c r="T12" s="17">
        <f t="array" ref="T12:T19">FREQUENCY(J11:M35,R12:R19)</f>
        <v>20</v>
      </c>
      <c r="U12" s="17">
        <f>T12</f>
        <v>20</v>
      </c>
      <c r="V12" s="18">
        <f>T12/$Q$2</f>
        <v>0.2</v>
      </c>
      <c r="W12" s="18">
        <f>V12</f>
        <v>0.2</v>
      </c>
      <c r="X12" s="2"/>
      <c r="Y12" s="5"/>
      <c r="Z12" s="5"/>
      <c r="AA12" s="5"/>
      <c r="AB12" s="5"/>
    </row>
    <row r="13" spans="1:35">
      <c r="A13" s="15">
        <v>42738</v>
      </c>
      <c r="B13" s="4">
        <v>26</v>
      </c>
      <c r="C13" s="15">
        <v>42763</v>
      </c>
      <c r="D13" s="4">
        <v>32</v>
      </c>
      <c r="E13" s="15">
        <v>42788</v>
      </c>
      <c r="F13" s="4">
        <v>41</v>
      </c>
      <c r="G13" s="15">
        <v>42813</v>
      </c>
      <c r="H13" s="4">
        <v>36</v>
      </c>
      <c r="J13" s="4">
        <v>25</v>
      </c>
      <c r="K13" s="4">
        <v>28</v>
      </c>
      <c r="L13" s="4">
        <v>32</v>
      </c>
      <c r="M13" s="4">
        <v>35</v>
      </c>
      <c r="O13" s="13"/>
      <c r="P13" s="5"/>
      <c r="Q13" s="49">
        <f>R12</f>
        <v>27.702702702702702</v>
      </c>
      <c r="R13" s="49">
        <f t="shared" ref="R13:R19" si="0">Q13+$Q$8</f>
        <v>30.405405405405403</v>
      </c>
      <c r="S13" s="49">
        <f t="shared" ref="S13:S19" si="1">SUM(R13+Q13)/2</f>
        <v>29.054054054054053</v>
      </c>
      <c r="T13" s="17">
        <v>22</v>
      </c>
      <c r="U13" s="17">
        <f>U12+T13</f>
        <v>42</v>
      </c>
      <c r="V13" s="18">
        <f t="shared" ref="V13:V19" si="2">T13/$Q$2</f>
        <v>0.22</v>
      </c>
      <c r="W13" s="18">
        <f>W12+V13</f>
        <v>0.42000000000000004</v>
      </c>
      <c r="X13" s="2"/>
      <c r="Y13" s="5"/>
      <c r="Z13" s="5"/>
      <c r="AA13" s="5"/>
    </row>
    <row r="14" spans="1:35">
      <c r="A14" s="15">
        <v>42739</v>
      </c>
      <c r="B14" s="4">
        <v>35</v>
      </c>
      <c r="C14" s="15">
        <v>42764</v>
      </c>
      <c r="D14" s="4">
        <v>29</v>
      </c>
      <c r="E14" s="15">
        <v>42789</v>
      </c>
      <c r="F14" s="4">
        <v>26</v>
      </c>
      <c r="G14" s="15">
        <v>42814</v>
      </c>
      <c r="H14" s="4">
        <v>29</v>
      </c>
      <c r="J14" s="4">
        <v>25</v>
      </c>
      <c r="K14" s="4">
        <v>29</v>
      </c>
      <c r="L14" s="4">
        <v>32</v>
      </c>
      <c r="M14" s="4">
        <v>35</v>
      </c>
      <c r="O14" s="13"/>
      <c r="P14" s="19"/>
      <c r="Q14" s="49">
        <f t="shared" ref="Q14:Q19" si="3">R13</f>
        <v>30.405405405405403</v>
      </c>
      <c r="R14" s="49">
        <f t="shared" si="0"/>
        <v>33.108108108108105</v>
      </c>
      <c r="S14" s="49">
        <f t="shared" si="1"/>
        <v>31.756756756756754</v>
      </c>
      <c r="T14" s="17">
        <v>19</v>
      </c>
      <c r="U14" s="17">
        <f t="shared" ref="U14:U19" si="4">U13+T14</f>
        <v>61</v>
      </c>
      <c r="V14" s="18">
        <f t="shared" si="2"/>
        <v>0.19</v>
      </c>
      <c r="W14" s="18">
        <f t="shared" ref="W14:W19" si="5">W13+V14</f>
        <v>0.6100000000000001</v>
      </c>
      <c r="X14" s="20"/>
      <c r="Y14" s="19"/>
    </row>
    <row r="15" spans="1:35">
      <c r="A15" s="15">
        <v>42740</v>
      </c>
      <c r="B15" s="4">
        <v>27</v>
      </c>
      <c r="C15" s="15">
        <v>42765</v>
      </c>
      <c r="D15" s="4">
        <v>25</v>
      </c>
      <c r="E15" s="15">
        <v>42790</v>
      </c>
      <c r="F15" s="4">
        <v>29</v>
      </c>
      <c r="G15" s="15">
        <v>42815</v>
      </c>
      <c r="H15" s="4">
        <v>44</v>
      </c>
      <c r="J15" s="4">
        <v>25</v>
      </c>
      <c r="K15" s="4">
        <v>29</v>
      </c>
      <c r="L15" s="4">
        <v>32</v>
      </c>
      <c r="M15" s="4">
        <v>36</v>
      </c>
      <c r="O15" s="13"/>
      <c r="Q15" s="49">
        <f t="shared" si="3"/>
        <v>33.108108108108105</v>
      </c>
      <c r="R15" s="49">
        <f t="shared" si="0"/>
        <v>35.810810810810807</v>
      </c>
      <c r="S15" s="49">
        <f t="shared" si="1"/>
        <v>34.459459459459453</v>
      </c>
      <c r="T15" s="17">
        <v>18</v>
      </c>
      <c r="U15" s="17">
        <f t="shared" si="4"/>
        <v>79</v>
      </c>
      <c r="V15" s="18">
        <f t="shared" si="2"/>
        <v>0.18</v>
      </c>
      <c r="W15" s="18">
        <f t="shared" si="5"/>
        <v>0.79</v>
      </c>
      <c r="X15" s="3"/>
    </row>
    <row r="16" spans="1:35">
      <c r="A16" s="15">
        <v>42741</v>
      </c>
      <c r="B16" s="4">
        <v>29</v>
      </c>
      <c r="C16" s="15">
        <v>42766</v>
      </c>
      <c r="D16" s="4">
        <v>31</v>
      </c>
      <c r="E16" s="15">
        <v>42791</v>
      </c>
      <c r="F16" s="4">
        <v>45</v>
      </c>
      <c r="G16" s="15">
        <v>42816</v>
      </c>
      <c r="H16" s="4">
        <v>31</v>
      </c>
      <c r="J16" s="4">
        <v>26</v>
      </c>
      <c r="K16" s="4">
        <v>29</v>
      </c>
      <c r="L16" s="4">
        <v>32</v>
      </c>
      <c r="M16" s="4">
        <v>36</v>
      </c>
      <c r="O16" s="13"/>
      <c r="Q16" s="49">
        <f t="shared" si="3"/>
        <v>35.810810810810807</v>
      </c>
      <c r="R16" s="49">
        <f t="shared" si="0"/>
        <v>38.513513513513509</v>
      </c>
      <c r="S16" s="49">
        <f t="shared" si="1"/>
        <v>37.162162162162161</v>
      </c>
      <c r="T16" s="17">
        <v>8</v>
      </c>
      <c r="U16" s="17">
        <f t="shared" si="4"/>
        <v>87</v>
      </c>
      <c r="V16" s="18">
        <f t="shared" si="2"/>
        <v>0.08</v>
      </c>
      <c r="W16" s="18">
        <f t="shared" si="5"/>
        <v>0.87</v>
      </c>
      <c r="X16" s="3"/>
    </row>
    <row r="17" spans="1:24">
      <c r="A17" s="15">
        <v>42742</v>
      </c>
      <c r="B17" s="4">
        <v>25</v>
      </c>
      <c r="C17" s="15">
        <v>42767</v>
      </c>
      <c r="D17" s="4">
        <v>34</v>
      </c>
      <c r="E17" s="15">
        <v>42792</v>
      </c>
      <c r="F17" s="4">
        <v>31</v>
      </c>
      <c r="G17" s="15">
        <v>42817</v>
      </c>
      <c r="H17" s="4">
        <v>45</v>
      </c>
      <c r="J17" s="4">
        <v>26</v>
      </c>
      <c r="K17" s="4">
        <v>29</v>
      </c>
      <c r="L17" s="4">
        <v>33</v>
      </c>
      <c r="M17" s="4">
        <v>36</v>
      </c>
      <c r="O17" s="13"/>
      <c r="Q17" s="49">
        <f t="shared" si="3"/>
        <v>38.513513513513509</v>
      </c>
      <c r="R17" s="49">
        <f t="shared" si="0"/>
        <v>41.21621621621621</v>
      </c>
      <c r="S17" s="49">
        <f t="shared" si="1"/>
        <v>39.864864864864856</v>
      </c>
      <c r="T17" s="17">
        <v>4</v>
      </c>
      <c r="U17" s="17">
        <f t="shared" si="4"/>
        <v>91</v>
      </c>
      <c r="V17" s="18">
        <f t="shared" si="2"/>
        <v>0.04</v>
      </c>
      <c r="W17" s="18">
        <f t="shared" si="5"/>
        <v>0.91</v>
      </c>
      <c r="X17" s="3"/>
    </row>
    <row r="18" spans="1:24">
      <c r="A18" s="15">
        <v>42743</v>
      </c>
      <c r="B18" s="4">
        <v>30</v>
      </c>
      <c r="C18" s="15">
        <v>42768</v>
      </c>
      <c r="D18" s="4">
        <v>28</v>
      </c>
      <c r="E18" s="15">
        <v>42793</v>
      </c>
      <c r="F18" s="4">
        <v>29</v>
      </c>
      <c r="G18" s="15">
        <v>42818</v>
      </c>
      <c r="H18" s="4">
        <v>27</v>
      </c>
      <c r="J18" s="4">
        <v>26</v>
      </c>
      <c r="K18" s="4">
        <v>29</v>
      </c>
      <c r="L18" s="4">
        <v>33</v>
      </c>
      <c r="M18" s="4">
        <v>37</v>
      </c>
      <c r="O18" s="13"/>
      <c r="Q18" s="49">
        <f t="shared" si="3"/>
        <v>41.21621621621621</v>
      </c>
      <c r="R18" s="49">
        <f t="shared" si="0"/>
        <v>43.918918918918912</v>
      </c>
      <c r="S18" s="49">
        <f t="shared" si="1"/>
        <v>42.567567567567565</v>
      </c>
      <c r="T18" s="17">
        <v>4</v>
      </c>
      <c r="U18" s="17">
        <f t="shared" si="4"/>
        <v>95</v>
      </c>
      <c r="V18" s="18">
        <f t="shared" si="2"/>
        <v>0.04</v>
      </c>
      <c r="W18" s="18">
        <f t="shared" si="5"/>
        <v>0.95000000000000007</v>
      </c>
      <c r="X18" s="3"/>
    </row>
    <row r="19" spans="1:24">
      <c r="A19" s="15">
        <v>42744</v>
      </c>
      <c r="B19" s="4">
        <v>33</v>
      </c>
      <c r="C19" s="15">
        <v>42769</v>
      </c>
      <c r="D19" s="4">
        <v>37</v>
      </c>
      <c r="E19" s="15">
        <v>42794</v>
      </c>
      <c r="F19" s="4">
        <v>42</v>
      </c>
      <c r="G19" s="15">
        <v>42819</v>
      </c>
      <c r="H19" s="4">
        <v>29</v>
      </c>
      <c r="J19" s="4">
        <v>26</v>
      </c>
      <c r="K19" s="4">
        <v>29</v>
      </c>
      <c r="L19" s="4">
        <v>33</v>
      </c>
      <c r="M19" s="4">
        <v>37</v>
      </c>
      <c r="O19" s="13"/>
      <c r="Q19" s="49">
        <f t="shared" si="3"/>
        <v>43.918918918918912</v>
      </c>
      <c r="R19" s="49">
        <f t="shared" si="0"/>
        <v>46.621621621621614</v>
      </c>
      <c r="S19" s="49">
        <f t="shared" si="1"/>
        <v>45.27027027027026</v>
      </c>
      <c r="T19" s="17">
        <v>5</v>
      </c>
      <c r="U19" s="17">
        <f t="shared" si="4"/>
        <v>100</v>
      </c>
      <c r="V19" s="18">
        <f t="shared" si="2"/>
        <v>0.05</v>
      </c>
      <c r="W19" s="18">
        <f t="shared" si="5"/>
        <v>1</v>
      </c>
      <c r="X19" s="3"/>
    </row>
    <row r="20" spans="1:24">
      <c r="A20" s="15">
        <v>42745</v>
      </c>
      <c r="B20" s="4">
        <v>25</v>
      </c>
      <c r="C20" s="15">
        <v>42770</v>
      </c>
      <c r="D20" s="4">
        <v>30</v>
      </c>
      <c r="E20" s="15">
        <v>42795</v>
      </c>
      <c r="F20" s="4">
        <v>30</v>
      </c>
      <c r="G20" s="15">
        <v>42820</v>
      </c>
      <c r="H20" s="4">
        <v>36</v>
      </c>
      <c r="J20" s="4">
        <v>26</v>
      </c>
      <c r="K20" s="4">
        <v>29</v>
      </c>
      <c r="L20" s="4">
        <v>33</v>
      </c>
      <c r="M20" s="4">
        <v>38</v>
      </c>
      <c r="O20" s="13"/>
      <c r="Q20" s="2"/>
      <c r="R20" s="2"/>
      <c r="S20" s="2"/>
      <c r="T20" s="2"/>
      <c r="U20" s="2"/>
      <c r="V20" s="21"/>
      <c r="W20" s="21"/>
      <c r="X20" s="3"/>
    </row>
    <row r="21" spans="1:24">
      <c r="A21" s="15">
        <v>42746</v>
      </c>
      <c r="B21" s="4">
        <v>33</v>
      </c>
      <c r="C21" s="15">
        <v>42771</v>
      </c>
      <c r="D21" s="4">
        <v>26</v>
      </c>
      <c r="E21" s="15">
        <v>42796</v>
      </c>
      <c r="F21" s="4">
        <v>34</v>
      </c>
      <c r="G21" s="15">
        <v>42821</v>
      </c>
      <c r="H21" s="4">
        <v>35</v>
      </c>
      <c r="J21" s="4">
        <v>27</v>
      </c>
      <c r="K21" s="4">
        <v>29</v>
      </c>
      <c r="L21" s="4">
        <v>33</v>
      </c>
      <c r="M21" s="4">
        <v>38</v>
      </c>
      <c r="O21" s="13"/>
      <c r="Q21" s="2"/>
      <c r="R21" s="2"/>
      <c r="S21" s="2"/>
      <c r="T21" s="2"/>
      <c r="U21" s="3"/>
      <c r="V21" s="3"/>
      <c r="W21" s="3"/>
      <c r="X21" s="3"/>
    </row>
    <row r="22" spans="1:24">
      <c r="A22" s="15">
        <v>42747</v>
      </c>
      <c r="B22" s="4">
        <v>35</v>
      </c>
      <c r="C22" s="15">
        <v>42772</v>
      </c>
      <c r="D22" s="4">
        <v>31</v>
      </c>
      <c r="E22" s="15">
        <v>42797</v>
      </c>
      <c r="F22" s="4">
        <v>27</v>
      </c>
      <c r="G22" s="15">
        <v>42822</v>
      </c>
      <c r="H22" s="4">
        <v>34</v>
      </c>
      <c r="J22" s="4">
        <v>27</v>
      </c>
      <c r="K22" s="4">
        <v>29</v>
      </c>
      <c r="L22" s="4">
        <v>34</v>
      </c>
      <c r="M22" s="4">
        <v>38</v>
      </c>
      <c r="O22" s="13"/>
      <c r="Q22" s="2"/>
      <c r="R22" s="2"/>
      <c r="S22" s="2"/>
      <c r="T22" s="2"/>
      <c r="U22" s="3"/>
      <c r="V22" s="3"/>
      <c r="W22" s="3"/>
      <c r="X22" s="3"/>
    </row>
    <row r="23" spans="1:24">
      <c r="A23" s="15">
        <v>42748</v>
      </c>
      <c r="B23" s="4">
        <v>28</v>
      </c>
      <c r="C23" s="15">
        <v>42773</v>
      </c>
      <c r="D23" s="4">
        <v>35</v>
      </c>
      <c r="E23" s="15">
        <v>42798</v>
      </c>
      <c r="F23" s="4">
        <v>32</v>
      </c>
      <c r="G23" s="15">
        <v>42823</v>
      </c>
      <c r="H23" s="4">
        <v>38</v>
      </c>
      <c r="J23" s="4">
        <v>27</v>
      </c>
      <c r="K23" s="4">
        <v>30</v>
      </c>
      <c r="L23" s="4">
        <v>34</v>
      </c>
      <c r="M23" s="4">
        <v>39</v>
      </c>
      <c r="O23" s="13"/>
      <c r="Q23" s="2"/>
      <c r="R23" s="2"/>
      <c r="S23" s="2"/>
      <c r="T23" s="2"/>
      <c r="U23" s="3"/>
      <c r="V23" s="3"/>
      <c r="W23" s="3"/>
      <c r="X23" s="3"/>
    </row>
    <row r="24" spans="1:24">
      <c r="A24" s="15">
        <v>42749</v>
      </c>
      <c r="B24" s="4">
        <v>31</v>
      </c>
      <c r="C24" s="15">
        <v>42774</v>
      </c>
      <c r="D24" s="4">
        <v>36</v>
      </c>
      <c r="E24" s="15">
        <v>42799</v>
      </c>
      <c r="F24" s="4">
        <v>29</v>
      </c>
      <c r="G24" s="15">
        <v>42824</v>
      </c>
      <c r="H24" s="4">
        <v>27</v>
      </c>
      <c r="J24" s="4">
        <v>27</v>
      </c>
      <c r="K24" s="4">
        <v>30</v>
      </c>
      <c r="L24" s="4">
        <v>34</v>
      </c>
      <c r="M24" s="4">
        <v>40</v>
      </c>
      <c r="O24" s="13"/>
      <c r="Q24" s="2"/>
      <c r="R24" s="2"/>
      <c r="S24" s="2"/>
      <c r="T24" s="2"/>
      <c r="U24" s="3"/>
      <c r="V24" s="3"/>
      <c r="W24" s="3"/>
      <c r="X24" s="3"/>
    </row>
    <row r="25" spans="1:24">
      <c r="A25" s="15">
        <v>42750</v>
      </c>
      <c r="B25" s="4">
        <v>26</v>
      </c>
      <c r="C25" s="15">
        <v>42775</v>
      </c>
      <c r="D25" s="4">
        <v>33</v>
      </c>
      <c r="E25" s="15">
        <v>42800</v>
      </c>
      <c r="F25" s="4">
        <v>28</v>
      </c>
      <c r="G25" s="15">
        <v>42825</v>
      </c>
      <c r="H25" s="4">
        <v>34</v>
      </c>
      <c r="J25" s="4">
        <v>27</v>
      </c>
      <c r="K25" s="4">
        <v>30</v>
      </c>
      <c r="L25" s="4">
        <v>34</v>
      </c>
      <c r="M25" s="4">
        <v>41</v>
      </c>
      <c r="O25" s="13"/>
      <c r="Q25" s="2"/>
      <c r="R25" s="2"/>
      <c r="S25" s="2"/>
      <c r="T25" s="2"/>
      <c r="U25" s="3"/>
      <c r="V25" s="3"/>
      <c r="W25" s="3"/>
      <c r="X25" s="3"/>
    </row>
    <row r="26" spans="1:24">
      <c r="A26" s="15">
        <v>42751</v>
      </c>
      <c r="B26" s="4">
        <v>34</v>
      </c>
      <c r="C26" s="15">
        <v>42776</v>
      </c>
      <c r="D26" s="4">
        <v>35</v>
      </c>
      <c r="E26" s="15">
        <v>42801</v>
      </c>
      <c r="F26" s="4">
        <v>43</v>
      </c>
      <c r="G26" s="15">
        <v>42826</v>
      </c>
      <c r="H26" s="4">
        <v>43</v>
      </c>
      <c r="J26" s="4">
        <v>27</v>
      </c>
      <c r="K26" s="4">
        <v>30</v>
      </c>
      <c r="L26" s="4">
        <v>34</v>
      </c>
      <c r="M26" s="4">
        <v>41</v>
      </c>
      <c r="O26" s="13"/>
      <c r="Q26" s="2"/>
      <c r="R26" s="2"/>
      <c r="S26" s="2"/>
      <c r="T26" s="2"/>
      <c r="U26" s="3"/>
      <c r="V26" s="3"/>
      <c r="W26" s="3"/>
      <c r="X26" s="3"/>
    </row>
    <row r="27" spans="1:24">
      <c r="A27" s="15">
        <v>42752</v>
      </c>
      <c r="B27" s="4">
        <v>35</v>
      </c>
      <c r="C27" s="15">
        <v>42777</v>
      </c>
      <c r="D27" s="4">
        <v>41</v>
      </c>
      <c r="E27" s="15">
        <v>42802</v>
      </c>
      <c r="F27" s="4">
        <v>32</v>
      </c>
      <c r="G27" s="15">
        <v>42827</v>
      </c>
      <c r="H27" s="4">
        <v>28</v>
      </c>
      <c r="J27" s="4">
        <v>27</v>
      </c>
      <c r="K27" s="4">
        <v>30</v>
      </c>
      <c r="L27" s="4">
        <v>34</v>
      </c>
      <c r="M27" s="4">
        <v>42</v>
      </c>
      <c r="O27" s="13"/>
      <c r="Q27" s="2"/>
      <c r="R27" s="2"/>
      <c r="S27" s="2"/>
      <c r="T27" s="2"/>
      <c r="U27" s="3"/>
      <c r="V27" s="3"/>
      <c r="W27" s="3"/>
      <c r="X27" s="3"/>
    </row>
    <row r="28" spans="1:24">
      <c r="A28" s="15">
        <v>42753</v>
      </c>
      <c r="B28" s="4">
        <v>27</v>
      </c>
      <c r="C28" s="15">
        <v>42778</v>
      </c>
      <c r="D28" s="4">
        <v>44</v>
      </c>
      <c r="E28" s="15">
        <v>42803</v>
      </c>
      <c r="F28" s="4">
        <v>28</v>
      </c>
      <c r="G28" s="15">
        <v>42828</v>
      </c>
      <c r="H28" s="4">
        <v>33</v>
      </c>
      <c r="J28" s="4">
        <v>27</v>
      </c>
      <c r="K28" s="4">
        <v>31</v>
      </c>
      <c r="L28" s="4">
        <v>34</v>
      </c>
      <c r="M28" s="4">
        <v>42</v>
      </c>
      <c r="O28" s="13"/>
      <c r="Q28" s="2"/>
      <c r="R28" s="2"/>
      <c r="S28" s="2"/>
      <c r="T28" s="2"/>
      <c r="U28" s="3"/>
      <c r="V28" s="3"/>
      <c r="W28" s="3"/>
      <c r="X28" s="3"/>
    </row>
    <row r="29" spans="1:24">
      <c r="A29" s="15">
        <v>42754</v>
      </c>
      <c r="B29" s="4">
        <v>30</v>
      </c>
      <c r="C29" s="15">
        <v>42779</v>
      </c>
      <c r="D29" s="4">
        <v>27</v>
      </c>
      <c r="E29" s="15">
        <v>42804</v>
      </c>
      <c r="F29" s="4">
        <v>33</v>
      </c>
      <c r="G29" s="15">
        <v>42829</v>
      </c>
      <c r="H29" s="4">
        <v>34</v>
      </c>
      <c r="J29" s="4">
        <v>27</v>
      </c>
      <c r="K29" s="4">
        <v>31</v>
      </c>
      <c r="L29" s="4">
        <v>34</v>
      </c>
      <c r="M29" s="4">
        <v>43</v>
      </c>
      <c r="O29" s="13"/>
      <c r="Q29" s="2"/>
      <c r="R29" s="2"/>
      <c r="S29" s="2"/>
      <c r="T29" s="2"/>
      <c r="U29" s="3"/>
      <c r="V29" s="3"/>
      <c r="W29" s="3"/>
      <c r="X29" s="3"/>
    </row>
    <row r="30" spans="1:24">
      <c r="A30" s="15">
        <v>42755</v>
      </c>
      <c r="B30" s="4">
        <v>35</v>
      </c>
      <c r="C30" s="15">
        <v>42780</v>
      </c>
      <c r="D30" s="4">
        <v>32</v>
      </c>
      <c r="E30" s="15">
        <v>42805</v>
      </c>
      <c r="F30" s="4">
        <v>40</v>
      </c>
      <c r="G30" s="15">
        <v>42830</v>
      </c>
      <c r="H30" s="4">
        <v>27</v>
      </c>
      <c r="J30" s="4">
        <v>27</v>
      </c>
      <c r="K30" s="4">
        <v>31</v>
      </c>
      <c r="L30" s="4">
        <v>35</v>
      </c>
      <c r="M30" s="4">
        <v>43</v>
      </c>
      <c r="O30" s="13"/>
      <c r="Q30" s="2"/>
      <c r="R30" s="2"/>
      <c r="S30" s="2"/>
      <c r="T30" s="2"/>
      <c r="U30" s="3"/>
      <c r="V30" s="3"/>
      <c r="W30" s="3"/>
      <c r="X30" s="3"/>
    </row>
    <row r="31" spans="1:24">
      <c r="A31" s="15">
        <v>42756</v>
      </c>
      <c r="B31" s="4">
        <v>25</v>
      </c>
      <c r="C31" s="15">
        <v>42781</v>
      </c>
      <c r="D31" s="4">
        <v>34</v>
      </c>
      <c r="E31" s="15">
        <v>42806</v>
      </c>
      <c r="F31" s="4">
        <v>28</v>
      </c>
      <c r="G31" s="15">
        <v>42831</v>
      </c>
      <c r="H31" s="4">
        <v>29</v>
      </c>
      <c r="J31" s="4">
        <v>28</v>
      </c>
      <c r="K31" s="4">
        <v>31</v>
      </c>
      <c r="L31" s="4">
        <v>35</v>
      </c>
      <c r="M31" s="4">
        <v>44</v>
      </c>
      <c r="O31" s="13"/>
      <c r="Q31" s="2"/>
      <c r="R31" s="2"/>
      <c r="S31" s="2"/>
      <c r="T31" s="2"/>
      <c r="U31" s="3"/>
      <c r="V31" s="3"/>
      <c r="W31" s="3"/>
      <c r="X31" s="3"/>
    </row>
    <row r="32" spans="1:24">
      <c r="A32" s="15">
        <v>42757</v>
      </c>
      <c r="B32" s="4">
        <v>31</v>
      </c>
      <c r="C32" s="15">
        <v>42782</v>
      </c>
      <c r="D32" s="4">
        <v>34</v>
      </c>
      <c r="E32" s="15">
        <v>42807</v>
      </c>
      <c r="F32" s="4">
        <v>35</v>
      </c>
      <c r="G32" s="15">
        <v>42832</v>
      </c>
      <c r="H32" s="4">
        <v>31</v>
      </c>
      <c r="J32" s="4">
        <v>28</v>
      </c>
      <c r="K32" s="4">
        <v>31</v>
      </c>
      <c r="L32" s="4">
        <v>35</v>
      </c>
      <c r="M32" s="4">
        <v>44</v>
      </c>
      <c r="O32" s="13"/>
      <c r="Q32" s="2"/>
      <c r="R32" s="2"/>
      <c r="S32" s="2"/>
      <c r="T32" s="2"/>
      <c r="U32" s="3"/>
      <c r="V32" s="3"/>
      <c r="W32" s="3"/>
      <c r="X32" s="3"/>
    </row>
    <row r="33" spans="1:24">
      <c r="A33" s="15">
        <v>42758</v>
      </c>
      <c r="B33" s="4">
        <v>31</v>
      </c>
      <c r="C33" s="15">
        <v>42783</v>
      </c>
      <c r="D33" s="4">
        <v>28</v>
      </c>
      <c r="E33" s="15">
        <v>42808</v>
      </c>
      <c r="F33" s="4">
        <v>38</v>
      </c>
      <c r="G33" s="15">
        <v>42833</v>
      </c>
      <c r="H33" s="4">
        <v>35</v>
      </c>
      <c r="J33" s="4">
        <v>28</v>
      </c>
      <c r="K33" s="4">
        <v>31</v>
      </c>
      <c r="L33" s="4">
        <v>35</v>
      </c>
      <c r="M33" s="4">
        <v>45</v>
      </c>
      <c r="O33" s="13"/>
      <c r="Q33" s="2"/>
      <c r="R33" s="2"/>
      <c r="S33" s="2"/>
      <c r="T33" s="2"/>
      <c r="U33" s="3"/>
      <c r="V33" s="3"/>
      <c r="W33" s="3"/>
      <c r="X33" s="3"/>
    </row>
    <row r="34" spans="1:24">
      <c r="A34" s="15">
        <v>42759</v>
      </c>
      <c r="B34" s="4">
        <v>27</v>
      </c>
      <c r="C34" s="15">
        <v>42784</v>
      </c>
      <c r="D34" s="4">
        <v>42</v>
      </c>
      <c r="E34" s="15">
        <v>42809</v>
      </c>
      <c r="F34" s="4">
        <v>39</v>
      </c>
      <c r="G34" s="15">
        <v>42834</v>
      </c>
      <c r="H34" s="4">
        <v>32</v>
      </c>
      <c r="J34" s="4">
        <v>28</v>
      </c>
      <c r="K34" s="4">
        <v>31</v>
      </c>
      <c r="L34" s="4">
        <v>35</v>
      </c>
      <c r="M34" s="4">
        <v>45</v>
      </c>
      <c r="O34" s="13"/>
      <c r="Q34" s="2"/>
      <c r="R34" s="2"/>
      <c r="S34" s="2"/>
      <c r="T34" s="2"/>
    </row>
    <row r="35" spans="1:24">
      <c r="A35" s="15">
        <v>42760</v>
      </c>
      <c r="B35" s="4">
        <v>38</v>
      </c>
      <c r="C35" s="15">
        <v>42785</v>
      </c>
      <c r="D35" s="4">
        <v>29</v>
      </c>
      <c r="E35" s="15">
        <v>42810</v>
      </c>
      <c r="F35" s="4">
        <v>32</v>
      </c>
      <c r="G35" s="15">
        <v>42835</v>
      </c>
      <c r="H35" s="4">
        <v>28</v>
      </c>
      <c r="J35" s="4">
        <v>28</v>
      </c>
      <c r="K35" s="4">
        <v>31</v>
      </c>
      <c r="L35" s="4">
        <v>35</v>
      </c>
      <c r="M35" s="4">
        <v>45</v>
      </c>
      <c r="O35" s="13"/>
      <c r="Q35" s="2"/>
      <c r="R35" s="2"/>
      <c r="S35" s="2"/>
      <c r="T35" s="2"/>
    </row>
    <row r="36" spans="1:24">
      <c r="O36" s="13"/>
      <c r="Q36" s="8"/>
      <c r="R36" s="8"/>
      <c r="S36" s="8"/>
      <c r="T36" s="8"/>
    </row>
    <row r="37" spans="1:24">
      <c r="O37" s="13"/>
    </row>
    <row r="38" spans="1:24">
      <c r="O38" s="13"/>
    </row>
    <row r="39" spans="1:24">
      <c r="O39" s="13"/>
    </row>
    <row r="40" spans="1:24">
      <c r="O40" s="13"/>
    </row>
    <row r="41" spans="1:24">
      <c r="A41" s="27" t="s">
        <v>18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24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24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2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24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24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24" ht="15" customHeight="1">
      <c r="A47" s="22" t="s">
        <v>19</v>
      </c>
      <c r="C47"/>
    </row>
    <row r="48" spans="1:24" ht="16">
      <c r="A48" s="23" t="s">
        <v>20</v>
      </c>
    </row>
    <row r="49" spans="1:35" ht="16">
      <c r="A49" s="29" t="s">
        <v>21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1" spans="1:35">
      <c r="O51" s="11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35"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35"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35"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35"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</sheetData>
  <mergeCells count="25">
    <mergeCell ref="W1:W2"/>
    <mergeCell ref="X1:X2"/>
    <mergeCell ref="A2:M2"/>
    <mergeCell ref="A6:M6"/>
    <mergeCell ref="A7:C7"/>
    <mergeCell ref="A1:M1"/>
    <mergeCell ref="R1:T1"/>
    <mergeCell ref="U1:U2"/>
    <mergeCell ref="V1:V2"/>
    <mergeCell ref="V10:V11"/>
    <mergeCell ref="W10:W11"/>
    <mergeCell ref="A41:O46"/>
    <mergeCell ref="A49:N49"/>
    <mergeCell ref="A5:M5"/>
    <mergeCell ref="F9:F10"/>
    <mergeCell ref="G9:G10"/>
    <mergeCell ref="H9:H10"/>
    <mergeCell ref="Q10:S10"/>
    <mergeCell ref="T10:T11"/>
    <mergeCell ref="U10:U11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RANGO ACTIVIDAD 1. 3 </vt:lpstr>
      <vt:lpstr>REEMPLAZO ACTIVIDAD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LUIS REINALDO RUIZ SARMIENTO</cp:lastModifiedBy>
  <dcterms:created xsi:type="dcterms:W3CDTF">2018-05-20T04:25:44Z</dcterms:created>
  <dcterms:modified xsi:type="dcterms:W3CDTF">2018-06-27T22:08:21Z</dcterms:modified>
</cp:coreProperties>
</file>