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Volumes/Macintosh HD/Users/Documentos Reinaldo/Documents/SENA 2018/Patricia guzman/"/>
    </mc:Choice>
  </mc:AlternateContent>
  <xr:revisionPtr revIDLastSave="0" documentId="13_ncr:1_{35F9A4B9-FCFE-294D-8BF7-B456937922C6}" xr6:coauthVersionLast="34" xr6:coauthVersionMax="34" xr10:uidLastSave="{00000000-0000-0000-0000-000000000000}"/>
  <bookViews>
    <workbookView xWindow="0" yWindow="460" windowWidth="25100" windowHeight="14440" xr2:uid="{00000000-000D-0000-FFFF-FFFF00000000}"/>
  </bookViews>
  <sheets>
    <sheet name="DESVIACIÓN ESTANDAR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" l="1"/>
  <c r="G10" i="2"/>
  <c r="G9" i="2"/>
  <c r="G7" i="2" l="1"/>
  <c r="G6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3" i="2"/>
  <c r="C4" i="2"/>
  <c r="C7" i="2"/>
  <c r="C8" i="2"/>
  <c r="C11" i="2"/>
  <c r="C12" i="2"/>
  <c r="C15" i="2"/>
  <c r="C16" i="2"/>
  <c r="C19" i="2"/>
  <c r="C20" i="2"/>
  <c r="C23" i="2"/>
  <c r="C24" i="2"/>
  <c r="C27" i="2"/>
  <c r="C28" i="2"/>
  <c r="C31" i="2"/>
  <c r="C32" i="2"/>
  <c r="C35" i="2"/>
  <c r="C36" i="2"/>
  <c r="C39" i="2"/>
  <c r="C40" i="2"/>
  <c r="C43" i="2"/>
  <c r="C44" i="2"/>
  <c r="C47" i="2"/>
  <c r="C48" i="2"/>
  <c r="C51" i="2"/>
  <c r="C52" i="2"/>
  <c r="C55" i="2"/>
  <c r="C56" i="2"/>
  <c r="C59" i="2"/>
  <c r="C60" i="2"/>
  <c r="C63" i="2"/>
  <c r="C64" i="2"/>
  <c r="C67" i="2"/>
  <c r="C68" i="2"/>
  <c r="C71" i="2"/>
  <c r="C72" i="2"/>
  <c r="C75" i="2"/>
  <c r="C76" i="2"/>
  <c r="C79" i="2"/>
  <c r="C80" i="2"/>
  <c r="C83" i="2"/>
  <c r="C84" i="2"/>
  <c r="C87" i="2"/>
  <c r="C88" i="2"/>
  <c r="C91" i="2"/>
  <c r="C92" i="2"/>
  <c r="C95" i="2"/>
  <c r="C96" i="2"/>
  <c r="C99" i="2"/>
  <c r="C100" i="2"/>
  <c r="C3" i="2"/>
  <c r="G5" i="2"/>
  <c r="G4" i="2"/>
  <c r="G3" i="2"/>
  <c r="C5" i="2" s="1"/>
  <c r="G2" i="2"/>
  <c r="C102" i="2" l="1"/>
  <c r="C98" i="2"/>
  <c r="C94" i="2"/>
  <c r="C90" i="2"/>
  <c r="C86" i="2"/>
  <c r="C82" i="2"/>
  <c r="C78" i="2"/>
  <c r="C74" i="2"/>
  <c r="C70" i="2"/>
  <c r="C66" i="2"/>
  <c r="C62" i="2"/>
  <c r="C58" i="2"/>
  <c r="C54" i="2"/>
  <c r="C50" i="2"/>
  <c r="C46" i="2"/>
  <c r="C42" i="2"/>
  <c r="C38" i="2"/>
  <c r="C34" i="2"/>
  <c r="C30" i="2"/>
  <c r="C26" i="2"/>
  <c r="C22" i="2"/>
  <c r="C18" i="2"/>
  <c r="C14" i="2"/>
  <c r="C10" i="2"/>
  <c r="C6" i="2"/>
  <c r="C101" i="2"/>
  <c r="C97" i="2"/>
  <c r="C93" i="2"/>
  <c r="C89" i="2"/>
  <c r="C85" i="2"/>
  <c r="C81" i="2"/>
  <c r="C77" i="2"/>
  <c r="C73" i="2"/>
  <c r="C69" i="2"/>
  <c r="C65" i="2"/>
  <c r="C61" i="2"/>
  <c r="C57" i="2"/>
  <c r="C53" i="2"/>
  <c r="C49" i="2"/>
  <c r="C45" i="2"/>
  <c r="C41" i="2"/>
  <c r="C37" i="2"/>
  <c r="C33" i="2"/>
  <c r="C29" i="2"/>
  <c r="C25" i="2"/>
  <c r="C21" i="2"/>
  <c r="C17" i="2"/>
  <c r="C13" i="2"/>
  <c r="C9" i="2"/>
</calcChain>
</file>

<file path=xl/sharedStrings.xml><?xml version="1.0" encoding="utf-8"?>
<sst xmlns="http://schemas.openxmlformats.org/spreadsheetml/2006/main" count="116" uniqueCount="115">
  <si>
    <t>MEDIANA</t>
  </si>
  <si>
    <t>X</t>
  </si>
  <si>
    <r>
      <t>(X</t>
    </r>
    <r>
      <rPr>
        <b/>
        <i/>
        <sz val="12"/>
        <color theme="1"/>
        <rFont val="Viner Hand ITC"/>
        <family val="4"/>
      </rPr>
      <t>i</t>
    </r>
    <r>
      <rPr>
        <b/>
        <sz val="12"/>
        <color theme="1"/>
        <rFont val="Tahoma"/>
        <family val="2"/>
      </rPr>
      <t>- X)</t>
    </r>
    <r>
      <rPr>
        <b/>
        <vertAlign val="superscript"/>
        <sz val="12"/>
        <color theme="1"/>
        <rFont val="Tahoma"/>
        <family val="2"/>
      </rPr>
      <t>2</t>
    </r>
  </si>
  <si>
    <r>
      <t>X</t>
    </r>
    <r>
      <rPr>
        <b/>
        <sz val="12"/>
        <color theme="1"/>
        <rFont val="Bradley Hand ITC"/>
        <family val="4"/>
      </rPr>
      <t>i</t>
    </r>
    <r>
      <rPr>
        <b/>
        <sz val="12"/>
        <color theme="1"/>
        <rFont val="Tahoma"/>
        <family val="2"/>
      </rPr>
      <t xml:space="preserve"> - X</t>
    </r>
  </si>
  <si>
    <t>Suma</t>
  </si>
  <si>
    <t>Desviación estándar.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</si>
  <si>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</si>
  <si>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</si>
  <si>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</si>
  <si>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</si>
  <si>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</si>
  <si>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</si>
  <si>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</si>
  <si>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</si>
  <si>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</si>
  <si>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</si>
  <si>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</si>
  <si>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</si>
  <si>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</si>
  <si>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</si>
  <si>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</si>
  <si>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</si>
  <si>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</si>
  <si>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</si>
  <si>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</si>
  <si>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</si>
  <si>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</si>
  <si>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</si>
  <si>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</si>
  <si>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</si>
  <si>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</si>
  <si>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</si>
  <si>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</si>
  <si>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</si>
  <si>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</si>
  <si>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</si>
  <si>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</si>
  <si>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</si>
  <si>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</si>
  <si>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</si>
  <si>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</si>
  <si>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</si>
  <si>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</si>
  <si>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</si>
  <si>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</si>
  <si>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</si>
  <si>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</si>
  <si>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</si>
  <si>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</si>
  <si>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</si>
  <si>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</si>
  <si>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</si>
  <si>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</si>
  <si>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</si>
  <si>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</si>
  <si>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</si>
  <si>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</si>
  <si>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</si>
  <si>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</si>
  <si>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</si>
  <si>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</si>
  <si>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</si>
  <si>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</si>
  <si>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</si>
  <si>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</si>
  <si>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</si>
  <si>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</si>
  <si>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</si>
  <si>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</si>
  <si>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</si>
  <si>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</si>
  <si>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</si>
  <si>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</si>
  <si>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</si>
  <si>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</si>
  <si>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</si>
  <si>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</si>
  <si>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</si>
  <si>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</si>
  <si>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</si>
  <si>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</si>
  <si>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</si>
  <si>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</si>
  <si>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</si>
  <si>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</si>
  <si>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</si>
  <si>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</si>
  <si>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</si>
  <si>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</si>
  <si>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</si>
  <si>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</si>
  <si>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</si>
  <si>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</si>
  <si>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</si>
  <si>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</si>
  <si>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</si>
  <si>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</si>
  <si>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</si>
  <si>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</si>
  <si>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</si>
  <si>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</si>
  <si>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</si>
  <si>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</si>
  <si>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</si>
  <si>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</si>
  <si>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MEDIDAS DE TENDENCIA CENTRAL</t>
  </si>
  <si>
    <t>POR. GUZMÁN B. ANA PATRICIA</t>
  </si>
  <si>
    <t>DATOS AGRUPADOS</t>
  </si>
  <si>
    <t>Varianza</t>
  </si>
  <si>
    <t>Media aritmetica</t>
  </si>
  <si>
    <t>Tamaño muestral</t>
  </si>
  <si>
    <t>moda</t>
  </si>
  <si>
    <t>Conclusiones: Para el caso se asume que puede existir una dispersión del 10% para el caso analizado en el periodo determinado</t>
  </si>
  <si>
    <t>Cuartil Q2</t>
  </si>
  <si>
    <t>Cuartil 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</si>
</sst>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>
    <font>
      <sz val="11"/>
      <color theme="1"/>
      <name val="Calibri"/>
      <family val="2"/>
      <scheme val="minor"/>
    </font>
    <font>
      <b/>
      <sz val="14"/>
      <color theme="1"/>
      <name val="Tahoma"/>
      <family val="2"/>
    </font>
    <font>
      <sz val="11"/>
      <color theme="1"/>
      <name val="Tahoma"/>
      <family val="2"/>
    </font>
    <font>
      <b/>
      <sz val="12"/>
      <color theme="1"/>
      <name val="Tahoma"/>
      <family val="2"/>
    </font>
    <font>
      <b/>
      <vertAlign val="superscript"/>
      <sz val="12"/>
      <color theme="1"/>
      <name val="Tahoma"/>
      <family val="2"/>
    </font>
    <font>
      <b/>
      <i/>
      <sz val="12"/>
      <color theme="1"/>
      <name val="Viner Hand ITC"/>
      <family val="4"/>
    </font>
    <font>
      <b/>
      <sz val="12"/>
      <color theme="1"/>
      <name val="Bradley Hand ITC"/>
      <family val="4"/>
    </font>
    <font>
      <sz val="12"/>
      <color rgb="FF000000"/>
      <name val="Arial"/>
      <family val="2"/>
    </font>
    <font>
      <sz val="12"/>
      <color theme="1"/>
      <name val="Tahoma"/>
      <family val="2"/>
    </font>
    <font>
      <b/>
      <sz val="14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0" fillId="0" borderId="0" applyNumberFormat="0" applyFill="0" applyBorder="0" applyProtection="0"/>
    <xf numFmtId="0" fontId="12" fillId="0" borderId="0" applyNumberFormat="0" applyFill="0" applyBorder="0" applyProtection="0"/>
    <xf numFmtId="9" fontId="13" fillId="0" borderId="0" applyFont="0" applyFill="0" applyBorder="0" applyAlignment="0" applyProtection="0"/>
  </cellStyleXfs>
  <cellXfs count="65">
    <xf numFmtId="0" fontId="0" fillId="0" borderId="0" xfId="0"/>
    <xf numFmtId="0" fontId="1" fillId="2" borderId="0" xfId="0" applyFont="1" applyFill="1" applyBorder="1" applyAlignment="1"/>
    <xf numFmtId="0" fontId="2" fillId="2" borderId="0" xfId="0" applyFont="1" applyFill="1"/>
    <xf numFmtId="0" fontId="1" fillId="2" borderId="0" xfId="0" applyFont="1" applyFill="1" applyBorder="1"/>
    <xf numFmtId="2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1" fillId="2" borderId="0" xfId="0" applyFont="1" applyFill="1"/>
    <xf numFmtId="0" fontId="2" fillId="2" borderId="0" xfId="0" quotePrefix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2" fillId="2" borderId="0" xfId="0" applyFont="1" applyFill="1" applyBorder="1"/>
    <xf numFmtId="2" fontId="2" fillId="2" borderId="0" xfId="0" applyNumberFormat="1" applyFont="1" applyFill="1" applyBorder="1"/>
    <xf numFmtId="2" fontId="0" fillId="2" borderId="1" xfId="0" applyNumberFormat="1" applyFill="1" applyBorder="1" applyAlignment="1">
      <alignment horizontal="center" vertical="top"/>
    </xf>
    <xf numFmtId="2" fontId="0" fillId="2" borderId="1" xfId="0" applyNumberFormat="1" applyFont="1" applyFill="1" applyBorder="1" applyAlignment="1">
      <alignment horizontal="center" vertical="top"/>
    </xf>
    <xf numFmtId="0" fontId="2" fillId="2" borderId="0" xfId="0" applyFont="1" applyFill="1" applyBorder="1" applyAlignment="1"/>
    <xf numFmtId="0" fontId="12" fillId="2" borderId="0" xfId="1" applyNumberFormat="1" applyFont="1" applyFill="1" applyBorder="1" applyAlignment="1">
      <alignment horizontal="left" vertical="top"/>
    </xf>
    <xf numFmtId="0" fontId="12" fillId="2" borderId="0" xfId="1" applyNumberFormat="1" applyFont="1" applyFill="1" applyBorder="1" applyAlignment="1">
      <alignment vertical="top" wrapText="1"/>
    </xf>
    <xf numFmtId="0" fontId="12" fillId="2" borderId="0" xfId="1" applyNumberFormat="1" applyFont="1" applyFill="1" applyBorder="1" applyAlignment="1">
      <alignment vertical="top"/>
    </xf>
    <xf numFmtId="2" fontId="10" fillId="2" borderId="0" xfId="1" applyNumberFormat="1" applyFont="1" applyFill="1" applyBorder="1" applyAlignment="1"/>
    <xf numFmtId="2" fontId="12" fillId="2" borderId="0" xfId="2" applyNumberFormat="1" applyFont="1" applyFill="1" applyBorder="1" applyAlignment="1"/>
    <xf numFmtId="0" fontId="12" fillId="2" borderId="0" xfId="2" applyNumberFormat="1" applyFont="1" applyFill="1" applyBorder="1" applyAlignment="1"/>
    <xf numFmtId="0" fontId="12" fillId="2" borderId="0" xfId="2" applyNumberFormat="1" applyFont="1" applyFill="1" applyBorder="1" applyAlignment="1">
      <alignment vertical="top"/>
    </xf>
    <xf numFmtId="164" fontId="12" fillId="2" borderId="0" xfId="2" applyNumberFormat="1" applyFont="1" applyFill="1" applyBorder="1" applyAlignment="1"/>
    <xf numFmtId="0" fontId="12" fillId="2" borderId="0" xfId="2" applyFont="1" applyFill="1" applyBorder="1" applyAlignment="1"/>
    <xf numFmtId="49" fontId="12" fillId="2" borderId="0" xfId="2" applyNumberFormat="1" applyFont="1" applyFill="1" applyBorder="1" applyAlignment="1"/>
    <xf numFmtId="0" fontId="8" fillId="2" borderId="0" xfId="0" applyFont="1" applyFill="1" applyAlignment="1">
      <alignment vertical="center"/>
    </xf>
    <xf numFmtId="0" fontId="9" fillId="2" borderId="4" xfId="0" applyFont="1" applyFill="1" applyBorder="1" applyAlignment="1"/>
    <xf numFmtId="0" fontId="8" fillId="2" borderId="1" xfId="0" applyFont="1" applyFill="1" applyBorder="1" applyAlignment="1">
      <alignment vertical="center"/>
    </xf>
    <xf numFmtId="49" fontId="11" fillId="2" borderId="0" xfId="2" applyNumberFormat="1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2" fontId="8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/>
    </xf>
    <xf numFmtId="0" fontId="8" fillId="2" borderId="13" xfId="0" applyFont="1" applyFill="1" applyBorder="1" applyAlignment="1">
      <alignment vertical="center"/>
    </xf>
    <xf numFmtId="9" fontId="8" fillId="2" borderId="1" xfId="3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2" fillId="2" borderId="0" xfId="2" applyNumberFormat="1" applyFont="1" applyFill="1" applyBorder="1" applyAlignment="1">
      <alignment horizontal="center"/>
    </xf>
    <xf numFmtId="0" fontId="12" fillId="2" borderId="0" xfId="2" applyFont="1" applyFill="1" applyBorder="1" applyAlignment="1">
      <alignment horizontal="center"/>
    </xf>
    <xf numFmtId="49" fontId="11" fillId="2" borderId="0" xfId="2" applyNumberFormat="1" applyFont="1" applyFill="1" applyBorder="1" applyAlignment="1">
      <alignment horizontal="center" wrapText="1"/>
    </xf>
    <xf numFmtId="0" fontId="12" fillId="2" borderId="0" xfId="2" applyNumberFormat="1" applyFont="1" applyFill="1" applyBorder="1" applyAlignment="1">
      <alignment vertical="top"/>
    </xf>
    <xf numFmtId="0" fontId="12" fillId="2" borderId="0" xfId="2" applyNumberFormat="1" applyFont="1" applyFill="1" applyBorder="1" applyAlignment="1"/>
    <xf numFmtId="0" fontId="14" fillId="3" borderId="2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164" fontId="12" fillId="2" borderId="0" xfId="2" applyNumberFormat="1" applyFont="1" applyFill="1" applyBorder="1" applyAlignment="1">
      <alignment horizontal="right"/>
    </xf>
    <xf numFmtId="0" fontId="12" fillId="2" borderId="0" xfId="2" applyNumberFormat="1" applyFont="1" applyFill="1" applyBorder="1" applyAlignment="1">
      <alignment horizontal="left" vertical="top" wrapText="1"/>
    </xf>
    <xf numFmtId="0" fontId="12" fillId="2" borderId="0" xfId="2" applyNumberFormat="1" applyFont="1" applyFill="1" applyBorder="1" applyAlignment="1">
      <alignment vertical="top" wrapText="1"/>
    </xf>
    <xf numFmtId="0" fontId="14" fillId="3" borderId="1" xfId="0" applyFont="1" applyFill="1" applyBorder="1" applyAlignment="1">
      <alignment horizont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14" fillId="3" borderId="8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4"/>
  <sheetViews>
    <sheetView tabSelected="1" zoomScale="90" zoomScaleNormal="90" workbookViewId="0">
      <selection activeCell="U16" sqref="U16"/>
    </sheetView>
  </sheetViews>
  <sheetFormatPr baseColWidth="10" defaultColWidth="11.5" defaultRowHeight="27.75" customHeight="1"/>
  <cols>
    <col min="1" max="1" width="4.5" style="2" customWidth="1"/>
    <col min="2" max="2" width="13.6640625" style="25" customWidth="1"/>
    <col min="3" max="3" width="9.83203125" style="25" customWidth="1"/>
    <col min="4" max="4" width="12.83203125" style="25" customWidth="1"/>
    <col min="5" max="5" width="6.33203125" style="2" customWidth="1"/>
    <col min="6" max="6" width="33.83203125" style="2" customWidth="1"/>
    <col min="7" max="7" width="10.5" style="41" customWidth="1"/>
    <col min="8" max="8" width="5.33203125" style="2" customWidth="1"/>
    <col min="9" max="9" width="4.33203125" style="2" customWidth="1"/>
    <col min="10" max="19" width="4.83203125" style="2" customWidth="1"/>
    <col min="20" max="16384" width="11.5" style="2"/>
  </cols>
  <sheetData>
    <row r="1" spans="1:19" ht="27.75" customHeight="1">
      <c r="B1" s="47" t="s">
        <v>106</v>
      </c>
      <c r="C1" s="48"/>
      <c r="D1" s="48"/>
      <c r="F1" s="52" t="s">
        <v>105</v>
      </c>
      <c r="G1" s="52"/>
      <c r="H1" s="26"/>
      <c r="I1" s="26"/>
      <c r="J1" s="53" t="s">
        <v>107</v>
      </c>
      <c r="K1" s="54"/>
      <c r="L1" s="54"/>
      <c r="M1" s="54"/>
      <c r="N1" s="54"/>
      <c r="O1" s="54"/>
      <c r="P1" s="54"/>
      <c r="Q1" s="54"/>
      <c r="R1" s="54"/>
      <c r="S1" s="55"/>
    </row>
    <row r="2" spans="1:19" s="7" customFormat="1" ht="27.75" customHeight="1">
      <c r="A2" s="3"/>
      <c r="B2" s="4" t="s">
        <v>1</v>
      </c>
      <c r="C2" s="5" t="s">
        <v>3</v>
      </c>
      <c r="D2" s="6" t="s">
        <v>2</v>
      </c>
      <c r="E2" s="1"/>
      <c r="F2" s="27" t="s">
        <v>110</v>
      </c>
      <c r="G2" s="9">
        <f>COUNT(J2:S11)</f>
        <v>100</v>
      </c>
      <c r="H2" s="1"/>
      <c r="I2" s="1"/>
      <c r="J2" s="12">
        <v>1.99</v>
      </c>
      <c r="K2" s="12">
        <v>2.2200000000000002</v>
      </c>
      <c r="L2" s="12">
        <v>2.27</v>
      </c>
      <c r="M2" s="12">
        <v>2.3199999999999998</v>
      </c>
      <c r="N2" s="12">
        <v>2.39</v>
      </c>
      <c r="O2" s="12">
        <v>2.39</v>
      </c>
      <c r="P2" s="12">
        <v>2.44</v>
      </c>
      <c r="Q2" s="12">
        <v>2.44</v>
      </c>
      <c r="R2" s="12">
        <v>2.44</v>
      </c>
      <c r="S2" s="12">
        <v>2.44</v>
      </c>
    </row>
    <row r="3" spans="1:19" ht="27.75" customHeight="1">
      <c r="A3" s="8" t="s">
        <v>6</v>
      </c>
      <c r="B3" s="32">
        <v>1.99</v>
      </c>
      <c r="C3" s="31">
        <f>B3-$G$3</f>
        <v>-0.53090000000000193</v>
      </c>
      <c r="D3" s="31">
        <f>C3^2</f>
        <v>0.28185481000000207</v>
      </c>
      <c r="E3" s="10"/>
      <c r="F3" s="27" t="s">
        <v>109</v>
      </c>
      <c r="G3" s="31">
        <f>AVERAGE(J2:S11)</f>
        <v>2.5209000000000019</v>
      </c>
      <c r="H3" s="10"/>
      <c r="I3" s="10"/>
      <c r="J3" s="12">
        <v>2.4500000000000002</v>
      </c>
      <c r="K3" s="12">
        <v>2.4500000000000002</v>
      </c>
      <c r="L3" s="12">
        <v>2.4500000000000002</v>
      </c>
      <c r="M3" s="12">
        <v>2.4500000000000002</v>
      </c>
      <c r="N3" s="12">
        <v>2.4500000000000002</v>
      </c>
      <c r="O3" s="12">
        <v>2.4500000000000002</v>
      </c>
      <c r="P3" s="12">
        <v>2.46</v>
      </c>
      <c r="Q3" s="12">
        <v>2.46</v>
      </c>
      <c r="R3" s="12">
        <v>2.46</v>
      </c>
      <c r="S3" s="12">
        <v>2.46</v>
      </c>
    </row>
    <row r="4" spans="1:19" ht="27.75" customHeight="1">
      <c r="A4" s="8" t="s">
        <v>7</v>
      </c>
      <c r="B4" s="32">
        <v>2.2200000000000002</v>
      </c>
      <c r="C4" s="31">
        <f t="shared" ref="C4:C67" si="0">B4-$G$3</f>
        <v>-0.30090000000000172</v>
      </c>
      <c r="D4" s="31">
        <f t="shared" ref="D4:D67" si="1">C4^2</f>
        <v>9.054081000000104E-2</v>
      </c>
      <c r="E4" s="10"/>
      <c r="F4" s="27" t="s">
        <v>4</v>
      </c>
      <c r="G4" s="31">
        <f>SUM(J2:S11)</f>
        <v>252.0900000000002</v>
      </c>
      <c r="H4" s="10"/>
      <c r="I4" s="10"/>
      <c r="J4" s="12">
        <v>2.4700000000000002</v>
      </c>
      <c r="K4" s="12">
        <v>2.4700000000000002</v>
      </c>
      <c r="L4" s="12">
        <v>2.4700000000000002</v>
      </c>
      <c r="M4" s="12">
        <v>2.4700000000000002</v>
      </c>
      <c r="N4" s="12">
        <v>2.4700000000000002</v>
      </c>
      <c r="O4" s="12">
        <v>2.48</v>
      </c>
      <c r="P4" s="12">
        <v>2.48</v>
      </c>
      <c r="Q4" s="12">
        <v>2.48</v>
      </c>
      <c r="R4" s="12">
        <v>2.48</v>
      </c>
      <c r="S4" s="12">
        <v>2.48</v>
      </c>
    </row>
    <row r="5" spans="1:19" ht="27.75" customHeight="1">
      <c r="A5" s="8" t="s">
        <v>8</v>
      </c>
      <c r="B5" s="32">
        <v>2.38</v>
      </c>
      <c r="C5" s="31">
        <f t="shared" si="0"/>
        <v>-0.14090000000000202</v>
      </c>
      <c r="D5" s="31">
        <f t="shared" si="1"/>
        <v>1.9852810000000571E-2</v>
      </c>
      <c r="E5" s="10"/>
      <c r="F5" s="27" t="s">
        <v>5</v>
      </c>
      <c r="G5" s="36">
        <f>STDEV(J2:S11)</f>
        <v>9.9097900781973794E-2</v>
      </c>
      <c r="H5" s="10"/>
      <c r="I5" s="10"/>
      <c r="J5" s="12">
        <v>2.4900000000000002</v>
      </c>
      <c r="K5" s="12">
        <v>2.4900000000000002</v>
      </c>
      <c r="L5" s="12">
        <v>2.4900000000000002</v>
      </c>
      <c r="M5" s="13">
        <v>2.5</v>
      </c>
      <c r="N5" s="13">
        <v>2.5</v>
      </c>
      <c r="O5" s="13">
        <v>2.5</v>
      </c>
      <c r="P5" s="13">
        <v>2.5</v>
      </c>
      <c r="Q5" s="13">
        <v>2.5</v>
      </c>
      <c r="R5" s="13">
        <v>2.5</v>
      </c>
      <c r="S5" s="13">
        <v>2.5</v>
      </c>
    </row>
    <row r="6" spans="1:19" ht="27.75" customHeight="1">
      <c r="A6" s="8" t="s">
        <v>9</v>
      </c>
      <c r="B6" s="32">
        <v>2.39</v>
      </c>
      <c r="C6" s="31">
        <f t="shared" si="0"/>
        <v>-0.13090000000000179</v>
      </c>
      <c r="D6" s="31">
        <f t="shared" si="1"/>
        <v>1.7134810000000469E-2</v>
      </c>
      <c r="E6" s="10"/>
      <c r="F6" s="27" t="s">
        <v>108</v>
      </c>
      <c r="G6" s="37">
        <f>AVERAGE(D3:D102)</f>
        <v>9.2863099999999591E-3</v>
      </c>
      <c r="H6" s="10"/>
      <c r="I6" s="10"/>
      <c r="J6" s="12">
        <v>2.5099999999999998</v>
      </c>
      <c r="K6" s="12">
        <v>2.5099999999999998</v>
      </c>
      <c r="L6" s="12">
        <v>2.5099999999999998</v>
      </c>
      <c r="M6" s="12">
        <v>2.5299999999999998</v>
      </c>
      <c r="N6" s="12">
        <v>2.5299999999999998</v>
      </c>
      <c r="O6" s="12">
        <v>2.5299999999999998</v>
      </c>
      <c r="P6" s="12">
        <v>2.54</v>
      </c>
      <c r="Q6" s="12">
        <v>2.54</v>
      </c>
      <c r="R6" s="12">
        <v>2.54</v>
      </c>
      <c r="S6" s="12">
        <v>2.54</v>
      </c>
    </row>
    <row r="7" spans="1:19" ht="27.75" customHeight="1">
      <c r="A7" s="8" t="s">
        <v>10</v>
      </c>
      <c r="B7" s="32">
        <v>2.39</v>
      </c>
      <c r="C7" s="31">
        <f t="shared" si="0"/>
        <v>-0.13090000000000179</v>
      </c>
      <c r="D7" s="31">
        <f t="shared" si="1"/>
        <v>1.7134810000000469E-2</v>
      </c>
      <c r="E7" s="10"/>
      <c r="F7" s="27" t="s">
        <v>111</v>
      </c>
      <c r="G7" s="31">
        <f>MODE(J2:S11)</f>
        <v>2.54</v>
      </c>
      <c r="H7" s="10"/>
      <c r="I7" s="10"/>
      <c r="J7" s="12">
        <v>2.54</v>
      </c>
      <c r="K7" s="12">
        <v>2.54</v>
      </c>
      <c r="L7" s="12">
        <v>2.54</v>
      </c>
      <c r="M7" s="12">
        <v>2.54</v>
      </c>
      <c r="N7" s="12">
        <v>2.54</v>
      </c>
      <c r="O7" s="12">
        <v>2.54</v>
      </c>
      <c r="P7" s="12">
        <v>2.5499999999999998</v>
      </c>
      <c r="Q7" s="12">
        <v>2.5499999999999998</v>
      </c>
      <c r="R7" s="12">
        <v>2.5499999999999998</v>
      </c>
      <c r="S7" s="12">
        <v>2.5499999999999998</v>
      </c>
    </row>
    <row r="8" spans="1:19" ht="27.75" hidden="1" customHeight="1">
      <c r="A8" s="8" t="s">
        <v>11</v>
      </c>
      <c r="B8" s="32">
        <v>2.44</v>
      </c>
      <c r="C8" s="31">
        <f t="shared" si="0"/>
        <v>-8.090000000000197E-2</v>
      </c>
      <c r="D8" s="31">
        <f t="shared" si="1"/>
        <v>6.5448100000003191E-3</v>
      </c>
      <c r="E8" s="10"/>
      <c r="F8" s="35" t="s">
        <v>0</v>
      </c>
      <c r="G8" s="29"/>
      <c r="H8" s="10"/>
      <c r="I8" s="10"/>
      <c r="J8" s="12">
        <v>2.5499999999999998</v>
      </c>
      <c r="K8" s="12">
        <v>2.5499999999999998</v>
      </c>
      <c r="L8" s="12">
        <v>2.5499999999999998</v>
      </c>
      <c r="M8" s="12">
        <v>2.5499999999999998</v>
      </c>
      <c r="N8" s="12">
        <v>2.5499999999999998</v>
      </c>
      <c r="O8" s="12">
        <v>2.5499999999999998</v>
      </c>
      <c r="P8" s="12">
        <v>2.56</v>
      </c>
      <c r="Q8" s="12">
        <v>2.56</v>
      </c>
      <c r="R8" s="12">
        <v>2.56</v>
      </c>
      <c r="S8" s="12">
        <v>2.56</v>
      </c>
    </row>
    <row r="9" spans="1:19" ht="27.75" customHeight="1">
      <c r="A9" s="8" t="s">
        <v>12</v>
      </c>
      <c r="B9" s="32">
        <v>2.44</v>
      </c>
      <c r="C9" s="31">
        <f t="shared" si="0"/>
        <v>-8.090000000000197E-2</v>
      </c>
      <c r="D9" s="31">
        <f t="shared" si="1"/>
        <v>6.5448100000003191E-3</v>
      </c>
      <c r="E9" s="10"/>
      <c r="F9" s="38" t="s">
        <v>114</v>
      </c>
      <c r="G9" s="40">
        <f>QUARTILE(J2:S11,1)</f>
        <v>2.4775</v>
      </c>
      <c r="H9" s="10"/>
      <c r="I9" s="10"/>
      <c r="J9" s="12">
        <v>2.56</v>
      </c>
      <c r="K9" s="12">
        <v>2.56</v>
      </c>
      <c r="L9" s="12">
        <v>2.56</v>
      </c>
      <c r="M9" s="12">
        <v>2.56</v>
      </c>
      <c r="N9" s="12">
        <v>2.57</v>
      </c>
      <c r="O9" s="12">
        <v>2.57</v>
      </c>
      <c r="P9" s="12">
        <v>2.57</v>
      </c>
      <c r="Q9" s="12">
        <v>2.57</v>
      </c>
      <c r="R9" s="12">
        <v>2.57</v>
      </c>
      <c r="S9" s="12">
        <v>2.57</v>
      </c>
    </row>
    <row r="10" spans="1:19" ht="27.75" customHeight="1">
      <c r="A10" s="8" t="s">
        <v>13</v>
      </c>
      <c r="B10" s="32">
        <v>2.44</v>
      </c>
      <c r="C10" s="31">
        <f t="shared" si="0"/>
        <v>-8.090000000000197E-2</v>
      </c>
      <c r="D10" s="31">
        <f t="shared" si="1"/>
        <v>6.5448100000003191E-3</v>
      </c>
      <c r="E10" s="10"/>
      <c r="F10" s="38" t="s">
        <v>113</v>
      </c>
      <c r="G10" s="39">
        <f>QUARTILE(J2:S11,2)</f>
        <v>2.54</v>
      </c>
      <c r="H10" s="10"/>
      <c r="I10" s="10"/>
      <c r="J10" s="12">
        <v>2.57</v>
      </c>
      <c r="K10" s="12">
        <v>2.58</v>
      </c>
      <c r="L10" s="12">
        <v>2.58</v>
      </c>
      <c r="M10" s="12">
        <v>2.58</v>
      </c>
      <c r="N10" s="12">
        <v>2.58</v>
      </c>
      <c r="O10" s="12">
        <v>2.58</v>
      </c>
      <c r="P10" s="12">
        <v>2.59</v>
      </c>
      <c r="Q10" s="12">
        <v>2.59</v>
      </c>
      <c r="R10" s="12">
        <v>2.59</v>
      </c>
      <c r="S10" s="12">
        <v>2.6</v>
      </c>
    </row>
    <row r="11" spans="1:19" ht="27.75" customHeight="1">
      <c r="A11" s="8" t="s">
        <v>14</v>
      </c>
      <c r="B11" s="32">
        <v>2.44</v>
      </c>
      <c r="C11" s="31">
        <f t="shared" si="0"/>
        <v>-8.090000000000197E-2</v>
      </c>
      <c r="D11" s="31">
        <f t="shared" si="1"/>
        <v>6.5448100000003191E-3</v>
      </c>
      <c r="E11" s="11"/>
      <c r="F11" s="38" t="s">
        <v>114</v>
      </c>
      <c r="G11" s="40">
        <f>QUARTILE(J2:S11,3)</f>
        <v>2.57</v>
      </c>
      <c r="H11" s="11"/>
      <c r="I11" s="11"/>
      <c r="J11" s="12">
        <v>2.6</v>
      </c>
      <c r="K11" s="12">
        <v>2.6</v>
      </c>
      <c r="L11" s="12">
        <v>2.6</v>
      </c>
      <c r="M11" s="12">
        <v>2.61</v>
      </c>
      <c r="N11" s="12">
        <v>2.64</v>
      </c>
      <c r="O11" s="12">
        <v>2.66</v>
      </c>
      <c r="P11" s="12">
        <v>2.71</v>
      </c>
      <c r="Q11" s="12">
        <v>2.74</v>
      </c>
      <c r="R11" s="12">
        <v>2.77</v>
      </c>
      <c r="S11" s="12">
        <v>2.8</v>
      </c>
    </row>
    <row r="12" spans="1:19" ht="27.75" customHeight="1">
      <c r="A12" s="8" t="s">
        <v>15</v>
      </c>
      <c r="B12" s="32">
        <v>2.4500000000000002</v>
      </c>
      <c r="C12" s="31">
        <f t="shared" si="0"/>
        <v>-7.0900000000001739E-2</v>
      </c>
      <c r="D12" s="31">
        <f t="shared" si="1"/>
        <v>5.0268100000002468E-3</v>
      </c>
    </row>
    <row r="13" spans="1:19" ht="27.75" customHeight="1">
      <c r="A13" s="8" t="s">
        <v>16</v>
      </c>
      <c r="B13" s="32">
        <v>2.4500000000000002</v>
      </c>
      <c r="C13" s="31">
        <f t="shared" si="0"/>
        <v>-7.0900000000001739E-2</v>
      </c>
      <c r="D13" s="31">
        <f t="shared" si="1"/>
        <v>5.0268100000002468E-3</v>
      </c>
      <c r="F13" s="56" t="s">
        <v>112</v>
      </c>
      <c r="G13" s="57"/>
      <c r="H13" s="57"/>
      <c r="I13" s="57"/>
      <c r="J13" s="57"/>
      <c r="K13" s="57"/>
      <c r="L13" s="58"/>
    </row>
    <row r="14" spans="1:19" ht="27.75" customHeight="1">
      <c r="A14" s="8" t="s">
        <v>17</v>
      </c>
      <c r="B14" s="32">
        <v>2.4500000000000002</v>
      </c>
      <c r="C14" s="31">
        <f t="shared" si="0"/>
        <v>-7.0900000000001739E-2</v>
      </c>
      <c r="D14" s="31">
        <f t="shared" si="1"/>
        <v>5.0268100000002468E-3</v>
      </c>
      <c r="F14" s="59"/>
      <c r="G14" s="60"/>
      <c r="H14" s="60"/>
      <c r="I14" s="60"/>
      <c r="J14" s="60"/>
      <c r="K14" s="60"/>
      <c r="L14" s="61"/>
    </row>
    <row r="15" spans="1:19" ht="27.75" customHeight="1">
      <c r="A15" s="8" t="s">
        <v>18</v>
      </c>
      <c r="B15" s="32">
        <v>2.4500000000000002</v>
      </c>
      <c r="C15" s="31">
        <f t="shared" si="0"/>
        <v>-7.0900000000001739E-2</v>
      </c>
      <c r="D15" s="31">
        <f t="shared" si="1"/>
        <v>5.0268100000002468E-3</v>
      </c>
      <c r="F15" s="59"/>
      <c r="G15" s="60"/>
      <c r="H15" s="60"/>
      <c r="I15" s="60"/>
      <c r="J15" s="60"/>
      <c r="K15" s="60"/>
      <c r="L15" s="61"/>
    </row>
    <row r="16" spans="1:19" ht="27.75" customHeight="1">
      <c r="A16" s="8" t="s">
        <v>19</v>
      </c>
      <c r="B16" s="32">
        <v>2.4500000000000002</v>
      </c>
      <c r="C16" s="31">
        <f t="shared" si="0"/>
        <v>-7.0900000000001739E-2</v>
      </c>
      <c r="D16" s="31">
        <f t="shared" si="1"/>
        <v>5.0268100000002468E-3</v>
      </c>
      <c r="F16" s="59"/>
      <c r="G16" s="60"/>
      <c r="H16" s="60"/>
      <c r="I16" s="60"/>
      <c r="J16" s="60"/>
      <c r="K16" s="60"/>
      <c r="L16" s="61"/>
    </row>
    <row r="17" spans="1:19" ht="27.75" customHeight="1">
      <c r="A17" s="8" t="s">
        <v>20</v>
      </c>
      <c r="B17" s="32">
        <v>2.46</v>
      </c>
      <c r="C17" s="31">
        <f t="shared" si="0"/>
        <v>-6.0900000000001953E-2</v>
      </c>
      <c r="D17" s="31">
        <f t="shared" si="1"/>
        <v>3.708810000000238E-3</v>
      </c>
      <c r="F17" s="62"/>
      <c r="G17" s="63"/>
      <c r="H17" s="63"/>
      <c r="I17" s="63"/>
      <c r="J17" s="63"/>
      <c r="K17" s="63"/>
      <c r="L17" s="64"/>
    </row>
    <row r="18" spans="1:19" ht="27.75" customHeight="1">
      <c r="A18" s="8" t="s">
        <v>21</v>
      </c>
      <c r="B18" s="32">
        <v>2.46</v>
      </c>
      <c r="C18" s="31">
        <f t="shared" si="0"/>
        <v>-6.0900000000001953E-2</v>
      </c>
      <c r="D18" s="31">
        <f t="shared" si="1"/>
        <v>3.708810000000238E-3</v>
      </c>
    </row>
    <row r="19" spans="1:19" ht="27.75" customHeight="1">
      <c r="A19" s="8" t="s">
        <v>22</v>
      </c>
      <c r="B19" s="32">
        <v>2.46</v>
      </c>
      <c r="C19" s="31">
        <f t="shared" si="0"/>
        <v>-6.0900000000001953E-2</v>
      </c>
      <c r="D19" s="31">
        <f t="shared" si="1"/>
        <v>3.708810000000238E-3</v>
      </c>
    </row>
    <row r="20" spans="1:19" ht="27.75" customHeight="1">
      <c r="A20" s="8" t="s">
        <v>23</v>
      </c>
      <c r="B20" s="32">
        <v>2.46</v>
      </c>
      <c r="C20" s="31">
        <f t="shared" si="0"/>
        <v>-6.0900000000001953E-2</v>
      </c>
      <c r="D20" s="31">
        <f t="shared" si="1"/>
        <v>3.708810000000238E-3</v>
      </c>
    </row>
    <row r="21" spans="1:19" ht="27.75" customHeight="1">
      <c r="A21" s="8" t="s">
        <v>24</v>
      </c>
      <c r="B21" s="32">
        <v>2.46</v>
      </c>
      <c r="C21" s="31">
        <f t="shared" si="0"/>
        <v>-6.0900000000001953E-2</v>
      </c>
      <c r="D21" s="31">
        <f t="shared" si="1"/>
        <v>3.708810000000238E-3</v>
      </c>
      <c r="E21" s="14"/>
      <c r="F21" s="10"/>
      <c r="G21" s="30"/>
      <c r="H21" s="10"/>
      <c r="I21" s="10"/>
      <c r="J21" s="15"/>
      <c r="K21" s="16"/>
      <c r="L21" s="16"/>
      <c r="M21" s="16"/>
      <c r="N21" s="16"/>
      <c r="O21" s="16"/>
      <c r="P21" s="17"/>
      <c r="Q21" s="17"/>
      <c r="R21" s="17"/>
      <c r="S21" s="18"/>
    </row>
    <row r="22" spans="1:19" ht="27.75" customHeight="1">
      <c r="A22" s="8" t="s">
        <v>25</v>
      </c>
      <c r="B22" s="32">
        <v>2.4700000000000002</v>
      </c>
      <c r="C22" s="31">
        <f t="shared" si="0"/>
        <v>-5.0900000000001722E-2</v>
      </c>
      <c r="D22" s="31">
        <f t="shared" si="1"/>
        <v>2.5908100000001755E-3</v>
      </c>
      <c r="E22" s="14"/>
      <c r="F22" s="51"/>
      <c r="G22" s="51"/>
      <c r="H22" s="51"/>
      <c r="I22" s="51"/>
      <c r="J22" s="51"/>
      <c r="K22" s="51"/>
      <c r="L22" s="51"/>
      <c r="M22" s="51"/>
      <c r="N22" s="51"/>
      <c r="O22" s="19"/>
      <c r="P22" s="17"/>
      <c r="Q22" s="17"/>
      <c r="R22" s="17"/>
      <c r="S22" s="18"/>
    </row>
    <row r="23" spans="1:19" ht="27.75" customHeight="1">
      <c r="A23" s="8" t="s">
        <v>26</v>
      </c>
      <c r="B23" s="32">
        <v>2.4700000000000002</v>
      </c>
      <c r="C23" s="31">
        <f t="shared" si="0"/>
        <v>-5.0900000000001722E-2</v>
      </c>
      <c r="D23" s="31">
        <f t="shared" si="1"/>
        <v>2.5908100000001755E-3</v>
      </c>
      <c r="E23" s="14"/>
      <c r="F23" s="45"/>
      <c r="G23" s="45"/>
      <c r="H23" s="45"/>
      <c r="I23" s="45"/>
      <c r="J23" s="45"/>
      <c r="K23" s="45"/>
      <c r="L23" s="45"/>
      <c r="M23" s="45"/>
      <c r="N23" s="45"/>
      <c r="O23" s="20"/>
      <c r="P23" s="17"/>
      <c r="Q23" s="17"/>
      <c r="R23" s="17"/>
      <c r="S23" s="18"/>
    </row>
    <row r="24" spans="1:19" ht="27.75" customHeight="1">
      <c r="A24" s="8" t="s">
        <v>27</v>
      </c>
      <c r="B24" s="32">
        <v>2.4700000000000002</v>
      </c>
      <c r="C24" s="31">
        <f t="shared" si="0"/>
        <v>-5.0900000000001722E-2</v>
      </c>
      <c r="D24" s="31">
        <f t="shared" si="1"/>
        <v>2.5908100000001755E-3</v>
      </c>
      <c r="E24" s="14"/>
      <c r="F24" s="45"/>
      <c r="G24" s="45"/>
      <c r="H24" s="45"/>
      <c r="I24" s="45"/>
      <c r="J24" s="45"/>
      <c r="K24" s="45"/>
      <c r="L24" s="45"/>
      <c r="M24" s="45"/>
      <c r="N24" s="45"/>
      <c r="O24" s="19"/>
      <c r="P24" s="17"/>
      <c r="Q24" s="17"/>
      <c r="R24" s="17"/>
      <c r="S24" s="18"/>
    </row>
    <row r="25" spans="1:19" ht="27.75" customHeight="1">
      <c r="A25" s="8" t="s">
        <v>28</v>
      </c>
      <c r="B25" s="32">
        <v>2.4700000000000002</v>
      </c>
      <c r="C25" s="31">
        <f t="shared" si="0"/>
        <v>-5.0900000000001722E-2</v>
      </c>
      <c r="D25" s="31">
        <f t="shared" si="1"/>
        <v>2.5908100000001755E-3</v>
      </c>
      <c r="E25" s="14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17"/>
      <c r="Q25" s="17"/>
      <c r="R25" s="17"/>
      <c r="S25" s="18"/>
    </row>
    <row r="26" spans="1:19" ht="27.75" customHeight="1">
      <c r="A26" s="8" t="s">
        <v>29</v>
      </c>
      <c r="B26" s="32">
        <v>2.4700000000000002</v>
      </c>
      <c r="C26" s="31">
        <f t="shared" si="0"/>
        <v>-5.0900000000001722E-2</v>
      </c>
      <c r="D26" s="31">
        <f t="shared" si="1"/>
        <v>2.5908100000001755E-3</v>
      </c>
      <c r="E26" s="14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17"/>
      <c r="Q26" s="17"/>
      <c r="R26" s="17"/>
      <c r="S26" s="18"/>
    </row>
    <row r="27" spans="1:19" ht="27.75" customHeight="1">
      <c r="A27" s="8" t="s">
        <v>30</v>
      </c>
      <c r="B27" s="32">
        <v>2.48</v>
      </c>
      <c r="C27" s="31">
        <f t="shared" si="0"/>
        <v>-4.0900000000001935E-2</v>
      </c>
      <c r="D27" s="31">
        <f t="shared" si="1"/>
        <v>1.6728100000001583E-3</v>
      </c>
      <c r="E27" s="14"/>
      <c r="F27" s="51"/>
      <c r="G27" s="51"/>
      <c r="H27" s="51"/>
      <c r="I27" s="51"/>
      <c r="J27" s="51"/>
      <c r="K27" s="51"/>
      <c r="L27" s="51"/>
      <c r="M27" s="51"/>
      <c r="N27" s="51"/>
      <c r="O27" s="49"/>
      <c r="P27" s="17"/>
      <c r="Q27" s="17"/>
      <c r="R27" s="17"/>
      <c r="S27" s="18"/>
    </row>
    <row r="28" spans="1:19" ht="27.75" customHeight="1">
      <c r="A28" s="8" t="s">
        <v>31</v>
      </c>
      <c r="B28" s="32">
        <v>2.48</v>
      </c>
      <c r="C28" s="31">
        <f t="shared" si="0"/>
        <v>-4.0900000000001935E-2</v>
      </c>
      <c r="D28" s="31">
        <f t="shared" si="1"/>
        <v>1.6728100000001583E-3</v>
      </c>
      <c r="E28" s="14"/>
      <c r="F28" s="51"/>
      <c r="G28" s="51"/>
      <c r="H28" s="51"/>
      <c r="I28" s="51"/>
      <c r="J28" s="51"/>
      <c r="K28" s="51"/>
      <c r="L28" s="51"/>
      <c r="M28" s="51"/>
      <c r="N28" s="51"/>
      <c r="O28" s="49"/>
      <c r="P28" s="17"/>
      <c r="Q28" s="17"/>
      <c r="R28" s="17"/>
      <c r="S28" s="18"/>
    </row>
    <row r="29" spans="1:19" ht="27.75" customHeight="1">
      <c r="A29" s="8" t="s">
        <v>32</v>
      </c>
      <c r="B29" s="32">
        <v>2.48</v>
      </c>
      <c r="C29" s="31">
        <f t="shared" si="0"/>
        <v>-4.0900000000001935E-2</v>
      </c>
      <c r="D29" s="31">
        <f t="shared" si="1"/>
        <v>1.6728100000001583E-3</v>
      </c>
      <c r="E29" s="14"/>
      <c r="F29" s="51"/>
      <c r="G29" s="51"/>
      <c r="H29" s="51"/>
      <c r="I29" s="51"/>
      <c r="J29" s="51"/>
      <c r="K29" s="51"/>
      <c r="L29" s="51"/>
      <c r="M29" s="51"/>
      <c r="N29" s="51"/>
      <c r="O29" s="49"/>
      <c r="P29" s="17"/>
      <c r="Q29" s="17"/>
      <c r="R29" s="17"/>
      <c r="S29" s="18"/>
    </row>
    <row r="30" spans="1:19" ht="27.75" customHeight="1">
      <c r="A30" s="8" t="s">
        <v>33</v>
      </c>
      <c r="B30" s="32">
        <v>2.48</v>
      </c>
      <c r="C30" s="31">
        <f t="shared" si="0"/>
        <v>-4.0900000000001935E-2</v>
      </c>
      <c r="D30" s="31">
        <f t="shared" si="1"/>
        <v>1.6728100000001583E-3</v>
      </c>
      <c r="E30" s="14"/>
      <c r="F30" s="21"/>
      <c r="G30" s="42"/>
      <c r="H30" s="46"/>
      <c r="I30" s="46"/>
      <c r="J30" s="46"/>
      <c r="K30" s="46"/>
      <c r="L30" s="46"/>
      <c r="M30" s="46"/>
      <c r="N30" s="46"/>
      <c r="O30" s="22"/>
      <c r="P30" s="17"/>
      <c r="Q30" s="17"/>
      <c r="R30" s="17"/>
      <c r="S30" s="18"/>
    </row>
    <row r="31" spans="1:19" ht="27.75" customHeight="1">
      <c r="A31" s="8" t="s">
        <v>34</v>
      </c>
      <c r="B31" s="32">
        <v>2.48</v>
      </c>
      <c r="C31" s="31">
        <f t="shared" si="0"/>
        <v>-4.0900000000001935E-2</v>
      </c>
      <c r="D31" s="31">
        <f t="shared" si="1"/>
        <v>1.6728100000001583E-3</v>
      </c>
      <c r="E31" s="20"/>
      <c r="F31" s="20"/>
      <c r="G31" s="42"/>
      <c r="H31" s="20"/>
      <c r="I31" s="20"/>
      <c r="J31" s="20"/>
      <c r="K31" s="20"/>
      <c r="L31" s="20"/>
      <c r="M31" s="20"/>
      <c r="N31" s="20"/>
      <c r="O31" s="20"/>
      <c r="P31" s="17"/>
      <c r="Q31" s="17"/>
      <c r="R31" s="17"/>
      <c r="S31" s="18"/>
    </row>
    <row r="32" spans="1:19" ht="27.75" customHeight="1">
      <c r="A32" s="8" t="s">
        <v>35</v>
      </c>
      <c r="B32" s="32">
        <v>2.4900000000000002</v>
      </c>
      <c r="C32" s="31">
        <f t="shared" si="0"/>
        <v>-3.0900000000001704E-2</v>
      </c>
      <c r="D32" s="31">
        <f t="shared" si="1"/>
        <v>9.5481000000010533E-4</v>
      </c>
      <c r="E32" s="23"/>
      <c r="F32" s="23"/>
      <c r="G32" s="43"/>
      <c r="H32" s="23"/>
      <c r="I32" s="23"/>
      <c r="J32" s="23"/>
      <c r="K32" s="23"/>
      <c r="L32" s="23"/>
      <c r="M32" s="23"/>
      <c r="N32" s="23"/>
      <c r="O32" s="23"/>
      <c r="P32" s="17"/>
      <c r="Q32" s="17"/>
      <c r="R32" s="17"/>
      <c r="S32" s="18"/>
    </row>
    <row r="33" spans="1:19" ht="27.75" customHeight="1">
      <c r="A33" s="8" t="s">
        <v>36</v>
      </c>
      <c r="B33" s="32">
        <v>2.4900000000000002</v>
      </c>
      <c r="C33" s="31">
        <f t="shared" si="0"/>
        <v>-3.0900000000001704E-2</v>
      </c>
      <c r="D33" s="31">
        <f t="shared" si="1"/>
        <v>9.5481000000010533E-4</v>
      </c>
      <c r="E33" s="44"/>
      <c r="F33" s="44"/>
      <c r="G33" s="44"/>
      <c r="H33" s="44"/>
      <c r="I33" s="28"/>
      <c r="J33" s="23"/>
      <c r="K33" s="23"/>
      <c r="L33" s="23"/>
      <c r="M33" s="23"/>
      <c r="N33" s="23"/>
      <c r="O33" s="19"/>
      <c r="P33" s="17"/>
      <c r="Q33" s="17"/>
      <c r="R33" s="17"/>
      <c r="S33" s="18"/>
    </row>
    <row r="34" spans="1:19" ht="27.75" customHeight="1">
      <c r="A34" s="8" t="s">
        <v>37</v>
      </c>
      <c r="B34" s="32">
        <v>2.4900000000000002</v>
      </c>
      <c r="C34" s="31">
        <f t="shared" si="0"/>
        <v>-3.0900000000001704E-2</v>
      </c>
      <c r="D34" s="31">
        <f t="shared" si="1"/>
        <v>9.5481000000010533E-4</v>
      </c>
      <c r="E34" s="24"/>
      <c r="F34" s="24"/>
      <c r="G34" s="42"/>
      <c r="H34" s="20"/>
      <c r="I34" s="20"/>
      <c r="J34" s="23"/>
      <c r="K34" s="23"/>
      <c r="L34" s="23"/>
      <c r="M34" s="23"/>
      <c r="N34" s="23"/>
      <c r="O34" s="23"/>
      <c r="P34" s="17"/>
      <c r="Q34" s="17"/>
      <c r="R34" s="17"/>
      <c r="S34" s="18"/>
    </row>
    <row r="35" spans="1:19" ht="27.75" customHeight="1">
      <c r="A35" s="8" t="s">
        <v>38</v>
      </c>
      <c r="B35" s="33">
        <v>2.5</v>
      </c>
      <c r="C35" s="31">
        <f t="shared" si="0"/>
        <v>-2.0900000000001917E-2</v>
      </c>
      <c r="D35" s="31">
        <f t="shared" si="1"/>
        <v>4.3681000000008011E-4</v>
      </c>
      <c r="E35" s="23"/>
      <c r="F35" s="24"/>
      <c r="G35" s="42"/>
      <c r="H35" s="20"/>
      <c r="I35" s="20"/>
      <c r="J35" s="23"/>
      <c r="K35" s="23"/>
      <c r="L35" s="23"/>
      <c r="M35" s="23"/>
      <c r="N35" s="23"/>
      <c r="O35" s="23"/>
      <c r="P35" s="17"/>
      <c r="Q35" s="17"/>
      <c r="R35" s="17"/>
      <c r="S35" s="18"/>
    </row>
    <row r="36" spans="1:19" ht="27.75" customHeight="1">
      <c r="A36" s="8" t="s">
        <v>39</v>
      </c>
      <c r="B36" s="33">
        <v>2.5</v>
      </c>
      <c r="C36" s="31">
        <f t="shared" si="0"/>
        <v>-2.0900000000001917E-2</v>
      </c>
      <c r="D36" s="31">
        <f t="shared" si="1"/>
        <v>4.3681000000008011E-4</v>
      </c>
      <c r="E36" s="23"/>
      <c r="F36" s="24"/>
      <c r="G36" s="42"/>
      <c r="H36" s="20"/>
      <c r="I36" s="20"/>
      <c r="J36" s="23"/>
      <c r="K36" s="23"/>
      <c r="L36" s="23"/>
      <c r="M36" s="23"/>
      <c r="N36" s="23"/>
      <c r="O36" s="23"/>
      <c r="P36" s="17"/>
      <c r="Q36" s="17"/>
      <c r="R36" s="17"/>
      <c r="S36" s="18"/>
    </row>
    <row r="37" spans="1:19" ht="27.75" customHeight="1">
      <c r="A37" s="8" t="s">
        <v>40</v>
      </c>
      <c r="B37" s="33">
        <v>2.5</v>
      </c>
      <c r="C37" s="31">
        <f t="shared" si="0"/>
        <v>-2.0900000000001917E-2</v>
      </c>
      <c r="D37" s="31">
        <f t="shared" si="1"/>
        <v>4.3681000000008011E-4</v>
      </c>
    </row>
    <row r="38" spans="1:19" ht="27.75" customHeight="1">
      <c r="A38" s="8" t="s">
        <v>41</v>
      </c>
      <c r="B38" s="33">
        <v>2.5</v>
      </c>
      <c r="C38" s="31">
        <f t="shared" si="0"/>
        <v>-2.0900000000001917E-2</v>
      </c>
      <c r="D38" s="31">
        <f t="shared" si="1"/>
        <v>4.3681000000008011E-4</v>
      </c>
    </row>
    <row r="39" spans="1:19" ht="27.75" customHeight="1">
      <c r="A39" s="8" t="s">
        <v>42</v>
      </c>
      <c r="B39" s="33">
        <v>2.5</v>
      </c>
      <c r="C39" s="31">
        <f t="shared" si="0"/>
        <v>-2.0900000000001917E-2</v>
      </c>
      <c r="D39" s="31">
        <f t="shared" si="1"/>
        <v>4.3681000000008011E-4</v>
      </c>
    </row>
    <row r="40" spans="1:19" ht="27.75" customHeight="1">
      <c r="A40" s="8" t="s">
        <v>43</v>
      </c>
      <c r="B40" s="33">
        <v>2.5</v>
      </c>
      <c r="C40" s="31">
        <f t="shared" si="0"/>
        <v>-2.0900000000001917E-2</v>
      </c>
      <c r="D40" s="31">
        <f t="shared" si="1"/>
        <v>4.3681000000008011E-4</v>
      </c>
    </row>
    <row r="41" spans="1:19" ht="27.75" customHeight="1">
      <c r="A41" s="8" t="s">
        <v>44</v>
      </c>
      <c r="B41" s="32">
        <v>2.5099999999999998</v>
      </c>
      <c r="C41" s="31">
        <f t="shared" si="0"/>
        <v>-1.090000000000213E-2</v>
      </c>
      <c r="D41" s="31">
        <f t="shared" si="1"/>
        <v>1.1881000000004644E-4</v>
      </c>
    </row>
    <row r="42" spans="1:19" ht="27.75" customHeight="1">
      <c r="A42" s="8" t="s">
        <v>45</v>
      </c>
      <c r="B42" s="32">
        <v>2.5099999999999998</v>
      </c>
      <c r="C42" s="31">
        <f t="shared" si="0"/>
        <v>-1.090000000000213E-2</v>
      </c>
      <c r="D42" s="31">
        <f t="shared" si="1"/>
        <v>1.1881000000004644E-4</v>
      </c>
    </row>
    <row r="43" spans="1:19" ht="27.75" customHeight="1">
      <c r="A43" s="8" t="s">
        <v>46</v>
      </c>
      <c r="B43" s="32">
        <v>2.5299999999999998</v>
      </c>
      <c r="C43" s="31">
        <f t="shared" si="0"/>
        <v>9.0999999999978876E-3</v>
      </c>
      <c r="D43" s="31">
        <f t="shared" si="1"/>
        <v>8.2809999999961553E-5</v>
      </c>
    </row>
    <row r="44" spans="1:19" ht="27.75" customHeight="1">
      <c r="A44" s="8" t="s">
        <v>47</v>
      </c>
      <c r="B44" s="32">
        <v>2.5299999999999998</v>
      </c>
      <c r="C44" s="31">
        <f t="shared" si="0"/>
        <v>9.0999999999978876E-3</v>
      </c>
      <c r="D44" s="31">
        <f t="shared" si="1"/>
        <v>8.2809999999961553E-5</v>
      </c>
    </row>
    <row r="45" spans="1:19" ht="27.75" customHeight="1">
      <c r="A45" s="8" t="s">
        <v>48</v>
      </c>
      <c r="B45" s="32">
        <v>2.5299999999999998</v>
      </c>
      <c r="C45" s="31">
        <f t="shared" si="0"/>
        <v>9.0999999999978876E-3</v>
      </c>
      <c r="D45" s="31">
        <f t="shared" si="1"/>
        <v>8.2809999999961553E-5</v>
      </c>
    </row>
    <row r="46" spans="1:19" ht="27.75" customHeight="1">
      <c r="A46" s="8" t="s">
        <v>49</v>
      </c>
      <c r="B46" s="32">
        <v>2.5299999999999998</v>
      </c>
      <c r="C46" s="31">
        <f t="shared" si="0"/>
        <v>9.0999999999978876E-3</v>
      </c>
      <c r="D46" s="31">
        <f t="shared" si="1"/>
        <v>8.2809999999961553E-5</v>
      </c>
    </row>
    <row r="47" spans="1:19" ht="27.75" customHeight="1">
      <c r="A47" s="8" t="s">
        <v>50</v>
      </c>
      <c r="B47" s="32">
        <v>2.54</v>
      </c>
      <c r="C47" s="31">
        <f t="shared" si="0"/>
        <v>1.9099999999998118E-2</v>
      </c>
      <c r="D47" s="31">
        <f t="shared" si="1"/>
        <v>3.6480999999992814E-4</v>
      </c>
    </row>
    <row r="48" spans="1:19" ht="27.75" customHeight="1">
      <c r="A48" s="8" t="s">
        <v>51</v>
      </c>
      <c r="B48" s="32">
        <v>2.54</v>
      </c>
      <c r="C48" s="31">
        <f t="shared" si="0"/>
        <v>1.9099999999998118E-2</v>
      </c>
      <c r="D48" s="31">
        <f t="shared" si="1"/>
        <v>3.6480999999992814E-4</v>
      </c>
    </row>
    <row r="49" spans="1:4" ht="27.75" customHeight="1">
      <c r="A49" s="8" t="s">
        <v>52</v>
      </c>
      <c r="B49" s="32">
        <v>2.54</v>
      </c>
      <c r="C49" s="31">
        <f t="shared" si="0"/>
        <v>1.9099999999998118E-2</v>
      </c>
      <c r="D49" s="31">
        <f t="shared" si="1"/>
        <v>3.6480999999992814E-4</v>
      </c>
    </row>
    <row r="50" spans="1:4" ht="27.75" customHeight="1">
      <c r="A50" s="8" t="s">
        <v>53</v>
      </c>
      <c r="B50" s="32">
        <v>2.54</v>
      </c>
      <c r="C50" s="31">
        <f t="shared" si="0"/>
        <v>1.9099999999998118E-2</v>
      </c>
      <c r="D50" s="31">
        <f t="shared" si="1"/>
        <v>3.6480999999992814E-4</v>
      </c>
    </row>
    <row r="51" spans="1:4" ht="27.75" customHeight="1">
      <c r="A51" s="8" t="s">
        <v>54</v>
      </c>
      <c r="B51" s="32">
        <v>2.54</v>
      </c>
      <c r="C51" s="31">
        <f t="shared" si="0"/>
        <v>1.9099999999998118E-2</v>
      </c>
      <c r="D51" s="31">
        <f t="shared" si="1"/>
        <v>3.6480999999992814E-4</v>
      </c>
    </row>
    <row r="52" spans="1:4" ht="27.75" customHeight="1">
      <c r="A52" s="8" t="s">
        <v>55</v>
      </c>
      <c r="B52" s="32">
        <v>2.54</v>
      </c>
      <c r="C52" s="31">
        <f t="shared" si="0"/>
        <v>1.9099999999998118E-2</v>
      </c>
      <c r="D52" s="31">
        <f t="shared" si="1"/>
        <v>3.6480999999992814E-4</v>
      </c>
    </row>
    <row r="53" spans="1:4" ht="27.75" customHeight="1">
      <c r="A53" s="8" t="s">
        <v>56</v>
      </c>
      <c r="B53" s="32">
        <v>2.54</v>
      </c>
      <c r="C53" s="31">
        <f t="shared" si="0"/>
        <v>1.9099999999998118E-2</v>
      </c>
      <c r="D53" s="31">
        <f t="shared" si="1"/>
        <v>3.6480999999992814E-4</v>
      </c>
    </row>
    <row r="54" spans="1:4" ht="27.75" customHeight="1">
      <c r="A54" s="8" t="s">
        <v>57</v>
      </c>
      <c r="B54" s="32">
        <v>2.54</v>
      </c>
      <c r="C54" s="31">
        <f t="shared" si="0"/>
        <v>1.9099999999998118E-2</v>
      </c>
      <c r="D54" s="31">
        <f t="shared" si="1"/>
        <v>3.6480999999992814E-4</v>
      </c>
    </row>
    <row r="55" spans="1:4" ht="27.75" customHeight="1">
      <c r="A55" s="8" t="s">
        <v>58</v>
      </c>
      <c r="B55" s="32">
        <v>2.54</v>
      </c>
      <c r="C55" s="31">
        <f t="shared" si="0"/>
        <v>1.9099999999998118E-2</v>
      </c>
      <c r="D55" s="31">
        <f t="shared" si="1"/>
        <v>3.6480999999992814E-4</v>
      </c>
    </row>
    <row r="56" spans="1:4" ht="27.75" customHeight="1">
      <c r="A56" s="8" t="s">
        <v>59</v>
      </c>
      <c r="B56" s="32">
        <v>2.54</v>
      </c>
      <c r="C56" s="31">
        <f t="shared" si="0"/>
        <v>1.9099999999998118E-2</v>
      </c>
      <c r="D56" s="31">
        <f t="shared" si="1"/>
        <v>3.6480999999992814E-4</v>
      </c>
    </row>
    <row r="57" spans="1:4" ht="27.75" customHeight="1">
      <c r="A57" s="8" t="s">
        <v>60</v>
      </c>
      <c r="B57" s="32">
        <v>2.5499999999999998</v>
      </c>
      <c r="C57" s="31">
        <f t="shared" si="0"/>
        <v>2.9099999999997905E-2</v>
      </c>
      <c r="D57" s="31">
        <f t="shared" si="1"/>
        <v>8.4680999999987806E-4</v>
      </c>
    </row>
    <row r="58" spans="1:4" ht="27.75" customHeight="1">
      <c r="A58" s="8" t="s">
        <v>61</v>
      </c>
      <c r="B58" s="32">
        <v>2.5499999999999998</v>
      </c>
      <c r="C58" s="31">
        <f t="shared" si="0"/>
        <v>2.9099999999997905E-2</v>
      </c>
      <c r="D58" s="31">
        <f t="shared" si="1"/>
        <v>8.4680999999987806E-4</v>
      </c>
    </row>
    <row r="59" spans="1:4" ht="27.75" customHeight="1">
      <c r="A59" s="8" t="s">
        <v>62</v>
      </c>
      <c r="B59" s="32">
        <v>2.5499999999999998</v>
      </c>
      <c r="C59" s="31">
        <f t="shared" si="0"/>
        <v>2.9099999999997905E-2</v>
      </c>
      <c r="D59" s="31">
        <f t="shared" si="1"/>
        <v>8.4680999999987806E-4</v>
      </c>
    </row>
    <row r="60" spans="1:4" ht="27.75" customHeight="1">
      <c r="A60" s="8" t="s">
        <v>63</v>
      </c>
      <c r="B60" s="32">
        <v>2.5499999999999998</v>
      </c>
      <c r="C60" s="31">
        <f t="shared" si="0"/>
        <v>2.9099999999997905E-2</v>
      </c>
      <c r="D60" s="31">
        <f t="shared" si="1"/>
        <v>8.4680999999987806E-4</v>
      </c>
    </row>
    <row r="61" spans="1:4" ht="27.75" customHeight="1">
      <c r="A61" s="8" t="s">
        <v>64</v>
      </c>
      <c r="B61" s="32">
        <v>2.5499999999999998</v>
      </c>
      <c r="C61" s="31">
        <f t="shared" si="0"/>
        <v>2.9099999999997905E-2</v>
      </c>
      <c r="D61" s="31">
        <f t="shared" si="1"/>
        <v>8.4680999999987806E-4</v>
      </c>
    </row>
    <row r="62" spans="1:4" ht="27.75" customHeight="1">
      <c r="A62" s="8" t="s">
        <v>65</v>
      </c>
      <c r="B62" s="32">
        <v>2.5499999999999998</v>
      </c>
      <c r="C62" s="31">
        <f t="shared" si="0"/>
        <v>2.9099999999997905E-2</v>
      </c>
      <c r="D62" s="31">
        <f t="shared" si="1"/>
        <v>8.4680999999987806E-4</v>
      </c>
    </row>
    <row r="63" spans="1:4" ht="27.75" customHeight="1">
      <c r="A63" s="8" t="s">
        <v>66</v>
      </c>
      <c r="B63" s="32">
        <v>2.5499999999999998</v>
      </c>
      <c r="C63" s="31">
        <f t="shared" si="0"/>
        <v>2.9099999999997905E-2</v>
      </c>
      <c r="D63" s="31">
        <f t="shared" si="1"/>
        <v>8.4680999999987806E-4</v>
      </c>
    </row>
    <row r="64" spans="1:4" ht="27.75" customHeight="1">
      <c r="A64" s="8" t="s">
        <v>67</v>
      </c>
      <c r="B64" s="32">
        <v>2.5499999999999998</v>
      </c>
      <c r="C64" s="31">
        <f t="shared" si="0"/>
        <v>2.9099999999997905E-2</v>
      </c>
      <c r="D64" s="31">
        <f t="shared" si="1"/>
        <v>8.4680999999987806E-4</v>
      </c>
    </row>
    <row r="65" spans="1:4" ht="27.75" customHeight="1">
      <c r="A65" s="8" t="s">
        <v>68</v>
      </c>
      <c r="B65" s="32">
        <v>2.56</v>
      </c>
      <c r="C65" s="31">
        <f t="shared" si="0"/>
        <v>3.9099999999998136E-2</v>
      </c>
      <c r="D65" s="31">
        <f t="shared" si="1"/>
        <v>1.5288099999998543E-3</v>
      </c>
    </row>
    <row r="66" spans="1:4" ht="27.75" customHeight="1">
      <c r="A66" s="8" t="s">
        <v>69</v>
      </c>
      <c r="B66" s="32">
        <v>2.56</v>
      </c>
      <c r="C66" s="31">
        <f t="shared" si="0"/>
        <v>3.9099999999998136E-2</v>
      </c>
      <c r="D66" s="31">
        <f t="shared" si="1"/>
        <v>1.5288099999998543E-3</v>
      </c>
    </row>
    <row r="67" spans="1:4" ht="27.75" customHeight="1">
      <c r="A67" s="8" t="s">
        <v>70</v>
      </c>
      <c r="B67" s="32">
        <v>2.56</v>
      </c>
      <c r="C67" s="31">
        <f t="shared" si="0"/>
        <v>3.9099999999998136E-2</v>
      </c>
      <c r="D67" s="31">
        <f t="shared" si="1"/>
        <v>1.5288099999998543E-3</v>
      </c>
    </row>
    <row r="68" spans="1:4" ht="27.75" customHeight="1">
      <c r="A68" s="8" t="s">
        <v>71</v>
      </c>
      <c r="B68" s="32">
        <v>2.56</v>
      </c>
      <c r="C68" s="31">
        <f t="shared" ref="C68:C102" si="2">B68-$G$3</f>
        <v>3.9099999999998136E-2</v>
      </c>
      <c r="D68" s="31">
        <f t="shared" ref="D68:D102" si="3">C68^2</f>
        <v>1.5288099999998543E-3</v>
      </c>
    </row>
    <row r="69" spans="1:4" ht="27.75" customHeight="1">
      <c r="A69" s="8" t="s">
        <v>72</v>
      </c>
      <c r="B69" s="32">
        <v>2.56</v>
      </c>
      <c r="C69" s="31">
        <f t="shared" si="2"/>
        <v>3.9099999999998136E-2</v>
      </c>
      <c r="D69" s="31">
        <f t="shared" si="3"/>
        <v>1.5288099999998543E-3</v>
      </c>
    </row>
    <row r="70" spans="1:4" ht="27.75" customHeight="1">
      <c r="A70" s="8" t="s">
        <v>73</v>
      </c>
      <c r="B70" s="32">
        <v>2.56</v>
      </c>
      <c r="C70" s="31">
        <f t="shared" si="2"/>
        <v>3.9099999999998136E-2</v>
      </c>
      <c r="D70" s="31">
        <f t="shared" si="3"/>
        <v>1.5288099999998543E-3</v>
      </c>
    </row>
    <row r="71" spans="1:4" ht="27.75" customHeight="1">
      <c r="A71" s="8" t="s">
        <v>74</v>
      </c>
      <c r="B71" s="32">
        <v>2.56</v>
      </c>
      <c r="C71" s="31">
        <f t="shared" si="2"/>
        <v>3.9099999999998136E-2</v>
      </c>
      <c r="D71" s="31">
        <f t="shared" si="3"/>
        <v>1.5288099999998543E-3</v>
      </c>
    </row>
    <row r="72" spans="1:4" ht="27.75" customHeight="1">
      <c r="A72" s="8" t="s">
        <v>75</v>
      </c>
      <c r="B72" s="32">
        <v>2.56</v>
      </c>
      <c r="C72" s="31">
        <f t="shared" si="2"/>
        <v>3.9099999999998136E-2</v>
      </c>
      <c r="D72" s="31">
        <f t="shared" si="3"/>
        <v>1.5288099999998543E-3</v>
      </c>
    </row>
    <row r="73" spans="1:4" ht="27.75" customHeight="1">
      <c r="A73" s="8" t="s">
        <v>76</v>
      </c>
      <c r="B73" s="32">
        <v>2.56</v>
      </c>
      <c r="C73" s="31">
        <f t="shared" si="2"/>
        <v>3.9099999999998136E-2</v>
      </c>
      <c r="D73" s="31">
        <f t="shared" si="3"/>
        <v>1.5288099999998543E-3</v>
      </c>
    </row>
    <row r="74" spans="1:4" ht="27.75" customHeight="1">
      <c r="A74" s="8" t="s">
        <v>77</v>
      </c>
      <c r="B74" s="32">
        <v>2.57</v>
      </c>
      <c r="C74" s="31">
        <f t="shared" si="2"/>
        <v>4.9099999999997923E-2</v>
      </c>
      <c r="D74" s="31">
        <f t="shared" si="3"/>
        <v>2.4108099999997959E-3</v>
      </c>
    </row>
    <row r="75" spans="1:4" ht="27.75" customHeight="1">
      <c r="A75" s="8" t="s">
        <v>78</v>
      </c>
      <c r="B75" s="32">
        <v>2.57</v>
      </c>
      <c r="C75" s="31">
        <f t="shared" si="2"/>
        <v>4.9099999999997923E-2</v>
      </c>
      <c r="D75" s="31">
        <f t="shared" si="3"/>
        <v>2.4108099999997959E-3</v>
      </c>
    </row>
    <row r="76" spans="1:4" ht="27.75" customHeight="1">
      <c r="A76" s="8" t="s">
        <v>79</v>
      </c>
      <c r="B76" s="32">
        <v>2.57</v>
      </c>
      <c r="C76" s="31">
        <f t="shared" si="2"/>
        <v>4.9099999999997923E-2</v>
      </c>
      <c r="D76" s="31">
        <f t="shared" si="3"/>
        <v>2.4108099999997959E-3</v>
      </c>
    </row>
    <row r="77" spans="1:4" ht="27.75" customHeight="1">
      <c r="A77" s="8" t="s">
        <v>80</v>
      </c>
      <c r="B77" s="32">
        <v>2.57</v>
      </c>
      <c r="C77" s="31">
        <f t="shared" si="2"/>
        <v>4.9099999999997923E-2</v>
      </c>
      <c r="D77" s="31">
        <f t="shared" si="3"/>
        <v>2.4108099999997959E-3</v>
      </c>
    </row>
    <row r="78" spans="1:4" ht="27.75" customHeight="1">
      <c r="A78" s="8" t="s">
        <v>81</v>
      </c>
      <c r="B78" s="32">
        <v>2.57</v>
      </c>
      <c r="C78" s="31">
        <f t="shared" si="2"/>
        <v>4.9099999999997923E-2</v>
      </c>
      <c r="D78" s="31">
        <f t="shared" si="3"/>
        <v>2.4108099999997959E-3</v>
      </c>
    </row>
    <row r="79" spans="1:4" ht="27.75" customHeight="1">
      <c r="A79" s="8" t="s">
        <v>82</v>
      </c>
      <c r="B79" s="33">
        <v>2.57</v>
      </c>
      <c r="C79" s="31">
        <f t="shared" si="2"/>
        <v>4.9099999999997923E-2</v>
      </c>
      <c r="D79" s="31">
        <f t="shared" si="3"/>
        <v>2.4108099999997959E-3</v>
      </c>
    </row>
    <row r="80" spans="1:4" ht="27.75" customHeight="1">
      <c r="A80" s="8" t="s">
        <v>83</v>
      </c>
      <c r="B80" s="32">
        <v>2.57</v>
      </c>
      <c r="C80" s="31">
        <f t="shared" si="2"/>
        <v>4.9099999999997923E-2</v>
      </c>
      <c r="D80" s="31">
        <f t="shared" si="3"/>
        <v>2.4108099999997959E-3</v>
      </c>
    </row>
    <row r="81" spans="1:4" ht="27.75" customHeight="1">
      <c r="A81" s="8" t="s">
        <v>84</v>
      </c>
      <c r="B81" s="32">
        <v>2.58</v>
      </c>
      <c r="C81" s="31">
        <f t="shared" si="2"/>
        <v>5.9099999999998154E-2</v>
      </c>
      <c r="D81" s="31">
        <f t="shared" si="3"/>
        <v>3.4928099999997817E-3</v>
      </c>
    </row>
    <row r="82" spans="1:4" ht="27.75" customHeight="1">
      <c r="A82" s="8" t="s">
        <v>85</v>
      </c>
      <c r="B82" s="32">
        <v>2.58</v>
      </c>
      <c r="C82" s="31">
        <f t="shared" si="2"/>
        <v>5.9099999999998154E-2</v>
      </c>
      <c r="D82" s="31">
        <f t="shared" si="3"/>
        <v>3.4928099999997817E-3</v>
      </c>
    </row>
    <row r="83" spans="1:4" ht="27.75" customHeight="1">
      <c r="A83" s="8" t="s">
        <v>86</v>
      </c>
      <c r="B83" s="32">
        <v>2.58</v>
      </c>
      <c r="C83" s="31">
        <f t="shared" si="2"/>
        <v>5.9099999999998154E-2</v>
      </c>
      <c r="D83" s="31">
        <f t="shared" si="3"/>
        <v>3.4928099999997817E-3</v>
      </c>
    </row>
    <row r="84" spans="1:4" ht="27.75" customHeight="1">
      <c r="A84" s="8" t="s">
        <v>87</v>
      </c>
      <c r="B84" s="32">
        <v>2.58</v>
      </c>
      <c r="C84" s="31">
        <f t="shared" si="2"/>
        <v>5.9099999999998154E-2</v>
      </c>
      <c r="D84" s="31">
        <f t="shared" si="3"/>
        <v>3.4928099999997817E-3</v>
      </c>
    </row>
    <row r="85" spans="1:4" ht="27.75" customHeight="1">
      <c r="A85" s="8" t="s">
        <v>88</v>
      </c>
      <c r="B85" s="32">
        <v>2.58</v>
      </c>
      <c r="C85" s="31">
        <f t="shared" si="2"/>
        <v>5.9099999999998154E-2</v>
      </c>
      <c r="D85" s="31">
        <f t="shared" si="3"/>
        <v>3.4928099999997817E-3</v>
      </c>
    </row>
    <row r="86" spans="1:4" ht="27.75" customHeight="1">
      <c r="A86" s="8" t="s">
        <v>89</v>
      </c>
      <c r="B86" s="32">
        <v>2.58</v>
      </c>
      <c r="C86" s="31">
        <f t="shared" si="2"/>
        <v>5.9099999999998154E-2</v>
      </c>
      <c r="D86" s="31">
        <f t="shared" si="3"/>
        <v>3.4928099999997817E-3</v>
      </c>
    </row>
    <row r="87" spans="1:4" ht="27.75" customHeight="1">
      <c r="A87" s="8" t="s">
        <v>90</v>
      </c>
      <c r="B87" s="32">
        <v>2.59</v>
      </c>
      <c r="C87" s="31">
        <f t="shared" si="2"/>
        <v>6.9099999999997941E-2</v>
      </c>
      <c r="D87" s="31">
        <f t="shared" si="3"/>
        <v>4.7748099999997155E-3</v>
      </c>
    </row>
    <row r="88" spans="1:4" ht="27.75" customHeight="1">
      <c r="A88" s="8" t="s">
        <v>91</v>
      </c>
      <c r="B88" s="32">
        <v>2.59</v>
      </c>
      <c r="C88" s="31">
        <f t="shared" si="2"/>
        <v>6.9099999999997941E-2</v>
      </c>
      <c r="D88" s="31">
        <f t="shared" si="3"/>
        <v>4.7748099999997155E-3</v>
      </c>
    </row>
    <row r="89" spans="1:4" ht="27.75" customHeight="1">
      <c r="A89" s="8" t="s">
        <v>92</v>
      </c>
      <c r="B89" s="32">
        <v>2.59</v>
      </c>
      <c r="C89" s="31">
        <f t="shared" si="2"/>
        <v>6.9099999999997941E-2</v>
      </c>
      <c r="D89" s="31">
        <f t="shared" si="3"/>
        <v>4.7748099999997155E-3</v>
      </c>
    </row>
    <row r="90" spans="1:4" ht="27.75" customHeight="1">
      <c r="A90" s="8" t="s">
        <v>93</v>
      </c>
      <c r="B90" s="33">
        <v>2.6</v>
      </c>
      <c r="C90" s="31">
        <f t="shared" si="2"/>
        <v>7.9099999999998172E-2</v>
      </c>
      <c r="D90" s="31">
        <f t="shared" si="3"/>
        <v>6.256809999999711E-3</v>
      </c>
    </row>
    <row r="91" spans="1:4" ht="27.75" customHeight="1">
      <c r="A91" s="8" t="s">
        <v>94</v>
      </c>
      <c r="B91" s="33">
        <v>2.6</v>
      </c>
      <c r="C91" s="31">
        <f t="shared" si="2"/>
        <v>7.9099999999998172E-2</v>
      </c>
      <c r="D91" s="31">
        <f t="shared" si="3"/>
        <v>6.256809999999711E-3</v>
      </c>
    </row>
    <row r="92" spans="1:4" ht="27.75" customHeight="1">
      <c r="A92" s="8" t="s">
        <v>95</v>
      </c>
      <c r="B92" s="33">
        <v>2.6</v>
      </c>
      <c r="C92" s="31">
        <f t="shared" si="2"/>
        <v>7.9099999999998172E-2</v>
      </c>
      <c r="D92" s="31">
        <f t="shared" si="3"/>
        <v>6.256809999999711E-3</v>
      </c>
    </row>
    <row r="93" spans="1:4" ht="27.75" customHeight="1">
      <c r="A93" s="8" t="s">
        <v>96</v>
      </c>
      <c r="B93" s="33">
        <v>2.6</v>
      </c>
      <c r="C93" s="31">
        <f t="shared" si="2"/>
        <v>7.9099999999998172E-2</v>
      </c>
      <c r="D93" s="31">
        <f t="shared" si="3"/>
        <v>6.256809999999711E-3</v>
      </c>
    </row>
    <row r="94" spans="1:4" ht="27.75" customHeight="1">
      <c r="A94" s="8" t="s">
        <v>97</v>
      </c>
      <c r="B94" s="33">
        <v>2.6</v>
      </c>
      <c r="C94" s="31">
        <f t="shared" si="2"/>
        <v>7.9099999999998172E-2</v>
      </c>
      <c r="D94" s="31">
        <f t="shared" si="3"/>
        <v>6.256809999999711E-3</v>
      </c>
    </row>
    <row r="95" spans="1:4" ht="27.75" customHeight="1">
      <c r="A95" s="8" t="s">
        <v>98</v>
      </c>
      <c r="B95" s="32">
        <v>2.61</v>
      </c>
      <c r="C95" s="31">
        <f t="shared" si="2"/>
        <v>8.9099999999997959E-2</v>
      </c>
      <c r="D95" s="31">
        <f t="shared" si="3"/>
        <v>7.9388099999996367E-3</v>
      </c>
    </row>
    <row r="96" spans="1:4" ht="27.75" customHeight="1">
      <c r="A96" s="8" t="s">
        <v>99</v>
      </c>
      <c r="B96" s="32">
        <v>2.64</v>
      </c>
      <c r="C96" s="31">
        <f t="shared" si="2"/>
        <v>0.11909999999999821</v>
      </c>
      <c r="D96" s="31">
        <f t="shared" si="3"/>
        <v>1.4184809999999572E-2</v>
      </c>
    </row>
    <row r="97" spans="1:6" ht="27.75" customHeight="1">
      <c r="A97" s="8" t="s">
        <v>100</v>
      </c>
      <c r="B97" s="32">
        <v>2.66</v>
      </c>
      <c r="C97" s="31">
        <f t="shared" si="2"/>
        <v>0.13909999999999823</v>
      </c>
      <c r="D97" s="31">
        <f t="shared" si="3"/>
        <v>1.9348809999999505E-2</v>
      </c>
    </row>
    <row r="98" spans="1:6" ht="27.75" customHeight="1">
      <c r="A98" s="8" t="s">
        <v>101</v>
      </c>
      <c r="B98" s="33">
        <v>2.7</v>
      </c>
      <c r="C98" s="31">
        <f t="shared" si="2"/>
        <v>0.17909999999999826</v>
      </c>
      <c r="D98" s="31">
        <f t="shared" si="3"/>
        <v>3.207680999999938E-2</v>
      </c>
    </row>
    <row r="99" spans="1:6" ht="27.75" customHeight="1">
      <c r="A99" s="8" t="s">
        <v>102</v>
      </c>
      <c r="B99" s="32">
        <v>2.71</v>
      </c>
      <c r="C99" s="31">
        <f t="shared" si="2"/>
        <v>0.18909999999999805</v>
      </c>
      <c r="D99" s="31">
        <f t="shared" si="3"/>
        <v>3.575880999999926E-2</v>
      </c>
    </row>
    <row r="100" spans="1:6" ht="27.75" customHeight="1">
      <c r="A100" s="8" t="s">
        <v>103</v>
      </c>
      <c r="B100" s="32">
        <v>2.74</v>
      </c>
      <c r="C100" s="31">
        <f t="shared" si="2"/>
        <v>0.2190999999999983</v>
      </c>
      <c r="D100" s="31">
        <f t="shared" si="3"/>
        <v>4.8004809999999253E-2</v>
      </c>
    </row>
    <row r="101" spans="1:6" ht="27.75" customHeight="1">
      <c r="A101" s="8" t="s">
        <v>104</v>
      </c>
      <c r="B101" s="32">
        <v>2.77</v>
      </c>
      <c r="C101" s="31">
        <f t="shared" si="2"/>
        <v>0.2490999999999981</v>
      </c>
      <c r="D101" s="31">
        <f t="shared" si="3"/>
        <v>6.2050809999999054E-2</v>
      </c>
    </row>
    <row r="102" spans="1:6" ht="27.75" customHeight="1">
      <c r="B102" s="33">
        <v>2.8</v>
      </c>
      <c r="C102" s="31">
        <f t="shared" si="2"/>
        <v>0.27909999999999791</v>
      </c>
      <c r="D102" s="31">
        <f t="shared" si="3"/>
        <v>7.7896809999998831E-2</v>
      </c>
    </row>
    <row r="103" spans="1:6" ht="27.75" customHeight="1">
      <c r="B103" s="34"/>
      <c r="C103" s="34"/>
      <c r="D103" s="34"/>
      <c r="E103" s="10"/>
      <c r="F103" s="10"/>
    </row>
    <row r="104" spans="1:6" ht="27.75" customHeight="1">
      <c r="B104" s="34"/>
      <c r="C104" s="34"/>
      <c r="D104" s="34"/>
      <c r="E104" s="10"/>
      <c r="F104" s="10"/>
    </row>
  </sheetData>
  <sortState ref="A3:K11">
    <sortCondition ref="C4"/>
  </sortState>
  <mergeCells count="12">
    <mergeCell ref="O27:O29"/>
    <mergeCell ref="F25:O26"/>
    <mergeCell ref="F22:N22"/>
    <mergeCell ref="F27:N29"/>
    <mergeCell ref="F1:G1"/>
    <mergeCell ref="J1:S1"/>
    <mergeCell ref="F13:L17"/>
    <mergeCell ref="E33:H33"/>
    <mergeCell ref="F23:N23"/>
    <mergeCell ref="F24:N24"/>
    <mergeCell ref="H30:N30"/>
    <mergeCell ref="B1:D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DESVIACIÓN ESTANDAR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</dc:creator>
  <cp:lastModifiedBy>Luis Reinaldo Ruiz Sarmiento</cp:lastModifiedBy>
  <dcterms:created xsi:type="dcterms:W3CDTF">2018-05-30T01:29:17Z</dcterms:created>
  <dcterms:modified xsi:type="dcterms:W3CDTF">2018-07-06T00:30:42Z</dcterms:modified>
</cp:coreProperties>
</file>