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28800" windowHeight="12435" tabRatio="758" activeTab="3"/>
  </bookViews>
  <sheets>
    <sheet name="PRODUCTOS" sheetId="11" r:id="rId1"/>
    <sheet name="PRECIOS" sheetId="10" r:id="rId2"/>
    <sheet name="RECETAS" sheetId="7" r:id="rId3"/>
    <sheet name="RECETAS FUERTES" sheetId="13" r:id="rId4"/>
  </sheets>
  <externalReferences>
    <externalReference r:id="rId5"/>
    <externalReference r:id="rId6"/>
    <externalReference r:id="rId7"/>
    <externalReference r:id="rId8"/>
  </externalReferences>
  <definedNames>
    <definedName name="___BCE2006">#REF!</definedName>
    <definedName name="___PYG2006">#REF!</definedName>
    <definedName name="__BCE2006">#REF!</definedName>
    <definedName name="__PYG2006">#REF!</definedName>
    <definedName name="_BCE2006">#REF!</definedName>
    <definedName name="_PYG2006">#REF!</definedName>
    <definedName name="A_COMPAÑIAS_ASEGURADORAS">[1]TD!#REF!</definedName>
    <definedName name="A_CONTRATISTAS">[1]TD!#REF!</definedName>
    <definedName name="A_PROVEEDORES">[1]TD!#REF!</definedName>
    <definedName name="A_TRABAJADORES">[1]TD!#REF!</definedName>
    <definedName name="ACCIONISTAS">[1]TD!#REF!</definedName>
    <definedName name="ACUMULADO">OFFSET([2]VTAS!$C$5,[2]VTAS!$J$1,0,[2]VTAS!$J$2,1)</definedName>
    <definedName name="AJUSTES_POR_INFLACION">[1]TD!#REF!</definedName>
    <definedName name="Alimentos">#REF!,#REF!,#REF!,#REF!,#REF!,#REF!,#REF!,#REF!,#REF!,#REF!,#REF!</definedName>
    <definedName name="ALIMENTOS_Y_BEBIDAS_EVENTOS">[1]TD!#REF!</definedName>
    <definedName name="ALIMENTOS_Y_BEBIDAS_RESTAURANTE">[1]TD!#REF!</definedName>
    <definedName name="amenities">#REF!,#REF!,#REF!,#REF!,#REF!,#REF!,#REF!,#REF!,#REF!,#REF!,#REF!,#REF!</definedName>
    <definedName name="AMERICAN_EXPRESS">[1]TD!#REF!</definedName>
    <definedName name="ANTICIPO_DE_IMPUESTOS_DE_RENTA_Y_COMPLEMENTARIOS">[1]TD!#REF!</definedName>
    <definedName name="ANTICIPOS_NO_LEGALIZADOS">[1]TD!#REF!</definedName>
    <definedName name="APORTES_A_ENTIDADES_PROMOTORAS_DE_SALUD_EPS">[1]TD!#REF!</definedName>
    <definedName name="APORTES_AINISTRADORAS_DE_RIESGOS_PROFESIONALES_ARP">[1]TD!#REF!</definedName>
    <definedName name="APORTES_AL_ICBF__SENA_CAJAS_DE_COMPENSACION">[1]TD!#REF!</definedName>
    <definedName name="ARRENDAMIENTOS">[1]TD!#REF!</definedName>
    <definedName name="BANCO_DE_BOGOTA">[1]TD!#REF!</definedName>
    <definedName name="BANCO_DE_BOGOTA_SOBREGIRO">[1]TD!#REF!</definedName>
    <definedName name="BANCO_DE_OCCIDENTE">[1]TD!#REF!</definedName>
    <definedName name="BANCO_GANADERO">[1]TD!#REF!</definedName>
    <definedName name="BANCO_UCONAL">[1]TD!#REF!</definedName>
    <definedName name="BANCOLOMBIA">[1]TD!#REF!</definedName>
    <definedName name="BANCOLOMBIA__SOBREGIRO">[1]TD!#REF!</definedName>
    <definedName name="BATERIA_Y_EQUIPOS_DE_COCINA">[1]TD!#REF!</definedName>
    <definedName name="BCE">#REF!</definedName>
    <definedName name="Bebidas">#REF!,#REF!,#REF!,#REF!,#REF!,#REF!,#REF!,#REF!,#REF!,#REF!,#REF!,#REF!,#REF!</definedName>
    <definedName name="BIENES_INMUEBLES">[1]TD!#REF!</definedName>
    <definedName name="BIENES_MUEBLES">[1]TD!#REF!</definedName>
    <definedName name="BONIFICACION">[1]TD!#REF!</definedName>
    <definedName name="BONOS_PARA_EL_DESARROLLO_SOCIAL_Y_SEGURIDAD_INTERNA">[1]TD!#REF!</definedName>
    <definedName name="C_CTO">[3]PUC!$E$1361:$F$1395</definedName>
    <definedName name="CAJA_CHEQUES">[1]TD!#REF!</definedName>
    <definedName name="CAJA_EFECTIVO">[1]TD!#REF!</definedName>
    <definedName name="CAJAS_MENORES">[1]TD!#REF!</definedName>
    <definedName name="CAJAS_MENORES_POR_PAGAR">[1]TD!#REF!</definedName>
    <definedName name="CAPACITACION">[1]TD!#REF!</definedName>
    <definedName name="CAPITAL_AUTORIZADO">[1]TD!#REF!</definedName>
    <definedName name="CAPITAL_POR_SUSCRIBIR">[1]TD!#REF!</definedName>
    <definedName name="CAPITAL_SUSCRITO_POR_COBRAR">[1]TD!#REF!</definedName>
    <definedName name="CESANTIAS">[1]TD!#REF!</definedName>
    <definedName name="CHEQUES_Y_TARJETAS_DEVUELTOS">[1]TD!#REF!</definedName>
    <definedName name="cigarrillo">#REF!</definedName>
    <definedName name="CIGARRILLOS">[1]TD!#REF!</definedName>
    <definedName name="COMISIONES">[1]TD!#REF!</definedName>
    <definedName name="COMISIONES_PROVISION">[1]TD!#REF!</definedName>
    <definedName name="COMPRAS">[1]TD!#REF!</definedName>
    <definedName name="CONAVI">[1]TD!#REF!</definedName>
    <definedName name="CONSIGNACION_TARJETAS_DE_CREDITO">[1]TD!#REF!</definedName>
    <definedName name="CONSUMOS_FIDELIO">[1]TD!#REF!</definedName>
    <definedName name="CONSUMOS_RESTAURANTE">[1]TD!#REF!</definedName>
    <definedName name="COSTOS_Y_GASTOS_EVENTOS">[1]TD!#REF!</definedName>
    <definedName name="CREDENCIAL">[1]TD!#REF!</definedName>
    <definedName name="CREDIBANCO_VISA">[1]TD!#REF!</definedName>
    <definedName name="CUENTA_COMPAÑIA">[1]TD!#REF!</definedName>
    <definedName name="CUENTA_POR_COBRAR_A_LA_COPROPIEDAD">[1]TD!#REF!</definedName>
    <definedName name="CUENTA_POR_COBRAR_A_LOS_COPROPIETARIOS">[1]TD!#REF!</definedName>
    <definedName name="CUENTA_POR_COBRAR_AL_ADMINISTRADOR">[1]TD!#REF!</definedName>
    <definedName name="CUENTA_POR_PAGAR_A_LA_COPROPIEDAD">[1]TD!#REF!</definedName>
    <definedName name="CUENTA_POR_PAGAR_A_LOS_COPROPIETARIOS">[1]TD!#REF!</definedName>
    <definedName name="CUENTA_POR_PAGAR_AL_ADMINISTRADOR">[1]TD!#REF!</definedName>
    <definedName name="CUOTA_SEGURO_HUESPEDES">[1]TD!#REF!</definedName>
    <definedName name="DE_CAPITAL_SOCIAL">[1]TD!#REF!</definedName>
    <definedName name="DE_CLIENTES">[1]TD!#REF!</definedName>
    <definedName name="DE_INDUSTRIA_Y_COMERCIO">[1]TD!#REF!</definedName>
    <definedName name="DE_MATERIA_PRIMAS">[1]TD!#REF!</definedName>
    <definedName name="DE_RENTA_Y_COMPLEMENTARIOS">[1]TD!#REF!</definedName>
    <definedName name="DE_RESERVAS">[1]TD!#REF!</definedName>
    <definedName name="DE_RESULTADOS_DE_EJERCICIOS_ANTERIORES">[1]TD!#REF!</definedName>
    <definedName name="DE_SUPERAVIT_DE_CAPITAL">[1]TD!#REF!</definedName>
    <definedName name="DECORACION">[1]TD!#REF!</definedName>
    <definedName name="DESCUADRES_DE_CAJA">[1]TD!#REF!</definedName>
    <definedName name="DIFERIDO_PARA_CAPACITACION">[1]TD!#REF!</definedName>
    <definedName name="DINERS_CLUB">[1]TD!#REF!</definedName>
    <definedName name="DIRECTORIO_TELEFONICO">[1]TD!#REF!</definedName>
    <definedName name="DIVIDENDOS_Y_0_PARTICIPACIONES">[1]TD!#REF!</definedName>
    <definedName name="DOTACION_HABITACIONES">[1]TD!#REF!</definedName>
    <definedName name="DOTACION_Y_SUMINISTRO_TRABAJADORES">[1]TD!#REF!</definedName>
    <definedName name="DOTACIONES_Y_CRISTALERIA">[1]TD!#REF!</definedName>
    <definedName name="ELEMENTOS_DE_ROPERIA_Y_LENCERIA">[1]TD!#REF!</definedName>
    <definedName name="EMBARGOS_JUDICIALES">[1]TD!#REF!</definedName>
    <definedName name="FECHA">OFFSET([2]VTAS!$A$5,[2]VTAS!$J$1,0,[2]VTAS!$J$2,1)</definedName>
    <definedName name="FONDO_DE_EMPLEADOS_INMOBILIARIA_101">[1]TD!#REF!</definedName>
    <definedName name="FONDOS_DE_CESANTIAS_Y_0_PENSIONES">[1]TD!#REF!</definedName>
    <definedName name="FORMULARIOS_E_IMPRESOS">[1]TD!#REF!</definedName>
    <definedName name="FOTOCOPIADORA">[1]TD!#REF!</definedName>
    <definedName name="FUMIGACION">[1]TD!#REF!</definedName>
    <definedName name="GASTO_GENERADO_IVA_TRANSITORIO">[1]TD!#REF!</definedName>
    <definedName name="GASTOS_FINANCIEROS">[1]TD!#REF!</definedName>
    <definedName name="GASTOS_LEGALES">[1]TD!#REF!</definedName>
    <definedName name="GASTOS_PREOPERATIVOS_COPROPIETARIOS">[1]TD!#REF!</definedName>
    <definedName name="HONORARIOS">[1]TD!#REF!</definedName>
    <definedName name="HONORARIOS_PROVISION">[1]TD!#REF!</definedName>
    <definedName name="HUESPEDES_EN_CASA">[1]TD!#REF!</definedName>
    <definedName name="I.C.A._OTROS_TARIFA_10_1000">[1]TD!#REF!</definedName>
    <definedName name="I.C.A._SOBRE_ALOJAMIENTO_TARIFA_7_1000">[1]TD!#REF!</definedName>
    <definedName name="ICA_POR_PAGAR_A_LA_ADMINISTRACION_DISTRITAL">[1]TD!#REF!</definedName>
    <definedName name="ICA_RESPONSABLES_REGIMEN_SIMPLIFICADO">[1]TD!#REF!</definedName>
    <definedName name="IMPOVENTAS_POR_PAGAR">[1]TD!#REF!</definedName>
    <definedName name="IMPUESTO_A_LAS_VENTAS_RETENIDO">[1]TD!#REF!</definedName>
    <definedName name="IMPUESTO_DE_AVISOS_Y_TABLEROS">[1]TD!#REF!</definedName>
    <definedName name="IMPUESTO_DE_INDUSTRIA_Y_COMERCIO_RETENIDO">[1]TD!#REF!</definedName>
    <definedName name="IMPUESTO_DE_RENTA">[1]TD!#REF!</definedName>
    <definedName name="IMPUESTO_DE_TIMBRE">[1]TD!#REF!</definedName>
    <definedName name="INMOBILIARIA_101_S.C.A.">[1]TD!#REF!</definedName>
    <definedName name="INTERESES">[1]TD!#REF!</definedName>
    <definedName name="INTERESES_SOBRE_CESANTIAS">[1]TD!#REF!</definedName>
    <definedName name="IVA_A_RESPONSABLES_REGIMEN_SIMPLIFICADO">[1]TD!#REF!</definedName>
    <definedName name="IVA_CUENTA_TRANSITORIA">[1]TD!#REF!</definedName>
    <definedName name="IVA_DESCONTABLE">[1]TD!#REF!</definedName>
    <definedName name="IVA_DESCONTABLE_COMUNICACIONES">[1]TD!#REF!</definedName>
    <definedName name="IVA_DESCONTABLE_OTROS">[1]TD!#REF!</definedName>
    <definedName name="IVA_GENERADO_ALIMENTOS_Y_BEBIDAS">[1]TD!#REF!</definedName>
    <definedName name="IVA_GENERADO_COMUNICACIONES">[1]TD!#REF!</definedName>
    <definedName name="IVA_GENERADO_EVENTOS">[1]TD!#REF!</definedName>
    <definedName name="IVA_GENERADO_OTROS">[1]TD!#REF!</definedName>
    <definedName name="LENCERIA_HABITACITACIONES">[1]TD!#REF!</definedName>
    <definedName name="LEY_50_DE_1990_Y_NORMAS_POSTERIORES">[1]TD!#REF!</definedName>
    <definedName name="LIBRANZAS">[1]TD!#REF!</definedName>
    <definedName name="LIBROS_SUSCRIPCIONES_PERIODICOS_Y_REVISTAS">[1]TD!#REF!</definedName>
    <definedName name="LOZA_Y_CRISTALERIA">[1]TD!#REF!</definedName>
    <definedName name="MANTELES_Y_SERVILLETAS">[1]TD!#REF!</definedName>
    <definedName name="MANTENIMIENTO">[1]TD!#REF!</definedName>
    <definedName name="MANTENIMIENTO_EQUIPOS">[1]TD!#REF!</definedName>
    <definedName name="MANTENIMIENTOS">[1]TD!#REF!</definedName>
    <definedName name="MASTER_CARD">[1]TD!#REF!</definedName>
    <definedName name="MATERIALES_Y_REPUESTOS">[1]TD!#REF!</definedName>
    <definedName name="MICROS">[1]TD!#REF!</definedName>
    <definedName name="MONEDA_EXTRANJERA">[1]TD!#REF!</definedName>
    <definedName name="MUSICA">[1]TD!#REF!</definedName>
    <definedName name="OCT">#REF!</definedName>
    <definedName name="ORGANIZACION_SAYCO_ACIMPRO">[1]TD!#REF!</definedName>
    <definedName name="ORGANIZACION_Y_PREOPERATIVOS">[1]TD!#REF!</definedName>
    <definedName name="OTRAS_CUENTAS_POR_COBRAR">[1]TD!#REF!</definedName>
    <definedName name="OTRAS_PROPINAS">[1]TD!#REF!</definedName>
    <definedName name="OTRAS_RETENCIONES">[1]TD!#REF!</definedName>
    <definedName name="OTRAS_RETENCIONES_Y_PATRIMONIO">[1]TD!#REF!</definedName>
    <definedName name="OTROS">[1]TD!#REF!</definedName>
    <definedName name="OTROS_EMPLEADOS">[1]TD!#REF!</definedName>
    <definedName name="OTROS_PROVEEDORES">[1]TD!#REF!</definedName>
    <definedName name="PAGARES">[1]TD!#REF!</definedName>
    <definedName name="PAPELERIA">[1]TD!#REF!</definedName>
    <definedName name="PARA_PRIMAS_EXTRALEGALES">[1]TD!#REF!</definedName>
    <definedName name="PARTICULARES">[1]TD!#REF!</definedName>
    <definedName name="PASIVO">#REF!</definedName>
    <definedName name="PERIODO_1999">[1]TD!#REF!</definedName>
    <definedName name="PERIODO_GRAVABLE_1998">[1]TD!#REF!</definedName>
    <definedName name="PLAN_MILLAJE">[1]TD!#REF!</definedName>
    <definedName name="POR_DEVOLUCIONES_EN_VENTAS">[1]TD!#REF!</definedName>
    <definedName name="POR_PRESTAMOS_CONCEDIDOS">[1]TD!#REF!</definedName>
    <definedName name="PREIMPRESOS">[1]TD!#REF!</definedName>
    <definedName name="PREMIOS_Y_DISTINCIONES">[1]TD!#REF!</definedName>
    <definedName name="PRIMA_DE_SERVICIOS">[1]TD!#REF!</definedName>
    <definedName name="PROPINAS_EVENTOS">[1]TD!#REF!</definedName>
    <definedName name="PROPINAS_RESTAURANTE">[1]TD!#REF!</definedName>
    <definedName name="PUBLICIDAD_PROPAGANDA_Y_PROMOCION">[1]TD!#REF!</definedName>
    <definedName name="PUBLICIDAD_Y_PROPAGANDA">[1]TD!#REF!</definedName>
    <definedName name="PUC">[3]PUC!$A$4:$J$1353</definedName>
    <definedName name="RECAUDO">OFFSET([2]VTAS!$B$5,[2]VTAS!$J$1,0,[2]VTAS!$J$2,1)</definedName>
    <definedName name="RECURSOS_HUMANOS_COMIDA_DE_PERSONAL">[1]TD!#REF!</definedName>
    <definedName name="RENDIMIENTOS_FINANCIEROS">[1]TD!#REF!</definedName>
    <definedName name="RENTA_COPROPIETARIOS__ARRENDAMIENTOS">[1]TD!#REF!</definedName>
    <definedName name="RENTA_OPERADOR__HONORARIOS">[1]TD!#REF!</definedName>
    <definedName name="RESTITUCION_OTROS_CARGOS_HABITACIONES">[1]TD!#REF!</definedName>
    <definedName name="RESTITUCION_TRANSPORTE_HUESPEDES">[1]TD!#REF!</definedName>
    <definedName name="RESTITUCIONES_CAMBIO_DE_DOLARES">[1]TD!#REF!</definedName>
    <definedName name="RESTITUCIONES_VUELTAS__AVANCES">[1]TD!#REF!</definedName>
    <definedName name="RESUMEN2FEBRERO">[1]Resumen!#REF!</definedName>
    <definedName name="RESUMEN3MARZO">[1]Resumen!#REF!</definedName>
    <definedName name="RESUMEN4ABRIL">[1]Resumen!#REF!</definedName>
    <definedName name="RESUMEN5MAYO">[1]Resumen!#REF!</definedName>
    <definedName name="RESUMEN6JUNIO">[1]Resumen!#REF!</definedName>
    <definedName name="RESUMENABRIL">[1]Resumen!#REF!</definedName>
    <definedName name="resumenagosto">[1]Resumen!#REF!</definedName>
    <definedName name="RESUMENFEBRERO">[1]Resumen!#REF!</definedName>
    <definedName name="resumenjulio">[1]Resumen!#REF!</definedName>
    <definedName name="RESUMENJUNIO">[1]Resumen!#REF!</definedName>
    <definedName name="RESUMENMARZO">[1]Resumen!#REF!</definedName>
    <definedName name="RESUMENMAYO">[1]Resumen!#REF!</definedName>
    <definedName name="RETENCION_POR_PAGAR">[1]TD!#REF!</definedName>
    <definedName name="RETENCION_SOBRE_INGRESOS">[1]TD!#REF!</definedName>
    <definedName name="RETENCIONES_POR_COBRAR">[1]TD!#REF!</definedName>
    <definedName name="SALARIOS_POR_PAGAR">[1]TD!#REF!</definedName>
    <definedName name="SALARIOS_Y_PAGOS_LABORALES">[1]TD!#REF!</definedName>
    <definedName name="SEGUROS_POR_PAGAR">[1]TD!#REF!</definedName>
    <definedName name="SEGUROS_Y_FIANZAS">[1]TD!#REF!</definedName>
    <definedName name="SERVICIO_DE_TRANSPORTE_2">[1]TD!#REF!</definedName>
    <definedName name="SERVICIO_TRANSPORTE_CARGA_1">[1]TD!#REF!</definedName>
    <definedName name="SERVICIOS">[1]TD!#REF!</definedName>
    <definedName name="SERVICIOS_DE_MANTENIMIENTO">[1]TD!#REF!</definedName>
    <definedName name="SERVICIOS_EN_GENERAL_6">[1]TD!#REF!</definedName>
    <definedName name="SERVICIOS_PUBLICOS">[1]TD!#REF!</definedName>
    <definedName name="SERVICIOS_PUBLICOS_POR_PAGAR">[1]TD!#REF!</definedName>
    <definedName name="SERVICIOS_TECNICOS">[1]TD!#REF!</definedName>
    <definedName name="SERVICIOS_TEMPORALES_Y_VIGILANCIA_4">[1]TD!#REF!</definedName>
    <definedName name="SERVICIOS_VARIOS">[1]TD!#REF!</definedName>
    <definedName name="SOBRANTES_EN_LIQUIDACION_PRIVAD_ADE_IMPUESTOS">[1]TD!#REF!</definedName>
    <definedName name="SOBRE_CONTRATOS">[1]TD!#REF!</definedName>
    <definedName name="SOBRE_SERVICIOS_HOTELEROS">[1]TD!#REF!</definedName>
    <definedName name="SOBRE_SERVICIOS_VARIOS">[1]TD!#REF!</definedName>
    <definedName name="SOBRE_VENTAS">[1]TD!#REF!</definedName>
    <definedName name="SUFIBIC">[1]TD!#REF!</definedName>
    <definedName name="SUMINISTRO_ASEO">[1]TD!#REF!</definedName>
    <definedName name="SUMINISTRO_HUESPEDES">[1]TD!#REF!</definedName>
    <definedName name="SUMINISTRO_TRABAJADORES">[1]TD!#REF!</definedName>
    <definedName name="SUSCRIPCIONES">[1]TD!#REF!</definedName>
    <definedName name="TABLARENDIMIENTO">'[4]2007'!#REF!</definedName>
    <definedName name="TD">[1]TD!#REF!</definedName>
    <definedName name="TRANSPORTES_FLETES_Y_ACARREOS">[1]TD!#REF!</definedName>
    <definedName name="UNIFORMES">[1]TD!#REF!</definedName>
    <definedName name="UTILES_DE_ESCRITORIO">[1]TD!#REF!</definedName>
    <definedName name="UTILES_Y_PAPELERIA">[1]TD!#REF!</definedName>
    <definedName name="UTILIDAD_DEL_EJERCICIO">[1]TD!#REF!</definedName>
    <definedName name="VACACIONES">[1]TD!#REF!</definedName>
    <definedName name="VACACIONES_CONSOLIDADAS">[1]TD!#REF!</definedName>
  </definedNames>
  <calcPr calcId="152511"/>
</workbook>
</file>

<file path=xl/calcChain.xml><?xml version="1.0" encoding="utf-8"?>
<calcChain xmlns="http://schemas.openxmlformats.org/spreadsheetml/2006/main">
  <c r="G195" i="13" l="1"/>
  <c r="F195" i="13"/>
  <c r="F194" i="13"/>
  <c r="F193" i="13"/>
  <c r="F192" i="13"/>
  <c r="F191" i="13"/>
  <c r="F190" i="13"/>
  <c r="F189" i="13"/>
  <c r="G189" i="13" s="1"/>
  <c r="F188" i="13"/>
  <c r="F187" i="13"/>
  <c r="F186" i="13"/>
  <c r="F185" i="13"/>
  <c r="G185" i="13" s="1"/>
  <c r="F184" i="13"/>
  <c r="G184" i="13" s="1"/>
  <c r="D194" i="13"/>
  <c r="D193" i="13"/>
  <c r="D192" i="13"/>
  <c r="D191" i="13"/>
  <c r="D190" i="13"/>
  <c r="D189" i="13"/>
  <c r="D188" i="13"/>
  <c r="D187" i="13"/>
  <c r="G187" i="13" s="1"/>
  <c r="D186" i="13"/>
  <c r="D185" i="13"/>
  <c r="D184" i="13"/>
  <c r="D183" i="13"/>
  <c r="F183" i="13" s="1"/>
  <c r="G183" i="13" s="1"/>
  <c r="A194" i="13"/>
  <c r="A193" i="13"/>
  <c r="A192" i="13"/>
  <c r="A190" i="13"/>
  <c r="A189" i="13"/>
  <c r="A188" i="13"/>
  <c r="A187" i="13"/>
  <c r="A186" i="13"/>
  <c r="A185" i="13"/>
  <c r="A184" i="13"/>
  <c r="A183" i="13"/>
  <c r="A181" i="13"/>
  <c r="G194" i="13"/>
  <c r="G193" i="13"/>
  <c r="G191" i="13"/>
  <c r="G190" i="13"/>
  <c r="G188" i="13"/>
  <c r="F166" i="13"/>
  <c r="F161" i="13"/>
  <c r="G161" i="13" s="1"/>
  <c r="A168" i="13"/>
  <c r="A167" i="13"/>
  <c r="A166" i="13"/>
  <c r="A165" i="13"/>
  <c r="A164" i="13"/>
  <c r="A163" i="13"/>
  <c r="A162" i="13"/>
  <c r="A160" i="13"/>
  <c r="A159" i="13"/>
  <c r="D160" i="13"/>
  <c r="F160" i="13" s="1"/>
  <c r="G160" i="13" s="1"/>
  <c r="D161" i="13"/>
  <c r="D162" i="13"/>
  <c r="F162" i="13" s="1"/>
  <c r="G162" i="13" s="1"/>
  <c r="D163" i="13"/>
  <c r="F163" i="13" s="1"/>
  <c r="G163" i="13" s="1"/>
  <c r="D164" i="13"/>
  <c r="D165" i="13"/>
  <c r="F165" i="13" s="1"/>
  <c r="G165" i="13" s="1"/>
  <c r="D166" i="13"/>
  <c r="D167" i="13"/>
  <c r="F167" i="13" s="1"/>
  <c r="D168" i="13"/>
  <c r="F168" i="13" s="1"/>
  <c r="G168" i="13" s="1"/>
  <c r="D159" i="13"/>
  <c r="F159" i="13" s="1"/>
  <c r="G159" i="13" s="1"/>
  <c r="A157" i="13"/>
  <c r="D144" i="13"/>
  <c r="F144" i="13" s="1"/>
  <c r="D143" i="13"/>
  <c r="D142" i="13"/>
  <c r="D141" i="13"/>
  <c r="F141" i="13" s="1"/>
  <c r="D140" i="13"/>
  <c r="F140" i="13" s="1"/>
  <c r="G140" i="13" s="1"/>
  <c r="D139" i="13"/>
  <c r="F139" i="13" s="1"/>
  <c r="D138" i="13"/>
  <c r="D137" i="13"/>
  <c r="F164" i="13"/>
  <c r="G164" i="13" s="1"/>
  <c r="A144" i="13"/>
  <c r="A143" i="13"/>
  <c r="A142" i="13"/>
  <c r="A141" i="13"/>
  <c r="A140" i="13"/>
  <c r="A139" i="13"/>
  <c r="A138" i="13"/>
  <c r="A137" i="13"/>
  <c r="A135" i="13"/>
  <c r="F143" i="13"/>
  <c r="G143" i="13" s="1"/>
  <c r="F142" i="13"/>
  <c r="G142" i="13" s="1"/>
  <c r="A122" i="13"/>
  <c r="A121" i="13"/>
  <c r="A120" i="13"/>
  <c r="A119" i="13"/>
  <c r="A118" i="13"/>
  <c r="A117" i="13"/>
  <c r="A116" i="13"/>
  <c r="A115" i="13"/>
  <c r="A114" i="13"/>
  <c r="A113" i="13"/>
  <c r="A112" i="13"/>
  <c r="A110" i="13"/>
  <c r="D122" i="13"/>
  <c r="F122" i="13" s="1"/>
  <c r="D121" i="13"/>
  <c r="F121" i="13" s="1"/>
  <c r="D120" i="13"/>
  <c r="F120" i="13" s="1"/>
  <c r="G120" i="13" s="1"/>
  <c r="D119" i="13"/>
  <c r="D118" i="13"/>
  <c r="F118" i="13" s="1"/>
  <c r="G118" i="13" s="1"/>
  <c r="D117" i="13"/>
  <c r="F117" i="13" s="1"/>
  <c r="G117" i="13" s="1"/>
  <c r="D116" i="13"/>
  <c r="F116" i="13" s="1"/>
  <c r="D115" i="13"/>
  <c r="F115" i="13" s="1"/>
  <c r="D114" i="13"/>
  <c r="F114" i="13" s="1"/>
  <c r="D113" i="13"/>
  <c r="F113" i="13" s="1"/>
  <c r="D112" i="13"/>
  <c r="F112" i="13" s="1"/>
  <c r="D73" i="13"/>
  <c r="F73" i="13" s="1"/>
  <c r="D72" i="13"/>
  <c r="D71" i="13"/>
  <c r="D70" i="13"/>
  <c r="F70" i="13" s="1"/>
  <c r="D69" i="13"/>
  <c r="D68" i="13"/>
  <c r="F68" i="13" s="1"/>
  <c r="D67" i="13"/>
  <c r="F67" i="13" s="1"/>
  <c r="D66" i="13"/>
  <c r="F66" i="13" s="1"/>
  <c r="D65" i="13"/>
  <c r="F65" i="13" s="1"/>
  <c r="D50" i="13"/>
  <c r="D49" i="13"/>
  <c r="F49" i="13" s="1"/>
  <c r="D48" i="13"/>
  <c r="F48" i="13" s="1"/>
  <c r="D47" i="13"/>
  <c r="D46" i="13"/>
  <c r="F46" i="13" s="1"/>
  <c r="D45" i="13"/>
  <c r="F45" i="13" s="1"/>
  <c r="D44" i="13"/>
  <c r="F44" i="13" s="1"/>
  <c r="D43" i="13"/>
  <c r="F43" i="13" s="1"/>
  <c r="D42" i="13"/>
  <c r="D41" i="13"/>
  <c r="D40" i="13"/>
  <c r="D39" i="13"/>
  <c r="D38" i="13"/>
  <c r="D37" i="13"/>
  <c r="F37" i="13" s="1"/>
  <c r="D7" i="13"/>
  <c r="F7" i="13" s="1"/>
  <c r="D8" i="13"/>
  <c r="F8" i="13" s="1"/>
  <c r="D9" i="13"/>
  <c r="F9" i="13" s="1"/>
  <c r="D10" i="13"/>
  <c r="F10" i="13" s="1"/>
  <c r="D11" i="13"/>
  <c r="F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F17" i="13" s="1"/>
  <c r="D18" i="13"/>
  <c r="F18" i="13" s="1"/>
  <c r="D19" i="13"/>
  <c r="F19" i="13" s="1"/>
  <c r="D20" i="13"/>
  <c r="F20" i="13" s="1"/>
  <c r="D21" i="13"/>
  <c r="F21" i="13" s="1"/>
  <c r="D22" i="13"/>
  <c r="F22" i="13" s="1"/>
  <c r="D6" i="13"/>
  <c r="F6" i="13" s="1"/>
  <c r="F42" i="13"/>
  <c r="D89" i="13"/>
  <c r="D90" i="13"/>
  <c r="D91" i="13"/>
  <c r="D92" i="13"/>
  <c r="D93" i="13"/>
  <c r="D94" i="13"/>
  <c r="D95" i="13"/>
  <c r="D96" i="13"/>
  <c r="D97" i="13"/>
  <c r="D88" i="13"/>
  <c r="F88" i="13" s="1"/>
  <c r="F89" i="13"/>
  <c r="F50" i="13"/>
  <c r="A96" i="13"/>
  <c r="A95" i="13"/>
  <c r="A94" i="13"/>
  <c r="A93" i="13"/>
  <c r="A92" i="13"/>
  <c r="A91" i="13"/>
  <c r="A90" i="13"/>
  <c r="A89" i="13"/>
  <c r="A88" i="13"/>
  <c r="A86" i="13"/>
  <c r="F72" i="13"/>
  <c r="F71" i="13"/>
  <c r="A73" i="13"/>
  <c r="A72" i="13"/>
  <c r="A71" i="13"/>
  <c r="A70" i="13"/>
  <c r="A69" i="13"/>
  <c r="A68" i="13"/>
  <c r="A67" i="13"/>
  <c r="A66" i="13"/>
  <c r="A65" i="13"/>
  <c r="A63" i="13"/>
  <c r="F69" i="13"/>
  <c r="F38" i="13"/>
  <c r="F47" i="13"/>
  <c r="F41" i="13"/>
  <c r="F40" i="13"/>
  <c r="F39" i="13"/>
  <c r="A50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5" i="13"/>
  <c r="F101" i="7"/>
  <c r="F124" i="7"/>
  <c r="B124" i="7"/>
  <c r="F123" i="7"/>
  <c r="B123" i="7"/>
  <c r="F122" i="7"/>
  <c r="B122" i="7"/>
  <c r="F121" i="7"/>
  <c r="F120" i="7"/>
  <c r="B120" i="7"/>
  <c r="F119" i="7"/>
  <c r="B119" i="7"/>
  <c r="F118" i="7"/>
  <c r="B118" i="7"/>
  <c r="F117" i="7"/>
  <c r="B117" i="7"/>
  <c r="B108" i="7"/>
  <c r="B107" i="7"/>
  <c r="B106" i="7"/>
  <c r="B105" i="7"/>
  <c r="B104" i="7"/>
  <c r="B103" i="7"/>
  <c r="B102" i="7"/>
  <c r="B100" i="7"/>
  <c r="B99" i="7"/>
  <c r="F100" i="7"/>
  <c r="F102" i="7"/>
  <c r="F103" i="7"/>
  <c r="F104" i="7"/>
  <c r="F105" i="7"/>
  <c r="B88" i="7"/>
  <c r="F88" i="7"/>
  <c r="B89" i="7"/>
  <c r="F89" i="7"/>
  <c r="B90" i="7"/>
  <c r="F90" i="7"/>
  <c r="B91" i="7"/>
  <c r="F91" i="7"/>
  <c r="B79" i="7"/>
  <c r="F79" i="7"/>
  <c r="B80" i="7"/>
  <c r="F80" i="7"/>
  <c r="B81" i="7"/>
  <c r="F81" i="7"/>
  <c r="B82" i="7"/>
  <c r="F82" i="7"/>
  <c r="F35" i="7"/>
  <c r="B35" i="7"/>
  <c r="F34" i="7"/>
  <c r="B34" i="7"/>
  <c r="F33" i="7"/>
  <c r="B33" i="7"/>
  <c r="F32" i="7"/>
  <c r="B32" i="7"/>
  <c r="F31" i="7"/>
  <c r="B31" i="7"/>
  <c r="F30" i="7"/>
  <c r="B30" i="7"/>
  <c r="F29" i="7"/>
  <c r="B29" i="7"/>
  <c r="F28" i="7"/>
  <c r="B28" i="7"/>
  <c r="F27" i="7"/>
  <c r="B27" i="7"/>
  <c r="F15" i="7"/>
  <c r="F14" i="7"/>
  <c r="F13" i="7"/>
  <c r="F12" i="7"/>
  <c r="F11" i="7"/>
  <c r="F10" i="7"/>
  <c r="F9" i="7"/>
  <c r="F8" i="7"/>
  <c r="F7" i="7"/>
  <c r="F6" i="7"/>
  <c r="F5" i="7"/>
  <c r="F4" i="7"/>
  <c r="B15" i="7"/>
  <c r="B14" i="7"/>
  <c r="B13" i="7"/>
  <c r="B12" i="7"/>
  <c r="B11" i="7"/>
  <c r="B10" i="7"/>
  <c r="B9" i="7"/>
  <c r="B8" i="7"/>
  <c r="B7" i="7"/>
  <c r="B6" i="7"/>
  <c r="B5" i="7"/>
  <c r="B4" i="7"/>
  <c r="F196" i="13" l="1"/>
  <c r="F197" i="13" s="1"/>
  <c r="G196" i="13"/>
  <c r="G197" i="13" s="1"/>
  <c r="G186" i="13"/>
  <c r="G166" i="13"/>
  <c r="G192" i="13"/>
  <c r="F169" i="13"/>
  <c r="F170" i="13" s="1"/>
  <c r="F171" i="13" s="1"/>
  <c r="G144" i="13"/>
  <c r="F137" i="13"/>
  <c r="G137" i="13" s="1"/>
  <c r="F138" i="13"/>
  <c r="G138" i="13" s="1"/>
  <c r="G141" i="13"/>
  <c r="G167" i="13"/>
  <c r="G169" i="13" s="1"/>
  <c r="G170" i="13" s="1"/>
  <c r="G171" i="13" s="1"/>
  <c r="G139" i="13"/>
  <c r="F119" i="13"/>
  <c r="F123" i="13" s="1"/>
  <c r="F124" i="13" s="1"/>
  <c r="F125" i="13" s="1"/>
  <c r="G122" i="13"/>
  <c r="G116" i="13"/>
  <c r="G115" i="13"/>
  <c r="G114" i="13"/>
  <c r="G113" i="13"/>
  <c r="G112" i="13"/>
  <c r="G121" i="13"/>
  <c r="G88" i="13"/>
  <c r="F90" i="13" s="1"/>
  <c r="F74" i="13"/>
  <c r="F51" i="13"/>
  <c r="F52" i="13" s="1"/>
  <c r="F53" i="13" s="1"/>
  <c r="F114" i="7"/>
  <c r="F115" i="7"/>
  <c r="F116" i="7"/>
  <c r="F113" i="7"/>
  <c r="F106" i="7"/>
  <c r="F107" i="7"/>
  <c r="F108" i="7"/>
  <c r="F99" i="7"/>
  <c r="F92" i="7"/>
  <c r="F93" i="7"/>
  <c r="F94" i="7"/>
  <c r="F87" i="7"/>
  <c r="F73" i="7"/>
  <c r="F74" i="7"/>
  <c r="F75" i="7"/>
  <c r="F76" i="7"/>
  <c r="F77" i="7"/>
  <c r="F78" i="7"/>
  <c r="F72" i="7"/>
  <c r="F46" i="7"/>
  <c r="F47" i="7"/>
  <c r="F48" i="7"/>
  <c r="F49" i="7"/>
  <c r="F50" i="7"/>
  <c r="F51" i="7"/>
  <c r="F52" i="7"/>
  <c r="F53" i="7"/>
  <c r="F45" i="7"/>
  <c r="F37" i="7"/>
  <c r="F38" i="7"/>
  <c r="F39" i="7"/>
  <c r="F40" i="7"/>
  <c r="F36" i="7"/>
  <c r="F59" i="7"/>
  <c r="F60" i="7"/>
  <c r="F61" i="7"/>
  <c r="F62" i="7"/>
  <c r="F63" i="7"/>
  <c r="F64" i="7"/>
  <c r="F65" i="7"/>
  <c r="F66" i="7"/>
  <c r="F67" i="7"/>
  <c r="F58" i="7"/>
  <c r="A4" i="13"/>
  <c r="B45" i="7"/>
  <c r="B114" i="7"/>
  <c r="B115" i="7"/>
  <c r="B116" i="7"/>
  <c r="B113" i="7"/>
  <c r="B92" i="7"/>
  <c r="B93" i="7"/>
  <c r="B94" i="7"/>
  <c r="B87" i="7"/>
  <c r="B73" i="7"/>
  <c r="B74" i="7"/>
  <c r="B75" i="7"/>
  <c r="B76" i="7"/>
  <c r="B77" i="7"/>
  <c r="B78" i="7"/>
  <c r="B72" i="7"/>
  <c r="B67" i="7"/>
  <c r="B59" i="7"/>
  <c r="B60" i="7"/>
  <c r="B61" i="7"/>
  <c r="B62" i="7"/>
  <c r="B63" i="7"/>
  <c r="B64" i="7"/>
  <c r="B65" i="7"/>
  <c r="B66" i="7"/>
  <c r="B58" i="7"/>
  <c r="B46" i="7"/>
  <c r="B47" i="7"/>
  <c r="B48" i="7"/>
  <c r="B49" i="7"/>
  <c r="B50" i="7"/>
  <c r="B51" i="7"/>
  <c r="B52" i="7"/>
  <c r="B53" i="7"/>
  <c r="B37" i="7"/>
  <c r="B38" i="7"/>
  <c r="B40" i="7"/>
  <c r="B36" i="7"/>
  <c r="A74" i="10"/>
  <c r="B19" i="7"/>
  <c r="B17" i="7"/>
  <c r="B18" i="7"/>
  <c r="B20" i="7"/>
  <c r="B16" i="7"/>
  <c r="G199" i="13" l="1"/>
  <c r="G200" i="13" s="1"/>
  <c r="F199" i="13"/>
  <c r="F200" i="13" s="1"/>
  <c r="G145" i="13"/>
  <c r="G146" i="13" s="1"/>
  <c r="G147" i="13" s="1"/>
  <c r="G173" i="13"/>
  <c r="G174" i="13" s="1"/>
  <c r="F173" i="13"/>
  <c r="F174" i="13" s="1"/>
  <c r="F145" i="13"/>
  <c r="F146" i="13" s="1"/>
  <c r="F147" i="13" s="1"/>
  <c r="F149" i="13" s="1"/>
  <c r="F150" i="13" s="1"/>
  <c r="G149" i="13"/>
  <c r="G150" i="13" s="1"/>
  <c r="G119" i="13"/>
  <c r="G123" i="13" s="1"/>
  <c r="G124" i="13" s="1"/>
  <c r="G125" i="13" s="1"/>
  <c r="G127" i="13" s="1"/>
  <c r="G128" i="13" s="1"/>
  <c r="F127" i="13"/>
  <c r="F128" i="13" s="1"/>
  <c r="G70" i="13"/>
  <c r="G90" i="13"/>
  <c r="F92" i="13" s="1"/>
  <c r="G92" i="13" s="1"/>
  <c r="F94" i="13" s="1"/>
  <c r="G94" i="13" s="1"/>
  <c r="F96" i="13" s="1"/>
  <c r="G96" i="13" s="1"/>
  <c r="G89" i="13"/>
  <c r="F91" i="13" s="1"/>
  <c r="G69" i="13"/>
  <c r="G73" i="13"/>
  <c r="G72" i="13"/>
  <c r="G41" i="13"/>
  <c r="G71" i="13"/>
  <c r="G43" i="13"/>
  <c r="G68" i="13"/>
  <c r="G67" i="13"/>
  <c r="G65" i="13"/>
  <c r="G66" i="13"/>
  <c r="F75" i="13"/>
  <c r="F76" i="13" s="1"/>
  <c r="F55" i="13"/>
  <c r="F56" i="13" s="1"/>
  <c r="G46" i="13"/>
  <c r="G45" i="13"/>
  <c r="G49" i="13"/>
  <c r="G38" i="13"/>
  <c r="G39" i="13"/>
  <c r="G50" i="13"/>
  <c r="G48" i="13"/>
  <c r="G44" i="13"/>
  <c r="G42" i="13"/>
  <c r="G37" i="13"/>
  <c r="G40" i="13"/>
  <c r="G47" i="13"/>
  <c r="G12" i="13"/>
  <c r="G20" i="13"/>
  <c r="G6" i="13"/>
  <c r="G19" i="13"/>
  <c r="G8" i="13"/>
  <c r="G16" i="13"/>
  <c r="G9" i="13"/>
  <c r="G17" i="13"/>
  <c r="G22" i="13"/>
  <c r="G14" i="13"/>
  <c r="G11" i="13"/>
  <c r="G15" i="13"/>
  <c r="G7" i="13"/>
  <c r="G18" i="13"/>
  <c r="G10" i="13"/>
  <c r="G21" i="13"/>
  <c r="G13" i="13"/>
  <c r="H25" i="10"/>
  <c r="H32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6" i="10"/>
  <c r="H27" i="10"/>
  <c r="H28" i="10"/>
  <c r="H29" i="10"/>
  <c r="H30" i="10"/>
  <c r="H31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" i="10"/>
  <c r="F201" i="13" l="1"/>
  <c r="F202" i="13" s="1"/>
  <c r="F203" i="13" s="1"/>
  <c r="G201" i="13"/>
  <c r="G202" i="13" s="1"/>
  <c r="G203" i="13" s="1"/>
  <c r="F175" i="13"/>
  <c r="F176" i="13" s="1"/>
  <c r="F177" i="13" s="1"/>
  <c r="G175" i="13"/>
  <c r="G176" i="13" s="1"/>
  <c r="G177" i="13" s="1"/>
  <c r="F151" i="13"/>
  <c r="F152" i="13" s="1"/>
  <c r="F153" i="13" s="1"/>
  <c r="G151" i="13"/>
  <c r="G152" i="13" s="1"/>
  <c r="G153" i="13" s="1"/>
  <c r="F129" i="13"/>
  <c r="F130" i="13" s="1"/>
  <c r="F131" i="13" s="1"/>
  <c r="G129" i="13"/>
  <c r="G130" i="13" s="1"/>
  <c r="G131" i="13" s="1"/>
  <c r="G74" i="13"/>
  <c r="G75" i="13" s="1"/>
  <c r="G76" i="13" s="1"/>
  <c r="G78" i="13" s="1"/>
  <c r="G79" i="13" s="1"/>
  <c r="G91" i="13"/>
  <c r="F93" i="13" s="1"/>
  <c r="G93" i="13" s="1"/>
  <c r="F95" i="13" s="1"/>
  <c r="G95" i="13" s="1"/>
  <c r="F97" i="13" s="1"/>
  <c r="G97" i="13" s="1"/>
  <c r="F78" i="13"/>
  <c r="F79" i="13" s="1"/>
  <c r="G51" i="13"/>
  <c r="G52" i="13" s="1"/>
  <c r="G53" i="13" s="1"/>
  <c r="G55" i="13" s="1"/>
  <c r="G56" i="13" s="1"/>
  <c r="G57" i="13" s="1"/>
  <c r="G58" i="13" s="1"/>
  <c r="G59" i="13" s="1"/>
  <c r="F57" i="13"/>
  <c r="F58" i="13" s="1"/>
  <c r="F59" i="13" s="1"/>
  <c r="G23" i="13"/>
  <c r="G24" i="13" s="1"/>
  <c r="G25" i="13" s="1"/>
  <c r="F23" i="13"/>
  <c r="F24" i="13" s="1"/>
  <c r="F25" i="13" s="1"/>
  <c r="F17" i="7"/>
  <c r="F18" i="7"/>
  <c r="F19" i="7"/>
  <c r="F20" i="7"/>
  <c r="F16" i="7"/>
  <c r="G98" i="13" l="1"/>
  <c r="G99" i="13" s="1"/>
  <c r="G100" i="13" s="1"/>
  <c r="G102" i="13" s="1"/>
  <c r="G103" i="13" s="1"/>
  <c r="G104" i="13" s="1"/>
  <c r="G105" i="13" s="1"/>
  <c r="G106" i="13" s="1"/>
  <c r="F98" i="13"/>
  <c r="G80" i="13"/>
  <c r="G81" i="13" s="1"/>
  <c r="G82" i="13" s="1"/>
  <c r="F80" i="13"/>
  <c r="F81" i="13" s="1"/>
  <c r="F82" i="13" s="1"/>
  <c r="G27" i="13"/>
  <c r="G28" i="13" s="1"/>
  <c r="F27" i="13"/>
  <c r="F28" i="13" s="1"/>
  <c r="F99" i="13" l="1"/>
  <c r="F100" i="13"/>
  <c r="F102" i="13" s="1"/>
  <c r="F103" i="13" s="1"/>
  <c r="F104" i="13" s="1"/>
  <c r="F105" i="13" s="1"/>
  <c r="F106" i="13" s="1"/>
  <c r="F29" i="13"/>
  <c r="F30" i="13" s="1"/>
  <c r="F31" i="13" s="1"/>
  <c r="G29" i="13"/>
  <c r="G30" i="13" s="1"/>
  <c r="G31" i="13" s="1"/>
</calcChain>
</file>

<file path=xl/sharedStrings.xml><?xml version="1.0" encoding="utf-8"?>
<sst xmlns="http://schemas.openxmlformats.org/spreadsheetml/2006/main" count="858" uniqueCount="204">
  <si>
    <t>PORCIONES</t>
  </si>
  <si>
    <t>KILO</t>
  </si>
  <si>
    <t>RECETA ESTÁNDAR</t>
  </si>
  <si>
    <t>NOMBRE DE LA PREPARACIÓN:</t>
  </si>
  <si>
    <t>RECETA No</t>
  </si>
  <si>
    <t>No. PORCIONES</t>
  </si>
  <si>
    <t>CODIGO</t>
  </si>
  <si>
    <t>INGREDIENTES</t>
  </si>
  <si>
    <t xml:space="preserve">VALORES UNITARIOS </t>
  </si>
  <si>
    <t>VALORES TOTALES</t>
  </si>
  <si>
    <t>COSTO TOTAL DE LOS INGREDIENTES</t>
  </si>
  <si>
    <t>MARGEN DE ERROR O VARIACIÓN</t>
  </si>
  <si>
    <t>COSTO TOTAL DE LA PREPARACIÓN</t>
  </si>
  <si>
    <t>% COSTO MATERIA PRIMA ESTABLECIDO POR GERENCIA</t>
  </si>
  <si>
    <t>PRESENTACIÓN</t>
  </si>
  <si>
    <t>CANTIDAD
PORCIÓN</t>
  </si>
  <si>
    <t>CANTIDAD PREPARACIÓN</t>
  </si>
  <si>
    <t>UNIDAD</t>
  </si>
  <si>
    <t>CC</t>
  </si>
  <si>
    <t>VALOR</t>
  </si>
  <si>
    <t>$ UNIDAD</t>
  </si>
  <si>
    <t>PRECIO POTENCIAL DE VENTA</t>
  </si>
  <si>
    <t>IVA - IPC</t>
  </si>
  <si>
    <t>PRECIO DE VENTA</t>
  </si>
  <si>
    <t>COSTO REAL</t>
  </si>
  <si>
    <t>PRECIO DE VENTA ANTES DE IMPUESTOS</t>
  </si>
  <si>
    <t>CANTIDAD</t>
  </si>
  <si>
    <t>GRAMOS</t>
  </si>
  <si>
    <t>HUEVO</t>
  </si>
  <si>
    <t>TOCINETA</t>
  </si>
  <si>
    <t>MANTEQUILLA</t>
  </si>
  <si>
    <t>AZUCAR</t>
  </si>
  <si>
    <t>LECHE</t>
  </si>
  <si>
    <t>LISTA DE PRECIOS</t>
  </si>
  <si>
    <t>COD</t>
  </si>
  <si>
    <t>INGREDIENTE</t>
  </si>
  <si>
    <t>TARRO GR</t>
  </si>
  <si>
    <t>ALIMENTOS</t>
  </si>
  <si>
    <t>BEBIDAS</t>
  </si>
  <si>
    <t>OTROS</t>
  </si>
  <si>
    <t>ABARROTES</t>
  </si>
  <si>
    <t>FRUVER</t>
  </si>
  <si>
    <t>CARNES</t>
  </si>
  <si>
    <t>LECHE, QUESOS Y GRANJA</t>
  </si>
  <si>
    <t>EMPACADOS</t>
  </si>
  <si>
    <t>ENVASADOS</t>
  </si>
  <si>
    <t>ENLATADOS</t>
  </si>
  <si>
    <t>CONGELADOS</t>
  </si>
  <si>
    <t>FRUTAS</t>
  </si>
  <si>
    <t>VERDURAS</t>
  </si>
  <si>
    <t>EMBUTIDOS</t>
  </si>
  <si>
    <t>BLANCAS</t>
  </si>
  <si>
    <t>ROJAS</t>
  </si>
  <si>
    <t>PESCADOS Y MARISCOS</t>
  </si>
  <si>
    <t>DERIVADOS</t>
  </si>
  <si>
    <t>QUESOS</t>
  </si>
  <si>
    <t>GRANJA</t>
  </si>
  <si>
    <t>ARROZ</t>
  </si>
  <si>
    <t>ACEITE</t>
  </si>
  <si>
    <t>VINAGRE</t>
  </si>
  <si>
    <t>ZANAHORIA</t>
  </si>
  <si>
    <t>LOMO DE RES</t>
  </si>
  <si>
    <t>ALCOHOLICAS</t>
  </si>
  <si>
    <t>NO ALCOHOLICAS</t>
  </si>
  <si>
    <t>AGUARDIENTES</t>
  </si>
  <si>
    <t>RON</t>
  </si>
  <si>
    <t>VINOS</t>
  </si>
  <si>
    <t>CERVEZAS</t>
  </si>
  <si>
    <t>VARIOS</t>
  </si>
  <si>
    <t xml:space="preserve">AGUAS </t>
  </si>
  <si>
    <t>JUGOS</t>
  </si>
  <si>
    <t>GASEOSAS</t>
  </si>
  <si>
    <t>ENERGIZANTES</t>
  </si>
  <si>
    <t>TE</t>
  </si>
  <si>
    <t>RECETAS</t>
  </si>
  <si>
    <t>ENTRADAS</t>
  </si>
  <si>
    <t>FRIAS</t>
  </si>
  <si>
    <t>CALIENTES</t>
  </si>
  <si>
    <t>PLATOS FUERTES</t>
  </si>
  <si>
    <t>TIPICOS</t>
  </si>
  <si>
    <t>POSTRES</t>
  </si>
  <si>
    <t xml:space="preserve">CARNES </t>
  </si>
  <si>
    <t>POSTRES HELADOS</t>
  </si>
  <si>
    <t>POSTRES CALIENTES</t>
  </si>
  <si>
    <t>CANTIDAD UNITARIA</t>
  </si>
  <si>
    <t>TIPO</t>
  </si>
  <si>
    <t>ENTRADA</t>
  </si>
  <si>
    <t>TOMATE CAPRESSE</t>
  </si>
  <si>
    <t>QUESO MOZARELLA</t>
  </si>
  <si>
    <t>ALBAHACA</t>
  </si>
  <si>
    <t xml:space="preserve">SAL </t>
  </si>
  <si>
    <t>PIMIENTA</t>
  </si>
  <si>
    <t>ACEITE DE OLIVA</t>
  </si>
  <si>
    <t>CREMA DE AHUYAMA</t>
  </si>
  <si>
    <t>AHUYAMA</t>
  </si>
  <si>
    <t>AJO</t>
  </si>
  <si>
    <t>CALDO MAGGI</t>
  </si>
  <si>
    <t>CREMA DE LECHE</t>
  </si>
  <si>
    <t>SAL</t>
  </si>
  <si>
    <t>CILANTRO</t>
  </si>
  <si>
    <t>FILETE DE CONGRIO</t>
  </si>
  <si>
    <t>ALMEJAS</t>
  </si>
  <si>
    <t>MEJILLONES</t>
  </si>
  <si>
    <t>CAMARONES</t>
  </si>
  <si>
    <t>CALAMARES</t>
  </si>
  <si>
    <t>ARVEJAS</t>
  </si>
  <si>
    <t>CEBOLLA CABEZONA</t>
  </si>
  <si>
    <t>ARROZ MARINERO</t>
  </si>
  <si>
    <t>AJI</t>
  </si>
  <si>
    <t>TOMILLO</t>
  </si>
  <si>
    <t>COLOR</t>
  </si>
  <si>
    <t>LOMO SALTADO</t>
  </si>
  <si>
    <t>CEBOLLA MORADA</t>
  </si>
  <si>
    <t>TOMATE LARGA VIDA</t>
  </si>
  <si>
    <t>SALSA SOYA</t>
  </si>
  <si>
    <t>PAPAS SABANERA</t>
  </si>
  <si>
    <t>CRUMBLE DE MANZANA</t>
  </si>
  <si>
    <t>FUERTE</t>
  </si>
  <si>
    <t>POSTRE</t>
  </si>
  <si>
    <t>MANZANAS VERDES</t>
  </si>
  <si>
    <t xml:space="preserve">LIMON </t>
  </si>
  <si>
    <t>CANELA</t>
  </si>
  <si>
    <t>NUEZ MOSCADA</t>
  </si>
  <si>
    <t>HARINA</t>
  </si>
  <si>
    <t>HELADO DE VAINILLA</t>
  </si>
  <si>
    <t>MOUSSE DE CHOCOLATE</t>
  </si>
  <si>
    <t>CHOCOLATE AMARGO</t>
  </si>
  <si>
    <t>HUEVOS</t>
  </si>
  <si>
    <t>CACAO EN POLVO</t>
  </si>
  <si>
    <t>BEBIDA</t>
  </si>
  <si>
    <t>FRESAS</t>
  </si>
  <si>
    <t>RON BLANCO</t>
  </si>
  <si>
    <t>CREMA DE COCO</t>
  </si>
  <si>
    <t>HIELO</t>
  </si>
  <si>
    <t>PASTA DE TOMATE</t>
  </si>
  <si>
    <t>CANTIDAD POR UNIDAD</t>
  </si>
  <si>
    <t>BOLSA</t>
  </si>
  <si>
    <t>LIBRA</t>
  </si>
  <si>
    <t>KILOS</t>
  </si>
  <si>
    <t>LIBRAS</t>
  </si>
  <si>
    <t>BOTELLA</t>
  </si>
  <si>
    <t>PAQUETE</t>
  </si>
  <si>
    <t>PASTAS Y ARROCES</t>
  </si>
  <si>
    <t>BEBIDAS CALIENTES</t>
  </si>
  <si>
    <t>BEBIDAS FRIAS</t>
  </si>
  <si>
    <t>BEBIDAS ALCOHOLICAS</t>
  </si>
  <si>
    <t>PUCHERO BOGOTANO</t>
  </si>
  <si>
    <t>AJIACO</t>
  </si>
  <si>
    <t>PIQUETE SABANERO</t>
  </si>
  <si>
    <t>FRITANGA</t>
  </si>
  <si>
    <t>MAZAMORRA</t>
  </si>
  <si>
    <t>SANCOCHO DE GALLINA</t>
  </si>
  <si>
    <t>SOBREBARRIGA</t>
  </si>
  <si>
    <t>TAMAL BOGOTANO</t>
  </si>
  <si>
    <t>PAPAS SABANERAS</t>
  </si>
  <si>
    <t>YUCA</t>
  </si>
  <si>
    <t>ARRACACHA</t>
  </si>
  <si>
    <t>REPOLLO</t>
  </si>
  <si>
    <t>MAZORCA</t>
  </si>
  <si>
    <t>PLATANO MADURO</t>
  </si>
  <si>
    <t>GARBANZO</t>
  </si>
  <si>
    <t>RABANOS</t>
  </si>
  <si>
    <t>ZANAHORIAS</t>
  </si>
  <si>
    <t>LONGANIZA</t>
  </si>
  <si>
    <t>TOCINO</t>
  </si>
  <si>
    <t>CHATAS</t>
  </si>
  <si>
    <t>TOMATE</t>
  </si>
  <si>
    <t>CEBOLLA LARGA</t>
  </si>
  <si>
    <t>POLLO</t>
  </si>
  <si>
    <t>PAPA PASTUSA</t>
  </si>
  <si>
    <t>ALCAPARRAS</t>
  </si>
  <si>
    <t>AGUACATE</t>
  </si>
  <si>
    <t>PAPA CRIOLLA</t>
  </si>
  <si>
    <t>GUASCAS</t>
  </si>
  <si>
    <t>SALPIMIENTA</t>
  </si>
  <si>
    <t>MAZORCAS TIERNAS</t>
  </si>
  <si>
    <t>HIBIAS</t>
  </si>
  <si>
    <t>CUBIOS</t>
  </si>
  <si>
    <t>HABAS</t>
  </si>
  <si>
    <t>COSTILLA</t>
  </si>
  <si>
    <t>TOCINO DE CERDO</t>
  </si>
  <si>
    <t>CARNE DE CERDO</t>
  </si>
  <si>
    <t>MAIZ PELADO</t>
  </si>
  <si>
    <t>PAPS CRIOLLAS</t>
  </si>
  <si>
    <t>COMINO</t>
  </si>
  <si>
    <t>HUESO CARNUDO</t>
  </si>
  <si>
    <t>PAPAS  PASTUSAS</t>
  </si>
  <si>
    <t>PAPAS CRIOLLA</t>
  </si>
  <si>
    <t>MAZORCAS</t>
  </si>
  <si>
    <t>ARVEJA DESGRANADA</t>
  </si>
  <si>
    <t>TALLOS</t>
  </si>
  <si>
    <t xml:space="preserve">POLLO </t>
  </si>
  <si>
    <t>PAPAS PASTUSAS</t>
  </si>
  <si>
    <t>YUCA PELADA</t>
  </si>
  <si>
    <t>PLATANO VERDE</t>
  </si>
  <si>
    <t xml:space="preserve">AJO </t>
  </si>
  <si>
    <t>SALSA DE TOMATE</t>
  </si>
  <si>
    <t xml:space="preserve">MAIZ </t>
  </si>
  <si>
    <t>COSTILLA DE CERDO</t>
  </si>
  <si>
    <t>ARVEJAS VERDES</t>
  </si>
  <si>
    <t xml:space="preserve">GARBANZOS </t>
  </si>
  <si>
    <t xml:space="preserve">TOMATE </t>
  </si>
  <si>
    <t>HOJAS DE PLATANO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</si>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</sst>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-* #,##0.00_-;\-* #,##0.00_-;_-* &quot;-&quot;??_-;_-@_-"/>
    <numFmt numFmtId="164" formatCode="_-&quot;$&quot;\ * #,##0_-;\-&quot;$&quot;\ * #,##0_-;_-&quot;$&quot;\ * &quot;-&quot;_-;_-@_-"/>
    <numFmt numFmtId="165" formatCode="_(* #,##0_);_(* \(#,##0\);_(* &quot;-&quot;_);_(@_)"/>
    <numFmt numFmtId="166" formatCode="_(* #,##0.00_);_(* \(#,##0.00\);_(* &quot;-&quot;??_);_(@_)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&quot;$&quot;\ #,##0.00_);&quot;$&quot;\ \(#,##0.00\)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  <numFmt numFmtId="172" formatCode="_ [$€-2]\ * #,##0.00_ ;_ [$€-2]\ * \-#,##0.00_ ;_ [$€-2]\ * &quot;-&quot;??_ "/>
    <numFmt numFmtId="173" formatCode="_-&quot;R$&quot;* #,##0_-;\-&quot;R$&quot;* #,##0_-;_-&quot;R$&quot;* &quot;-&quot;_-;_-@_-"/>
    <numFmt numFmtId="174" formatCode="_-&quot;R$&quot;* #,##0.00_-;\-&quot;R$&quot;* #,##0.00_-;_-&quot;R$&quot;* &quot;-&quot;??_-;_-@_-"/>
    <numFmt numFmtId="175" formatCode="_(&quot;$&quot;* #,##0_);_(&quot;$&quot;* \(#,##0\);_(&quot;$&quot;* &quot;-&quot;_);_(@_)"/>
    <numFmt numFmtId="176" formatCode="_(&quot;$&quot;* #,##0.00_);_(&quot;$&quot;* \(#,##0.00\);_(&quot;$&quot;* &quot;-&quot;??_);_(@_)"/>
    <numFmt numFmtId="177" formatCode="0&quot; Employees&quot;"/>
    <numFmt numFmtId="178" formatCode="_-* #,##0.00\ _€_-;\-* #,##0.00\ _€_-;_-* &quot;-&quot;??\ _€_-;_-@_-"/>
    <numFmt numFmtId="179" formatCode="_(* #,##0_);_(* \(#,##0\);_(* &quot;-&quot;??_);_(@_)"/>
    <numFmt numFmtId="180" formatCode="&quot;$&quot;\ #,##0"/>
    <numFmt numFmtId="181" formatCode="&quot;$&quot;\ #,##0.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Times New Roman"/>
      <family val="1"/>
    </font>
    <font>
      <b/>
      <sz val="10"/>
      <name val="Helv"/>
    </font>
    <font>
      <sz val="10"/>
      <name val="Arial Unicode MS"/>
      <family val="2"/>
    </font>
    <font>
      <sz val="8"/>
      <name val="Arial"/>
      <family val="2"/>
    </font>
    <font>
      <b/>
      <sz val="12"/>
      <name val="Helv"/>
    </font>
    <font>
      <b/>
      <sz val="11"/>
      <name val="Helv"/>
    </font>
    <font>
      <sz val="10"/>
      <name val="Verdana"/>
      <family val="2"/>
    </font>
    <font>
      <sz val="10"/>
      <name val="MS Sans Serif"/>
      <family val="2"/>
    </font>
    <font>
      <sz val="11"/>
      <name val="‚l‚r –¾’©"/>
      <charset val="12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4"/>
      <color theme="8" tint="0.7999816888943144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6" tint="0.7999816888943144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.65"/>
      <color rgb="FF403B37"/>
      <name val="Georgia"/>
      <family val="1"/>
    </font>
    <font>
      <b/>
      <sz val="13.2"/>
      <color rgb="FF484432"/>
      <name val="Arial"/>
      <family val="2"/>
    </font>
    <font>
      <sz val="14"/>
      <color rgb="FF666666"/>
      <name val="Arial"/>
      <family val="2"/>
    </font>
    <font>
      <sz val="11"/>
      <color rgb="FF333333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tted">
        <color rgb="FF808080"/>
      </right>
      <top/>
      <bottom/>
      <diagonal/>
    </border>
  </borders>
  <cellStyleXfs count="40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>
      <alignment horizontal="center" wrapText="1"/>
      <protection locked="0"/>
    </xf>
    <xf numFmtId="0" fontId="4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>
      <alignment horizontal="center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5" fillId="0" borderId="0" applyFont="0" applyFill="0" applyBorder="0" applyAlignment="0" applyProtection="0"/>
    <xf numFmtId="38" fontId="6" fillId="2" borderId="0" applyNumberFormat="0" applyBorder="0" applyAlignment="0" applyProtection="0"/>
    <xf numFmtId="0" fontId="7" fillId="0" borderId="0">
      <alignment horizontal="left"/>
    </xf>
    <xf numFmtId="0" fontId="2" fillId="0" borderId="10" applyNumberFormat="0" applyAlignment="0" applyProtection="0">
      <alignment horizontal="left" vertical="center"/>
    </xf>
    <xf numFmtId="0" fontId="2" fillId="0" borderId="4">
      <alignment horizontal="left" vertical="center"/>
    </xf>
    <xf numFmtId="10" fontId="6" fillId="2" borderId="5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8" fillId="0" borderId="11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/>
    <xf numFmtId="0" fontId="9" fillId="0" borderId="0"/>
    <xf numFmtId="0" fontId="10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4" fontId="3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/>
    <xf numFmtId="38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01">
    <xf numFmtId="0" fontId="0" fillId="0" borderId="0" xfId="0"/>
    <xf numFmtId="0" fontId="14" fillId="0" borderId="0" xfId="1" applyFont="1"/>
    <xf numFmtId="4" fontId="15" fillId="2" borderId="0" xfId="1" applyNumberFormat="1" applyFont="1" applyFill="1" applyBorder="1" applyAlignment="1">
      <alignment horizontal="left" vertical="center"/>
    </xf>
    <xf numFmtId="4" fontId="15" fillId="2" borderId="3" xfId="1" applyNumberFormat="1" applyFont="1" applyFill="1" applyBorder="1" applyAlignment="1">
      <alignment horizontal="left" vertical="center"/>
    </xf>
    <xf numFmtId="0" fontId="15" fillId="2" borderId="16" xfId="1" applyNumberFormat="1" applyFont="1" applyFill="1" applyBorder="1" applyAlignment="1">
      <alignment horizontal="center" vertical="center"/>
    </xf>
    <xf numFmtId="4" fontId="15" fillId="2" borderId="13" xfId="1" applyNumberFormat="1" applyFont="1" applyFill="1" applyBorder="1" applyAlignment="1">
      <alignment horizontal="left" vertical="center"/>
    </xf>
    <xf numFmtId="3" fontId="15" fillId="2" borderId="14" xfId="1" applyNumberFormat="1" applyFont="1" applyFill="1" applyBorder="1" applyAlignment="1">
      <alignment horizontal="center" vertical="center"/>
    </xf>
    <xf numFmtId="0" fontId="15" fillId="5" borderId="15" xfId="1" applyNumberFormat="1" applyFont="1" applyFill="1" applyBorder="1" applyAlignment="1">
      <alignment horizontal="centerContinuous" vertical="center" wrapText="1"/>
    </xf>
    <xf numFmtId="0" fontId="15" fillId="5" borderId="5" xfId="1" applyNumberFormat="1" applyFont="1" applyFill="1" applyBorder="1" applyAlignment="1">
      <alignment horizontal="centerContinuous" vertical="center" wrapText="1"/>
    </xf>
    <xf numFmtId="0" fontId="15" fillId="5" borderId="5" xfId="1" applyNumberFormat="1" applyFont="1" applyFill="1" applyBorder="1" applyAlignment="1">
      <alignment horizontal="left" vertical="center" wrapText="1"/>
    </xf>
    <xf numFmtId="0" fontId="15" fillId="5" borderId="5" xfId="1" applyNumberFormat="1" applyFont="1" applyFill="1" applyBorder="1" applyAlignment="1">
      <alignment horizontal="center" vertical="center" wrapText="1"/>
    </xf>
    <xf numFmtId="4" fontId="15" fillId="5" borderId="5" xfId="1" applyNumberFormat="1" applyFont="1" applyFill="1" applyBorder="1" applyAlignment="1">
      <alignment horizontal="centerContinuous" vertical="center" wrapText="1"/>
    </xf>
    <xf numFmtId="4" fontId="15" fillId="5" borderId="14" xfId="1" applyNumberFormat="1" applyFont="1" applyFill="1" applyBorder="1" applyAlignment="1">
      <alignment horizontal="centerContinuous" vertical="center" wrapText="1"/>
    </xf>
    <xf numFmtId="0" fontId="16" fillId="2" borderId="5" xfId="1" applyNumberFormat="1" applyFont="1" applyFill="1" applyBorder="1" applyAlignment="1">
      <alignment vertical="center"/>
    </xf>
    <xf numFmtId="3" fontId="16" fillId="2" borderId="5" xfId="1" applyNumberFormat="1" applyFont="1" applyFill="1" applyBorder="1" applyAlignment="1">
      <alignment vertical="center"/>
    </xf>
    <xf numFmtId="3" fontId="16" fillId="2" borderId="14" xfId="1" applyNumberFormat="1" applyFont="1" applyFill="1" applyBorder="1" applyAlignment="1">
      <alignment vertical="center"/>
    </xf>
    <xf numFmtId="0" fontId="15" fillId="2" borderId="5" xfId="1" applyNumberFormat="1" applyFont="1" applyFill="1" applyBorder="1" applyAlignment="1">
      <alignment vertical="center"/>
    </xf>
    <xf numFmtId="0" fontId="15" fillId="2" borderId="2" xfId="1" applyNumberFormat="1" applyFont="1" applyFill="1" applyBorder="1" applyAlignment="1">
      <alignment vertical="center"/>
    </xf>
    <xf numFmtId="0" fontId="15" fillId="2" borderId="3" xfId="1" applyNumberFormat="1" applyFont="1" applyFill="1" applyBorder="1" applyAlignment="1">
      <alignment vertical="center"/>
    </xf>
    <xf numFmtId="0" fontId="15" fillId="2" borderId="8" xfId="1" applyNumberFormat="1" applyFont="1" applyFill="1" applyBorder="1" applyAlignment="1">
      <alignment horizontal="left" vertical="center"/>
    </xf>
    <xf numFmtId="9" fontId="16" fillId="2" borderId="5" xfId="36" applyFont="1" applyFill="1" applyBorder="1" applyAlignment="1">
      <alignment horizontal="center" vertical="center"/>
    </xf>
    <xf numFmtId="10" fontId="16" fillId="2" borderId="5" xfId="36" applyNumberFormat="1" applyFont="1" applyFill="1" applyBorder="1" applyAlignment="1">
      <alignment vertical="center"/>
    </xf>
    <xf numFmtId="0" fontId="15" fillId="2" borderId="7" xfId="1" applyNumberFormat="1" applyFont="1" applyFill="1" applyBorder="1" applyAlignment="1">
      <alignment horizontal="left" vertical="center"/>
    </xf>
    <xf numFmtId="0" fontId="17" fillId="8" borderId="0" xfId="0" applyFont="1" applyFill="1" applyAlignment="1">
      <alignment horizontal="right" vertical="center"/>
    </xf>
    <xf numFmtId="0" fontId="20" fillId="6" borderId="0" xfId="0" applyFont="1" applyFill="1" applyAlignment="1">
      <alignment horizontal="right" vertical="center"/>
    </xf>
    <xf numFmtId="0" fontId="13" fillId="7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9" fillId="6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5" borderId="5" xfId="0" applyNumberFormat="1" applyFont="1" applyFill="1" applyBorder="1" applyAlignment="1">
      <alignment vertical="center"/>
    </xf>
    <xf numFmtId="0" fontId="18" fillId="0" borderId="0" xfId="0" applyFont="1"/>
    <xf numFmtId="0" fontId="21" fillId="2" borderId="5" xfId="0" applyNumberFormat="1" applyFont="1" applyFill="1" applyBorder="1" applyAlignment="1">
      <alignment vertical="center"/>
    </xf>
    <xf numFmtId="3" fontId="21" fillId="2" borderId="5" xfId="0" applyNumberFormat="1" applyFont="1" applyFill="1" applyBorder="1" applyAlignment="1">
      <alignment vertical="center"/>
    </xf>
    <xf numFmtId="0" fontId="18" fillId="0" borderId="0" xfId="0" applyFont="1" applyAlignment="1">
      <alignment horizontal="center"/>
    </xf>
    <xf numFmtId="0" fontId="21" fillId="9" borderId="5" xfId="0" applyNumberFormat="1" applyFont="1" applyFill="1" applyBorder="1" applyAlignment="1">
      <alignment vertical="center"/>
    </xf>
    <xf numFmtId="0" fontId="22" fillId="5" borderId="5" xfId="0" applyNumberFormat="1" applyFont="1" applyFill="1" applyBorder="1" applyAlignment="1">
      <alignment vertical="center"/>
    </xf>
    <xf numFmtId="0" fontId="22" fillId="5" borderId="5" xfId="0" applyNumberFormat="1" applyFont="1" applyFill="1" applyBorder="1" applyAlignment="1">
      <alignment horizontal="center" vertical="center"/>
    </xf>
    <xf numFmtId="0" fontId="22" fillId="5" borderId="5" xfId="0" applyNumberFormat="1" applyFont="1" applyFill="1" applyBorder="1" applyAlignment="1">
      <alignment horizontal="center" vertical="center" wrapText="1"/>
    </xf>
    <xf numFmtId="4" fontId="22" fillId="5" borderId="5" xfId="0" applyNumberFormat="1" applyFont="1" applyFill="1" applyBorder="1" applyAlignment="1">
      <alignment horizontal="center" vertical="center" wrapText="1"/>
    </xf>
    <xf numFmtId="0" fontId="18" fillId="0" borderId="5" xfId="0" applyFont="1" applyBorder="1"/>
    <xf numFmtId="0" fontId="18" fillId="9" borderId="5" xfId="0" applyFont="1" applyFill="1" applyBorder="1"/>
    <xf numFmtId="0" fontId="18" fillId="5" borderId="5" xfId="0" applyFont="1" applyFill="1" applyBorder="1"/>
    <xf numFmtId="0" fontId="23" fillId="5" borderId="5" xfId="0" applyFont="1" applyFill="1" applyBorder="1" applyAlignment="1">
      <alignment horizontal="center" wrapText="1"/>
    </xf>
    <xf numFmtId="0" fontId="21" fillId="2" borderId="0" xfId="0" applyNumberFormat="1" applyFont="1" applyFill="1" applyBorder="1" applyAlignment="1">
      <alignment vertical="center"/>
    </xf>
    <xf numFmtId="0" fontId="17" fillId="8" borderId="0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9" fillId="6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8" fillId="3" borderId="5" xfId="0" applyFont="1" applyFill="1" applyBorder="1" applyAlignment="1">
      <alignment horizontal="right" vertical="center"/>
    </xf>
    <xf numFmtId="0" fontId="24" fillId="0" borderId="1" xfId="0" applyFont="1" applyBorder="1" applyAlignment="1"/>
    <xf numFmtId="181" fontId="18" fillId="0" borderId="0" xfId="0" applyNumberFormat="1" applyFont="1"/>
    <xf numFmtId="0" fontId="23" fillId="4" borderId="6" xfId="0" applyFont="1" applyFill="1" applyBorder="1" applyAlignment="1">
      <alignment horizontal="center" vertical="center"/>
    </xf>
    <xf numFmtId="3" fontId="25" fillId="4" borderId="6" xfId="0" applyNumberFormat="1" applyFont="1" applyFill="1" applyBorder="1" applyAlignment="1">
      <alignment horizontal="center" vertical="center" wrapText="1"/>
    </xf>
    <xf numFmtId="180" fontId="23" fillId="4" borderId="6" xfId="0" applyNumberFormat="1" applyFont="1" applyFill="1" applyBorder="1" applyAlignment="1">
      <alignment horizontal="center" vertical="center"/>
    </xf>
    <xf numFmtId="181" fontId="23" fillId="4" borderId="6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79" fontId="18" fillId="0" borderId="5" xfId="38" applyNumberFormat="1" applyFont="1" applyBorder="1"/>
    <xf numFmtId="3" fontId="18" fillId="0" borderId="5" xfId="0" applyNumberFormat="1" applyFont="1" applyBorder="1"/>
    <xf numFmtId="180" fontId="18" fillId="0" borderId="5" xfId="38" applyNumberFormat="1" applyFont="1" applyBorder="1"/>
    <xf numFmtId="181" fontId="18" fillId="0" borderId="5" xfId="38" applyNumberFormat="1" applyFont="1" applyBorder="1"/>
    <xf numFmtId="180" fontId="18" fillId="0" borderId="5" xfId="0" applyNumberFormat="1" applyFont="1" applyBorder="1"/>
    <xf numFmtId="0" fontId="18" fillId="0" borderId="0" xfId="0" applyNumberFormat="1" applyFont="1"/>
    <xf numFmtId="180" fontId="18" fillId="0" borderId="0" xfId="0" applyNumberFormat="1" applyFont="1"/>
    <xf numFmtId="3" fontId="18" fillId="0" borderId="0" xfId="0" applyNumberFormat="1" applyFont="1"/>
    <xf numFmtId="180" fontId="16" fillId="5" borderId="5" xfId="1" applyNumberFormat="1" applyFont="1" applyFill="1" applyBorder="1" applyAlignment="1">
      <alignment vertical="center"/>
    </xf>
    <xf numFmtId="2" fontId="18" fillId="0" borderId="5" xfId="0" applyNumberFormat="1" applyFont="1" applyBorder="1"/>
    <xf numFmtId="0" fontId="21" fillId="0" borderId="5" xfId="0" applyNumberFormat="1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wrapText="1"/>
    </xf>
    <xf numFmtId="0" fontId="18" fillId="0" borderId="5" xfId="0" applyFont="1" applyBorder="1" applyAlignment="1">
      <alignment horizontal="center" vertical="center"/>
    </xf>
    <xf numFmtId="1" fontId="21" fillId="0" borderId="5" xfId="0" applyNumberFormat="1" applyFont="1" applyFill="1" applyBorder="1" applyAlignment="1">
      <alignment horizontal="center" vertical="center" wrapText="1"/>
    </xf>
    <xf numFmtId="1" fontId="21" fillId="2" borderId="5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0" borderId="17" xfId="0" applyFont="1" applyBorder="1" applyAlignment="1">
      <alignment horizontal="left" vertical="center" wrapText="1" indent="1"/>
    </xf>
    <xf numFmtId="0" fontId="27" fillId="0" borderId="0" xfId="0" applyFont="1" applyAlignment="1">
      <alignment horizontal="left" vertical="center" wrapText="1" indent="1"/>
    </xf>
    <xf numFmtId="0" fontId="28" fillId="0" borderId="0" xfId="0" applyFont="1"/>
    <xf numFmtId="0" fontId="29" fillId="0" borderId="0" xfId="0" applyFont="1" applyAlignment="1">
      <alignment horizontal="left" vertical="center" wrapText="1" indent="1"/>
    </xf>
    <xf numFmtId="0" fontId="30" fillId="0" borderId="0" xfId="0" applyFont="1"/>
    <xf numFmtId="0" fontId="31" fillId="0" borderId="0" xfId="0" applyFont="1" applyAlignment="1">
      <alignment horizontal="center" vertical="center"/>
    </xf>
    <xf numFmtId="180" fontId="15" fillId="2" borderId="5" xfId="1" applyNumberFormat="1" applyFont="1" applyFill="1" applyBorder="1" applyAlignment="1">
      <alignment vertical="center"/>
    </xf>
    <xf numFmtId="180" fontId="16" fillId="2" borderId="5" xfId="35" applyNumberFormat="1" applyFont="1" applyFill="1" applyBorder="1" applyAlignment="1">
      <alignment vertical="center"/>
    </xf>
    <xf numFmtId="180" fontId="16" fillId="2" borderId="2" xfId="35" applyNumberFormat="1" applyFont="1" applyFill="1" applyBorder="1" applyAlignment="1">
      <alignment vertical="center"/>
    </xf>
    <xf numFmtId="180" fontId="16" fillId="2" borderId="3" xfId="35" applyNumberFormat="1" applyFont="1" applyFill="1" applyBorder="1" applyAlignment="1">
      <alignment vertical="center"/>
    </xf>
    <xf numFmtId="180" fontId="16" fillId="2" borderId="5" xfId="35" applyNumberFormat="1" applyFont="1" applyFill="1" applyBorder="1" applyAlignment="1">
      <alignment horizontal="center" vertical="center"/>
    </xf>
    <xf numFmtId="180" fontId="15" fillId="9" borderId="5" xfId="35" applyNumberFormat="1" applyFont="1" applyFill="1" applyBorder="1" applyAlignment="1">
      <alignment horizontal="center" vertical="center"/>
    </xf>
    <xf numFmtId="3" fontId="16" fillId="2" borderId="5" xfId="1" applyNumberFormat="1" applyFont="1" applyFill="1" applyBorder="1" applyAlignment="1">
      <alignment horizontal="center" vertical="center"/>
    </xf>
    <xf numFmtId="180" fontId="16" fillId="5" borderId="5" xfId="39" applyNumberFormat="1" applyFont="1" applyFill="1" applyBorder="1" applyAlignment="1">
      <alignment vertical="center"/>
    </xf>
    <xf numFmtId="1" fontId="16" fillId="5" borderId="5" xfId="0" applyNumberFormat="1" applyFont="1" applyFill="1" applyBorder="1" applyAlignment="1">
      <alignment vertical="center"/>
    </xf>
    <xf numFmtId="0" fontId="23" fillId="4" borderId="6" xfId="0" applyFont="1" applyFill="1" applyBorder="1" applyAlignment="1">
      <alignment horizontal="center" vertical="center"/>
    </xf>
    <xf numFmtId="0" fontId="15" fillId="2" borderId="5" xfId="1" applyNumberFormat="1" applyFont="1" applyFill="1" applyBorder="1" applyAlignment="1">
      <alignment horizontal="left" vertical="center"/>
    </xf>
    <xf numFmtId="0" fontId="15" fillId="2" borderId="2" xfId="1" applyNumberFormat="1" applyFont="1" applyFill="1" applyBorder="1" applyAlignment="1">
      <alignment horizontal="left" vertical="center"/>
    </xf>
    <xf numFmtId="0" fontId="15" fillId="2" borderId="4" xfId="1" applyNumberFormat="1" applyFont="1" applyFill="1" applyBorder="1" applyAlignment="1">
      <alignment horizontal="left" vertical="center"/>
    </xf>
    <xf numFmtId="0" fontId="15" fillId="2" borderId="3" xfId="1" applyNumberFormat="1" applyFont="1" applyFill="1" applyBorder="1" applyAlignment="1">
      <alignment horizontal="left" vertical="center"/>
    </xf>
    <xf numFmtId="0" fontId="15" fillId="2" borderId="5" xfId="1" applyNumberFormat="1" applyFont="1" applyFill="1" applyBorder="1" applyAlignment="1">
      <alignment horizontal="center" vertical="center"/>
    </xf>
    <xf numFmtId="0" fontId="15" fillId="2" borderId="12" xfId="1" applyNumberFormat="1" applyFont="1" applyFill="1" applyBorder="1" applyAlignment="1">
      <alignment horizontal="center" vertical="center"/>
    </xf>
    <xf numFmtId="0" fontId="15" fillId="2" borderId="0" xfId="1" applyNumberFormat="1" applyFont="1" applyFill="1" applyBorder="1" applyAlignment="1">
      <alignment horizontal="center" vertical="center"/>
    </xf>
    <xf numFmtId="0" fontId="15" fillId="2" borderId="9" xfId="1" applyNumberFormat="1" applyFont="1" applyFill="1" applyBorder="1" applyAlignment="1">
      <alignment horizontal="center" vertical="center"/>
    </xf>
    <xf numFmtId="0" fontId="16" fillId="2" borderId="12" xfId="1" applyNumberFormat="1" applyFont="1" applyFill="1" applyBorder="1" applyAlignment="1">
      <alignment horizontal="center" vertical="center"/>
    </xf>
    <xf numFmtId="0" fontId="16" fillId="2" borderId="0" xfId="1" applyNumberFormat="1" applyFont="1" applyFill="1" applyBorder="1" applyAlignment="1">
      <alignment horizontal="center" vertical="center"/>
    </xf>
    <xf numFmtId="0" fontId="16" fillId="2" borderId="9" xfId="1" applyNumberFormat="1" applyFont="1" applyFill="1" applyBorder="1" applyAlignment="1">
      <alignment horizontal="center" vertical="center"/>
    </xf>
  </cellXfs>
  <cellStyles count="40">
    <cellStyle name="args.style" xfId="3"/>
    <cellStyle name="category" xfId="4"/>
    <cellStyle name="Comma [0]_!!!GO" xfId="5"/>
    <cellStyle name="Comma_!!!GO" xfId="6"/>
    <cellStyle name="Currency $" xfId="7"/>
    <cellStyle name="Currency [0]_!!!GO" xfId="8"/>
    <cellStyle name="Currency_!!!GO" xfId="9"/>
    <cellStyle name="Euro" xfId="10"/>
    <cellStyle name="Grey" xfId="11"/>
    <cellStyle name="HEADER" xfId="12"/>
    <cellStyle name="Header1" xfId="13"/>
    <cellStyle name="Header2" xfId="14"/>
    <cellStyle name="Input [yellow]" xfId="15"/>
    <cellStyle name="Millares" xfId="35" builtinId="3"/>
    <cellStyle name="Millares 2" xfId="16"/>
    <cellStyle name="Millares 3" xfId="17"/>
    <cellStyle name="Millares 4" xfId="37"/>
    <cellStyle name="Millares 5" xfId="38"/>
    <cellStyle name="Milliers [0]_!!!GO" xfId="18"/>
    <cellStyle name="Milliers_!!!GO" xfId="19"/>
    <cellStyle name="Model" xfId="20"/>
    <cellStyle name="Moeda [0]_!!!GO" xfId="21"/>
    <cellStyle name="Moeda_!!!GO" xfId="22"/>
    <cellStyle name="Moneda [0]" xfId="39" builtinId="7"/>
    <cellStyle name="Monétaire [0]_!!!GO" xfId="23"/>
    <cellStyle name="Monétaire_!!!GO" xfId="24"/>
    <cellStyle name="Normal" xfId="0" builtinId="0"/>
    <cellStyle name="Normal - Style1" xfId="25"/>
    <cellStyle name="Normal 2" xfId="1"/>
    <cellStyle name="Normal 3" xfId="26"/>
    <cellStyle name="Normal 4" xfId="27"/>
    <cellStyle name="Œ…‹æØ‚è [0.00]_!!!GO" xfId="28"/>
    <cellStyle name="Œ…‹æØ‚è_!!!GO" xfId="29"/>
    <cellStyle name="per.style" xfId="30"/>
    <cellStyle name="Percent [2]" xfId="31"/>
    <cellStyle name="Porcentaje" xfId="36" builtinId="5"/>
    <cellStyle name="Porcentual 2" xfId="2"/>
    <cellStyle name="Porcentual 3" xfId="32"/>
    <cellStyle name="subhead" xfId="33"/>
    <cellStyle name="þ_x001d_ð'&amp;Oý—&amp;HýG_x0008__x0015_r_x0016__x0007__x0001__x0001_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i\USERS\CONTA\INFJUNT\2002\IJ04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scritorio/Mis%20documentos/UNITEC/VAR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STUDI~1/CONFIG~1/Temp/Rar$DI03.781/PYG%20MARZO%20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%20BALLENA%20AZU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o"/>
      <sheetName val="MENU-PRINCIPAL"/>
      <sheetName val="baseDatosHoteles"/>
      <sheetName val="Ocupación"/>
      <sheetName val="Estadisticas"/>
      <sheetName val="Nómina"/>
      <sheetName val="Empleados"/>
      <sheetName val="Resumen"/>
      <sheetName val="Ideal"/>
      <sheetName val="Total"/>
      <sheetName val="Ejec-Presup"/>
      <sheetName val="Ejecutado"/>
      <sheetName val="EjecAcum"/>
      <sheetName val="TD"/>
      <sheetName val="BALANCE"/>
      <sheetName val="ANEXOS"/>
      <sheetName val="CARTERA"/>
      <sheetName val="CUENTAS POR PAGAR"/>
      <sheetName val="INVERSION"/>
      <sheetName val="DATOS"/>
      <sheetName val="INDICADORES "/>
      <sheetName val="INDICES DE LIQUIDEZ"/>
      <sheetName val="INDICADORES DE ROTACION"/>
      <sheetName val="RENTABILIDAD"/>
      <sheetName val="OCUPACION"/>
      <sheetName val="ofimatica"/>
      <sheetName val="acumulado"/>
      <sheetName val="PROYECT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"/>
      <sheetName val="VARIACION $"/>
      <sheetName val="TRASLADO"/>
      <sheetName val="ENTRADA"/>
      <sheetName val="CXP"/>
      <sheetName val="VTAS"/>
      <sheetName val="PyG Comparativo"/>
      <sheetName val="EXTRACTO"/>
      <sheetName val="GERENCIA"/>
      <sheetName val="PORCIONAMIENTO"/>
      <sheetName val="REC ESTANDA"/>
      <sheetName val="CONSUMO"/>
      <sheetName val="Resumen 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J1">
            <v>3</v>
          </cell>
        </row>
        <row r="2">
          <cell r="J2">
            <v>7</v>
          </cell>
        </row>
        <row r="5">
          <cell r="A5" t="str">
            <v>FECHA</v>
          </cell>
          <cell r="B5" t="str">
            <v>PAID OUT</v>
          </cell>
          <cell r="C5" t="str">
            <v>SEGURO HOTELERO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C"/>
      <sheetName val="Hoja2"/>
      <sheetName val="Hoja6"/>
      <sheetName val="Hoja7"/>
      <sheetName val="Hoja8"/>
      <sheetName val="Hoja9"/>
      <sheetName val="Hoja10"/>
      <sheetName val="Hoja11"/>
      <sheetName val="Hoja13"/>
      <sheetName val="Hoja14"/>
      <sheetName val="Hoja15"/>
      <sheetName val="Hoja16"/>
      <sheetName val="Hoja17"/>
      <sheetName val="Hoja18"/>
      <sheetName val="Hoja19"/>
      <sheetName val="Hoja20"/>
      <sheetName val="Hoja21"/>
      <sheetName val="Hoja22"/>
      <sheetName val="Hoja23"/>
      <sheetName val="Hoja24"/>
      <sheetName val="Hoja25"/>
      <sheetName val="Hoja26"/>
      <sheetName val="Hoja27"/>
      <sheetName val="Hoja28"/>
      <sheetName val="Hoja29"/>
      <sheetName val="TABLA"/>
      <sheetName val="Datos"/>
    </sheetNames>
    <sheetDataSet>
      <sheetData sheetId="0">
        <row r="4">
          <cell r="A4" t="str">
            <v>Cta_Origen</v>
          </cell>
          <cell r="B4" t="str">
            <v>Cta_Depu</v>
          </cell>
          <cell r="C4" t="str">
            <v>Niv</v>
          </cell>
          <cell r="D4" t="str">
            <v>Descripcion_Cta</v>
          </cell>
          <cell r="E4" t="str">
            <v>Niv_1</v>
          </cell>
          <cell r="F4" t="str">
            <v>Niv_2</v>
          </cell>
          <cell r="G4" t="str">
            <v>Niv_3</v>
          </cell>
          <cell r="H4" t="str">
            <v>Niv_4</v>
          </cell>
          <cell r="I4" t="str">
            <v>Niv_5</v>
          </cell>
          <cell r="J4" t="str">
            <v>Niv_6</v>
          </cell>
        </row>
        <row r="5">
          <cell r="A5">
            <v>91352</v>
          </cell>
          <cell r="B5" t="str">
            <v>2</v>
          </cell>
          <cell r="C5">
            <v>1</v>
          </cell>
          <cell r="D5" t="str">
            <v xml:space="preserve">pasivos                  </v>
          </cell>
          <cell r="E5" t="str">
            <v xml:space="preserve">Pasivos   </v>
          </cell>
        </row>
        <row r="6">
          <cell r="A6">
            <v>913521</v>
          </cell>
          <cell r="B6" t="str">
            <v>21</v>
          </cell>
          <cell r="C6">
            <v>2</v>
          </cell>
          <cell r="D6" t="str">
            <v xml:space="preserve">obligaciones financieras </v>
          </cell>
          <cell r="E6" t="str">
            <v xml:space="preserve">Pasivos   </v>
          </cell>
          <cell r="F6" t="str">
            <v>Obligaciones Financieras</v>
          </cell>
        </row>
        <row r="7">
          <cell r="A7">
            <v>91352105</v>
          </cell>
          <cell r="B7" t="str">
            <v>2105</v>
          </cell>
          <cell r="C7">
            <v>3</v>
          </cell>
          <cell r="D7" t="str">
            <v xml:space="preserve">bancos nacionales        </v>
          </cell>
          <cell r="E7" t="str">
            <v xml:space="preserve">Pasivos   </v>
          </cell>
          <cell r="F7" t="str">
            <v>Obligaciones Financieras</v>
          </cell>
          <cell r="G7" t="str">
            <v>Nacionales</v>
          </cell>
        </row>
        <row r="8">
          <cell r="A8">
            <v>9135210505</v>
          </cell>
          <cell r="B8" t="str">
            <v>210505</v>
          </cell>
          <cell r="C8">
            <v>4</v>
          </cell>
          <cell r="D8" t="str">
            <v xml:space="preserve">sobregiros               </v>
          </cell>
          <cell r="E8" t="str">
            <v xml:space="preserve">Pasivos   </v>
          </cell>
          <cell r="F8" t="str">
            <v>Obligaciones Financieras</v>
          </cell>
          <cell r="G8" t="str">
            <v>Nacionales</v>
          </cell>
          <cell r="H8" t="str">
            <v>Sobregiros</v>
          </cell>
        </row>
        <row r="9">
          <cell r="A9">
            <v>913521050501</v>
          </cell>
          <cell r="B9" t="str">
            <v>21050501</v>
          </cell>
          <cell r="C9">
            <v>5</v>
          </cell>
          <cell r="D9" t="str">
            <v xml:space="preserve">davivienda               </v>
          </cell>
          <cell r="E9" t="str">
            <v xml:space="preserve">Pasivos   </v>
          </cell>
          <cell r="F9" t="str">
            <v>Obligaciones Financieras</v>
          </cell>
          <cell r="G9" t="str">
            <v>Nacionales</v>
          </cell>
          <cell r="H9" t="str">
            <v>Sobregiros</v>
          </cell>
          <cell r="I9" t="str">
            <v>Davivienda</v>
          </cell>
        </row>
        <row r="10">
          <cell r="A10">
            <v>9135210510</v>
          </cell>
          <cell r="B10" t="str">
            <v>210510</v>
          </cell>
          <cell r="C10">
            <v>4</v>
          </cell>
          <cell r="D10" t="str">
            <v xml:space="preserve">pagares                  </v>
          </cell>
          <cell r="E10" t="str">
            <v xml:space="preserve">Pasivos   </v>
          </cell>
          <cell r="F10" t="str">
            <v>Obligaciones Financieras</v>
          </cell>
          <cell r="G10" t="str">
            <v>Nacionales</v>
          </cell>
          <cell r="H10" t="str">
            <v>Pagares</v>
          </cell>
        </row>
        <row r="11">
          <cell r="A11">
            <v>913521051001</v>
          </cell>
          <cell r="B11" t="str">
            <v>21051001</v>
          </cell>
          <cell r="C11">
            <v>5</v>
          </cell>
          <cell r="D11" t="str">
            <v xml:space="preserve">pagares                  </v>
          </cell>
          <cell r="E11" t="str">
            <v xml:space="preserve">Pasivos   </v>
          </cell>
          <cell r="F11" t="str">
            <v>Obligaciones Financieras</v>
          </cell>
          <cell r="G11" t="str">
            <v>Nacionales</v>
          </cell>
          <cell r="H11" t="str">
            <v>Pagares</v>
          </cell>
          <cell r="I11" t="str">
            <v>Pagares</v>
          </cell>
        </row>
        <row r="12">
          <cell r="A12">
            <v>91352110</v>
          </cell>
          <cell r="B12" t="str">
            <v>2110</v>
          </cell>
          <cell r="C12">
            <v>3</v>
          </cell>
          <cell r="D12" t="str">
            <v xml:space="preserve">bancos del exterior      </v>
          </cell>
          <cell r="E12" t="str">
            <v xml:space="preserve">Pasivos   </v>
          </cell>
          <cell r="F12" t="str">
            <v>Obligaciones Financieras</v>
          </cell>
          <cell r="G12" t="str">
            <v xml:space="preserve">bancos del exterior      </v>
          </cell>
        </row>
        <row r="13">
          <cell r="A13">
            <v>91352115</v>
          </cell>
          <cell r="B13" t="str">
            <v>2115</v>
          </cell>
          <cell r="C13">
            <v>3</v>
          </cell>
          <cell r="D13" t="str">
            <v>corporaciones financieras</v>
          </cell>
          <cell r="E13" t="str">
            <v xml:space="preserve">Pasivos   </v>
          </cell>
          <cell r="F13" t="str">
            <v>Obligaciones Financieras</v>
          </cell>
          <cell r="G13" t="str">
            <v>corporaciones financieras</v>
          </cell>
        </row>
        <row r="14">
          <cell r="A14">
            <v>91352120</v>
          </cell>
          <cell r="B14" t="str">
            <v>2120</v>
          </cell>
          <cell r="C14">
            <v>3</v>
          </cell>
          <cell r="D14" t="str">
            <v>compañias de financiamiento Co.</v>
          </cell>
          <cell r="E14" t="str">
            <v xml:space="preserve">Pasivos   </v>
          </cell>
          <cell r="F14" t="str">
            <v>Obligaciones Financieras</v>
          </cell>
          <cell r="G14" t="str">
            <v>compañias de financiamiento Co.</v>
          </cell>
        </row>
        <row r="15">
          <cell r="A15">
            <v>91352125</v>
          </cell>
          <cell r="B15" t="str">
            <v>2125</v>
          </cell>
          <cell r="C15">
            <v>3</v>
          </cell>
          <cell r="D15" t="str">
            <v>corporaciones de ahorro y</v>
          </cell>
          <cell r="E15" t="str">
            <v xml:space="preserve">Pasivos   </v>
          </cell>
          <cell r="F15" t="str">
            <v>Obligaciones Financieras</v>
          </cell>
          <cell r="G15" t="str">
            <v>corporaciones de ahorro y</v>
          </cell>
        </row>
        <row r="16">
          <cell r="A16">
            <v>91352130</v>
          </cell>
          <cell r="B16" t="str">
            <v>2130</v>
          </cell>
          <cell r="C16">
            <v>3</v>
          </cell>
          <cell r="D16" t="str">
            <v>entidades financ del exte</v>
          </cell>
          <cell r="E16" t="str">
            <v xml:space="preserve">Pasivos   </v>
          </cell>
          <cell r="F16" t="str">
            <v>Obligaciones Financieras</v>
          </cell>
          <cell r="G16" t="str">
            <v>entidades financ del exte</v>
          </cell>
        </row>
        <row r="17">
          <cell r="A17">
            <v>91352135</v>
          </cell>
          <cell r="B17" t="str">
            <v>2135</v>
          </cell>
          <cell r="C17">
            <v>3</v>
          </cell>
          <cell r="D17" t="str">
            <v>compromisos de recompra i</v>
          </cell>
          <cell r="E17" t="str">
            <v xml:space="preserve">Pasivos   </v>
          </cell>
          <cell r="F17" t="str">
            <v>Obligaciones Financieras</v>
          </cell>
          <cell r="G17" t="str">
            <v>compromisos de recompra i</v>
          </cell>
        </row>
        <row r="18">
          <cell r="A18">
            <v>91352140</v>
          </cell>
          <cell r="B18" t="str">
            <v>2140</v>
          </cell>
          <cell r="C18">
            <v>3</v>
          </cell>
          <cell r="D18" t="str">
            <v>compromisos de recompra c</v>
          </cell>
          <cell r="E18" t="str">
            <v xml:space="preserve">Pasivos   </v>
          </cell>
          <cell r="F18" t="str">
            <v>Obligaciones Financieras</v>
          </cell>
          <cell r="G18" t="str">
            <v>compromisos de recompra c</v>
          </cell>
        </row>
        <row r="19">
          <cell r="A19">
            <v>91352195</v>
          </cell>
          <cell r="B19" t="str">
            <v>2195</v>
          </cell>
          <cell r="C19">
            <v>3</v>
          </cell>
          <cell r="D19" t="str">
            <v>otras obligaciones financ</v>
          </cell>
          <cell r="E19" t="str">
            <v xml:space="preserve">Pasivos   </v>
          </cell>
          <cell r="F19" t="str">
            <v>Obligaciones Financieras</v>
          </cell>
          <cell r="G19" t="str">
            <v>otras obligaciones financ</v>
          </cell>
        </row>
        <row r="20">
          <cell r="A20">
            <v>9135219505</v>
          </cell>
          <cell r="B20" t="str">
            <v>219505</v>
          </cell>
          <cell r="C20">
            <v>4</v>
          </cell>
          <cell r="D20" t="str">
            <v xml:space="preserve">particulares             </v>
          </cell>
          <cell r="E20" t="str">
            <v xml:space="preserve">Pasivos   </v>
          </cell>
          <cell r="F20" t="str">
            <v>Obligaciones Financieras</v>
          </cell>
          <cell r="G20" t="str">
            <v>Otras Obliga. Finan</v>
          </cell>
          <cell r="H20" t="str">
            <v>Particulares</v>
          </cell>
        </row>
        <row r="21">
          <cell r="A21">
            <v>913521950501</v>
          </cell>
          <cell r="B21" t="str">
            <v>21950501</v>
          </cell>
          <cell r="C21">
            <v>5</v>
          </cell>
          <cell r="D21" t="str">
            <v xml:space="preserve">particulares             </v>
          </cell>
          <cell r="E21" t="str">
            <v xml:space="preserve">Pasivos   </v>
          </cell>
          <cell r="F21" t="str">
            <v>Obligaciones Financieras</v>
          </cell>
          <cell r="G21" t="str">
            <v>Otras Obliga. Finan</v>
          </cell>
          <cell r="H21" t="str">
            <v>Particulares</v>
          </cell>
          <cell r="I21" t="str">
            <v>Particulares</v>
          </cell>
        </row>
        <row r="22">
          <cell r="A22">
            <v>913522</v>
          </cell>
          <cell r="B22" t="str">
            <v>22</v>
          </cell>
          <cell r="C22">
            <v>2</v>
          </cell>
          <cell r="D22" t="str">
            <v xml:space="preserve">proveedores              </v>
          </cell>
          <cell r="E22" t="str">
            <v xml:space="preserve">Pasivos   </v>
          </cell>
          <cell r="F22" t="str">
            <v>Proveedores</v>
          </cell>
        </row>
        <row r="23">
          <cell r="A23">
            <v>91352205</v>
          </cell>
          <cell r="B23" t="str">
            <v>2205</v>
          </cell>
          <cell r="C23">
            <v>3</v>
          </cell>
          <cell r="D23" t="str">
            <v xml:space="preserve">nacionales               </v>
          </cell>
          <cell r="E23" t="str">
            <v xml:space="preserve">Pasivos   </v>
          </cell>
          <cell r="F23" t="str">
            <v>Proveedores</v>
          </cell>
          <cell r="G23" t="str">
            <v>Nacionales</v>
          </cell>
        </row>
        <row r="24">
          <cell r="A24">
            <v>9135220501</v>
          </cell>
          <cell r="B24" t="str">
            <v>220501</v>
          </cell>
          <cell r="C24">
            <v>4</v>
          </cell>
          <cell r="D24" t="str">
            <v xml:space="preserve">proveedores nacionales   </v>
          </cell>
          <cell r="E24" t="str">
            <v xml:space="preserve">Pasivos   </v>
          </cell>
          <cell r="F24" t="str">
            <v>Proveedores</v>
          </cell>
          <cell r="G24" t="str">
            <v>Nacionales</v>
          </cell>
          <cell r="H24" t="str">
            <v>Nacionales</v>
          </cell>
        </row>
        <row r="25">
          <cell r="A25">
            <v>913522050101</v>
          </cell>
          <cell r="B25" t="str">
            <v>22050101</v>
          </cell>
          <cell r="C25">
            <v>5</v>
          </cell>
          <cell r="D25" t="str">
            <v xml:space="preserve">de materia prima         </v>
          </cell>
          <cell r="E25" t="str">
            <v xml:space="preserve">Pasivos   </v>
          </cell>
          <cell r="F25" t="str">
            <v>Proveedores</v>
          </cell>
          <cell r="G25" t="str">
            <v>Nacionales</v>
          </cell>
          <cell r="H25" t="str">
            <v>Nacionales</v>
          </cell>
          <cell r="I25" t="str">
            <v xml:space="preserve">de materia prima         </v>
          </cell>
        </row>
        <row r="26">
          <cell r="A26">
            <v>913522050102</v>
          </cell>
          <cell r="B26" t="str">
            <v>22050102</v>
          </cell>
          <cell r="C26">
            <v>5</v>
          </cell>
          <cell r="D26" t="str">
            <v xml:space="preserve">otros proveedores        </v>
          </cell>
          <cell r="E26" t="str">
            <v xml:space="preserve">Pasivos   </v>
          </cell>
          <cell r="F26" t="str">
            <v>Proveedores</v>
          </cell>
          <cell r="G26" t="str">
            <v>Nacionales</v>
          </cell>
          <cell r="H26" t="str">
            <v>Nacionales</v>
          </cell>
          <cell r="I26" t="str">
            <v xml:space="preserve">otros proveedores        </v>
          </cell>
        </row>
        <row r="27">
          <cell r="A27">
            <v>913522050103</v>
          </cell>
          <cell r="B27" t="str">
            <v>22050103</v>
          </cell>
          <cell r="C27">
            <v>5</v>
          </cell>
          <cell r="D27" t="str">
            <v xml:space="preserve">productos terminados     </v>
          </cell>
          <cell r="E27" t="str">
            <v xml:space="preserve">Pasivos   </v>
          </cell>
          <cell r="F27" t="str">
            <v>Proveedores</v>
          </cell>
          <cell r="G27" t="str">
            <v>Nacionales</v>
          </cell>
          <cell r="H27" t="str">
            <v>Nacionales</v>
          </cell>
          <cell r="I27" t="str">
            <v xml:space="preserve">productos terminados     </v>
          </cell>
        </row>
        <row r="28">
          <cell r="A28">
            <v>913522050104</v>
          </cell>
          <cell r="B28" t="str">
            <v>22050104</v>
          </cell>
          <cell r="C28">
            <v>5</v>
          </cell>
          <cell r="D28" t="str">
            <v xml:space="preserve">suministros de aseo      </v>
          </cell>
          <cell r="E28" t="str">
            <v xml:space="preserve">Pasivos   </v>
          </cell>
          <cell r="F28" t="str">
            <v>Proveedores</v>
          </cell>
          <cell r="G28" t="str">
            <v>Nacionales</v>
          </cell>
          <cell r="H28" t="str">
            <v>Nacionales</v>
          </cell>
          <cell r="I28" t="str">
            <v xml:space="preserve">suministros de aseo      </v>
          </cell>
        </row>
        <row r="29">
          <cell r="A29">
            <v>913522050105</v>
          </cell>
          <cell r="B29" t="str">
            <v>22050105</v>
          </cell>
          <cell r="C29">
            <v>5</v>
          </cell>
          <cell r="D29" t="str">
            <v xml:space="preserve">suministros papeleria    </v>
          </cell>
          <cell r="E29" t="str">
            <v xml:space="preserve">Pasivos   </v>
          </cell>
          <cell r="F29" t="str">
            <v>Proveedores</v>
          </cell>
          <cell r="G29" t="str">
            <v>Nacionales</v>
          </cell>
          <cell r="H29" t="str">
            <v>Nacionales</v>
          </cell>
          <cell r="I29" t="str">
            <v xml:space="preserve">suministros papeleria    </v>
          </cell>
        </row>
        <row r="30">
          <cell r="A30">
            <v>913522050106</v>
          </cell>
          <cell r="B30" t="str">
            <v>22050106</v>
          </cell>
          <cell r="C30">
            <v>5</v>
          </cell>
          <cell r="D30" t="str">
            <v xml:space="preserve">suministros habitaciones </v>
          </cell>
          <cell r="E30" t="str">
            <v xml:space="preserve">Pasivos   </v>
          </cell>
          <cell r="F30" t="str">
            <v>Proveedores</v>
          </cell>
          <cell r="G30" t="str">
            <v>Nacionales</v>
          </cell>
          <cell r="H30" t="str">
            <v>Nacionales</v>
          </cell>
          <cell r="I30" t="str">
            <v xml:space="preserve">suministros habitaciones </v>
          </cell>
        </row>
        <row r="31">
          <cell r="A31">
            <v>91352210</v>
          </cell>
          <cell r="B31" t="str">
            <v>2210</v>
          </cell>
          <cell r="C31">
            <v>3</v>
          </cell>
          <cell r="D31" t="str">
            <v xml:space="preserve">del exterior             </v>
          </cell>
          <cell r="E31" t="str">
            <v xml:space="preserve">Pasivos   </v>
          </cell>
          <cell r="F31" t="str">
            <v>Proveedores</v>
          </cell>
          <cell r="G31" t="str">
            <v>Del Exterior</v>
          </cell>
        </row>
        <row r="32">
          <cell r="A32">
            <v>913523</v>
          </cell>
          <cell r="B32" t="str">
            <v>23</v>
          </cell>
          <cell r="C32">
            <v>2</v>
          </cell>
          <cell r="D32" t="str">
            <v xml:space="preserve">cuentas por pagar        </v>
          </cell>
          <cell r="E32" t="str">
            <v xml:space="preserve">Pasivos   </v>
          </cell>
          <cell r="F32" t="str">
            <v>Cuentas por Pagar</v>
          </cell>
        </row>
        <row r="33">
          <cell r="A33">
            <v>91352305</v>
          </cell>
          <cell r="B33" t="str">
            <v>2305</v>
          </cell>
          <cell r="C33">
            <v>3</v>
          </cell>
          <cell r="D33" t="str">
            <v>cuentas corrientes comerc</v>
          </cell>
          <cell r="E33" t="str">
            <v xml:space="preserve">Pasivos   </v>
          </cell>
          <cell r="F33" t="str">
            <v>Cuentas por Pagar</v>
          </cell>
          <cell r="G33" t="str">
            <v>Ctas Ctes Comerciales</v>
          </cell>
        </row>
        <row r="34">
          <cell r="A34">
            <v>9135230501</v>
          </cell>
          <cell r="B34" t="str">
            <v>230501</v>
          </cell>
          <cell r="C34">
            <v>4</v>
          </cell>
          <cell r="D34" t="str">
            <v>cuenta por pagar a la cop</v>
          </cell>
          <cell r="E34" t="str">
            <v xml:space="preserve">Pasivos   </v>
          </cell>
          <cell r="F34" t="str">
            <v>Cuentas por Pagar</v>
          </cell>
          <cell r="G34" t="str">
            <v>Ctas Ctes Comerciales</v>
          </cell>
          <cell r="H34" t="str">
            <v>Cta x Pg Copropiedad</v>
          </cell>
        </row>
        <row r="35">
          <cell r="A35">
            <v>913523050101</v>
          </cell>
          <cell r="B35" t="str">
            <v>23050101</v>
          </cell>
          <cell r="C35">
            <v>5</v>
          </cell>
          <cell r="D35" t="str">
            <v>cuenta por pagar a la cop</v>
          </cell>
          <cell r="E35" t="str">
            <v xml:space="preserve">Pasivos   </v>
          </cell>
          <cell r="F35" t="str">
            <v>Cuentas por Pagar</v>
          </cell>
          <cell r="G35" t="str">
            <v>Ctas Ctes Comerciales</v>
          </cell>
          <cell r="H35" t="str">
            <v>Cta x Pg Copropiedad</v>
          </cell>
          <cell r="I35" t="str">
            <v>Cta x Pg Copropiedad</v>
          </cell>
        </row>
        <row r="36">
          <cell r="A36">
            <v>9135230502</v>
          </cell>
          <cell r="B36" t="str">
            <v>230502</v>
          </cell>
          <cell r="C36">
            <v>4</v>
          </cell>
          <cell r="D36" t="str">
            <v xml:space="preserve">reposicion activos       </v>
          </cell>
          <cell r="E36" t="str">
            <v xml:space="preserve">Pasivos   </v>
          </cell>
          <cell r="F36" t="str">
            <v>Cuentas por Pagar</v>
          </cell>
          <cell r="G36" t="str">
            <v>Ctas Ctes Comerciales</v>
          </cell>
          <cell r="H36" t="str">
            <v>Reposicion Activos</v>
          </cell>
        </row>
        <row r="37">
          <cell r="A37">
            <v>913523050201</v>
          </cell>
          <cell r="B37" t="str">
            <v>23050201</v>
          </cell>
          <cell r="C37">
            <v>5</v>
          </cell>
          <cell r="D37" t="str">
            <v xml:space="preserve">reposicion activos       </v>
          </cell>
          <cell r="E37" t="str">
            <v xml:space="preserve">Pasivos   </v>
          </cell>
          <cell r="F37" t="str">
            <v>Cuentas por Pagar</v>
          </cell>
          <cell r="G37" t="str">
            <v>Ctas Ctes Comerciales</v>
          </cell>
          <cell r="H37" t="str">
            <v>Reposicion Activos</v>
          </cell>
          <cell r="I37" t="str">
            <v xml:space="preserve">reposicion activos       </v>
          </cell>
        </row>
        <row r="38">
          <cell r="A38">
            <v>913523050202</v>
          </cell>
          <cell r="B38" t="str">
            <v>23050202</v>
          </cell>
          <cell r="C38">
            <v>5</v>
          </cell>
          <cell r="D38" t="str">
            <v xml:space="preserve">fondo de reserva (junta) </v>
          </cell>
          <cell r="E38" t="str">
            <v xml:space="preserve">Pasivos   </v>
          </cell>
          <cell r="F38" t="str">
            <v>Cuentas por Pagar</v>
          </cell>
          <cell r="G38" t="str">
            <v>Ctas Ctes Comerciales</v>
          </cell>
          <cell r="H38" t="str">
            <v>Reposicion Activos</v>
          </cell>
          <cell r="I38" t="str">
            <v xml:space="preserve">fondo de reserva (junta) </v>
          </cell>
        </row>
        <row r="39">
          <cell r="A39">
            <v>913523050203</v>
          </cell>
          <cell r="B39" t="str">
            <v>23050203</v>
          </cell>
          <cell r="C39">
            <v>5</v>
          </cell>
          <cell r="D39" t="str">
            <v>int generados por capital</v>
          </cell>
          <cell r="E39" t="str">
            <v xml:space="preserve">Pasivos   </v>
          </cell>
          <cell r="F39" t="str">
            <v>Cuentas por Pagar</v>
          </cell>
          <cell r="G39" t="str">
            <v>Ctas Ctes Comerciales</v>
          </cell>
          <cell r="H39" t="str">
            <v>Reposicion Activos</v>
          </cell>
          <cell r="I39" t="str">
            <v>int generados por capital</v>
          </cell>
        </row>
        <row r="40">
          <cell r="A40">
            <v>9135230503</v>
          </cell>
          <cell r="B40" t="str">
            <v>230503</v>
          </cell>
          <cell r="C40">
            <v>4</v>
          </cell>
          <cell r="D40" t="str">
            <v>cuenta por pagar al admin</v>
          </cell>
          <cell r="E40" t="str">
            <v xml:space="preserve">Pasivos   </v>
          </cell>
          <cell r="F40" t="str">
            <v>Cuentas por Pagar</v>
          </cell>
          <cell r="G40" t="str">
            <v>Ctas Ctes Comerciales</v>
          </cell>
          <cell r="H40" t="str">
            <v>Cta x Pg al Admin</v>
          </cell>
        </row>
        <row r="41">
          <cell r="A41">
            <v>913523050301</v>
          </cell>
          <cell r="B41" t="str">
            <v>23050301</v>
          </cell>
          <cell r="C41">
            <v>5</v>
          </cell>
          <cell r="D41" t="str">
            <v>cuenta por pagar al admin</v>
          </cell>
          <cell r="E41" t="str">
            <v xml:space="preserve">Pasivos   </v>
          </cell>
          <cell r="F41" t="str">
            <v>Cuentas por Pagar</v>
          </cell>
          <cell r="G41" t="str">
            <v>Ctas Ctes Comerciales</v>
          </cell>
          <cell r="H41" t="str">
            <v>Cta x Pg al Admin</v>
          </cell>
          <cell r="I41" t="str">
            <v>Cta x Pg al Admin</v>
          </cell>
        </row>
        <row r="42">
          <cell r="A42">
            <v>9135230590</v>
          </cell>
          <cell r="B42" t="str">
            <v>230590</v>
          </cell>
          <cell r="C42">
            <v>4</v>
          </cell>
          <cell r="D42" t="str">
            <v xml:space="preserve">caja menor               </v>
          </cell>
          <cell r="E42" t="str">
            <v xml:space="preserve">Pasivos   </v>
          </cell>
          <cell r="F42" t="str">
            <v>Cuentas por Pagar</v>
          </cell>
          <cell r="G42" t="str">
            <v>Ctas Ctes Comerciales</v>
          </cell>
          <cell r="H42" t="str">
            <v>Caja Menor</v>
          </cell>
        </row>
        <row r="43">
          <cell r="A43">
            <v>913523059001</v>
          </cell>
          <cell r="B43" t="str">
            <v>23059001</v>
          </cell>
          <cell r="C43">
            <v>5</v>
          </cell>
          <cell r="D43" t="str">
            <v xml:space="preserve">caja menor recepcion     </v>
          </cell>
          <cell r="E43" t="str">
            <v xml:space="preserve">Pasivos   </v>
          </cell>
          <cell r="F43" t="str">
            <v>Cuentas por Pagar</v>
          </cell>
          <cell r="G43" t="str">
            <v>Ctas Ctes Comerciales</v>
          </cell>
          <cell r="H43" t="str">
            <v>Caja Menor</v>
          </cell>
          <cell r="I43" t="str">
            <v xml:space="preserve">caja menor recepcion     </v>
          </cell>
        </row>
        <row r="44">
          <cell r="A44">
            <v>913523059002</v>
          </cell>
          <cell r="B44" t="str">
            <v>23059002</v>
          </cell>
          <cell r="C44">
            <v>5</v>
          </cell>
          <cell r="D44" t="str">
            <v xml:space="preserve">caja menor compras       </v>
          </cell>
          <cell r="E44" t="str">
            <v xml:space="preserve">Pasivos   </v>
          </cell>
          <cell r="F44" t="str">
            <v>Cuentas por Pagar</v>
          </cell>
          <cell r="G44" t="str">
            <v>Ctas Ctes Comerciales</v>
          </cell>
          <cell r="H44" t="str">
            <v>Caja Menor</v>
          </cell>
          <cell r="I44" t="str">
            <v xml:space="preserve">caja menor compras       </v>
          </cell>
        </row>
        <row r="45">
          <cell r="A45">
            <v>913523059003</v>
          </cell>
          <cell r="B45" t="str">
            <v>23059003</v>
          </cell>
          <cell r="C45">
            <v>5</v>
          </cell>
          <cell r="D45" t="str">
            <v>caja menor administracion</v>
          </cell>
          <cell r="E45" t="str">
            <v xml:space="preserve">Pasivos   </v>
          </cell>
          <cell r="F45" t="str">
            <v>Cuentas por Pagar</v>
          </cell>
          <cell r="G45" t="str">
            <v>Ctas Ctes Comerciales</v>
          </cell>
          <cell r="H45" t="str">
            <v>Caja Menor</v>
          </cell>
          <cell r="I45" t="str">
            <v>caja menor administracion</v>
          </cell>
        </row>
        <row r="46">
          <cell r="A46">
            <v>913523059004</v>
          </cell>
          <cell r="B46" t="str">
            <v>23059004</v>
          </cell>
          <cell r="C46">
            <v>5</v>
          </cell>
          <cell r="D46" t="str">
            <v>caja menor gerencia fin d</v>
          </cell>
          <cell r="E46" t="str">
            <v xml:space="preserve">Pasivos   </v>
          </cell>
          <cell r="F46" t="str">
            <v>Cuentas por Pagar</v>
          </cell>
          <cell r="G46" t="str">
            <v>Ctas Ctes Comerciales</v>
          </cell>
          <cell r="H46" t="str">
            <v>Caja Menor</v>
          </cell>
          <cell r="I46" t="str">
            <v>caja menor gerencia fin d</v>
          </cell>
        </row>
        <row r="47">
          <cell r="A47">
            <v>913523059005</v>
          </cell>
          <cell r="B47" t="str">
            <v>23059005</v>
          </cell>
          <cell r="C47">
            <v>5</v>
          </cell>
          <cell r="D47" t="str">
            <v xml:space="preserve">paidouts                 </v>
          </cell>
          <cell r="E47" t="str">
            <v xml:space="preserve">Pasivos   </v>
          </cell>
          <cell r="F47" t="str">
            <v>Cuentas por Pagar</v>
          </cell>
          <cell r="G47" t="str">
            <v>Ctas Ctes Comerciales</v>
          </cell>
          <cell r="H47" t="str">
            <v>Caja Menor</v>
          </cell>
          <cell r="I47" t="str">
            <v xml:space="preserve">paidouts                 </v>
          </cell>
        </row>
        <row r="48">
          <cell r="A48">
            <v>9135230595</v>
          </cell>
          <cell r="B48" t="str">
            <v>230595</v>
          </cell>
          <cell r="C48">
            <v>4</v>
          </cell>
          <cell r="D48" t="str">
            <v xml:space="preserve">constructora 2003        </v>
          </cell>
          <cell r="E48" t="str">
            <v xml:space="preserve">Pasivos   </v>
          </cell>
          <cell r="F48" t="str">
            <v>Cuentas por Pagar</v>
          </cell>
          <cell r="G48" t="str">
            <v>Ctas Ctes Comerciales</v>
          </cell>
          <cell r="H48" t="str">
            <v>Constructora 2003</v>
          </cell>
        </row>
        <row r="49">
          <cell r="A49">
            <v>913523059501</v>
          </cell>
          <cell r="B49" t="str">
            <v>23059501</v>
          </cell>
          <cell r="C49">
            <v>5</v>
          </cell>
          <cell r="D49" t="str">
            <v xml:space="preserve">constructora 2003        </v>
          </cell>
          <cell r="E49" t="str">
            <v xml:space="preserve">Pasivos   </v>
          </cell>
          <cell r="F49" t="str">
            <v>Cuentas por Pagar</v>
          </cell>
          <cell r="G49" t="str">
            <v>Ctas Ctes Comerciales</v>
          </cell>
          <cell r="H49" t="str">
            <v>Constructora 2003</v>
          </cell>
          <cell r="I49" t="str">
            <v>Constructora 2003</v>
          </cell>
        </row>
        <row r="50">
          <cell r="A50">
            <v>91352320</v>
          </cell>
          <cell r="B50" t="str">
            <v>2320</v>
          </cell>
          <cell r="C50">
            <v>3</v>
          </cell>
          <cell r="D50" t="str">
            <v xml:space="preserve">a contratistas           </v>
          </cell>
          <cell r="E50" t="str">
            <v xml:space="preserve">Pasivos   </v>
          </cell>
          <cell r="F50" t="str">
            <v>Cuentas por Pagar</v>
          </cell>
          <cell r="G50" t="str">
            <v xml:space="preserve">a contratistas           </v>
          </cell>
        </row>
        <row r="51">
          <cell r="A51">
            <v>91352325</v>
          </cell>
          <cell r="B51" t="str">
            <v>2325</v>
          </cell>
          <cell r="C51">
            <v>3</v>
          </cell>
          <cell r="D51" t="str">
            <v xml:space="preserve">cuentas en participacion </v>
          </cell>
          <cell r="E51" t="str">
            <v xml:space="preserve">Pasivos   </v>
          </cell>
          <cell r="F51" t="str">
            <v>Cuentas por Pagar</v>
          </cell>
          <cell r="G51" t="str">
            <v xml:space="preserve">cuentas en participacion </v>
          </cell>
        </row>
        <row r="52">
          <cell r="A52">
            <v>91352335</v>
          </cell>
          <cell r="B52" t="str">
            <v>2335</v>
          </cell>
          <cell r="C52">
            <v>3</v>
          </cell>
          <cell r="D52" t="str">
            <v>costos y gastos por pagar</v>
          </cell>
          <cell r="E52" t="str">
            <v xml:space="preserve">Pasivos   </v>
          </cell>
          <cell r="F52" t="str">
            <v>Cuentas por Pagar</v>
          </cell>
          <cell r="G52" t="str">
            <v>Ctos y Gtos por Pagar</v>
          </cell>
        </row>
        <row r="53">
          <cell r="A53">
            <v>9135233505</v>
          </cell>
          <cell r="B53" t="str">
            <v>233505</v>
          </cell>
          <cell r="C53">
            <v>4</v>
          </cell>
          <cell r="D53" t="str">
            <v xml:space="preserve">gastos financieros       </v>
          </cell>
          <cell r="E53" t="str">
            <v xml:space="preserve">Pasivos   </v>
          </cell>
          <cell r="F53" t="str">
            <v>Cuentas por Pagar</v>
          </cell>
          <cell r="G53" t="str">
            <v>Ctos y Gtos por Pagar</v>
          </cell>
          <cell r="H53" t="str">
            <v xml:space="preserve">gastos financieros       </v>
          </cell>
        </row>
        <row r="54">
          <cell r="A54">
            <v>9135233510</v>
          </cell>
          <cell r="B54" t="str">
            <v>233510</v>
          </cell>
          <cell r="C54">
            <v>4</v>
          </cell>
          <cell r="D54" t="str">
            <v xml:space="preserve">gastos legales           </v>
          </cell>
          <cell r="E54" t="str">
            <v xml:space="preserve">Pasivos   </v>
          </cell>
          <cell r="F54" t="str">
            <v>Cuentas por Pagar</v>
          </cell>
          <cell r="G54" t="str">
            <v>Ctos y Gtos por Pagar</v>
          </cell>
          <cell r="H54" t="str">
            <v xml:space="preserve">gastos legales           </v>
          </cell>
        </row>
        <row r="55">
          <cell r="A55">
            <v>9135233515</v>
          </cell>
          <cell r="B55" t="str">
            <v>233515</v>
          </cell>
          <cell r="C55">
            <v>4</v>
          </cell>
          <cell r="D55" t="str">
            <v>libros suscripciones peri</v>
          </cell>
          <cell r="E55" t="str">
            <v xml:space="preserve">Pasivos   </v>
          </cell>
          <cell r="F55" t="str">
            <v>Cuentas por Pagar</v>
          </cell>
          <cell r="G55" t="str">
            <v>Ctos y Gtos por Pagar</v>
          </cell>
          <cell r="H55" t="str">
            <v>libros suscripciones peri</v>
          </cell>
        </row>
        <row r="56">
          <cell r="A56">
            <v>9135233520</v>
          </cell>
          <cell r="B56" t="str">
            <v>233520</v>
          </cell>
          <cell r="C56">
            <v>4</v>
          </cell>
          <cell r="D56" t="str">
            <v xml:space="preserve">comisiones               </v>
          </cell>
          <cell r="E56" t="str">
            <v xml:space="preserve">Pasivos   </v>
          </cell>
          <cell r="F56" t="str">
            <v>Cuentas por Pagar</v>
          </cell>
          <cell r="G56" t="str">
            <v>Ctos y Gtos por Pagar</v>
          </cell>
          <cell r="H56" t="str">
            <v>Comisiones</v>
          </cell>
        </row>
        <row r="57">
          <cell r="A57">
            <v>913523352001</v>
          </cell>
          <cell r="B57" t="str">
            <v>23352001</v>
          </cell>
          <cell r="C57">
            <v>5</v>
          </cell>
          <cell r="D57" t="str">
            <v xml:space="preserve">comisiones               </v>
          </cell>
          <cell r="E57" t="str">
            <v xml:space="preserve">Pasivos   </v>
          </cell>
          <cell r="F57" t="str">
            <v>Cuentas por Pagar</v>
          </cell>
          <cell r="G57" t="str">
            <v>Ctos y Gtos por Pagar</v>
          </cell>
          <cell r="H57" t="str">
            <v>Comisiones</v>
          </cell>
          <cell r="I57" t="str">
            <v>Comisiones</v>
          </cell>
        </row>
        <row r="58">
          <cell r="A58">
            <v>9135233525</v>
          </cell>
          <cell r="B58" t="str">
            <v>233525</v>
          </cell>
          <cell r="C58">
            <v>4</v>
          </cell>
          <cell r="D58" t="str">
            <v xml:space="preserve">honorarios               </v>
          </cell>
          <cell r="E58" t="str">
            <v xml:space="preserve">Pasivos   </v>
          </cell>
          <cell r="F58" t="str">
            <v>Cuentas por Pagar</v>
          </cell>
          <cell r="G58" t="str">
            <v>Ctos y Gtos por Pagar</v>
          </cell>
          <cell r="H58" t="str">
            <v>Honorarios</v>
          </cell>
        </row>
        <row r="59">
          <cell r="A59">
            <v>913523352501</v>
          </cell>
          <cell r="B59" t="str">
            <v>23352501</v>
          </cell>
          <cell r="C59">
            <v>5</v>
          </cell>
          <cell r="D59" t="str">
            <v xml:space="preserve">honorarios               </v>
          </cell>
          <cell r="E59" t="str">
            <v xml:space="preserve">Pasivos   </v>
          </cell>
          <cell r="F59" t="str">
            <v>Cuentas por Pagar</v>
          </cell>
          <cell r="G59" t="str">
            <v>Ctos y Gtos por Pagar</v>
          </cell>
          <cell r="H59" t="str">
            <v>Honorarios</v>
          </cell>
          <cell r="I59" t="str">
            <v>Honorarios</v>
          </cell>
        </row>
        <row r="60">
          <cell r="A60">
            <v>9135233530</v>
          </cell>
          <cell r="B60" t="str">
            <v>233530</v>
          </cell>
          <cell r="C60">
            <v>4</v>
          </cell>
          <cell r="D60" t="str">
            <v xml:space="preserve">servicios tecnicos       </v>
          </cell>
          <cell r="E60" t="str">
            <v xml:space="preserve">Pasivos   </v>
          </cell>
          <cell r="F60" t="str">
            <v>Cuentas por Pagar</v>
          </cell>
          <cell r="G60" t="str">
            <v>Ctos y Gtos por Pagar</v>
          </cell>
          <cell r="H60" t="str">
            <v>Servicios Tecnicos</v>
          </cell>
        </row>
        <row r="61">
          <cell r="A61">
            <v>913523353001</v>
          </cell>
          <cell r="B61" t="str">
            <v>23353001</v>
          </cell>
          <cell r="C61">
            <v>5</v>
          </cell>
          <cell r="D61" t="str">
            <v xml:space="preserve">servicios tecnicos       </v>
          </cell>
          <cell r="E61" t="str">
            <v xml:space="preserve">Pasivos   </v>
          </cell>
          <cell r="F61" t="str">
            <v>Cuentas por Pagar</v>
          </cell>
          <cell r="G61" t="str">
            <v>Ctos y Gtos por Pagar</v>
          </cell>
          <cell r="H61" t="str">
            <v>Servicios Tecnicos</v>
          </cell>
          <cell r="I61" t="str">
            <v>Servicios Tecnicos</v>
          </cell>
        </row>
        <row r="62">
          <cell r="A62">
            <v>9135233535</v>
          </cell>
          <cell r="B62" t="str">
            <v>233535</v>
          </cell>
          <cell r="C62">
            <v>4</v>
          </cell>
          <cell r="D62" t="str">
            <v>servicio de mantenimiento</v>
          </cell>
          <cell r="E62" t="str">
            <v xml:space="preserve">Pasivos   </v>
          </cell>
          <cell r="F62" t="str">
            <v>Cuentas por Pagar</v>
          </cell>
          <cell r="G62" t="str">
            <v>Ctos y Gtos por Pagar</v>
          </cell>
          <cell r="H62" t="str">
            <v>Servicios Mantenimiento</v>
          </cell>
        </row>
        <row r="63">
          <cell r="A63">
            <v>913523353501</v>
          </cell>
          <cell r="B63" t="str">
            <v>23353501</v>
          </cell>
          <cell r="C63">
            <v>5</v>
          </cell>
          <cell r="D63" t="str">
            <v>servicio de mantenimiento</v>
          </cell>
          <cell r="E63" t="str">
            <v xml:space="preserve">Pasivos   </v>
          </cell>
          <cell r="F63" t="str">
            <v>Cuentas por Pagar</v>
          </cell>
          <cell r="G63" t="str">
            <v>Ctos y Gtos por Pagar</v>
          </cell>
          <cell r="H63" t="str">
            <v>Servicios Mantenimiento</v>
          </cell>
          <cell r="I63" t="str">
            <v>Servicios Mantenimiento</v>
          </cell>
        </row>
        <row r="64">
          <cell r="A64">
            <v>9135233540</v>
          </cell>
          <cell r="B64" t="str">
            <v>233540</v>
          </cell>
          <cell r="C64">
            <v>4</v>
          </cell>
          <cell r="D64" t="str">
            <v xml:space="preserve">arrendamientos           </v>
          </cell>
          <cell r="E64" t="str">
            <v xml:space="preserve">Pasivos   </v>
          </cell>
          <cell r="F64" t="str">
            <v>Cuentas por Pagar</v>
          </cell>
          <cell r="G64" t="str">
            <v>Ctos y Gtos por Pagar</v>
          </cell>
          <cell r="H64" t="str">
            <v>Arrendamientos</v>
          </cell>
        </row>
        <row r="65">
          <cell r="A65">
            <v>913523354001</v>
          </cell>
          <cell r="B65" t="str">
            <v>23354001</v>
          </cell>
          <cell r="C65">
            <v>5</v>
          </cell>
          <cell r="D65" t="str">
            <v xml:space="preserve">bienes muebles           </v>
          </cell>
          <cell r="E65" t="str">
            <v xml:space="preserve">Pasivos   </v>
          </cell>
          <cell r="F65" t="str">
            <v>Cuentas por Pagar</v>
          </cell>
          <cell r="G65" t="str">
            <v>Ctos y Gtos por Pagar</v>
          </cell>
          <cell r="H65" t="str">
            <v>Arrendamientos</v>
          </cell>
          <cell r="I65" t="str">
            <v xml:space="preserve">bienes muebles           </v>
          </cell>
        </row>
        <row r="66">
          <cell r="A66">
            <v>913523354002</v>
          </cell>
          <cell r="B66" t="str">
            <v>23354002</v>
          </cell>
          <cell r="C66">
            <v>5</v>
          </cell>
          <cell r="D66" t="str">
            <v xml:space="preserve">arrendamientos           </v>
          </cell>
          <cell r="E66" t="str">
            <v xml:space="preserve">Pasivos   </v>
          </cell>
          <cell r="F66" t="str">
            <v>Cuentas por Pagar</v>
          </cell>
          <cell r="G66" t="str">
            <v>Ctos y Gtos por Pagar</v>
          </cell>
          <cell r="H66" t="str">
            <v>Arrendamientos</v>
          </cell>
          <cell r="I66" t="str">
            <v xml:space="preserve">arrendamientos           </v>
          </cell>
        </row>
        <row r="67">
          <cell r="A67">
            <v>9135233545</v>
          </cell>
          <cell r="B67" t="str">
            <v>233545</v>
          </cell>
          <cell r="C67">
            <v>4</v>
          </cell>
          <cell r="D67" t="str">
            <v>transporte fletes y acarr</v>
          </cell>
          <cell r="E67" t="str">
            <v xml:space="preserve">Pasivos   </v>
          </cell>
          <cell r="F67" t="str">
            <v>Cuentas por Pagar</v>
          </cell>
          <cell r="G67" t="str">
            <v>Ctos y Gtos por Pagar</v>
          </cell>
          <cell r="H67" t="str">
            <v>transporte fletes y acarr</v>
          </cell>
        </row>
        <row r="68">
          <cell r="A68">
            <v>9135233550</v>
          </cell>
          <cell r="B68" t="str">
            <v>233550</v>
          </cell>
          <cell r="C68">
            <v>4</v>
          </cell>
          <cell r="D68" t="str">
            <v xml:space="preserve">servicios publicos       </v>
          </cell>
          <cell r="E68" t="str">
            <v xml:space="preserve">Pasivos   </v>
          </cell>
          <cell r="F68" t="str">
            <v>Cuentas por Pagar</v>
          </cell>
          <cell r="G68" t="str">
            <v>Ctos y Gtos por Pagar</v>
          </cell>
          <cell r="H68" t="str">
            <v>Servicios Publicos</v>
          </cell>
        </row>
        <row r="69">
          <cell r="A69">
            <v>913523355001</v>
          </cell>
          <cell r="B69" t="str">
            <v>23355001</v>
          </cell>
          <cell r="C69">
            <v>5</v>
          </cell>
          <cell r="D69" t="str">
            <v xml:space="preserve">servicio de energia      </v>
          </cell>
          <cell r="E69" t="str">
            <v xml:space="preserve">Pasivos   </v>
          </cell>
          <cell r="F69" t="str">
            <v>Cuentas por Pagar</v>
          </cell>
          <cell r="G69" t="str">
            <v>Ctos y Gtos por Pagar</v>
          </cell>
          <cell r="H69" t="str">
            <v>Servicios Publicos</v>
          </cell>
          <cell r="I69" t="str">
            <v xml:space="preserve">servicio de energia      </v>
          </cell>
        </row>
        <row r="70">
          <cell r="A70">
            <v>913523355002</v>
          </cell>
          <cell r="B70" t="str">
            <v>23355002</v>
          </cell>
          <cell r="C70">
            <v>5</v>
          </cell>
          <cell r="D70" t="str">
            <v xml:space="preserve">servicio telefonos       </v>
          </cell>
          <cell r="E70" t="str">
            <v xml:space="preserve">Pasivos   </v>
          </cell>
          <cell r="F70" t="str">
            <v>Cuentas por Pagar</v>
          </cell>
          <cell r="G70" t="str">
            <v>Ctos y Gtos por Pagar</v>
          </cell>
          <cell r="H70" t="str">
            <v>Servicios Publicos</v>
          </cell>
          <cell r="I70" t="str">
            <v xml:space="preserve">servicio telefonos       </v>
          </cell>
        </row>
        <row r="71">
          <cell r="A71">
            <v>913523355003</v>
          </cell>
          <cell r="B71" t="str">
            <v>23355003</v>
          </cell>
          <cell r="C71">
            <v>5</v>
          </cell>
          <cell r="D71" t="str">
            <v xml:space="preserve">servicio de gas          </v>
          </cell>
          <cell r="E71" t="str">
            <v xml:space="preserve">Pasivos   </v>
          </cell>
          <cell r="F71" t="str">
            <v>Cuentas por Pagar</v>
          </cell>
          <cell r="G71" t="str">
            <v>Ctos y Gtos por Pagar</v>
          </cell>
          <cell r="H71" t="str">
            <v>Servicios Publicos</v>
          </cell>
          <cell r="I71" t="str">
            <v xml:space="preserve">servicio de gas          </v>
          </cell>
        </row>
        <row r="72">
          <cell r="A72">
            <v>913523355004</v>
          </cell>
          <cell r="B72" t="str">
            <v>23355004</v>
          </cell>
          <cell r="C72">
            <v>5</v>
          </cell>
          <cell r="D72" t="str">
            <v xml:space="preserve">servicio de agua         </v>
          </cell>
          <cell r="E72" t="str">
            <v xml:space="preserve">Pasivos   </v>
          </cell>
          <cell r="F72" t="str">
            <v>Cuentas por Pagar</v>
          </cell>
          <cell r="G72" t="str">
            <v>Ctos y Gtos por Pagar</v>
          </cell>
          <cell r="H72" t="str">
            <v>Servicios Publicos</v>
          </cell>
          <cell r="I72" t="str">
            <v xml:space="preserve">servicio de agua         </v>
          </cell>
        </row>
        <row r="73">
          <cell r="A73">
            <v>9135233555</v>
          </cell>
          <cell r="B73" t="str">
            <v>233555</v>
          </cell>
          <cell r="C73">
            <v>4</v>
          </cell>
          <cell r="D73" t="str">
            <v xml:space="preserve">seguros                  </v>
          </cell>
          <cell r="E73" t="str">
            <v xml:space="preserve">Pasivos   </v>
          </cell>
          <cell r="F73" t="str">
            <v>Cuentas por Pagar</v>
          </cell>
          <cell r="G73" t="str">
            <v>Ctos y Gtos por Pagar</v>
          </cell>
          <cell r="H73" t="str">
            <v>Seguros</v>
          </cell>
        </row>
        <row r="74">
          <cell r="A74">
            <v>9135233565</v>
          </cell>
          <cell r="B74" t="str">
            <v>233565</v>
          </cell>
          <cell r="C74">
            <v>4</v>
          </cell>
          <cell r="D74" t="str">
            <v>gasto representacion y re</v>
          </cell>
          <cell r="E74" t="str">
            <v xml:space="preserve">Pasivos   </v>
          </cell>
          <cell r="F74" t="str">
            <v>Cuentas por Pagar</v>
          </cell>
          <cell r="G74" t="str">
            <v>Ctos y Gtos por Pagar</v>
          </cell>
          <cell r="H74" t="str">
            <v>Gtos de Representacion</v>
          </cell>
        </row>
        <row r="75">
          <cell r="A75">
            <v>913523356501</v>
          </cell>
          <cell r="B75" t="str">
            <v>23356501</v>
          </cell>
          <cell r="C75">
            <v>5</v>
          </cell>
          <cell r="D75" t="str">
            <v>gasto representacion y re</v>
          </cell>
          <cell r="E75" t="str">
            <v xml:space="preserve">Pasivos   </v>
          </cell>
          <cell r="F75" t="str">
            <v>Cuentas por Pagar</v>
          </cell>
          <cell r="G75" t="str">
            <v>Ctos y Gtos por Pagar</v>
          </cell>
          <cell r="H75" t="str">
            <v>Gtos de Representacion</v>
          </cell>
          <cell r="I75" t="str">
            <v>Gtos de Representacion</v>
          </cell>
        </row>
        <row r="76">
          <cell r="A76">
            <v>9135233575</v>
          </cell>
          <cell r="B76" t="str">
            <v>233575</v>
          </cell>
          <cell r="C76">
            <v>4</v>
          </cell>
          <cell r="D76" t="str">
            <v>servicio de aseo y vigila</v>
          </cell>
          <cell r="E76" t="str">
            <v xml:space="preserve">Pasivos   </v>
          </cell>
          <cell r="F76" t="str">
            <v>Cuentas por Pagar</v>
          </cell>
          <cell r="G76" t="str">
            <v>Ctos y Gtos por Pagar</v>
          </cell>
          <cell r="H76" t="str">
            <v>Serv Aseo y Vigilancia</v>
          </cell>
        </row>
        <row r="77">
          <cell r="A77">
            <v>913523357501</v>
          </cell>
          <cell r="B77" t="str">
            <v>23357501</v>
          </cell>
          <cell r="C77">
            <v>5</v>
          </cell>
          <cell r="D77" t="str">
            <v xml:space="preserve">servicio de vigilancia   </v>
          </cell>
          <cell r="E77" t="str">
            <v xml:space="preserve">Pasivos   </v>
          </cell>
          <cell r="F77" t="str">
            <v>Cuentas por Pagar</v>
          </cell>
          <cell r="G77" t="str">
            <v>Ctos y Gtos por Pagar</v>
          </cell>
          <cell r="H77" t="str">
            <v>Serv Aseo y Vigilancia</v>
          </cell>
          <cell r="I77" t="str">
            <v xml:space="preserve">servicio de vigilancia   </v>
          </cell>
        </row>
        <row r="78">
          <cell r="A78">
            <v>913523357502</v>
          </cell>
          <cell r="B78" t="str">
            <v>23357502</v>
          </cell>
          <cell r="C78">
            <v>5</v>
          </cell>
          <cell r="D78" t="str">
            <v xml:space="preserve">servicio de aseo         </v>
          </cell>
          <cell r="E78" t="str">
            <v xml:space="preserve">Pasivos   </v>
          </cell>
          <cell r="F78" t="str">
            <v>Cuentas por Pagar</v>
          </cell>
          <cell r="G78" t="str">
            <v>Ctos y Gtos por Pagar</v>
          </cell>
          <cell r="H78" t="str">
            <v>Serv Aseo y Vigilancia</v>
          </cell>
          <cell r="I78" t="str">
            <v xml:space="preserve">servicio de aseo         </v>
          </cell>
        </row>
        <row r="79">
          <cell r="A79">
            <v>9135233585</v>
          </cell>
          <cell r="B79" t="str">
            <v>233585</v>
          </cell>
          <cell r="C79">
            <v>4</v>
          </cell>
          <cell r="D79" t="str">
            <v>servicios de mantenimient</v>
          </cell>
          <cell r="E79" t="str">
            <v xml:space="preserve">Pasivos   </v>
          </cell>
          <cell r="F79" t="str">
            <v>Cuentas por Pagar</v>
          </cell>
          <cell r="G79" t="str">
            <v>Ctos y Gtos por Pagar</v>
          </cell>
          <cell r="H79" t="str">
            <v>Serv de Mantenimiento</v>
          </cell>
        </row>
        <row r="80">
          <cell r="A80">
            <v>913523358503</v>
          </cell>
          <cell r="B80" t="str">
            <v>23358503</v>
          </cell>
          <cell r="C80">
            <v>5</v>
          </cell>
          <cell r="D80" t="str">
            <v>servicios de mantenimient</v>
          </cell>
          <cell r="E80" t="str">
            <v xml:space="preserve">Pasivos   </v>
          </cell>
          <cell r="F80" t="str">
            <v>Cuentas por Pagar</v>
          </cell>
          <cell r="G80" t="str">
            <v>Ctos y Gtos por Pagar</v>
          </cell>
          <cell r="H80" t="str">
            <v>Serv de Mantenimiento</v>
          </cell>
          <cell r="I80" t="str">
            <v>Serv de Mantenimiento</v>
          </cell>
        </row>
        <row r="81">
          <cell r="A81">
            <v>9135233595</v>
          </cell>
          <cell r="B81" t="str">
            <v>233595</v>
          </cell>
          <cell r="C81">
            <v>4</v>
          </cell>
          <cell r="D81" t="str">
            <v xml:space="preserve">otros                    </v>
          </cell>
          <cell r="E81" t="str">
            <v xml:space="preserve">Pasivos   </v>
          </cell>
          <cell r="F81" t="str">
            <v>Cuentas por Pagar</v>
          </cell>
          <cell r="G81" t="str">
            <v>Ctos y Gtos por Pagar</v>
          </cell>
          <cell r="H81" t="str">
            <v>Otros</v>
          </cell>
        </row>
        <row r="82">
          <cell r="A82">
            <v>913523359501</v>
          </cell>
          <cell r="B82" t="str">
            <v>23359501</v>
          </cell>
          <cell r="C82">
            <v>5</v>
          </cell>
          <cell r="D82" t="str">
            <v>mandato constructora 2003</v>
          </cell>
          <cell r="E82" t="str">
            <v xml:space="preserve">Pasivos   </v>
          </cell>
          <cell r="F82" t="str">
            <v>Cuentas por Pagar</v>
          </cell>
          <cell r="G82" t="str">
            <v>Ctos y Gtos por Pagar</v>
          </cell>
          <cell r="H82" t="str">
            <v>Otros</v>
          </cell>
          <cell r="I82" t="str">
            <v>mandato constructora 2003</v>
          </cell>
        </row>
        <row r="83">
          <cell r="A83">
            <v>913523359502</v>
          </cell>
          <cell r="B83" t="str">
            <v>23359502</v>
          </cell>
          <cell r="C83">
            <v>5</v>
          </cell>
          <cell r="D83" t="str">
            <v xml:space="preserve">cotelco                  </v>
          </cell>
          <cell r="E83" t="str">
            <v xml:space="preserve">Pasivos   </v>
          </cell>
          <cell r="F83" t="str">
            <v>Cuentas por Pagar</v>
          </cell>
          <cell r="G83" t="str">
            <v>Ctos y Gtos por Pagar</v>
          </cell>
          <cell r="H83" t="str">
            <v>Otros</v>
          </cell>
          <cell r="I83" t="str">
            <v xml:space="preserve">cotelco                  </v>
          </cell>
        </row>
        <row r="84">
          <cell r="A84">
            <v>913523359503</v>
          </cell>
          <cell r="B84" t="str">
            <v>23359503</v>
          </cell>
          <cell r="C84">
            <v>5</v>
          </cell>
          <cell r="D84" t="str">
            <v xml:space="preserve">otros                    </v>
          </cell>
          <cell r="E84" t="str">
            <v xml:space="preserve">Pasivos   </v>
          </cell>
          <cell r="F84" t="str">
            <v>Cuentas por Pagar</v>
          </cell>
          <cell r="G84" t="str">
            <v>Ctos y Gtos por Pagar</v>
          </cell>
          <cell r="H84" t="str">
            <v>Otros</v>
          </cell>
          <cell r="I84" t="str">
            <v xml:space="preserve">otros                    </v>
          </cell>
        </row>
        <row r="85">
          <cell r="A85">
            <v>913523359504</v>
          </cell>
          <cell r="B85" t="str">
            <v>23359504</v>
          </cell>
          <cell r="C85">
            <v>5</v>
          </cell>
          <cell r="D85" t="str">
            <v>cxpagar dotacion ocap s.a</v>
          </cell>
          <cell r="E85" t="str">
            <v xml:space="preserve">Pasivos   </v>
          </cell>
          <cell r="F85" t="str">
            <v>Cuentas por Pagar</v>
          </cell>
          <cell r="G85" t="str">
            <v>Ctos y Gtos por Pagar</v>
          </cell>
          <cell r="H85" t="str">
            <v>Otros</v>
          </cell>
          <cell r="I85" t="str">
            <v>cxpagar dotacion ocap s.a</v>
          </cell>
        </row>
        <row r="86">
          <cell r="A86">
            <v>913523359505</v>
          </cell>
          <cell r="B86" t="str">
            <v>23359505</v>
          </cell>
          <cell r="C86">
            <v>5</v>
          </cell>
          <cell r="D86" t="str">
            <v xml:space="preserve">servicios tecnicos       </v>
          </cell>
          <cell r="E86" t="str">
            <v xml:space="preserve">Pasivos   </v>
          </cell>
          <cell r="F86" t="str">
            <v>Cuentas por Pagar</v>
          </cell>
          <cell r="G86" t="str">
            <v>Ctos y Gtos por Pagar</v>
          </cell>
          <cell r="H86" t="str">
            <v>Otros</v>
          </cell>
          <cell r="I86" t="str">
            <v xml:space="preserve">servicios tecnicos       </v>
          </cell>
        </row>
        <row r="87">
          <cell r="A87">
            <v>91352345</v>
          </cell>
          <cell r="B87" t="str">
            <v>2345</v>
          </cell>
          <cell r="C87">
            <v>3</v>
          </cell>
          <cell r="D87" t="str">
            <v xml:space="preserve">acreedores oficiales     </v>
          </cell>
          <cell r="E87" t="str">
            <v xml:space="preserve">Pasivos   </v>
          </cell>
          <cell r="F87" t="str">
            <v>Cuentas por Pagar</v>
          </cell>
          <cell r="G87" t="str">
            <v xml:space="preserve">acreedores oficiales     </v>
          </cell>
        </row>
        <row r="88">
          <cell r="A88">
            <v>91352355</v>
          </cell>
          <cell r="B88" t="str">
            <v>2355</v>
          </cell>
          <cell r="C88">
            <v>3</v>
          </cell>
          <cell r="D88" t="str">
            <v xml:space="preserve">deudas con accionistas o </v>
          </cell>
          <cell r="E88" t="str">
            <v xml:space="preserve">Pasivos   </v>
          </cell>
          <cell r="F88" t="str">
            <v>Cuentas por Pagar</v>
          </cell>
          <cell r="G88" t="str">
            <v>Deudas con Accionistas</v>
          </cell>
        </row>
        <row r="89">
          <cell r="A89">
            <v>9135235505</v>
          </cell>
          <cell r="B89" t="str">
            <v>235505</v>
          </cell>
          <cell r="C89">
            <v>4</v>
          </cell>
          <cell r="D89" t="str">
            <v xml:space="preserve">accionistas              </v>
          </cell>
          <cell r="E89" t="str">
            <v xml:space="preserve">Pasivos   </v>
          </cell>
          <cell r="F89" t="str">
            <v>Cuentas por Pagar</v>
          </cell>
          <cell r="G89" t="str">
            <v>Deudas con Accionistas</v>
          </cell>
          <cell r="H89" t="str">
            <v>Accionistas</v>
          </cell>
        </row>
        <row r="90">
          <cell r="A90">
            <v>91352357</v>
          </cell>
          <cell r="B90" t="str">
            <v>2357</v>
          </cell>
          <cell r="C90">
            <v>3</v>
          </cell>
          <cell r="D90" t="str">
            <v xml:space="preserve">deudas con directores    </v>
          </cell>
          <cell r="E90" t="str">
            <v xml:space="preserve">Pasivos   </v>
          </cell>
          <cell r="F90" t="str">
            <v>Cuentas por Pagar</v>
          </cell>
          <cell r="G90" t="str">
            <v>Deuda con Directores</v>
          </cell>
        </row>
        <row r="91">
          <cell r="A91">
            <v>9135235701</v>
          </cell>
          <cell r="B91" t="str">
            <v>235701</v>
          </cell>
          <cell r="C91">
            <v>4</v>
          </cell>
          <cell r="D91" t="str">
            <v xml:space="preserve">gerente general          </v>
          </cell>
          <cell r="E91" t="str">
            <v xml:space="preserve">Pasivos   </v>
          </cell>
          <cell r="F91" t="str">
            <v>Cuentas por Pagar</v>
          </cell>
          <cell r="G91" t="str">
            <v>Deuda con Directores</v>
          </cell>
          <cell r="H91" t="str">
            <v>Gerente General</v>
          </cell>
        </row>
        <row r="92">
          <cell r="A92">
            <v>913523570101</v>
          </cell>
          <cell r="B92" t="str">
            <v>23570101</v>
          </cell>
          <cell r="C92">
            <v>5</v>
          </cell>
          <cell r="D92" t="str">
            <v xml:space="preserve">mauricio villafrade      </v>
          </cell>
          <cell r="E92" t="str">
            <v xml:space="preserve">Pasivos   </v>
          </cell>
          <cell r="F92" t="str">
            <v>Cuentas por Pagar</v>
          </cell>
          <cell r="G92" t="str">
            <v>Deuda con Directores</v>
          </cell>
          <cell r="H92" t="str">
            <v>Gerente General</v>
          </cell>
          <cell r="I92" t="str">
            <v>Mauricio Villafrade</v>
          </cell>
        </row>
        <row r="93">
          <cell r="A93">
            <v>91352360</v>
          </cell>
          <cell r="B93" t="str">
            <v>2360</v>
          </cell>
          <cell r="C93">
            <v>3</v>
          </cell>
          <cell r="D93" t="str">
            <v>participaciones por pagar</v>
          </cell>
          <cell r="E93" t="str">
            <v xml:space="preserve">Pasivos   </v>
          </cell>
          <cell r="F93" t="str">
            <v>Cuentas por Pagar</v>
          </cell>
          <cell r="G93" t="str">
            <v>participaciones por pagar</v>
          </cell>
        </row>
        <row r="94">
          <cell r="A94">
            <v>91352365</v>
          </cell>
          <cell r="B94" t="str">
            <v>2365</v>
          </cell>
          <cell r="C94">
            <v>3</v>
          </cell>
          <cell r="D94" t="str">
            <v xml:space="preserve">retencion en la fuente   </v>
          </cell>
          <cell r="E94" t="str">
            <v xml:space="preserve">Pasivos   </v>
          </cell>
          <cell r="F94" t="str">
            <v>Cuentas por Pagar</v>
          </cell>
          <cell r="G94" t="str">
            <v>Retencion en la Fuente</v>
          </cell>
        </row>
        <row r="95">
          <cell r="A95">
            <v>9135236505</v>
          </cell>
          <cell r="B95" t="str">
            <v>236505</v>
          </cell>
          <cell r="C95">
            <v>4</v>
          </cell>
          <cell r="D95" t="str">
            <v>salarios y pagos laborale</v>
          </cell>
          <cell r="E95" t="str">
            <v xml:space="preserve">Pasivos   </v>
          </cell>
          <cell r="F95" t="str">
            <v>Cuentas por Pagar</v>
          </cell>
          <cell r="G95" t="str">
            <v>Retencion en la Fuente</v>
          </cell>
          <cell r="H95" t="str">
            <v>Salarios</v>
          </cell>
        </row>
        <row r="96">
          <cell r="A96">
            <v>913523650501</v>
          </cell>
          <cell r="B96" t="str">
            <v>23650501</v>
          </cell>
          <cell r="C96">
            <v>5</v>
          </cell>
          <cell r="D96" t="str">
            <v>salarios y pagos laborale</v>
          </cell>
          <cell r="E96" t="str">
            <v xml:space="preserve">Pasivos   </v>
          </cell>
          <cell r="F96" t="str">
            <v>Cuentas por Pagar</v>
          </cell>
          <cell r="G96" t="str">
            <v>Retencion en la Fuente</v>
          </cell>
          <cell r="H96" t="str">
            <v>Salarios</v>
          </cell>
          <cell r="I96" t="str">
            <v>Salarios</v>
          </cell>
        </row>
        <row r="97">
          <cell r="A97">
            <v>9135236510</v>
          </cell>
          <cell r="B97" t="str">
            <v>236510</v>
          </cell>
          <cell r="C97">
            <v>4</v>
          </cell>
          <cell r="D97" t="str">
            <v>dividendos y/o participac</v>
          </cell>
          <cell r="E97" t="str">
            <v xml:space="preserve">Pasivos   </v>
          </cell>
          <cell r="F97" t="str">
            <v>Cuentas por Pagar</v>
          </cell>
          <cell r="G97" t="str">
            <v>Retencion en la Fuente</v>
          </cell>
          <cell r="H97" t="str">
            <v>Dividendos</v>
          </cell>
        </row>
        <row r="98">
          <cell r="A98">
            <v>913523651001</v>
          </cell>
          <cell r="B98" t="str">
            <v>23651001</v>
          </cell>
          <cell r="C98">
            <v>5</v>
          </cell>
          <cell r="D98" t="str">
            <v>dividendos y/o participac</v>
          </cell>
          <cell r="E98" t="str">
            <v xml:space="preserve">Pasivos   </v>
          </cell>
          <cell r="F98" t="str">
            <v>Cuentas por Pagar</v>
          </cell>
          <cell r="G98" t="str">
            <v>Retencion en la Fuente</v>
          </cell>
          <cell r="H98" t="str">
            <v>Dividendos</v>
          </cell>
          <cell r="I98" t="str">
            <v>Dividendos</v>
          </cell>
        </row>
        <row r="99">
          <cell r="A99">
            <v>9135236515</v>
          </cell>
          <cell r="B99" t="str">
            <v>236515</v>
          </cell>
          <cell r="C99">
            <v>4</v>
          </cell>
          <cell r="D99" t="str">
            <v xml:space="preserve">honorarios               </v>
          </cell>
          <cell r="E99" t="str">
            <v xml:space="preserve">Pasivos   </v>
          </cell>
          <cell r="F99" t="str">
            <v>Cuentas por Pagar</v>
          </cell>
          <cell r="G99" t="str">
            <v>Retencion en la Fuente</v>
          </cell>
          <cell r="H99" t="str">
            <v>Honorarios</v>
          </cell>
        </row>
        <row r="100">
          <cell r="A100">
            <v>913523651501</v>
          </cell>
          <cell r="B100" t="str">
            <v>23651501</v>
          </cell>
          <cell r="C100">
            <v>5</v>
          </cell>
          <cell r="D100" t="str">
            <v>honorarios para declarant</v>
          </cell>
          <cell r="E100" t="str">
            <v xml:space="preserve">Pasivos   </v>
          </cell>
          <cell r="F100" t="str">
            <v>Cuentas por Pagar</v>
          </cell>
          <cell r="G100" t="str">
            <v>Retencion en la Fuente</v>
          </cell>
          <cell r="H100" t="str">
            <v>Honorarios</v>
          </cell>
          <cell r="I100" t="str">
            <v>honorarios para declarant</v>
          </cell>
        </row>
        <row r="101">
          <cell r="A101">
            <v>913523651502</v>
          </cell>
          <cell r="B101" t="str">
            <v>23651502</v>
          </cell>
          <cell r="C101">
            <v>5</v>
          </cell>
          <cell r="D101" t="str">
            <v>honorarios no declarantes</v>
          </cell>
          <cell r="E101" t="str">
            <v xml:space="preserve">Pasivos   </v>
          </cell>
          <cell r="F101" t="str">
            <v>Cuentas por Pagar</v>
          </cell>
          <cell r="G101" t="str">
            <v>Retencion en la Fuente</v>
          </cell>
          <cell r="H101" t="str">
            <v>Honorarios</v>
          </cell>
          <cell r="I101" t="str">
            <v>honorarios no declarantes</v>
          </cell>
        </row>
        <row r="102">
          <cell r="A102">
            <v>9135236520</v>
          </cell>
          <cell r="B102" t="str">
            <v>236520</v>
          </cell>
          <cell r="C102">
            <v>4</v>
          </cell>
          <cell r="D102" t="str">
            <v xml:space="preserve">comisiones               </v>
          </cell>
          <cell r="E102" t="str">
            <v xml:space="preserve">Pasivos   </v>
          </cell>
          <cell r="F102" t="str">
            <v>Cuentas por Pagar</v>
          </cell>
          <cell r="G102" t="str">
            <v>Retencion en la Fuente</v>
          </cell>
          <cell r="H102" t="str">
            <v>Comisiones</v>
          </cell>
        </row>
        <row r="103">
          <cell r="A103">
            <v>913523652001</v>
          </cell>
          <cell r="B103" t="str">
            <v>23652001</v>
          </cell>
          <cell r="C103">
            <v>5</v>
          </cell>
          <cell r="D103" t="str">
            <v xml:space="preserve">comisiones 11%           </v>
          </cell>
          <cell r="E103" t="str">
            <v xml:space="preserve">Pasivos   </v>
          </cell>
          <cell r="F103" t="str">
            <v>Cuentas por Pagar</v>
          </cell>
          <cell r="G103" t="str">
            <v>Retencion en la Fuente</v>
          </cell>
          <cell r="H103" t="str">
            <v>Comisiones</v>
          </cell>
          <cell r="I103" t="str">
            <v xml:space="preserve">comisiones 11%           </v>
          </cell>
        </row>
        <row r="104">
          <cell r="A104">
            <v>913523652002</v>
          </cell>
          <cell r="B104" t="str">
            <v>23652002</v>
          </cell>
          <cell r="C104">
            <v>5</v>
          </cell>
          <cell r="D104" t="str">
            <v xml:space="preserve">comisiones 10%           </v>
          </cell>
          <cell r="E104" t="str">
            <v xml:space="preserve">Pasivos   </v>
          </cell>
          <cell r="F104" t="str">
            <v>Cuentas por Pagar</v>
          </cell>
          <cell r="G104" t="str">
            <v>Retencion en la Fuente</v>
          </cell>
          <cell r="H104" t="str">
            <v>Comisiones</v>
          </cell>
          <cell r="I104" t="str">
            <v xml:space="preserve">comisiones 10%           </v>
          </cell>
        </row>
        <row r="105">
          <cell r="A105">
            <v>9135236525</v>
          </cell>
          <cell r="B105" t="str">
            <v>236525</v>
          </cell>
          <cell r="C105">
            <v>4</v>
          </cell>
          <cell r="D105" t="str">
            <v xml:space="preserve">servicios                </v>
          </cell>
          <cell r="E105" t="str">
            <v xml:space="preserve">Pasivos   </v>
          </cell>
          <cell r="F105" t="str">
            <v>Cuentas por Pagar</v>
          </cell>
          <cell r="G105" t="str">
            <v>Retencion en la Fuente</v>
          </cell>
          <cell r="H105" t="str">
            <v>Servicios</v>
          </cell>
        </row>
        <row r="106">
          <cell r="A106">
            <v>913523652501</v>
          </cell>
          <cell r="B106" t="str">
            <v>23652501</v>
          </cell>
          <cell r="C106">
            <v>5</v>
          </cell>
          <cell r="D106" t="str">
            <v xml:space="preserve">servicios en general 4%  </v>
          </cell>
          <cell r="E106" t="str">
            <v xml:space="preserve">Pasivos   </v>
          </cell>
          <cell r="F106" t="str">
            <v>Cuentas por Pagar</v>
          </cell>
          <cell r="G106" t="str">
            <v>Retencion en la Fuente</v>
          </cell>
          <cell r="H106" t="str">
            <v>Servicios</v>
          </cell>
          <cell r="I106" t="str">
            <v xml:space="preserve">servicios en general 4%  </v>
          </cell>
        </row>
        <row r="107">
          <cell r="A107">
            <v>913523652502</v>
          </cell>
          <cell r="B107" t="str">
            <v>23652502</v>
          </cell>
          <cell r="C107">
            <v>5</v>
          </cell>
          <cell r="D107" t="str">
            <v xml:space="preserve">servicios en general 6%  </v>
          </cell>
          <cell r="E107" t="str">
            <v xml:space="preserve">Pasivos   </v>
          </cell>
          <cell r="F107" t="str">
            <v>Cuentas por Pagar</v>
          </cell>
          <cell r="G107" t="str">
            <v>Retencion en la Fuente</v>
          </cell>
          <cell r="H107" t="str">
            <v>Servicios</v>
          </cell>
          <cell r="I107" t="str">
            <v xml:space="preserve">servicios en general 6%  </v>
          </cell>
        </row>
        <row r="108">
          <cell r="A108">
            <v>913523652503</v>
          </cell>
          <cell r="B108" t="str">
            <v>23652503</v>
          </cell>
          <cell r="C108">
            <v>5</v>
          </cell>
          <cell r="D108" t="str">
            <v>sevicios vigilancia y ase</v>
          </cell>
          <cell r="E108" t="str">
            <v xml:space="preserve">Pasivos   </v>
          </cell>
          <cell r="F108" t="str">
            <v>Cuentas por Pagar</v>
          </cell>
          <cell r="G108" t="str">
            <v>Retencion en la Fuente</v>
          </cell>
          <cell r="H108" t="str">
            <v>Servicios</v>
          </cell>
          <cell r="I108" t="str">
            <v>sevicios vigilancia y ase</v>
          </cell>
        </row>
        <row r="109">
          <cell r="A109">
            <v>913523652504</v>
          </cell>
          <cell r="B109" t="str">
            <v>23652504</v>
          </cell>
          <cell r="C109">
            <v>5</v>
          </cell>
          <cell r="D109" t="str">
            <v>servicio transporte carga</v>
          </cell>
          <cell r="E109" t="str">
            <v xml:space="preserve">Pasivos   </v>
          </cell>
          <cell r="F109" t="str">
            <v>Cuentas por Pagar</v>
          </cell>
          <cell r="G109" t="str">
            <v>Retencion en la Fuente</v>
          </cell>
          <cell r="H109" t="str">
            <v>Servicios</v>
          </cell>
          <cell r="I109" t="str">
            <v>servicio transporte carga</v>
          </cell>
        </row>
        <row r="110">
          <cell r="A110">
            <v>913523652505</v>
          </cell>
          <cell r="B110" t="str">
            <v>23652505</v>
          </cell>
          <cell r="C110">
            <v>5</v>
          </cell>
          <cell r="D110" t="str">
            <v>transporte de pasajeros 3</v>
          </cell>
          <cell r="E110" t="str">
            <v xml:space="preserve">Pasivos   </v>
          </cell>
          <cell r="F110" t="str">
            <v>Cuentas por Pagar</v>
          </cell>
          <cell r="G110" t="str">
            <v>Retencion en la Fuente</v>
          </cell>
          <cell r="H110" t="str">
            <v>Servicios</v>
          </cell>
          <cell r="I110" t="str">
            <v>transporte de pasajeros 3</v>
          </cell>
        </row>
        <row r="111">
          <cell r="A111">
            <v>913523652506</v>
          </cell>
          <cell r="B111" t="str">
            <v>23652506</v>
          </cell>
          <cell r="C111">
            <v>5</v>
          </cell>
          <cell r="D111" t="str">
            <v xml:space="preserve">temporales 1%            </v>
          </cell>
          <cell r="E111" t="str">
            <v xml:space="preserve">Pasivos   </v>
          </cell>
          <cell r="F111" t="str">
            <v>Cuentas por Pagar</v>
          </cell>
          <cell r="G111" t="str">
            <v>Retencion en la Fuente</v>
          </cell>
          <cell r="H111" t="str">
            <v>Servicios</v>
          </cell>
          <cell r="I111" t="str">
            <v xml:space="preserve">temporales 1%            </v>
          </cell>
        </row>
        <row r="112">
          <cell r="A112">
            <v>913523652507</v>
          </cell>
          <cell r="B112" t="str">
            <v>23652507</v>
          </cell>
          <cell r="C112">
            <v>5</v>
          </cell>
          <cell r="D112" t="str">
            <v>restaurante hotel y hospe</v>
          </cell>
          <cell r="E112" t="str">
            <v xml:space="preserve">Pasivos   </v>
          </cell>
          <cell r="F112" t="str">
            <v>Cuentas por Pagar</v>
          </cell>
          <cell r="G112" t="str">
            <v>Retencion en la Fuente</v>
          </cell>
          <cell r="H112" t="str">
            <v>Servicios</v>
          </cell>
          <cell r="I112" t="str">
            <v>restaurante hotel y hospe</v>
          </cell>
        </row>
        <row r="113">
          <cell r="A113">
            <v>913523652508</v>
          </cell>
          <cell r="B113" t="str">
            <v>23652508</v>
          </cell>
          <cell r="C113">
            <v>5</v>
          </cell>
          <cell r="D113" t="str">
            <v xml:space="preserve">servicios de lavanderia  </v>
          </cell>
          <cell r="E113" t="str">
            <v xml:space="preserve">Pasivos   </v>
          </cell>
          <cell r="F113" t="str">
            <v>Cuentas por Pagar</v>
          </cell>
          <cell r="G113" t="str">
            <v>Retencion en la Fuente</v>
          </cell>
          <cell r="H113" t="str">
            <v>Servicios</v>
          </cell>
          <cell r="I113" t="str">
            <v xml:space="preserve">servicios de lavanderia  </v>
          </cell>
        </row>
        <row r="114">
          <cell r="A114">
            <v>9135236530</v>
          </cell>
          <cell r="B114" t="str">
            <v>236530</v>
          </cell>
          <cell r="C114">
            <v>4</v>
          </cell>
          <cell r="D114" t="str">
            <v xml:space="preserve">arrendamiento            </v>
          </cell>
          <cell r="E114" t="str">
            <v xml:space="preserve">Pasivos   </v>
          </cell>
          <cell r="F114" t="str">
            <v>Cuentas por Pagar</v>
          </cell>
          <cell r="G114" t="str">
            <v>Retencion en la Fuente</v>
          </cell>
          <cell r="H114" t="str">
            <v>Arriendos</v>
          </cell>
        </row>
        <row r="115">
          <cell r="A115">
            <v>913523653001</v>
          </cell>
          <cell r="B115" t="str">
            <v>23653001</v>
          </cell>
          <cell r="C115">
            <v>5</v>
          </cell>
          <cell r="D115" t="str">
            <v xml:space="preserve">bienes inmuebles  3.5%   </v>
          </cell>
          <cell r="E115" t="str">
            <v xml:space="preserve">Pasivos   </v>
          </cell>
          <cell r="F115" t="str">
            <v>Cuentas por Pagar</v>
          </cell>
          <cell r="G115" t="str">
            <v>Retencion en la Fuente</v>
          </cell>
          <cell r="H115" t="str">
            <v>Arriendos</v>
          </cell>
          <cell r="I115" t="str">
            <v xml:space="preserve">bienes inmuebles  3.5%   </v>
          </cell>
        </row>
        <row r="116">
          <cell r="A116">
            <v>913523653002</v>
          </cell>
          <cell r="B116" t="str">
            <v>23653002</v>
          </cell>
          <cell r="C116">
            <v>5</v>
          </cell>
          <cell r="D116" t="str">
            <v xml:space="preserve">bienes muebles 4%        </v>
          </cell>
          <cell r="E116" t="str">
            <v xml:space="preserve">Pasivos   </v>
          </cell>
          <cell r="F116" t="str">
            <v>Cuentas por Pagar</v>
          </cell>
          <cell r="G116" t="str">
            <v>Retencion en la Fuente</v>
          </cell>
          <cell r="H116" t="str">
            <v>Arriendos</v>
          </cell>
          <cell r="I116" t="str">
            <v xml:space="preserve">bienes muebles 4%        </v>
          </cell>
        </row>
        <row r="117">
          <cell r="A117">
            <v>9135236535</v>
          </cell>
          <cell r="B117" t="str">
            <v>236535</v>
          </cell>
          <cell r="C117">
            <v>4</v>
          </cell>
          <cell r="D117" t="str">
            <v xml:space="preserve">rendimientos financieros </v>
          </cell>
          <cell r="E117" t="str">
            <v xml:space="preserve">Pasivos   </v>
          </cell>
          <cell r="F117" t="str">
            <v>Cuentas por Pagar</v>
          </cell>
          <cell r="G117" t="str">
            <v>Retencion en la Fuente</v>
          </cell>
          <cell r="H117" t="str">
            <v>Rendimientos Financieros</v>
          </cell>
        </row>
        <row r="118">
          <cell r="A118">
            <v>913523653501</v>
          </cell>
          <cell r="B118" t="str">
            <v>23653501</v>
          </cell>
          <cell r="C118">
            <v>5</v>
          </cell>
          <cell r="D118" t="str">
            <v xml:space="preserve">rendimientos financieros </v>
          </cell>
          <cell r="E118" t="str">
            <v xml:space="preserve">Pasivos   </v>
          </cell>
          <cell r="F118" t="str">
            <v>Cuentas por Pagar</v>
          </cell>
          <cell r="G118" t="str">
            <v>Retencion en la Fuente</v>
          </cell>
          <cell r="H118" t="str">
            <v>Rendimientos Financieros</v>
          </cell>
          <cell r="I118" t="str">
            <v>Rendimientos Financieros</v>
          </cell>
        </row>
        <row r="119">
          <cell r="A119">
            <v>9135236540</v>
          </cell>
          <cell r="B119" t="str">
            <v>236540</v>
          </cell>
          <cell r="C119">
            <v>4</v>
          </cell>
          <cell r="D119" t="str">
            <v xml:space="preserve">compras 3,5%             </v>
          </cell>
          <cell r="E119" t="str">
            <v xml:space="preserve">Pasivos   </v>
          </cell>
          <cell r="F119" t="str">
            <v>Cuentas por Pagar</v>
          </cell>
          <cell r="G119" t="str">
            <v>Retencion en la Fuente</v>
          </cell>
          <cell r="H119" t="str">
            <v>Compras</v>
          </cell>
        </row>
        <row r="120">
          <cell r="A120">
            <v>913523654001</v>
          </cell>
          <cell r="B120" t="str">
            <v>23654001</v>
          </cell>
          <cell r="C120">
            <v>5</v>
          </cell>
          <cell r="D120" t="str">
            <v xml:space="preserve">compras 3.5%             </v>
          </cell>
          <cell r="E120" t="str">
            <v xml:space="preserve">Pasivos   </v>
          </cell>
          <cell r="F120" t="str">
            <v>Cuentas por Pagar</v>
          </cell>
          <cell r="G120" t="str">
            <v>Retencion en la Fuente</v>
          </cell>
          <cell r="H120" t="str">
            <v>Compras</v>
          </cell>
          <cell r="I120" t="str">
            <v>Compras</v>
          </cell>
        </row>
        <row r="121">
          <cell r="A121">
            <v>9135236545</v>
          </cell>
          <cell r="B121" t="str">
            <v>236545</v>
          </cell>
          <cell r="C121">
            <v>4</v>
          </cell>
          <cell r="D121" t="str">
            <v xml:space="preserve">retencion sobre ingresos </v>
          </cell>
          <cell r="E121" t="str">
            <v xml:space="preserve">Pasivos   </v>
          </cell>
          <cell r="F121" t="str">
            <v>Cuentas por Pagar</v>
          </cell>
          <cell r="G121" t="str">
            <v>Retencion en la Fuente</v>
          </cell>
          <cell r="H121" t="str">
            <v>Sobre Ingresos</v>
          </cell>
        </row>
        <row r="122">
          <cell r="A122">
            <v>913523654501</v>
          </cell>
          <cell r="B122" t="str">
            <v>23654501</v>
          </cell>
          <cell r="C122">
            <v>5</v>
          </cell>
          <cell r="D122" t="str">
            <v>loterias, rifas y similar</v>
          </cell>
          <cell r="E122" t="str">
            <v xml:space="preserve">Pasivos   </v>
          </cell>
          <cell r="F122" t="str">
            <v>Cuentas por Pagar</v>
          </cell>
          <cell r="G122" t="str">
            <v>Retencion en la Fuente</v>
          </cell>
          <cell r="H122" t="str">
            <v>Sobre Ingresos</v>
          </cell>
          <cell r="I122" t="str">
            <v>Loterias, Rifas</v>
          </cell>
        </row>
        <row r="123">
          <cell r="A123">
            <v>9135236565</v>
          </cell>
          <cell r="B123" t="str">
            <v>236565</v>
          </cell>
          <cell r="C123">
            <v>4</v>
          </cell>
          <cell r="D123" t="str">
            <v xml:space="preserve">impuesto de timbre       </v>
          </cell>
          <cell r="E123" t="str">
            <v xml:space="preserve">Pasivos   </v>
          </cell>
          <cell r="F123" t="str">
            <v>Cuentas por Pagar</v>
          </cell>
          <cell r="G123" t="str">
            <v>Retencion en la Fuente</v>
          </cell>
          <cell r="H123" t="str">
            <v>Impuesto de Timbre</v>
          </cell>
        </row>
        <row r="124">
          <cell r="A124">
            <v>913523656501</v>
          </cell>
          <cell r="B124" t="str">
            <v>23656501</v>
          </cell>
          <cell r="C124">
            <v>5</v>
          </cell>
          <cell r="D124" t="str">
            <v xml:space="preserve">impuesto de timbre       </v>
          </cell>
          <cell r="E124" t="str">
            <v xml:space="preserve">Pasivos   </v>
          </cell>
          <cell r="F124" t="str">
            <v>Cuentas por Pagar</v>
          </cell>
          <cell r="G124" t="str">
            <v>Retencion en la Fuente</v>
          </cell>
          <cell r="H124" t="str">
            <v>Impuesto de Timbre</v>
          </cell>
          <cell r="I124" t="str">
            <v>Impuesto de Timbre</v>
          </cell>
        </row>
        <row r="125">
          <cell r="A125">
            <v>9135236570</v>
          </cell>
          <cell r="B125" t="str">
            <v>236570</v>
          </cell>
          <cell r="C125">
            <v>4</v>
          </cell>
          <cell r="D125" t="str">
            <v>otras retenciones y patri</v>
          </cell>
          <cell r="E125" t="str">
            <v xml:space="preserve">Pasivos   </v>
          </cell>
          <cell r="F125" t="str">
            <v>Cuentas por Pagar</v>
          </cell>
          <cell r="G125" t="str">
            <v>Retencion en la Fuente</v>
          </cell>
          <cell r="H125" t="str">
            <v>Otras retenciones</v>
          </cell>
        </row>
        <row r="126">
          <cell r="A126">
            <v>913523657001</v>
          </cell>
          <cell r="B126" t="str">
            <v>23657001</v>
          </cell>
          <cell r="C126">
            <v>5</v>
          </cell>
          <cell r="D126" t="str">
            <v>otras retenciones y patri</v>
          </cell>
          <cell r="E126" t="str">
            <v xml:space="preserve">Pasivos   </v>
          </cell>
          <cell r="F126" t="str">
            <v>Cuentas por Pagar</v>
          </cell>
          <cell r="G126" t="str">
            <v>Retencion en la Fuente</v>
          </cell>
          <cell r="H126" t="str">
            <v>Otras retenciones</v>
          </cell>
          <cell r="I126" t="str">
            <v>Otras retenciones</v>
          </cell>
        </row>
        <row r="127">
          <cell r="A127">
            <v>9135236595</v>
          </cell>
          <cell r="B127" t="str">
            <v>236595</v>
          </cell>
          <cell r="C127">
            <v>4</v>
          </cell>
          <cell r="D127" t="str">
            <v xml:space="preserve">retencion por pagar      </v>
          </cell>
          <cell r="E127" t="str">
            <v xml:space="preserve">Pasivos   </v>
          </cell>
          <cell r="F127" t="str">
            <v>Cuentas por Pagar</v>
          </cell>
          <cell r="G127" t="str">
            <v>Retencion en la Fuente</v>
          </cell>
          <cell r="H127" t="str">
            <v>Retencion por Pagar</v>
          </cell>
        </row>
        <row r="128">
          <cell r="A128">
            <v>913523659501</v>
          </cell>
          <cell r="B128" t="str">
            <v>23659501</v>
          </cell>
          <cell r="C128">
            <v>5</v>
          </cell>
          <cell r="D128" t="str">
            <v xml:space="preserve">retencion por pagar      </v>
          </cell>
          <cell r="E128" t="str">
            <v xml:space="preserve">Pasivos   </v>
          </cell>
          <cell r="F128" t="str">
            <v>Cuentas por Pagar</v>
          </cell>
          <cell r="G128" t="str">
            <v>Retencion en la Fuente</v>
          </cell>
          <cell r="H128" t="str">
            <v>Retencion por Pagar</v>
          </cell>
          <cell r="I128" t="str">
            <v>Retencion por Pagar</v>
          </cell>
        </row>
        <row r="129">
          <cell r="A129">
            <v>91352367</v>
          </cell>
          <cell r="B129" t="str">
            <v>2367</v>
          </cell>
          <cell r="C129">
            <v>3</v>
          </cell>
          <cell r="D129" t="str">
            <v>impuesto a las ventas ret</v>
          </cell>
          <cell r="E129" t="str">
            <v xml:space="preserve">Pasivos   </v>
          </cell>
          <cell r="F129" t="str">
            <v>Cuentas por Pagar</v>
          </cell>
          <cell r="G129" t="str">
            <v>IVA Retenido</v>
          </cell>
        </row>
        <row r="130">
          <cell r="A130">
            <v>9135236701</v>
          </cell>
          <cell r="B130" t="str">
            <v>236701</v>
          </cell>
          <cell r="C130">
            <v>4</v>
          </cell>
          <cell r="D130" t="str">
            <v>iva a responsables regime</v>
          </cell>
          <cell r="E130" t="str">
            <v xml:space="preserve">Pasivos   </v>
          </cell>
          <cell r="F130" t="str">
            <v>Cuentas por Pagar</v>
          </cell>
          <cell r="G130" t="str">
            <v>IVA Retenido</v>
          </cell>
          <cell r="H130" t="str">
            <v>IVA a Responsables</v>
          </cell>
        </row>
        <row r="131">
          <cell r="A131">
            <v>913523670101</v>
          </cell>
          <cell r="B131" t="str">
            <v>23670101</v>
          </cell>
          <cell r="C131">
            <v>5</v>
          </cell>
          <cell r="D131" t="str">
            <v>iva a responsables regime</v>
          </cell>
          <cell r="E131" t="str">
            <v xml:space="preserve">Pasivos   </v>
          </cell>
          <cell r="F131" t="str">
            <v>Cuentas por Pagar</v>
          </cell>
          <cell r="G131" t="str">
            <v>IVA Retenido</v>
          </cell>
          <cell r="H131" t="str">
            <v>IVA a Responsables</v>
          </cell>
          <cell r="I131" t="str">
            <v>IVA a Responsables</v>
          </cell>
        </row>
        <row r="132">
          <cell r="A132">
            <v>91352368</v>
          </cell>
          <cell r="B132" t="str">
            <v>2368</v>
          </cell>
          <cell r="C132">
            <v>3</v>
          </cell>
          <cell r="D132" t="str">
            <v>impuesto industria y come</v>
          </cell>
          <cell r="E132" t="str">
            <v xml:space="preserve">Pasivos   </v>
          </cell>
          <cell r="F132" t="str">
            <v>Cuentas por Pagar</v>
          </cell>
          <cell r="G132" t="str">
            <v>ICA Retenido</v>
          </cell>
        </row>
        <row r="133">
          <cell r="A133">
            <v>9135236801</v>
          </cell>
          <cell r="B133" t="str">
            <v>236801</v>
          </cell>
          <cell r="C133">
            <v>4</v>
          </cell>
          <cell r="D133" t="str">
            <v>impuestos industria y com</v>
          </cell>
          <cell r="E133" t="str">
            <v xml:space="preserve">Pasivos   </v>
          </cell>
          <cell r="F133" t="str">
            <v>Cuentas por Pagar</v>
          </cell>
          <cell r="G133" t="str">
            <v>ICA Retenido</v>
          </cell>
          <cell r="H133" t="str">
            <v>Impto Industria y Comercio</v>
          </cell>
        </row>
        <row r="134">
          <cell r="A134">
            <v>913523680101</v>
          </cell>
          <cell r="B134" t="str">
            <v>23680101</v>
          </cell>
          <cell r="C134">
            <v>5</v>
          </cell>
          <cell r="D134" t="str">
            <v>ica responsables reg simp</v>
          </cell>
          <cell r="E134" t="str">
            <v xml:space="preserve">Pasivos   </v>
          </cell>
          <cell r="F134" t="str">
            <v>Cuentas por Pagar</v>
          </cell>
          <cell r="G134" t="str">
            <v>ICA Retenido</v>
          </cell>
          <cell r="H134" t="str">
            <v>Impto Industria y Comercio</v>
          </cell>
          <cell r="I134" t="str">
            <v>ica responsables reg simp</v>
          </cell>
        </row>
        <row r="135">
          <cell r="A135">
            <v>913523680102</v>
          </cell>
          <cell r="B135" t="str">
            <v>23680102</v>
          </cell>
          <cell r="C135">
            <v>5</v>
          </cell>
          <cell r="D135" t="str">
            <v>ica a responsables reg.si</v>
          </cell>
          <cell r="E135" t="str">
            <v xml:space="preserve">Pasivos   </v>
          </cell>
          <cell r="F135" t="str">
            <v>Cuentas por Pagar</v>
          </cell>
          <cell r="G135" t="str">
            <v>ICA Retenido</v>
          </cell>
          <cell r="H135" t="str">
            <v>Impto Industria y Comercio</v>
          </cell>
          <cell r="I135" t="str">
            <v>ica a responsables reg.si</v>
          </cell>
        </row>
        <row r="136">
          <cell r="A136">
            <v>913523680103</v>
          </cell>
          <cell r="B136" t="str">
            <v>23680103</v>
          </cell>
          <cell r="C136">
            <v>5</v>
          </cell>
          <cell r="D136" t="str">
            <v>ica responsables reg.simp</v>
          </cell>
          <cell r="E136" t="str">
            <v xml:space="preserve">Pasivos   </v>
          </cell>
          <cell r="F136" t="str">
            <v>Cuentas por Pagar</v>
          </cell>
          <cell r="G136" t="str">
            <v>ICA Retenido</v>
          </cell>
          <cell r="H136" t="str">
            <v>Impto Industria y Comercio</v>
          </cell>
          <cell r="I136" t="str">
            <v>ica responsables reg.simp</v>
          </cell>
        </row>
        <row r="137">
          <cell r="A137">
            <v>91352370</v>
          </cell>
          <cell r="B137" t="str">
            <v>2370</v>
          </cell>
          <cell r="C137">
            <v>3</v>
          </cell>
          <cell r="D137" t="str">
            <v xml:space="preserve">retenciones y aportes de </v>
          </cell>
          <cell r="E137" t="str">
            <v xml:space="preserve">Pasivos   </v>
          </cell>
          <cell r="F137" t="str">
            <v>Cuentas por Pagar</v>
          </cell>
          <cell r="G137" t="str">
            <v>Retenciones y Aportes</v>
          </cell>
        </row>
        <row r="138">
          <cell r="A138">
            <v>9135237005</v>
          </cell>
          <cell r="B138" t="str">
            <v>237005</v>
          </cell>
          <cell r="C138">
            <v>4</v>
          </cell>
          <cell r="D138" t="str">
            <v>aportes a entidades promo</v>
          </cell>
          <cell r="E138" t="str">
            <v xml:space="preserve">Pasivos   </v>
          </cell>
          <cell r="F138" t="str">
            <v>Cuentas por Pagar</v>
          </cell>
          <cell r="G138" t="str">
            <v>Retenciones y Aportes</v>
          </cell>
          <cell r="H138" t="str">
            <v>A entidades promotoras</v>
          </cell>
        </row>
        <row r="139">
          <cell r="A139">
            <v>913523700501</v>
          </cell>
          <cell r="B139" t="str">
            <v>23700501</v>
          </cell>
          <cell r="C139">
            <v>5</v>
          </cell>
          <cell r="D139" t="str">
            <v>aportes a entidades promo</v>
          </cell>
          <cell r="E139" t="str">
            <v xml:space="preserve">Pasivos   </v>
          </cell>
          <cell r="F139" t="str">
            <v>Cuentas por Pagar</v>
          </cell>
          <cell r="G139" t="str">
            <v>Retenciones y Aportes</v>
          </cell>
          <cell r="H139" t="str">
            <v>A entidades promotoras</v>
          </cell>
          <cell r="I139" t="str">
            <v>A entidades promotoras</v>
          </cell>
        </row>
        <row r="140">
          <cell r="A140">
            <v>9135237006</v>
          </cell>
          <cell r="B140" t="str">
            <v>237006</v>
          </cell>
          <cell r="C140">
            <v>4</v>
          </cell>
          <cell r="D140" t="str">
            <v xml:space="preserve">aportes  a instaladoras  </v>
          </cell>
          <cell r="E140" t="str">
            <v xml:space="preserve">Pasivos   </v>
          </cell>
          <cell r="F140" t="str">
            <v>Cuentas por Pagar</v>
          </cell>
          <cell r="G140" t="str">
            <v>Retenciones y Aportes</v>
          </cell>
          <cell r="H140" t="str">
            <v>A Admin de Riesgos</v>
          </cell>
        </row>
        <row r="141">
          <cell r="A141">
            <v>913523700601</v>
          </cell>
          <cell r="B141" t="str">
            <v>23700601</v>
          </cell>
          <cell r="C141">
            <v>5</v>
          </cell>
          <cell r="D141" t="str">
            <v>aportes a admin de riesgo</v>
          </cell>
          <cell r="E141" t="str">
            <v xml:space="preserve">Pasivos   </v>
          </cell>
          <cell r="F141" t="str">
            <v>Cuentas por Pagar</v>
          </cell>
          <cell r="G141" t="str">
            <v>Retenciones y Aportes</v>
          </cell>
          <cell r="H141" t="str">
            <v>A Admin de Riesgos</v>
          </cell>
          <cell r="I141" t="str">
            <v>A Admin de Riesgos</v>
          </cell>
        </row>
        <row r="142">
          <cell r="A142">
            <v>9135237010</v>
          </cell>
          <cell r="B142" t="str">
            <v>237010</v>
          </cell>
          <cell r="C142">
            <v>4</v>
          </cell>
          <cell r="D142" t="str">
            <v>aportes al icbf,sena,caja</v>
          </cell>
          <cell r="E142" t="str">
            <v xml:space="preserve">Pasivos   </v>
          </cell>
          <cell r="F142" t="str">
            <v>Cuentas por Pagar</v>
          </cell>
          <cell r="G142" t="str">
            <v>Retenciones y Aportes</v>
          </cell>
          <cell r="H142" t="str">
            <v>Aportes ICBF, Sena, Cajas</v>
          </cell>
        </row>
        <row r="143">
          <cell r="A143">
            <v>913523701001</v>
          </cell>
          <cell r="B143" t="str">
            <v>23701001</v>
          </cell>
          <cell r="C143">
            <v>5</v>
          </cell>
          <cell r="D143" t="str">
            <v>caja de compensacion fami</v>
          </cell>
          <cell r="E143" t="str">
            <v xml:space="preserve">Pasivos   </v>
          </cell>
          <cell r="F143" t="str">
            <v>Cuentas por Pagar</v>
          </cell>
          <cell r="G143" t="str">
            <v>Retenciones y Aportes</v>
          </cell>
          <cell r="H143" t="str">
            <v>Aportes ICBF, Sena, Cajas</v>
          </cell>
          <cell r="I143" t="str">
            <v>caja de compensacion fami</v>
          </cell>
        </row>
        <row r="144">
          <cell r="A144">
            <v>913523701002</v>
          </cell>
          <cell r="B144" t="str">
            <v>23701002</v>
          </cell>
          <cell r="C144">
            <v>5</v>
          </cell>
          <cell r="D144" t="str">
            <v xml:space="preserve">icbf 3%                  </v>
          </cell>
          <cell r="E144" t="str">
            <v xml:space="preserve">Pasivos   </v>
          </cell>
          <cell r="F144" t="str">
            <v>Cuentas por Pagar</v>
          </cell>
          <cell r="G144" t="str">
            <v>Retenciones y Aportes</v>
          </cell>
          <cell r="H144" t="str">
            <v>Aportes ICBF, Sena, Cajas</v>
          </cell>
          <cell r="I144" t="str">
            <v xml:space="preserve">icbf 3%                  </v>
          </cell>
        </row>
        <row r="145">
          <cell r="A145">
            <v>913523701003</v>
          </cell>
          <cell r="B145" t="str">
            <v>23701003</v>
          </cell>
          <cell r="C145">
            <v>5</v>
          </cell>
          <cell r="D145" t="str">
            <v xml:space="preserve">sena 2%                  </v>
          </cell>
          <cell r="E145" t="str">
            <v xml:space="preserve">Pasivos   </v>
          </cell>
          <cell r="F145" t="str">
            <v>Cuentas por Pagar</v>
          </cell>
          <cell r="G145" t="str">
            <v>Retenciones y Aportes</v>
          </cell>
          <cell r="H145" t="str">
            <v>Aportes ICBF, Sena, Cajas</v>
          </cell>
          <cell r="I145" t="str">
            <v xml:space="preserve">sena 2%                  </v>
          </cell>
        </row>
        <row r="146">
          <cell r="A146">
            <v>9135237025</v>
          </cell>
          <cell r="B146" t="str">
            <v>237025</v>
          </cell>
          <cell r="C146">
            <v>4</v>
          </cell>
          <cell r="D146" t="str">
            <v xml:space="preserve">embargos judiciales      </v>
          </cell>
          <cell r="E146" t="str">
            <v xml:space="preserve">Pasivos   </v>
          </cell>
          <cell r="F146" t="str">
            <v>Cuentas por Pagar</v>
          </cell>
          <cell r="G146" t="str">
            <v>Retenciones y Aportes</v>
          </cell>
          <cell r="H146" t="str">
            <v xml:space="preserve">embargos judiciales      </v>
          </cell>
        </row>
        <row r="147">
          <cell r="A147">
            <v>9135237030</v>
          </cell>
          <cell r="B147" t="str">
            <v>237030</v>
          </cell>
          <cell r="C147">
            <v>4</v>
          </cell>
          <cell r="D147" t="str">
            <v xml:space="preserve">libranzas                </v>
          </cell>
          <cell r="E147" t="str">
            <v xml:space="preserve">Pasivos   </v>
          </cell>
          <cell r="F147" t="str">
            <v>Cuentas por Pagar</v>
          </cell>
          <cell r="G147" t="str">
            <v>Retenciones y Aportes</v>
          </cell>
          <cell r="H147" t="str">
            <v>Libranzas</v>
          </cell>
        </row>
        <row r="148">
          <cell r="A148">
            <v>913523703001</v>
          </cell>
          <cell r="B148" t="str">
            <v>23703001</v>
          </cell>
          <cell r="C148">
            <v>5</v>
          </cell>
          <cell r="D148" t="str">
            <v xml:space="preserve">libranzas compensar      </v>
          </cell>
          <cell r="E148" t="str">
            <v xml:space="preserve">Pasivos   </v>
          </cell>
          <cell r="F148" t="str">
            <v>Cuentas por Pagar</v>
          </cell>
          <cell r="G148" t="str">
            <v>Retenciones y Aportes</v>
          </cell>
          <cell r="H148" t="str">
            <v>Libranzas</v>
          </cell>
          <cell r="I148" t="str">
            <v xml:space="preserve">libranzas compensar      </v>
          </cell>
        </row>
        <row r="149">
          <cell r="A149">
            <v>913523703002</v>
          </cell>
          <cell r="B149" t="str">
            <v>23703002</v>
          </cell>
          <cell r="C149">
            <v>5</v>
          </cell>
          <cell r="D149" t="str">
            <v xml:space="preserve">libranzas fondicel       </v>
          </cell>
          <cell r="E149" t="str">
            <v xml:space="preserve">Pasivos   </v>
          </cell>
          <cell r="F149" t="str">
            <v>Cuentas por Pagar</v>
          </cell>
          <cell r="G149" t="str">
            <v>Retenciones y Aportes</v>
          </cell>
          <cell r="H149" t="str">
            <v>Libranzas</v>
          </cell>
          <cell r="I149" t="str">
            <v xml:space="preserve">libranzas fondicel       </v>
          </cell>
        </row>
        <row r="150">
          <cell r="A150">
            <v>9135237045</v>
          </cell>
          <cell r="B150" t="str">
            <v>237045</v>
          </cell>
          <cell r="C150">
            <v>4</v>
          </cell>
          <cell r="D150" t="str">
            <v xml:space="preserve">fondo de empleados       </v>
          </cell>
          <cell r="E150" t="str">
            <v xml:space="preserve">Pasivos   </v>
          </cell>
          <cell r="F150" t="str">
            <v>Cuentas por Pagar</v>
          </cell>
          <cell r="G150" t="str">
            <v>Retenciones y Aportes</v>
          </cell>
          <cell r="H150" t="str">
            <v>Fondo de Empleados</v>
          </cell>
        </row>
        <row r="151">
          <cell r="A151">
            <v>913523704501</v>
          </cell>
          <cell r="B151" t="str">
            <v>23704501</v>
          </cell>
          <cell r="C151">
            <v>5</v>
          </cell>
          <cell r="D151" t="str">
            <v>fondo de empleados - fond</v>
          </cell>
          <cell r="E151" t="str">
            <v xml:space="preserve">Pasivos   </v>
          </cell>
          <cell r="F151" t="str">
            <v>Cuentas por Pagar</v>
          </cell>
          <cell r="G151" t="str">
            <v>Retenciones y Aportes</v>
          </cell>
          <cell r="H151" t="str">
            <v>Fondo de Empleados</v>
          </cell>
          <cell r="I151" t="str">
            <v>fondo de empleados - fond</v>
          </cell>
        </row>
        <row r="152">
          <cell r="A152">
            <v>913523704502</v>
          </cell>
          <cell r="B152" t="str">
            <v>23704502</v>
          </cell>
          <cell r="C152">
            <v>5</v>
          </cell>
          <cell r="D152" t="str">
            <v xml:space="preserve">fondicel                 </v>
          </cell>
          <cell r="E152" t="str">
            <v xml:space="preserve">Pasivos   </v>
          </cell>
          <cell r="F152" t="str">
            <v>Cuentas por Pagar</v>
          </cell>
          <cell r="G152" t="str">
            <v>Retenciones y Aportes</v>
          </cell>
          <cell r="H152" t="str">
            <v>Fondo de Empleados</v>
          </cell>
          <cell r="I152" t="str">
            <v xml:space="preserve">fondicel                 </v>
          </cell>
        </row>
        <row r="153">
          <cell r="A153">
            <v>9135237095</v>
          </cell>
          <cell r="B153" t="str">
            <v>237095</v>
          </cell>
          <cell r="C153">
            <v>4</v>
          </cell>
          <cell r="D153" t="str">
            <v xml:space="preserve">otros                    </v>
          </cell>
          <cell r="E153" t="str">
            <v xml:space="preserve">Pasivos   </v>
          </cell>
          <cell r="F153" t="str">
            <v>Cuentas por Pagar</v>
          </cell>
          <cell r="G153" t="str">
            <v>Retenciones y Aportes</v>
          </cell>
          <cell r="H153" t="str">
            <v>Otros</v>
          </cell>
        </row>
        <row r="154">
          <cell r="A154">
            <v>913523709501</v>
          </cell>
          <cell r="B154" t="str">
            <v>23709501</v>
          </cell>
          <cell r="C154">
            <v>5</v>
          </cell>
          <cell r="D154" t="str">
            <v xml:space="preserve">descuentos afc           </v>
          </cell>
          <cell r="E154" t="str">
            <v xml:space="preserve">Pasivos   </v>
          </cell>
          <cell r="F154" t="str">
            <v>Cuentas por Pagar</v>
          </cell>
          <cell r="G154" t="str">
            <v>Retenciones y Aportes</v>
          </cell>
          <cell r="H154" t="str">
            <v>Otros</v>
          </cell>
          <cell r="I154" t="str">
            <v xml:space="preserve">descuentos afc           </v>
          </cell>
        </row>
        <row r="155">
          <cell r="A155">
            <v>913523709502</v>
          </cell>
          <cell r="B155" t="str">
            <v>23709502</v>
          </cell>
          <cell r="C155">
            <v>5</v>
          </cell>
          <cell r="D155" t="str">
            <v>fondo de pensiones volunt</v>
          </cell>
          <cell r="E155" t="str">
            <v xml:space="preserve">Pasivos   </v>
          </cell>
          <cell r="F155" t="str">
            <v>Cuentas por Pagar</v>
          </cell>
          <cell r="G155" t="str">
            <v>Retenciones y Aportes</v>
          </cell>
          <cell r="H155" t="str">
            <v>Otros</v>
          </cell>
          <cell r="I155" t="str">
            <v>fondo de pensiones volunt</v>
          </cell>
        </row>
        <row r="156">
          <cell r="A156">
            <v>913523709503</v>
          </cell>
          <cell r="B156" t="str">
            <v>23709503</v>
          </cell>
          <cell r="C156">
            <v>5</v>
          </cell>
          <cell r="D156" t="str">
            <v xml:space="preserve">afc - descuentos         </v>
          </cell>
          <cell r="E156" t="str">
            <v xml:space="preserve">Pasivos   </v>
          </cell>
          <cell r="F156" t="str">
            <v>Cuentas por Pagar</v>
          </cell>
          <cell r="G156" t="str">
            <v>Retenciones y Aportes</v>
          </cell>
          <cell r="H156" t="str">
            <v>Otros</v>
          </cell>
          <cell r="I156" t="str">
            <v xml:space="preserve">afc - descuentos         </v>
          </cell>
        </row>
        <row r="157">
          <cell r="A157">
            <v>91352380</v>
          </cell>
          <cell r="B157" t="str">
            <v>2380</v>
          </cell>
          <cell r="C157">
            <v>3</v>
          </cell>
          <cell r="D157" t="str">
            <v xml:space="preserve">acreedores varios        </v>
          </cell>
          <cell r="E157" t="str">
            <v xml:space="preserve">Pasivos   </v>
          </cell>
          <cell r="F157" t="str">
            <v>Cuentas por Pagar</v>
          </cell>
          <cell r="G157" t="str">
            <v>Acreedores Varios</v>
          </cell>
        </row>
        <row r="158">
          <cell r="A158">
            <v>9135238005</v>
          </cell>
          <cell r="B158" t="str">
            <v>238005</v>
          </cell>
          <cell r="C158">
            <v>4</v>
          </cell>
          <cell r="D158" t="str">
            <v xml:space="preserve">inmobiliaria 101 s.c.a.  </v>
          </cell>
          <cell r="E158" t="str">
            <v xml:space="preserve">Pasivos   </v>
          </cell>
          <cell r="F158" t="str">
            <v>Cuentas por Pagar</v>
          </cell>
          <cell r="G158" t="str">
            <v>Acreedores Varios</v>
          </cell>
          <cell r="H158" t="str">
            <v xml:space="preserve">inmobiliaria 101 s.c.a.  </v>
          </cell>
        </row>
        <row r="159">
          <cell r="A159">
            <v>9135238030</v>
          </cell>
          <cell r="B159" t="str">
            <v>238030</v>
          </cell>
          <cell r="C159">
            <v>4</v>
          </cell>
          <cell r="D159" t="str">
            <v>fondo de cesantias y/o pe</v>
          </cell>
          <cell r="E159" t="str">
            <v xml:space="preserve">Pasivos   </v>
          </cell>
          <cell r="F159" t="str">
            <v>Cuentas por Pagar</v>
          </cell>
          <cell r="G159" t="str">
            <v>Acreedores Varios</v>
          </cell>
          <cell r="H159" t="str">
            <v>Fondo de Cesantias</v>
          </cell>
        </row>
        <row r="160">
          <cell r="A160">
            <v>913523803001</v>
          </cell>
          <cell r="B160" t="str">
            <v>23803001</v>
          </cell>
          <cell r="C160">
            <v>5</v>
          </cell>
          <cell r="D160" t="str">
            <v>aporte fondo de pensiones</v>
          </cell>
          <cell r="E160" t="str">
            <v xml:space="preserve">Pasivos   </v>
          </cell>
          <cell r="F160" t="str">
            <v>Cuentas por Pagar</v>
          </cell>
          <cell r="G160" t="str">
            <v>Acreedores Varios</v>
          </cell>
          <cell r="H160" t="str">
            <v>Fondo de Cesantias</v>
          </cell>
          <cell r="I160" t="str">
            <v>aporte fondo de pensiones</v>
          </cell>
        </row>
        <row r="161">
          <cell r="A161">
            <v>913523803002</v>
          </cell>
          <cell r="B161" t="str">
            <v>23803002</v>
          </cell>
          <cell r="C161">
            <v>5</v>
          </cell>
          <cell r="D161" t="str">
            <v>aportes fondo de solidari</v>
          </cell>
          <cell r="E161" t="str">
            <v xml:space="preserve">Pasivos   </v>
          </cell>
          <cell r="F161" t="str">
            <v>Cuentas por Pagar</v>
          </cell>
          <cell r="G161" t="str">
            <v>Acreedores Varios</v>
          </cell>
          <cell r="H161" t="str">
            <v>Fondo de Cesantias</v>
          </cell>
          <cell r="I161" t="str">
            <v>aportes fondo de solidari</v>
          </cell>
        </row>
        <row r="162">
          <cell r="A162">
            <v>9135238095</v>
          </cell>
          <cell r="B162" t="str">
            <v>238095</v>
          </cell>
          <cell r="C162">
            <v>4</v>
          </cell>
          <cell r="D162" t="str">
            <v xml:space="preserve">otros                    </v>
          </cell>
          <cell r="E162" t="str">
            <v xml:space="preserve">Pasivos   </v>
          </cell>
          <cell r="F162" t="str">
            <v>Cuentas por Pagar</v>
          </cell>
          <cell r="G162" t="str">
            <v>Acreedores Varios</v>
          </cell>
          <cell r="H162" t="str">
            <v>Otros</v>
          </cell>
        </row>
        <row r="163">
          <cell r="A163">
            <v>913523809501</v>
          </cell>
          <cell r="B163" t="str">
            <v>23809501</v>
          </cell>
          <cell r="C163">
            <v>5</v>
          </cell>
          <cell r="D163" t="str">
            <v xml:space="preserve">propinas                 </v>
          </cell>
          <cell r="E163" t="str">
            <v xml:space="preserve">Pasivos   </v>
          </cell>
          <cell r="F163" t="str">
            <v>Cuentas por Pagar</v>
          </cell>
          <cell r="G163" t="str">
            <v>Acreedores Varios</v>
          </cell>
          <cell r="H163" t="str">
            <v>Otros</v>
          </cell>
          <cell r="I163" t="str">
            <v xml:space="preserve">propinas                 </v>
          </cell>
        </row>
        <row r="164">
          <cell r="A164">
            <v>913523809502</v>
          </cell>
          <cell r="B164" t="str">
            <v>23809502</v>
          </cell>
          <cell r="C164">
            <v>5</v>
          </cell>
          <cell r="D164" t="str">
            <v>cuentas por pagar huesped</v>
          </cell>
          <cell r="E164" t="str">
            <v xml:space="preserve">Pasivos   </v>
          </cell>
          <cell r="F164" t="str">
            <v>Cuentas por Pagar</v>
          </cell>
          <cell r="G164" t="str">
            <v>Acreedores Varios</v>
          </cell>
          <cell r="H164" t="str">
            <v>Otros</v>
          </cell>
          <cell r="I164" t="str">
            <v>cuentas por pagar huesped</v>
          </cell>
        </row>
        <row r="165">
          <cell r="A165">
            <v>913524</v>
          </cell>
          <cell r="B165" t="str">
            <v>24</v>
          </cell>
          <cell r="C165">
            <v>2</v>
          </cell>
          <cell r="D165" t="str">
            <v>impuestos,gravamenes y ta</v>
          </cell>
          <cell r="E165" t="str">
            <v xml:space="preserve">Pasivos   </v>
          </cell>
          <cell r="F165" t="str">
            <v>Impuestos Gravamenes y Tasas</v>
          </cell>
        </row>
        <row r="166">
          <cell r="A166">
            <v>91352404</v>
          </cell>
          <cell r="B166" t="str">
            <v>2404</v>
          </cell>
          <cell r="C166">
            <v>3</v>
          </cell>
          <cell r="D166" t="str">
            <v>de renta y complementario</v>
          </cell>
          <cell r="E166" t="str">
            <v xml:space="preserve">Pasivos   </v>
          </cell>
          <cell r="F166" t="str">
            <v>Renta y Complementarios</v>
          </cell>
          <cell r="G166" t="str">
            <v>Renta y Complementarios</v>
          </cell>
        </row>
        <row r="167">
          <cell r="A167">
            <v>9135240405</v>
          </cell>
          <cell r="B167" t="str">
            <v>240405</v>
          </cell>
          <cell r="C167">
            <v>4</v>
          </cell>
          <cell r="D167" t="str">
            <v xml:space="preserve">impuesto de renta        </v>
          </cell>
          <cell r="E167" t="str">
            <v xml:space="preserve">Pasivos   </v>
          </cell>
          <cell r="F167" t="str">
            <v>Renta y Complementarios</v>
          </cell>
          <cell r="G167" t="str">
            <v>Impuesto de Renta</v>
          </cell>
          <cell r="H167" t="str">
            <v>Impuesto de Renta</v>
          </cell>
        </row>
        <row r="168">
          <cell r="A168">
            <v>91352408</v>
          </cell>
          <cell r="B168" t="str">
            <v>2408</v>
          </cell>
          <cell r="C168">
            <v>3</v>
          </cell>
          <cell r="D168" t="str">
            <v>impuesto sobre las ventas</v>
          </cell>
          <cell r="E168" t="str">
            <v xml:space="preserve">Pasivos   </v>
          </cell>
          <cell r="F168" t="str">
            <v>Impuesto sobre las ventas</v>
          </cell>
          <cell r="G168" t="str">
            <v>Impuesto sobre las ventas</v>
          </cell>
        </row>
        <row r="169">
          <cell r="A169">
            <v>9135240801</v>
          </cell>
          <cell r="B169" t="str">
            <v>240801</v>
          </cell>
          <cell r="C169">
            <v>4</v>
          </cell>
          <cell r="D169" t="str">
            <v>impuesto generado operaci</v>
          </cell>
          <cell r="E169" t="str">
            <v xml:space="preserve">Pasivos   </v>
          </cell>
          <cell r="F169" t="str">
            <v>Impuesto sobre las ventas</v>
          </cell>
          <cell r="G169" t="str">
            <v>Impuesto Generado</v>
          </cell>
          <cell r="H169" t="str">
            <v>Impuesto Generado</v>
          </cell>
        </row>
        <row r="170">
          <cell r="A170">
            <v>913524080104</v>
          </cell>
          <cell r="B170" t="str">
            <v>24080104</v>
          </cell>
          <cell r="C170">
            <v>5</v>
          </cell>
          <cell r="D170" t="str">
            <v xml:space="preserve">iva generado 10          </v>
          </cell>
          <cell r="E170" t="str">
            <v xml:space="preserve">Pasivos   </v>
          </cell>
          <cell r="F170" t="str">
            <v>Impuesto sobre las ventas</v>
          </cell>
          <cell r="G170" t="str">
            <v>Impuesto Generado</v>
          </cell>
          <cell r="H170" t="str">
            <v xml:space="preserve">iva generado 10          </v>
          </cell>
          <cell r="I170" t="str">
            <v xml:space="preserve">iva generado 10          </v>
          </cell>
        </row>
        <row r="171">
          <cell r="A171">
            <v>913524080105</v>
          </cell>
          <cell r="B171" t="str">
            <v>24080105</v>
          </cell>
          <cell r="C171">
            <v>5</v>
          </cell>
          <cell r="D171" t="str">
            <v xml:space="preserve">iva generado 16          </v>
          </cell>
          <cell r="E171" t="str">
            <v xml:space="preserve">Pasivos   </v>
          </cell>
          <cell r="F171" t="str">
            <v>Impuesto sobre las ventas</v>
          </cell>
          <cell r="G171" t="str">
            <v>Impuesto Generado</v>
          </cell>
          <cell r="H171" t="str">
            <v xml:space="preserve">iva generado 16          </v>
          </cell>
          <cell r="I171" t="str">
            <v xml:space="preserve">iva generado 16          </v>
          </cell>
        </row>
        <row r="172">
          <cell r="A172">
            <v>913524080106</v>
          </cell>
          <cell r="B172" t="str">
            <v>24080106</v>
          </cell>
          <cell r="C172">
            <v>5</v>
          </cell>
          <cell r="D172" t="str">
            <v xml:space="preserve">iva generado 15          </v>
          </cell>
          <cell r="E172" t="str">
            <v xml:space="preserve">Pasivos   </v>
          </cell>
          <cell r="F172" t="str">
            <v>Impuesto sobre las ventas</v>
          </cell>
          <cell r="G172" t="str">
            <v>Impuesto Generado</v>
          </cell>
          <cell r="H172" t="str">
            <v xml:space="preserve">iva generado 15          </v>
          </cell>
          <cell r="I172" t="str">
            <v xml:space="preserve">iva generado 15          </v>
          </cell>
        </row>
        <row r="173">
          <cell r="A173">
            <v>913524080108</v>
          </cell>
          <cell r="B173" t="str">
            <v>24080108</v>
          </cell>
          <cell r="C173">
            <v>5</v>
          </cell>
          <cell r="D173" t="str">
            <v xml:space="preserve">iva generado 20          </v>
          </cell>
          <cell r="E173" t="str">
            <v xml:space="preserve">Pasivos   </v>
          </cell>
          <cell r="F173" t="str">
            <v>Impuesto sobre las ventas</v>
          </cell>
          <cell r="G173" t="str">
            <v>Impuesto Generado</v>
          </cell>
          <cell r="H173" t="str">
            <v xml:space="preserve">iva generado 20          </v>
          </cell>
          <cell r="I173" t="str">
            <v xml:space="preserve">iva generado 20          </v>
          </cell>
        </row>
        <row r="174">
          <cell r="A174">
            <v>913524080110</v>
          </cell>
          <cell r="B174" t="str">
            <v>24080110</v>
          </cell>
          <cell r="C174">
            <v>5</v>
          </cell>
          <cell r="D174" t="str">
            <v xml:space="preserve">iva generado alimentos y </v>
          </cell>
          <cell r="E174" t="str">
            <v xml:space="preserve">Pasivos   </v>
          </cell>
          <cell r="F174" t="str">
            <v>Impuesto sobre las ventas</v>
          </cell>
          <cell r="G174" t="str">
            <v>Impuesto Generado</v>
          </cell>
          <cell r="H174" t="str">
            <v xml:space="preserve">iva generado alimentos y </v>
          </cell>
          <cell r="I174" t="str">
            <v xml:space="preserve">iva generado alimentos y </v>
          </cell>
        </row>
        <row r="175">
          <cell r="A175">
            <v>913524080115</v>
          </cell>
          <cell r="B175" t="str">
            <v>24080115</v>
          </cell>
          <cell r="C175">
            <v>5</v>
          </cell>
          <cell r="D175" t="str">
            <v>iva generado comunicacion</v>
          </cell>
          <cell r="E175" t="str">
            <v xml:space="preserve">Pasivos   </v>
          </cell>
          <cell r="F175" t="str">
            <v>Impuesto sobre las ventas</v>
          </cell>
          <cell r="G175" t="str">
            <v>Impuesto Generado</v>
          </cell>
          <cell r="H175" t="str">
            <v>iva generado comunicacion</v>
          </cell>
          <cell r="I175" t="str">
            <v>iva generado comunicacion</v>
          </cell>
        </row>
        <row r="176">
          <cell r="A176">
            <v>913524080120</v>
          </cell>
          <cell r="B176" t="str">
            <v>24080120</v>
          </cell>
          <cell r="C176">
            <v>5</v>
          </cell>
          <cell r="D176" t="str">
            <v xml:space="preserve">impoventas por pagar     </v>
          </cell>
          <cell r="E176" t="str">
            <v xml:space="preserve">Pasivos   </v>
          </cell>
          <cell r="F176" t="str">
            <v>Impuesto sobre las ventas</v>
          </cell>
          <cell r="G176" t="str">
            <v>Impuesto Generado</v>
          </cell>
          <cell r="H176" t="str">
            <v xml:space="preserve">impoventas por pagar     </v>
          </cell>
          <cell r="I176" t="str">
            <v xml:space="preserve">impoventas por pagar     </v>
          </cell>
        </row>
        <row r="177">
          <cell r="A177">
            <v>9135240802</v>
          </cell>
          <cell r="B177" t="str">
            <v>240802</v>
          </cell>
          <cell r="C177">
            <v>4</v>
          </cell>
          <cell r="D177" t="str">
            <v xml:space="preserve">impuestos descontables   </v>
          </cell>
          <cell r="E177" t="str">
            <v xml:space="preserve">Pasivos   </v>
          </cell>
          <cell r="F177" t="str">
            <v>Impuesto sobre las ventas</v>
          </cell>
          <cell r="G177" t="str">
            <v>Impuestos Descontables</v>
          </cell>
          <cell r="H177" t="str">
            <v>Impuestos Descontables</v>
          </cell>
        </row>
        <row r="178">
          <cell r="A178">
            <v>913524080202</v>
          </cell>
          <cell r="B178" t="str">
            <v>24080202</v>
          </cell>
          <cell r="C178">
            <v>5</v>
          </cell>
          <cell r="D178" t="str">
            <v xml:space="preserve">iva descontable del 1.6  </v>
          </cell>
          <cell r="E178" t="str">
            <v xml:space="preserve">Pasivos   </v>
          </cell>
          <cell r="F178" t="str">
            <v>Impuesto sobre las ventas</v>
          </cell>
          <cell r="G178" t="str">
            <v>Impuestos Descontables</v>
          </cell>
          <cell r="H178" t="str">
            <v xml:space="preserve">iva descontable del 1.6  </v>
          </cell>
          <cell r="I178" t="str">
            <v xml:space="preserve">iva descontable del 1.6  </v>
          </cell>
        </row>
        <row r="179">
          <cell r="A179">
            <v>913524080203</v>
          </cell>
          <cell r="B179" t="str">
            <v>24080203</v>
          </cell>
          <cell r="C179">
            <v>5</v>
          </cell>
          <cell r="D179" t="str">
            <v>iva descontable comunicac</v>
          </cell>
          <cell r="E179" t="str">
            <v xml:space="preserve">Pasivos   </v>
          </cell>
          <cell r="F179" t="str">
            <v>Impuesto sobre las ventas</v>
          </cell>
          <cell r="G179" t="str">
            <v>Impuestos Descontables</v>
          </cell>
          <cell r="H179" t="str">
            <v>iva descontable comunicac</v>
          </cell>
          <cell r="I179" t="str">
            <v>iva descontable comunicac</v>
          </cell>
        </row>
        <row r="180">
          <cell r="A180">
            <v>913524080204</v>
          </cell>
          <cell r="B180" t="str">
            <v>24080204</v>
          </cell>
          <cell r="C180">
            <v>5</v>
          </cell>
          <cell r="D180" t="str">
            <v xml:space="preserve">iva descontable otros 16 </v>
          </cell>
          <cell r="E180" t="str">
            <v xml:space="preserve">Pasivos   </v>
          </cell>
          <cell r="F180" t="str">
            <v>Impuesto sobre las ventas</v>
          </cell>
          <cell r="G180" t="str">
            <v>Impuestos Descontables</v>
          </cell>
          <cell r="H180" t="str">
            <v xml:space="preserve">iva descontable otros 16 </v>
          </cell>
          <cell r="I180" t="str">
            <v xml:space="preserve">iva descontable otros 16 </v>
          </cell>
        </row>
        <row r="181">
          <cell r="A181">
            <v>913524080205</v>
          </cell>
          <cell r="B181" t="str">
            <v>24080205</v>
          </cell>
          <cell r="C181">
            <v>5</v>
          </cell>
          <cell r="D181" t="str">
            <v xml:space="preserve">iva descontable 10       </v>
          </cell>
          <cell r="E181" t="str">
            <v xml:space="preserve">Pasivos   </v>
          </cell>
          <cell r="F181" t="str">
            <v>Impuesto sobre las ventas</v>
          </cell>
          <cell r="G181" t="str">
            <v>Impuestos Descontables</v>
          </cell>
          <cell r="H181" t="str">
            <v xml:space="preserve">iva descontable 10       </v>
          </cell>
          <cell r="I181" t="str">
            <v xml:space="preserve">iva descontable 10       </v>
          </cell>
        </row>
        <row r="182">
          <cell r="A182">
            <v>913524080206</v>
          </cell>
          <cell r="B182" t="str">
            <v>24080206</v>
          </cell>
          <cell r="C182">
            <v>5</v>
          </cell>
          <cell r="D182" t="str">
            <v xml:space="preserve">iva transitorio 10%      </v>
          </cell>
          <cell r="E182" t="str">
            <v xml:space="preserve">Pasivos   </v>
          </cell>
          <cell r="F182" t="str">
            <v>Impuesto sobre las ventas</v>
          </cell>
          <cell r="G182" t="str">
            <v>Impuestos Descontables</v>
          </cell>
          <cell r="H182" t="str">
            <v xml:space="preserve">iva transitorio 10%      </v>
          </cell>
          <cell r="I182" t="str">
            <v xml:space="preserve">iva transitorio 10%      </v>
          </cell>
        </row>
        <row r="183">
          <cell r="A183">
            <v>913524080207</v>
          </cell>
          <cell r="B183" t="str">
            <v>24080207</v>
          </cell>
          <cell r="C183">
            <v>5</v>
          </cell>
          <cell r="D183" t="str">
            <v xml:space="preserve">iva transitorio 16%      </v>
          </cell>
          <cell r="E183" t="str">
            <v xml:space="preserve">Pasivos   </v>
          </cell>
          <cell r="F183" t="str">
            <v>Impuesto sobre las ventas</v>
          </cell>
          <cell r="G183" t="str">
            <v>Impuestos Descontables</v>
          </cell>
          <cell r="H183" t="str">
            <v xml:space="preserve">iva transitorio 16%      </v>
          </cell>
          <cell r="I183" t="str">
            <v xml:space="preserve">iva transitorio 16%      </v>
          </cell>
        </row>
        <row r="184">
          <cell r="A184">
            <v>91352408020702</v>
          </cell>
          <cell r="B184" t="str">
            <v>2408020702</v>
          </cell>
          <cell r="C184">
            <v>6</v>
          </cell>
          <cell r="D184" t="str">
            <v xml:space="preserve">iva transitorio 16       </v>
          </cell>
          <cell r="E184" t="str">
            <v xml:space="preserve">Pasivos   </v>
          </cell>
          <cell r="F184" t="str">
            <v>Impuesto sobre las ventas</v>
          </cell>
          <cell r="G184" t="str">
            <v>Impuestos Descontables</v>
          </cell>
          <cell r="H184" t="str">
            <v xml:space="preserve">iva transitorio 16       </v>
          </cell>
          <cell r="I184" t="str">
            <v xml:space="preserve">iva transitorio 16       </v>
          </cell>
          <cell r="J184" t="str">
            <v xml:space="preserve">iva transitorio 16       </v>
          </cell>
        </row>
        <row r="185">
          <cell r="A185">
            <v>913524080208</v>
          </cell>
          <cell r="B185" t="str">
            <v>24080208</v>
          </cell>
          <cell r="C185">
            <v>5</v>
          </cell>
          <cell r="D185" t="str">
            <v xml:space="preserve">iva descontable otros    </v>
          </cell>
          <cell r="E185" t="str">
            <v xml:space="preserve">Pasivos   </v>
          </cell>
          <cell r="F185" t="str">
            <v>Impuesto sobre las ventas</v>
          </cell>
          <cell r="G185" t="str">
            <v>Impuestos Descontables</v>
          </cell>
          <cell r="H185" t="str">
            <v xml:space="preserve">iva descontable otros    </v>
          </cell>
          <cell r="I185" t="str">
            <v xml:space="preserve">iva descontable otros    </v>
          </cell>
        </row>
        <row r="186">
          <cell r="A186">
            <v>913524080209</v>
          </cell>
          <cell r="B186" t="str">
            <v>24080209</v>
          </cell>
          <cell r="C186">
            <v>5</v>
          </cell>
          <cell r="D186" t="str">
            <v>iva 8% pasajes intenacion</v>
          </cell>
          <cell r="E186" t="str">
            <v xml:space="preserve">Pasivos   </v>
          </cell>
          <cell r="F186" t="str">
            <v>Impuesto sobre las ventas</v>
          </cell>
          <cell r="G186" t="str">
            <v>Impuestos Descontables</v>
          </cell>
          <cell r="H186" t="str">
            <v>iva 8% pasajes intenacion</v>
          </cell>
          <cell r="I186" t="str">
            <v>iva 8% pasajes intenacion</v>
          </cell>
        </row>
        <row r="187">
          <cell r="A187">
            <v>9135240890</v>
          </cell>
          <cell r="B187" t="str">
            <v>240890</v>
          </cell>
          <cell r="C187">
            <v>4</v>
          </cell>
          <cell r="D187" t="str">
            <v xml:space="preserve">iva x pagar cierre       </v>
          </cell>
          <cell r="E187" t="str">
            <v xml:space="preserve">Pasivos   </v>
          </cell>
          <cell r="F187" t="str">
            <v>Impuesto sobre las ventas</v>
          </cell>
          <cell r="G187" t="str">
            <v>Iva por Pagar</v>
          </cell>
          <cell r="H187" t="str">
            <v>Iva por Pagar</v>
          </cell>
        </row>
        <row r="188">
          <cell r="A188">
            <v>913524089001</v>
          </cell>
          <cell r="B188" t="str">
            <v>24089001</v>
          </cell>
          <cell r="C188">
            <v>5</v>
          </cell>
          <cell r="D188" t="str">
            <v xml:space="preserve">iva x pagar              </v>
          </cell>
          <cell r="E188" t="str">
            <v xml:space="preserve">Pasivos   </v>
          </cell>
          <cell r="F188" t="str">
            <v>Impuesto sobre las ventas</v>
          </cell>
          <cell r="G188" t="str">
            <v>Iva por Pagar</v>
          </cell>
          <cell r="H188" t="str">
            <v>Iva por Pagar</v>
          </cell>
          <cell r="I188" t="str">
            <v xml:space="preserve">iva x pagar              </v>
          </cell>
        </row>
        <row r="189">
          <cell r="A189">
            <v>91352412</v>
          </cell>
          <cell r="B189" t="str">
            <v>2412</v>
          </cell>
          <cell r="C189">
            <v>3</v>
          </cell>
          <cell r="D189" t="str">
            <v xml:space="preserve">de industria y comercio  </v>
          </cell>
          <cell r="E189" t="str">
            <v xml:space="preserve">Pasivos   </v>
          </cell>
          <cell r="F189" t="str">
            <v>Industria y Comercio</v>
          </cell>
          <cell r="G189" t="str">
            <v>Industria y Comercio</v>
          </cell>
        </row>
        <row r="190">
          <cell r="A190">
            <v>9135241205</v>
          </cell>
          <cell r="B190" t="str">
            <v>241205</v>
          </cell>
          <cell r="C190">
            <v>4</v>
          </cell>
          <cell r="D190" t="str">
            <v>vigencia fiscal corriente</v>
          </cell>
          <cell r="E190" t="str">
            <v xml:space="preserve">Pasivos   </v>
          </cell>
          <cell r="F190" t="str">
            <v>Industria y Comercio</v>
          </cell>
          <cell r="G190" t="str">
            <v>Vigencia Fiscal</v>
          </cell>
          <cell r="H190" t="str">
            <v>Vigencia Fiscal</v>
          </cell>
        </row>
        <row r="191">
          <cell r="A191">
            <v>913524120501</v>
          </cell>
          <cell r="B191" t="str">
            <v>24120501</v>
          </cell>
          <cell r="C191">
            <v>5</v>
          </cell>
          <cell r="D191" t="str">
            <v xml:space="preserve">i.c.a sobre alojamiento  </v>
          </cell>
          <cell r="E191" t="str">
            <v xml:space="preserve">Pasivos   </v>
          </cell>
          <cell r="F191" t="str">
            <v>Industria y Comercio</v>
          </cell>
          <cell r="G191" t="str">
            <v>Vigencia Fiscal</v>
          </cell>
          <cell r="H191" t="str">
            <v xml:space="preserve">i.c.a sobre alojamiento  </v>
          </cell>
          <cell r="I191" t="str">
            <v xml:space="preserve">i.c.a sobre alojamiento  </v>
          </cell>
        </row>
        <row r="192">
          <cell r="A192">
            <v>913524120502</v>
          </cell>
          <cell r="B192" t="str">
            <v>24120502</v>
          </cell>
          <cell r="C192">
            <v>5</v>
          </cell>
          <cell r="D192" t="str">
            <v>i.c.a. otras tarifas 10*1</v>
          </cell>
          <cell r="E192" t="str">
            <v xml:space="preserve">Pasivos   </v>
          </cell>
          <cell r="F192" t="str">
            <v>Industria y Comercio</v>
          </cell>
          <cell r="G192" t="str">
            <v>Vigencia Fiscal</v>
          </cell>
          <cell r="H192" t="str">
            <v>i.c.a. otras tarifas 10*1</v>
          </cell>
          <cell r="I192" t="str">
            <v>i.c.a. otras tarifas 10*1</v>
          </cell>
        </row>
        <row r="193">
          <cell r="A193">
            <v>913524120503</v>
          </cell>
          <cell r="B193" t="str">
            <v>24120503</v>
          </cell>
          <cell r="C193">
            <v>5</v>
          </cell>
          <cell r="D193" t="str">
            <v>impuesto de avisos y tabl</v>
          </cell>
          <cell r="E193" t="str">
            <v xml:space="preserve">Pasivos   </v>
          </cell>
          <cell r="F193" t="str">
            <v>Industria y Comercio</v>
          </cell>
          <cell r="G193" t="str">
            <v>Vigencia Fiscal</v>
          </cell>
          <cell r="H193" t="str">
            <v>impuesto de avisos y tabl</v>
          </cell>
          <cell r="I193" t="str">
            <v>impuesto de avisos y tabl</v>
          </cell>
        </row>
        <row r="194">
          <cell r="A194">
            <v>913524120504</v>
          </cell>
          <cell r="B194" t="str">
            <v>24120504</v>
          </cell>
          <cell r="C194">
            <v>5</v>
          </cell>
          <cell r="D194" t="str">
            <v>ica por pagar a la admini</v>
          </cell>
          <cell r="E194" t="str">
            <v xml:space="preserve">Pasivos   </v>
          </cell>
          <cell r="F194" t="str">
            <v>Industria y Comercio</v>
          </cell>
          <cell r="G194" t="str">
            <v>Vigencia Fiscal</v>
          </cell>
          <cell r="H194" t="str">
            <v>ica por pagar a la admini</v>
          </cell>
          <cell r="I194" t="str">
            <v>ica por pagar a la admini</v>
          </cell>
        </row>
        <row r="195">
          <cell r="A195">
            <v>91352416</v>
          </cell>
          <cell r="B195" t="str">
            <v>2416</v>
          </cell>
          <cell r="C195">
            <v>3</v>
          </cell>
          <cell r="D195" t="str">
            <v xml:space="preserve">a la propiedad raiz      </v>
          </cell>
          <cell r="E195" t="str">
            <v xml:space="preserve">Pasivos   </v>
          </cell>
          <cell r="F195" t="str">
            <v>A la Propiedad Raiz</v>
          </cell>
          <cell r="G195" t="str">
            <v>A la Propiedad Raiz</v>
          </cell>
        </row>
        <row r="196">
          <cell r="A196">
            <v>9135241913</v>
          </cell>
          <cell r="B196" t="str">
            <v>241913</v>
          </cell>
          <cell r="C196">
            <v>4</v>
          </cell>
          <cell r="D196" t="str">
            <v xml:space="preserve">de industria y comercio  </v>
          </cell>
          <cell r="E196" t="str">
            <v xml:space="preserve">Pasivos   </v>
          </cell>
          <cell r="F196" t="str">
            <v>A la Propiedad Raiz</v>
          </cell>
          <cell r="G196" t="str">
            <v xml:space="preserve">de industria y comercio  </v>
          </cell>
          <cell r="H196" t="str">
            <v xml:space="preserve">Pasivos   </v>
          </cell>
        </row>
        <row r="197">
          <cell r="A197">
            <v>91352424</v>
          </cell>
          <cell r="B197" t="str">
            <v>2424</v>
          </cell>
          <cell r="C197">
            <v>3</v>
          </cell>
          <cell r="D197" t="str">
            <v xml:space="preserve">de valorizacion          </v>
          </cell>
          <cell r="E197" t="str">
            <v xml:space="preserve">Pasivos   </v>
          </cell>
          <cell r="F197" t="str">
            <v xml:space="preserve">de valorizacion          </v>
          </cell>
          <cell r="G197" t="str">
            <v xml:space="preserve">Pasivos   </v>
          </cell>
        </row>
        <row r="198">
          <cell r="A198">
            <v>91352428</v>
          </cell>
          <cell r="B198" t="str">
            <v>2428</v>
          </cell>
          <cell r="C198">
            <v>3</v>
          </cell>
          <cell r="D198" t="str">
            <v xml:space="preserve">de turismo               </v>
          </cell>
          <cell r="E198" t="str">
            <v xml:space="preserve">Pasivos   </v>
          </cell>
          <cell r="F198" t="str">
            <v>De Turismo</v>
          </cell>
          <cell r="G198" t="str">
            <v>De Turismo</v>
          </cell>
        </row>
        <row r="199">
          <cell r="A199">
            <v>9135242805</v>
          </cell>
          <cell r="B199" t="str">
            <v>242805</v>
          </cell>
          <cell r="C199">
            <v>4</v>
          </cell>
          <cell r="D199" t="str">
            <v xml:space="preserve">impuesto al turismo      </v>
          </cell>
          <cell r="E199" t="str">
            <v xml:space="preserve">Pasivos   </v>
          </cell>
          <cell r="F199" t="str">
            <v>De Turismo</v>
          </cell>
          <cell r="G199" t="str">
            <v>Impuesto de Turismo</v>
          </cell>
          <cell r="H199" t="str">
            <v>Impuesto de Turismo</v>
          </cell>
        </row>
        <row r="200">
          <cell r="A200">
            <v>913524280501</v>
          </cell>
          <cell r="B200" t="str">
            <v>24280501</v>
          </cell>
          <cell r="C200">
            <v>5</v>
          </cell>
          <cell r="D200" t="str">
            <v>impuesto al turismo 2x5/1</v>
          </cell>
          <cell r="E200" t="str">
            <v xml:space="preserve">Pasivos   </v>
          </cell>
          <cell r="F200" t="str">
            <v>De Turismo</v>
          </cell>
          <cell r="G200" t="str">
            <v>Impuesto de Turismo</v>
          </cell>
          <cell r="H200" t="str">
            <v>impuesto al turismo 2x5/1</v>
          </cell>
          <cell r="I200" t="str">
            <v>impuesto al turismo 2x5/1</v>
          </cell>
        </row>
        <row r="201">
          <cell r="A201">
            <v>91352436</v>
          </cell>
          <cell r="B201" t="str">
            <v>2436</v>
          </cell>
          <cell r="C201">
            <v>3</v>
          </cell>
          <cell r="D201" t="str">
            <v xml:space="preserve">de vehiculos             </v>
          </cell>
          <cell r="E201" t="str">
            <v xml:space="preserve">Pasivos   </v>
          </cell>
          <cell r="F201" t="str">
            <v xml:space="preserve">de vehiculos             </v>
          </cell>
          <cell r="G201" t="str">
            <v xml:space="preserve">Pasivos   </v>
          </cell>
        </row>
        <row r="202">
          <cell r="A202">
            <v>91352495</v>
          </cell>
          <cell r="B202" t="str">
            <v>2495</v>
          </cell>
          <cell r="C202">
            <v>3</v>
          </cell>
          <cell r="D202" t="str">
            <v xml:space="preserve">otros                    </v>
          </cell>
          <cell r="E202" t="str">
            <v xml:space="preserve">Pasivos   </v>
          </cell>
          <cell r="F202" t="str">
            <v xml:space="preserve">otros                    </v>
          </cell>
          <cell r="G202" t="str">
            <v xml:space="preserve">Pasivos   </v>
          </cell>
        </row>
        <row r="203">
          <cell r="A203">
            <v>913525</v>
          </cell>
          <cell r="B203" t="str">
            <v>25</v>
          </cell>
          <cell r="C203">
            <v>2</v>
          </cell>
          <cell r="D203" t="str">
            <v xml:space="preserve">obligaciones laborales   </v>
          </cell>
          <cell r="E203" t="str">
            <v xml:space="preserve">Pasivos   </v>
          </cell>
          <cell r="F203" t="str">
            <v>Obligaciones Laborales</v>
          </cell>
        </row>
        <row r="204">
          <cell r="A204">
            <v>91352505</v>
          </cell>
          <cell r="B204" t="str">
            <v>2505</v>
          </cell>
          <cell r="C204">
            <v>3</v>
          </cell>
          <cell r="D204" t="str">
            <v xml:space="preserve">salarios por pagar       </v>
          </cell>
          <cell r="E204" t="str">
            <v xml:space="preserve">Pasivos   </v>
          </cell>
          <cell r="F204" t="str">
            <v>Obligaciones Laborales</v>
          </cell>
          <cell r="G204" t="str">
            <v>Salarios por Pagar</v>
          </cell>
        </row>
        <row r="205">
          <cell r="A205">
            <v>9135250501</v>
          </cell>
          <cell r="B205" t="str">
            <v>250501</v>
          </cell>
          <cell r="C205">
            <v>4</v>
          </cell>
          <cell r="D205" t="str">
            <v xml:space="preserve">salarios por pagar       </v>
          </cell>
          <cell r="E205" t="str">
            <v xml:space="preserve">Pasivos   </v>
          </cell>
          <cell r="F205" t="str">
            <v>Obligaciones Laborales</v>
          </cell>
          <cell r="G205" t="str">
            <v>Salarios por Pagar</v>
          </cell>
          <cell r="H205" t="str">
            <v xml:space="preserve">salarios por pagar       </v>
          </cell>
        </row>
        <row r="206">
          <cell r="A206">
            <v>9135250502</v>
          </cell>
          <cell r="B206" t="str">
            <v>250502</v>
          </cell>
          <cell r="C206">
            <v>4</v>
          </cell>
          <cell r="D206" t="str">
            <v xml:space="preserve">nomina por pagar         </v>
          </cell>
          <cell r="E206" t="str">
            <v xml:space="preserve">Pasivos   </v>
          </cell>
          <cell r="F206" t="str">
            <v>Obligaciones Laborales</v>
          </cell>
          <cell r="G206" t="str">
            <v>Salarios por Pagar</v>
          </cell>
          <cell r="H206" t="str">
            <v xml:space="preserve">nomina por pagar         </v>
          </cell>
        </row>
        <row r="207">
          <cell r="A207">
            <v>913525050201</v>
          </cell>
          <cell r="B207" t="str">
            <v>25050201</v>
          </cell>
          <cell r="C207">
            <v>5</v>
          </cell>
          <cell r="D207" t="str">
            <v xml:space="preserve">nomina por pagar         </v>
          </cell>
          <cell r="E207" t="str">
            <v xml:space="preserve">Pasivos   </v>
          </cell>
          <cell r="F207" t="str">
            <v>Obligaciones Laborales</v>
          </cell>
          <cell r="G207" t="str">
            <v>Salarios por Pagar</v>
          </cell>
          <cell r="H207" t="str">
            <v xml:space="preserve">nomina por pagar         </v>
          </cell>
          <cell r="I207" t="str">
            <v xml:space="preserve">nomina por pagar         </v>
          </cell>
        </row>
        <row r="208">
          <cell r="A208">
            <v>9135250503</v>
          </cell>
          <cell r="B208" t="str">
            <v>250503</v>
          </cell>
          <cell r="C208">
            <v>4</v>
          </cell>
          <cell r="D208" t="str">
            <v>cuenta por pagar a emplea</v>
          </cell>
          <cell r="E208" t="str">
            <v xml:space="preserve">Pasivos   </v>
          </cell>
          <cell r="F208" t="str">
            <v>Obligaciones Laborales</v>
          </cell>
          <cell r="G208" t="str">
            <v>Salarios por Pagar</v>
          </cell>
          <cell r="H208" t="str">
            <v>Ctas por Pg Empleados</v>
          </cell>
        </row>
        <row r="209">
          <cell r="A209">
            <v>913525050301</v>
          </cell>
          <cell r="B209" t="str">
            <v>25050301</v>
          </cell>
          <cell r="C209">
            <v>5</v>
          </cell>
          <cell r="D209" t="str">
            <v>cuenta por pagar a emplea</v>
          </cell>
          <cell r="E209" t="str">
            <v xml:space="preserve">Pasivos   </v>
          </cell>
          <cell r="F209" t="str">
            <v>Obligaciones Laborales</v>
          </cell>
          <cell r="G209" t="str">
            <v>Salarios por Pagar</v>
          </cell>
          <cell r="H209" t="str">
            <v>Ctas por Pg Empleados</v>
          </cell>
          <cell r="I209" t="str">
            <v>Ctas por Pg Empleados</v>
          </cell>
        </row>
        <row r="210">
          <cell r="A210">
            <v>91352510</v>
          </cell>
          <cell r="B210" t="str">
            <v>2510</v>
          </cell>
          <cell r="C210">
            <v>3</v>
          </cell>
          <cell r="D210" t="str">
            <v xml:space="preserve">cesantias consolidadas   </v>
          </cell>
          <cell r="E210" t="str">
            <v xml:space="preserve">Pasivos   </v>
          </cell>
          <cell r="F210" t="str">
            <v>Obligaciones Laborales</v>
          </cell>
          <cell r="G210" t="str">
            <v>Cesantias Consolidadas</v>
          </cell>
        </row>
        <row r="211">
          <cell r="A211">
            <v>9135251001</v>
          </cell>
          <cell r="B211" t="str">
            <v>251001</v>
          </cell>
          <cell r="C211">
            <v>4</v>
          </cell>
          <cell r="D211" t="str">
            <v xml:space="preserve">cesantisa consolidadas   </v>
          </cell>
          <cell r="E211" t="str">
            <v xml:space="preserve">Pasivos   </v>
          </cell>
          <cell r="F211" t="str">
            <v>Obligaciones Laborales</v>
          </cell>
          <cell r="G211" t="str">
            <v>Cesantias Consolidadas</v>
          </cell>
          <cell r="H211" t="str">
            <v>Cesantias Consolidadas</v>
          </cell>
        </row>
        <row r="212">
          <cell r="A212">
            <v>913525100101</v>
          </cell>
          <cell r="B212" t="str">
            <v>25100101</v>
          </cell>
          <cell r="C212">
            <v>5</v>
          </cell>
          <cell r="D212" t="str">
            <v xml:space="preserve">cesantias consolidadas   </v>
          </cell>
          <cell r="E212" t="str">
            <v xml:space="preserve">Pasivos   </v>
          </cell>
          <cell r="F212" t="str">
            <v>Obligaciones Laborales</v>
          </cell>
          <cell r="G212" t="str">
            <v>Cesantias Consolidadas</v>
          </cell>
          <cell r="H212" t="str">
            <v>Cesantias Consolidadas</v>
          </cell>
          <cell r="I212" t="str">
            <v>Cesantias Consolidadas</v>
          </cell>
        </row>
        <row r="213">
          <cell r="A213">
            <v>9135251010</v>
          </cell>
          <cell r="B213" t="str">
            <v>251010</v>
          </cell>
          <cell r="C213">
            <v>4</v>
          </cell>
          <cell r="D213" t="str">
            <v>ley 50 de 1990 y normas p</v>
          </cell>
          <cell r="E213" t="str">
            <v xml:space="preserve">Pasivos   </v>
          </cell>
          <cell r="F213" t="str">
            <v>Obligaciones Laborales</v>
          </cell>
          <cell r="G213" t="str">
            <v>Cesantias Consolidadas</v>
          </cell>
          <cell r="H213" t="str">
            <v>Ley 50 de 1990</v>
          </cell>
        </row>
        <row r="214">
          <cell r="A214">
            <v>91352515</v>
          </cell>
          <cell r="B214" t="str">
            <v>2515</v>
          </cell>
          <cell r="C214">
            <v>3</v>
          </cell>
          <cell r="D214" t="str">
            <v>intereses sobre cesantias</v>
          </cell>
          <cell r="E214" t="str">
            <v xml:space="preserve">Pasivos   </v>
          </cell>
          <cell r="F214" t="str">
            <v>Obligaciones Laborales</v>
          </cell>
          <cell r="G214" t="str">
            <v>Intereses sobre cesantias</v>
          </cell>
        </row>
        <row r="215">
          <cell r="A215">
            <v>9135251501</v>
          </cell>
          <cell r="B215" t="str">
            <v>251501</v>
          </cell>
          <cell r="C215">
            <v>4</v>
          </cell>
          <cell r="D215" t="str">
            <v>intereses sobre cesantias</v>
          </cell>
          <cell r="E215" t="str">
            <v xml:space="preserve">Pasivos   </v>
          </cell>
          <cell r="F215" t="str">
            <v>Obligaciones Laborales</v>
          </cell>
          <cell r="G215" t="str">
            <v>Intereses sobre cesantias</v>
          </cell>
          <cell r="H215" t="str">
            <v>intereses sobre cesantias</v>
          </cell>
        </row>
        <row r="216">
          <cell r="A216">
            <v>91352520</v>
          </cell>
          <cell r="B216" t="str">
            <v>2520</v>
          </cell>
          <cell r="C216">
            <v>3</v>
          </cell>
          <cell r="D216" t="str">
            <v xml:space="preserve">prima de servicios       </v>
          </cell>
          <cell r="E216" t="str">
            <v xml:space="preserve">Pasivos   </v>
          </cell>
          <cell r="F216" t="str">
            <v>Obligaciones Laborales</v>
          </cell>
          <cell r="G216" t="str">
            <v>Prima de Servicios</v>
          </cell>
        </row>
        <row r="217">
          <cell r="A217">
            <v>9135252001</v>
          </cell>
          <cell r="B217" t="str">
            <v>252001</v>
          </cell>
          <cell r="C217">
            <v>4</v>
          </cell>
          <cell r="D217" t="str">
            <v xml:space="preserve">prima de servicios       </v>
          </cell>
          <cell r="E217" t="str">
            <v xml:space="preserve">Pasivos   </v>
          </cell>
          <cell r="F217" t="str">
            <v>Obligaciones Laborales</v>
          </cell>
          <cell r="G217" t="str">
            <v>Prima de Servicios</v>
          </cell>
          <cell r="H217" t="str">
            <v xml:space="preserve">prima de servicios       </v>
          </cell>
        </row>
        <row r="218">
          <cell r="A218">
            <v>91352525</v>
          </cell>
          <cell r="B218" t="str">
            <v>2525</v>
          </cell>
          <cell r="C218">
            <v>3</v>
          </cell>
          <cell r="D218" t="str">
            <v xml:space="preserve">vacaciones consolidadas  </v>
          </cell>
          <cell r="E218" t="str">
            <v xml:space="preserve">Pasivos   </v>
          </cell>
          <cell r="F218" t="str">
            <v>Obligaciones Laborales</v>
          </cell>
          <cell r="G218" t="str">
            <v>Vacaciones Consolidadas</v>
          </cell>
        </row>
        <row r="219">
          <cell r="A219">
            <v>9135252501</v>
          </cell>
          <cell r="B219" t="str">
            <v>252501</v>
          </cell>
          <cell r="C219">
            <v>4</v>
          </cell>
          <cell r="D219" t="str">
            <v xml:space="preserve">vacaciones consolidadas  </v>
          </cell>
          <cell r="E219" t="str">
            <v xml:space="preserve">Pasivos   </v>
          </cell>
          <cell r="F219" t="str">
            <v>Obligaciones Laborales</v>
          </cell>
          <cell r="G219" t="str">
            <v>Vacaciones Consolidadas</v>
          </cell>
          <cell r="H219" t="str">
            <v xml:space="preserve">vacaciones consolidadas  </v>
          </cell>
        </row>
        <row r="220">
          <cell r="A220">
            <v>91352530</v>
          </cell>
          <cell r="B220" t="str">
            <v>2530</v>
          </cell>
          <cell r="C220">
            <v>3</v>
          </cell>
          <cell r="D220" t="str">
            <v>prestaciones extralegales</v>
          </cell>
          <cell r="E220" t="str">
            <v xml:space="preserve">Pasivos   </v>
          </cell>
          <cell r="F220" t="str">
            <v>Obligaciones Laborales</v>
          </cell>
          <cell r="G220" t="str">
            <v>prestaciones extralegales</v>
          </cell>
        </row>
        <row r="221">
          <cell r="A221">
            <v>91352540</v>
          </cell>
          <cell r="B221" t="str">
            <v>2540</v>
          </cell>
          <cell r="C221">
            <v>3</v>
          </cell>
          <cell r="D221" t="str">
            <v>indemnizaciones laborales</v>
          </cell>
          <cell r="E221" t="str">
            <v xml:space="preserve">Pasivos   </v>
          </cell>
          <cell r="F221" t="str">
            <v>Obligaciones Laborales</v>
          </cell>
          <cell r="G221" t="str">
            <v>indemnizaciones laborales</v>
          </cell>
        </row>
        <row r="222">
          <cell r="A222">
            <v>913526</v>
          </cell>
          <cell r="B222" t="str">
            <v>26</v>
          </cell>
          <cell r="C222">
            <v>2</v>
          </cell>
          <cell r="D222" t="str">
            <v>pasivos estimados y provi</v>
          </cell>
          <cell r="E222" t="str">
            <v xml:space="preserve">Pasivos   </v>
          </cell>
          <cell r="F222" t="str">
            <v>Estimados y Provisiones</v>
          </cell>
        </row>
        <row r="223">
          <cell r="A223">
            <v>91352605</v>
          </cell>
          <cell r="B223" t="str">
            <v>2605</v>
          </cell>
          <cell r="C223">
            <v>3</v>
          </cell>
          <cell r="D223" t="str">
            <v xml:space="preserve">para costos y gastos     </v>
          </cell>
          <cell r="E223" t="str">
            <v xml:space="preserve">Pasivos   </v>
          </cell>
          <cell r="F223" t="str">
            <v>Estimados y Provisiones</v>
          </cell>
          <cell r="G223" t="str">
            <v>Costos y Gastos</v>
          </cell>
        </row>
        <row r="224">
          <cell r="A224">
            <v>9135260505</v>
          </cell>
          <cell r="B224" t="str">
            <v>260505</v>
          </cell>
          <cell r="C224">
            <v>4</v>
          </cell>
          <cell r="D224" t="str">
            <v xml:space="preserve">intereses                </v>
          </cell>
          <cell r="E224" t="str">
            <v xml:space="preserve">Pasivos   </v>
          </cell>
          <cell r="F224" t="str">
            <v>Estimados y Provisiones</v>
          </cell>
          <cell r="G224" t="str">
            <v>Costos y Gastos</v>
          </cell>
          <cell r="H224" t="str">
            <v xml:space="preserve">intereses                </v>
          </cell>
        </row>
        <row r="225">
          <cell r="A225">
            <v>9135260510</v>
          </cell>
          <cell r="B225" t="str">
            <v>260510</v>
          </cell>
          <cell r="C225">
            <v>4</v>
          </cell>
          <cell r="D225" t="str">
            <v xml:space="preserve">comisiones               </v>
          </cell>
          <cell r="E225" t="str">
            <v xml:space="preserve">Pasivos   </v>
          </cell>
          <cell r="F225" t="str">
            <v>Estimados y Provisiones</v>
          </cell>
          <cell r="G225" t="str">
            <v>Costos y Gastos</v>
          </cell>
          <cell r="H225" t="str">
            <v xml:space="preserve">comisiones               </v>
          </cell>
        </row>
        <row r="226">
          <cell r="A226">
            <v>913526051001</v>
          </cell>
          <cell r="B226" t="str">
            <v>26051001</v>
          </cell>
          <cell r="C226">
            <v>5</v>
          </cell>
          <cell r="D226" t="str">
            <v xml:space="preserve">comisiones               </v>
          </cell>
          <cell r="E226" t="str">
            <v xml:space="preserve">Pasivos   </v>
          </cell>
          <cell r="F226" t="str">
            <v>Estimados y Provisiones</v>
          </cell>
          <cell r="G226" t="str">
            <v>Costos y Gastos</v>
          </cell>
          <cell r="H226" t="str">
            <v xml:space="preserve">comisiones               </v>
          </cell>
          <cell r="I226" t="str">
            <v xml:space="preserve">comisiones               </v>
          </cell>
        </row>
        <row r="227">
          <cell r="A227">
            <v>9135260515</v>
          </cell>
          <cell r="B227" t="str">
            <v>260515</v>
          </cell>
          <cell r="C227">
            <v>4</v>
          </cell>
          <cell r="D227" t="str">
            <v xml:space="preserve">honorarios               </v>
          </cell>
          <cell r="E227" t="str">
            <v xml:space="preserve">Pasivos   </v>
          </cell>
          <cell r="F227" t="str">
            <v>Estimados y Provisiones</v>
          </cell>
          <cell r="G227" t="str">
            <v>Costos y Gastos</v>
          </cell>
          <cell r="H227" t="str">
            <v xml:space="preserve">honorarios               </v>
          </cell>
        </row>
        <row r="228">
          <cell r="A228">
            <v>9135260520</v>
          </cell>
          <cell r="B228" t="str">
            <v>260520</v>
          </cell>
          <cell r="C228">
            <v>4</v>
          </cell>
          <cell r="D228" t="str">
            <v xml:space="preserve">servicios tecnicos       </v>
          </cell>
          <cell r="E228" t="str">
            <v xml:space="preserve">Pasivos   </v>
          </cell>
          <cell r="F228" t="str">
            <v>Estimados y Provisiones</v>
          </cell>
          <cell r="G228" t="str">
            <v>Costos y Gastos</v>
          </cell>
          <cell r="H228" t="str">
            <v xml:space="preserve">servicios tecnicos       </v>
          </cell>
        </row>
        <row r="229">
          <cell r="A229">
            <v>9135260525</v>
          </cell>
          <cell r="B229" t="str">
            <v>260525</v>
          </cell>
          <cell r="C229">
            <v>4</v>
          </cell>
          <cell r="D229" t="str">
            <v>transporte fletes y acarr</v>
          </cell>
          <cell r="E229" t="str">
            <v xml:space="preserve">Pasivos   </v>
          </cell>
          <cell r="F229" t="str">
            <v>Estimados y Provisiones</v>
          </cell>
          <cell r="G229" t="str">
            <v>Costos y Gastos</v>
          </cell>
          <cell r="H229" t="str">
            <v>transporte fletes y acarr</v>
          </cell>
        </row>
        <row r="230">
          <cell r="A230">
            <v>9135260535</v>
          </cell>
          <cell r="B230" t="str">
            <v>260535</v>
          </cell>
          <cell r="C230">
            <v>4</v>
          </cell>
          <cell r="D230" t="str">
            <v xml:space="preserve">servicios publicos       </v>
          </cell>
          <cell r="E230" t="str">
            <v xml:space="preserve">Pasivos   </v>
          </cell>
          <cell r="F230" t="str">
            <v>Estimados y Provisiones</v>
          </cell>
          <cell r="G230" t="str">
            <v>Costos y Gastos</v>
          </cell>
          <cell r="H230" t="str">
            <v xml:space="preserve">servicios publicos       </v>
          </cell>
        </row>
        <row r="231">
          <cell r="A231">
            <v>913526053501</v>
          </cell>
          <cell r="B231" t="str">
            <v>26053501</v>
          </cell>
          <cell r="C231">
            <v>5</v>
          </cell>
          <cell r="D231" t="str">
            <v xml:space="preserve">servicios publicos       </v>
          </cell>
          <cell r="E231" t="str">
            <v xml:space="preserve">Pasivos   </v>
          </cell>
          <cell r="F231" t="str">
            <v>Estimados y Provisiones</v>
          </cell>
          <cell r="G231" t="str">
            <v>Costos y Gastos</v>
          </cell>
          <cell r="H231" t="str">
            <v>servicios publicos</v>
          </cell>
          <cell r="I231" t="str">
            <v>servicios publicos</v>
          </cell>
        </row>
        <row r="232">
          <cell r="A232">
            <v>9135260550</v>
          </cell>
          <cell r="B232" t="str">
            <v>260550</v>
          </cell>
          <cell r="C232">
            <v>4</v>
          </cell>
          <cell r="D232" t="str">
            <v xml:space="preserve">materiales y repuestos   </v>
          </cell>
          <cell r="E232" t="str">
            <v xml:space="preserve">Pasivos   </v>
          </cell>
          <cell r="F232" t="str">
            <v>Estimados y Provisiones</v>
          </cell>
          <cell r="G232" t="str">
            <v>Costos y Gastos</v>
          </cell>
          <cell r="H232" t="str">
            <v xml:space="preserve">materiales y repuestos   </v>
          </cell>
        </row>
        <row r="233">
          <cell r="A233">
            <v>9135260595</v>
          </cell>
          <cell r="B233" t="str">
            <v>260595</v>
          </cell>
          <cell r="C233">
            <v>4</v>
          </cell>
          <cell r="D233" t="str">
            <v xml:space="preserve">otros                    </v>
          </cell>
          <cell r="E233" t="str">
            <v xml:space="preserve">Pasivos   </v>
          </cell>
          <cell r="F233" t="str">
            <v>Estimados y Provisiones</v>
          </cell>
          <cell r="G233" t="str">
            <v>Costos y Gastos</v>
          </cell>
          <cell r="H233" t="str">
            <v>Otros</v>
          </cell>
        </row>
        <row r="234">
          <cell r="A234">
            <v>913526059501</v>
          </cell>
          <cell r="B234" t="str">
            <v>26059501</v>
          </cell>
          <cell r="C234">
            <v>5</v>
          </cell>
          <cell r="D234" t="str">
            <v>provision gastos causados</v>
          </cell>
          <cell r="E234" t="str">
            <v xml:space="preserve">Pasivos   </v>
          </cell>
          <cell r="F234" t="str">
            <v>Estimados y Provisiones</v>
          </cell>
          <cell r="G234" t="str">
            <v>Costos y Gastos</v>
          </cell>
          <cell r="H234" t="str">
            <v>Otros</v>
          </cell>
          <cell r="I234" t="str">
            <v>provision gastos causados</v>
          </cell>
        </row>
        <row r="235">
          <cell r="A235">
            <v>913526059502</v>
          </cell>
          <cell r="B235" t="str">
            <v>26059502</v>
          </cell>
          <cell r="C235">
            <v>5</v>
          </cell>
          <cell r="D235" t="str">
            <v>renta operador (honorario</v>
          </cell>
          <cell r="E235" t="str">
            <v xml:space="preserve">Pasivos   </v>
          </cell>
          <cell r="F235" t="str">
            <v>Estimados y Provisiones</v>
          </cell>
          <cell r="G235" t="str">
            <v>Costos y Gastos</v>
          </cell>
          <cell r="H235" t="str">
            <v>Otros</v>
          </cell>
          <cell r="I235" t="str">
            <v>renta operador (honorario</v>
          </cell>
        </row>
        <row r="236">
          <cell r="A236">
            <v>913526059503</v>
          </cell>
          <cell r="B236" t="str">
            <v>26059503</v>
          </cell>
          <cell r="C236">
            <v>5</v>
          </cell>
          <cell r="D236" t="str">
            <v>gasto generado iva transi</v>
          </cell>
          <cell r="E236" t="str">
            <v xml:space="preserve">Pasivos   </v>
          </cell>
          <cell r="F236" t="str">
            <v>Estimados y Provisiones</v>
          </cell>
          <cell r="G236" t="str">
            <v>Costos y Gastos</v>
          </cell>
          <cell r="H236" t="str">
            <v>Otros</v>
          </cell>
          <cell r="I236" t="str">
            <v>gasto generado iva transi</v>
          </cell>
        </row>
        <row r="237">
          <cell r="A237">
            <v>913526059504</v>
          </cell>
          <cell r="B237" t="str">
            <v>26059504</v>
          </cell>
          <cell r="C237">
            <v>5</v>
          </cell>
          <cell r="D237" t="str">
            <v xml:space="preserve">beneficio extraordinario </v>
          </cell>
          <cell r="E237" t="str">
            <v xml:space="preserve">Pasivos   </v>
          </cell>
          <cell r="F237" t="str">
            <v>Estimados y Provisiones</v>
          </cell>
          <cell r="G237" t="str">
            <v>Costos y Gastos</v>
          </cell>
          <cell r="H237" t="str">
            <v>Otros</v>
          </cell>
          <cell r="I237" t="str">
            <v xml:space="preserve">beneficio extraordinario </v>
          </cell>
        </row>
        <row r="238">
          <cell r="A238">
            <v>91352610</v>
          </cell>
          <cell r="B238" t="str">
            <v>2610</v>
          </cell>
          <cell r="C238">
            <v>3</v>
          </cell>
          <cell r="D238" t="str">
            <v>para obligaciones laboral</v>
          </cell>
          <cell r="E238" t="str">
            <v xml:space="preserve">Pasivos   </v>
          </cell>
          <cell r="F238" t="str">
            <v>Estimados y Provisiones</v>
          </cell>
          <cell r="G238" t="str">
            <v>Obligaciones Laborales</v>
          </cell>
        </row>
        <row r="239">
          <cell r="A239">
            <v>9135261005</v>
          </cell>
          <cell r="B239" t="str">
            <v>261005</v>
          </cell>
          <cell r="C239">
            <v>4</v>
          </cell>
          <cell r="D239" t="str">
            <v xml:space="preserve">cesantias                </v>
          </cell>
          <cell r="E239" t="str">
            <v xml:space="preserve">Pasivos   </v>
          </cell>
          <cell r="F239" t="str">
            <v>Estimados y Provisiones</v>
          </cell>
          <cell r="G239" t="str">
            <v>Obligaciones Laborales</v>
          </cell>
          <cell r="H239" t="str">
            <v>Cesantias</v>
          </cell>
        </row>
        <row r="240">
          <cell r="A240">
            <v>913526100501</v>
          </cell>
          <cell r="B240" t="str">
            <v>26100501</v>
          </cell>
          <cell r="C240">
            <v>5</v>
          </cell>
          <cell r="D240" t="str">
            <v xml:space="preserve">cesantias                </v>
          </cell>
          <cell r="E240" t="str">
            <v xml:space="preserve">Pasivos   </v>
          </cell>
          <cell r="F240" t="str">
            <v>Estimados y Provisiones</v>
          </cell>
          <cell r="G240" t="str">
            <v>Obligaciones Laborales</v>
          </cell>
          <cell r="H240" t="str">
            <v>Cesantias</v>
          </cell>
          <cell r="I240" t="str">
            <v xml:space="preserve">cesantias                </v>
          </cell>
        </row>
        <row r="241">
          <cell r="A241">
            <v>913526100502</v>
          </cell>
          <cell r="B241" t="str">
            <v>26100502</v>
          </cell>
          <cell r="C241">
            <v>5</v>
          </cell>
          <cell r="D241" t="str">
            <v xml:space="preserve">cesantias                </v>
          </cell>
          <cell r="E241" t="str">
            <v xml:space="preserve">Pasivos   </v>
          </cell>
          <cell r="F241" t="str">
            <v>Estimados y Provisiones</v>
          </cell>
          <cell r="G241" t="str">
            <v>Obligaciones Laborales</v>
          </cell>
          <cell r="H241" t="str">
            <v>Cesantias</v>
          </cell>
          <cell r="I241" t="str">
            <v xml:space="preserve">cesantias                </v>
          </cell>
        </row>
        <row r="242">
          <cell r="A242">
            <v>9135261010</v>
          </cell>
          <cell r="B242" t="str">
            <v>261010</v>
          </cell>
          <cell r="C242">
            <v>4</v>
          </cell>
          <cell r="D242" t="str">
            <v>intereses sobre cesantias</v>
          </cell>
          <cell r="E242" t="str">
            <v xml:space="preserve">Pasivos   </v>
          </cell>
          <cell r="F242" t="str">
            <v>Estimados y Provisiones</v>
          </cell>
          <cell r="G242" t="str">
            <v>Obligaciones Laborales</v>
          </cell>
          <cell r="H242" t="str">
            <v>Intereses cesantias</v>
          </cell>
        </row>
        <row r="243">
          <cell r="A243">
            <v>913526101001</v>
          </cell>
          <cell r="B243" t="str">
            <v>26101001</v>
          </cell>
          <cell r="C243">
            <v>5</v>
          </cell>
          <cell r="D243" t="str">
            <v>intereses sobre cesantias</v>
          </cell>
          <cell r="E243" t="str">
            <v xml:space="preserve">Pasivos   </v>
          </cell>
          <cell r="F243" t="str">
            <v>Estimados y Provisiones</v>
          </cell>
          <cell r="G243" t="str">
            <v>Obligaciones Laborales</v>
          </cell>
          <cell r="H243" t="str">
            <v>Intereses cesantias</v>
          </cell>
          <cell r="I243" t="str">
            <v>intereses sobre cesantias</v>
          </cell>
        </row>
        <row r="244">
          <cell r="A244">
            <v>9135261015</v>
          </cell>
          <cell r="B244" t="str">
            <v>261015</v>
          </cell>
          <cell r="C244">
            <v>4</v>
          </cell>
          <cell r="D244" t="str">
            <v xml:space="preserve">vacaciones               </v>
          </cell>
          <cell r="E244" t="str">
            <v xml:space="preserve">Pasivos   </v>
          </cell>
          <cell r="F244" t="str">
            <v>Estimados y Provisiones</v>
          </cell>
          <cell r="G244" t="str">
            <v>Obligaciones Laborales</v>
          </cell>
          <cell r="H244" t="str">
            <v>Vacaciones</v>
          </cell>
        </row>
        <row r="245">
          <cell r="A245">
            <v>913526101501</v>
          </cell>
          <cell r="B245" t="str">
            <v>26101501</v>
          </cell>
          <cell r="C245">
            <v>5</v>
          </cell>
          <cell r="D245" t="str">
            <v xml:space="preserve">vacaciones               </v>
          </cell>
          <cell r="E245" t="str">
            <v xml:space="preserve">Pasivos   </v>
          </cell>
          <cell r="F245" t="str">
            <v>Estimados y Provisiones</v>
          </cell>
          <cell r="G245" t="str">
            <v>Obligaciones Laborales</v>
          </cell>
          <cell r="H245" t="str">
            <v>Vacaciones</v>
          </cell>
          <cell r="I245" t="str">
            <v xml:space="preserve">vacaciones               </v>
          </cell>
        </row>
        <row r="246">
          <cell r="A246">
            <v>9135261020</v>
          </cell>
          <cell r="B246" t="str">
            <v>261020</v>
          </cell>
          <cell r="C246">
            <v>4</v>
          </cell>
          <cell r="D246" t="str">
            <v xml:space="preserve">prima de servicios       </v>
          </cell>
          <cell r="E246" t="str">
            <v xml:space="preserve">Pasivos   </v>
          </cell>
          <cell r="F246" t="str">
            <v>Estimados y Provisiones</v>
          </cell>
          <cell r="G246" t="str">
            <v>Obligaciones Laborales</v>
          </cell>
          <cell r="H246" t="str">
            <v xml:space="preserve">prima de servicios       </v>
          </cell>
        </row>
        <row r="247">
          <cell r="A247">
            <v>913526102001</v>
          </cell>
          <cell r="B247" t="str">
            <v>26102001</v>
          </cell>
          <cell r="C247">
            <v>5</v>
          </cell>
          <cell r="D247" t="str">
            <v xml:space="preserve">prima de servicios       </v>
          </cell>
          <cell r="E247" t="str">
            <v xml:space="preserve">Pasivos   </v>
          </cell>
          <cell r="F247" t="str">
            <v>Estimados y Provisiones</v>
          </cell>
          <cell r="G247" t="str">
            <v>Obligaciones Laborales</v>
          </cell>
          <cell r="H247" t="str">
            <v xml:space="preserve">prima de servicios       </v>
          </cell>
          <cell r="I247" t="str">
            <v xml:space="preserve">prima de servicios       </v>
          </cell>
        </row>
        <row r="248">
          <cell r="A248">
            <v>9135261025</v>
          </cell>
          <cell r="B248" t="str">
            <v>261025</v>
          </cell>
          <cell r="C248">
            <v>4</v>
          </cell>
          <cell r="D248" t="str">
            <v>para pago comisiones rece</v>
          </cell>
          <cell r="E248" t="str">
            <v xml:space="preserve">Pasivos   </v>
          </cell>
          <cell r="F248" t="str">
            <v>Estimados y Provisiones</v>
          </cell>
          <cell r="G248" t="str">
            <v>Obligaciones Laborales</v>
          </cell>
          <cell r="H248" t="str">
            <v>para pago comisiones rece</v>
          </cell>
        </row>
        <row r="249">
          <cell r="A249">
            <v>9135261095</v>
          </cell>
          <cell r="B249" t="str">
            <v>261095</v>
          </cell>
          <cell r="C249">
            <v>4</v>
          </cell>
          <cell r="D249" t="str">
            <v xml:space="preserve">otros                    </v>
          </cell>
          <cell r="E249" t="str">
            <v xml:space="preserve">Pasivos   </v>
          </cell>
          <cell r="F249" t="str">
            <v>Estimados y Provisiones</v>
          </cell>
          <cell r="G249" t="str">
            <v>Obligaciones Laborales</v>
          </cell>
          <cell r="H249" t="str">
            <v>Otros</v>
          </cell>
        </row>
        <row r="250">
          <cell r="A250">
            <v>913526109501</v>
          </cell>
          <cell r="B250" t="str">
            <v>26109501</v>
          </cell>
          <cell r="C250">
            <v>5</v>
          </cell>
          <cell r="D250" t="str">
            <v xml:space="preserve">capacitacion             </v>
          </cell>
          <cell r="E250" t="str">
            <v xml:space="preserve">Pasivos   </v>
          </cell>
          <cell r="F250" t="str">
            <v>Estimados y Provisiones</v>
          </cell>
          <cell r="G250" t="str">
            <v>Obligaciones Laborales</v>
          </cell>
          <cell r="H250" t="str">
            <v>Otros</v>
          </cell>
          <cell r="I250" t="str">
            <v xml:space="preserve">capacitacion             </v>
          </cell>
        </row>
        <row r="251">
          <cell r="A251">
            <v>913526109502</v>
          </cell>
          <cell r="B251" t="str">
            <v>26109502</v>
          </cell>
          <cell r="C251">
            <v>5</v>
          </cell>
          <cell r="D251" t="str">
            <v xml:space="preserve">bonificacion             </v>
          </cell>
          <cell r="E251" t="str">
            <v xml:space="preserve">Pasivos   </v>
          </cell>
          <cell r="F251" t="str">
            <v>Estimados y Provisiones</v>
          </cell>
          <cell r="G251" t="str">
            <v>Obligaciones Laborales</v>
          </cell>
          <cell r="H251" t="str">
            <v>Otros</v>
          </cell>
          <cell r="I251" t="str">
            <v xml:space="preserve">bonificacion             </v>
          </cell>
        </row>
        <row r="252">
          <cell r="A252">
            <v>913526109503</v>
          </cell>
          <cell r="B252" t="str">
            <v>26109503</v>
          </cell>
          <cell r="C252">
            <v>5</v>
          </cell>
          <cell r="D252" t="str">
            <v>fondo a disposicion de la</v>
          </cell>
          <cell r="E252" t="str">
            <v xml:space="preserve">Pasivos   </v>
          </cell>
          <cell r="F252" t="str">
            <v>Estimados y Provisiones</v>
          </cell>
          <cell r="G252" t="str">
            <v>Obligaciones Laborales</v>
          </cell>
          <cell r="H252" t="str">
            <v>Otros</v>
          </cell>
          <cell r="I252" t="str">
            <v>fondo a disposicion de la</v>
          </cell>
        </row>
        <row r="253">
          <cell r="A253">
            <v>913526109504</v>
          </cell>
          <cell r="B253" t="str">
            <v>26109504</v>
          </cell>
          <cell r="C253">
            <v>5</v>
          </cell>
          <cell r="D253" t="str">
            <v xml:space="preserve">capacitaciones globales  </v>
          </cell>
          <cell r="E253" t="str">
            <v xml:space="preserve">Pasivos   </v>
          </cell>
          <cell r="F253" t="str">
            <v>Estimados y Provisiones</v>
          </cell>
          <cell r="G253" t="str">
            <v>Obligaciones Laborales</v>
          </cell>
          <cell r="H253" t="str">
            <v>Otros</v>
          </cell>
          <cell r="I253" t="str">
            <v xml:space="preserve">capacitaciones globales  </v>
          </cell>
        </row>
        <row r="254">
          <cell r="A254">
            <v>913526109505</v>
          </cell>
          <cell r="B254" t="str">
            <v>26109505</v>
          </cell>
          <cell r="C254">
            <v>5</v>
          </cell>
          <cell r="D254" t="str">
            <v xml:space="preserve">otras capacitaciones     </v>
          </cell>
          <cell r="E254" t="str">
            <v xml:space="preserve">Pasivos   </v>
          </cell>
          <cell r="F254" t="str">
            <v>Estimados y Provisiones</v>
          </cell>
          <cell r="G254" t="str">
            <v>Obligaciones Laborales</v>
          </cell>
          <cell r="H254" t="str">
            <v>Otros</v>
          </cell>
          <cell r="I254" t="str">
            <v xml:space="preserve">otras capacitaciones     </v>
          </cell>
        </row>
        <row r="255">
          <cell r="A255">
            <v>913526109506</v>
          </cell>
          <cell r="B255" t="str">
            <v>26109506</v>
          </cell>
          <cell r="C255">
            <v>5</v>
          </cell>
          <cell r="D255" t="str">
            <v xml:space="preserve">auxilio educativo 7      </v>
          </cell>
          <cell r="E255" t="str">
            <v xml:space="preserve">Pasivos   </v>
          </cell>
          <cell r="F255" t="str">
            <v>Estimados y Provisiones</v>
          </cell>
          <cell r="G255" t="str">
            <v>Obligaciones Laborales</v>
          </cell>
          <cell r="H255" t="str">
            <v>Otros</v>
          </cell>
          <cell r="I255" t="str">
            <v xml:space="preserve">auxilio educativo 7      </v>
          </cell>
        </row>
        <row r="256">
          <cell r="A256">
            <v>913526109507</v>
          </cell>
          <cell r="B256" t="str">
            <v>26109507</v>
          </cell>
          <cell r="C256">
            <v>5</v>
          </cell>
          <cell r="D256" t="str">
            <v xml:space="preserve">auxilio educativo        </v>
          </cell>
          <cell r="E256" t="str">
            <v xml:space="preserve">Pasivos   </v>
          </cell>
          <cell r="F256" t="str">
            <v>Estimados y Provisiones</v>
          </cell>
          <cell r="G256" t="str">
            <v>Obligaciones Laborales</v>
          </cell>
          <cell r="H256" t="str">
            <v>Otros</v>
          </cell>
          <cell r="I256" t="str">
            <v xml:space="preserve">auxilio educativo        </v>
          </cell>
        </row>
        <row r="257">
          <cell r="A257">
            <v>91352615</v>
          </cell>
          <cell r="B257" t="str">
            <v>2615</v>
          </cell>
          <cell r="C257">
            <v>3</v>
          </cell>
          <cell r="D257" t="str">
            <v>para obligaciones fiscale</v>
          </cell>
          <cell r="E257" t="str">
            <v xml:space="preserve">Pasivos   </v>
          </cell>
          <cell r="F257" t="str">
            <v>Estimados y Provisiones</v>
          </cell>
          <cell r="G257" t="str">
            <v>Obligaciones Fiscales</v>
          </cell>
        </row>
        <row r="258">
          <cell r="A258">
            <v>9135261505</v>
          </cell>
          <cell r="B258" t="str">
            <v>261505</v>
          </cell>
          <cell r="C258">
            <v>4</v>
          </cell>
          <cell r="D258" t="str">
            <v>de renta y complementario</v>
          </cell>
          <cell r="E258" t="str">
            <v xml:space="preserve">Pasivos   </v>
          </cell>
          <cell r="F258" t="str">
            <v>Estimados y Provisiones</v>
          </cell>
          <cell r="G258" t="str">
            <v>Obligaciones Fiscales</v>
          </cell>
          <cell r="H258" t="str">
            <v>de renta y complementario</v>
          </cell>
        </row>
        <row r="259">
          <cell r="A259">
            <v>9135261510</v>
          </cell>
          <cell r="B259" t="str">
            <v>261510</v>
          </cell>
          <cell r="C259">
            <v>4</v>
          </cell>
          <cell r="D259" t="str">
            <v xml:space="preserve">de industria y comercio  </v>
          </cell>
          <cell r="E259" t="str">
            <v xml:space="preserve">Pasivos   </v>
          </cell>
          <cell r="F259" t="str">
            <v>Estimados y Provisiones</v>
          </cell>
          <cell r="G259" t="str">
            <v>Obligaciones Fiscales</v>
          </cell>
          <cell r="H259" t="str">
            <v xml:space="preserve">de industria y comercio  </v>
          </cell>
        </row>
        <row r="260">
          <cell r="A260">
            <v>913526151001</v>
          </cell>
          <cell r="B260" t="str">
            <v>26151001</v>
          </cell>
          <cell r="C260">
            <v>5</v>
          </cell>
          <cell r="D260" t="str">
            <v xml:space="preserve">de industria y comercio  </v>
          </cell>
          <cell r="E260" t="str">
            <v xml:space="preserve">Pasivos   </v>
          </cell>
          <cell r="F260" t="str">
            <v>Estimados y Provisiones</v>
          </cell>
          <cell r="G260" t="str">
            <v>Obligaciones Fiscales</v>
          </cell>
          <cell r="H260" t="str">
            <v xml:space="preserve">de industria y comercio  </v>
          </cell>
          <cell r="I260" t="str">
            <v xml:space="preserve">de industria y comercio  </v>
          </cell>
        </row>
        <row r="261">
          <cell r="A261">
            <v>9135261530</v>
          </cell>
          <cell r="B261" t="str">
            <v>261530</v>
          </cell>
          <cell r="C261">
            <v>4</v>
          </cell>
          <cell r="D261" t="str">
            <v>cont. para fiscal promoci</v>
          </cell>
          <cell r="E261" t="str">
            <v xml:space="preserve">Pasivos   </v>
          </cell>
          <cell r="F261" t="str">
            <v>Estimados y Provisiones</v>
          </cell>
          <cell r="G261" t="str">
            <v>Obligaciones Fiscales</v>
          </cell>
          <cell r="H261" t="str">
            <v>cont. para fiscal promoci</v>
          </cell>
        </row>
        <row r="262">
          <cell r="A262">
            <v>913526153001</v>
          </cell>
          <cell r="B262" t="str">
            <v>26153001</v>
          </cell>
          <cell r="C262">
            <v>5</v>
          </cell>
          <cell r="D262" t="str">
            <v>cont.para fiscal promocio</v>
          </cell>
          <cell r="E262" t="str">
            <v xml:space="preserve">Pasivos   </v>
          </cell>
          <cell r="F262" t="str">
            <v>Estimados y Provisiones</v>
          </cell>
          <cell r="G262" t="str">
            <v>Obligaciones Fiscales</v>
          </cell>
          <cell r="H262" t="str">
            <v>cont. para fiscal promoci</v>
          </cell>
          <cell r="I262" t="str">
            <v>cont.para fiscal promocio</v>
          </cell>
        </row>
        <row r="263">
          <cell r="A263">
            <v>9135261595</v>
          </cell>
          <cell r="B263" t="str">
            <v>261595</v>
          </cell>
          <cell r="C263">
            <v>4</v>
          </cell>
          <cell r="D263" t="str">
            <v xml:space="preserve">otros                    </v>
          </cell>
          <cell r="E263" t="str">
            <v xml:space="preserve">Pasivos   </v>
          </cell>
          <cell r="F263" t="str">
            <v>Estimados y Provisiones</v>
          </cell>
          <cell r="G263" t="str">
            <v>Obligaciones Fiscales</v>
          </cell>
          <cell r="H263" t="str">
            <v xml:space="preserve">otros                    </v>
          </cell>
        </row>
        <row r="264">
          <cell r="A264">
            <v>913526159501</v>
          </cell>
          <cell r="B264" t="str">
            <v>26159501</v>
          </cell>
          <cell r="C264">
            <v>5</v>
          </cell>
          <cell r="D264" t="str">
            <v xml:space="preserve">otros                    </v>
          </cell>
          <cell r="E264" t="str">
            <v xml:space="preserve">Pasivos   </v>
          </cell>
          <cell r="F264" t="str">
            <v>Estimados y Provisiones</v>
          </cell>
          <cell r="G264" t="str">
            <v>Obligaciones Fiscales</v>
          </cell>
          <cell r="H264" t="str">
            <v xml:space="preserve">otros                    </v>
          </cell>
          <cell r="I264" t="str">
            <v>otros</v>
          </cell>
        </row>
        <row r="265">
          <cell r="A265">
            <v>91352635</v>
          </cell>
          <cell r="B265" t="str">
            <v>2635</v>
          </cell>
          <cell r="C265">
            <v>3</v>
          </cell>
          <cell r="D265" t="str">
            <v xml:space="preserve">para contingencias       </v>
          </cell>
          <cell r="E265" t="str">
            <v xml:space="preserve">Pasivos   </v>
          </cell>
          <cell r="F265" t="str">
            <v>Estimados y Provisiones</v>
          </cell>
          <cell r="G265" t="str">
            <v>Contingencias</v>
          </cell>
        </row>
        <row r="266">
          <cell r="A266">
            <v>9135263501</v>
          </cell>
          <cell r="B266" t="str">
            <v>263501</v>
          </cell>
          <cell r="C266">
            <v>4</v>
          </cell>
          <cell r="D266" t="str">
            <v xml:space="preserve">para rentabilidad futura </v>
          </cell>
          <cell r="E266" t="str">
            <v xml:space="preserve">Pasivos   </v>
          </cell>
          <cell r="F266" t="str">
            <v>Estimados y Provisiones</v>
          </cell>
          <cell r="G266" t="str">
            <v>Contingencias</v>
          </cell>
          <cell r="H266" t="str">
            <v xml:space="preserve">para rentabilidad futura </v>
          </cell>
        </row>
        <row r="267">
          <cell r="A267">
            <v>9135263502</v>
          </cell>
          <cell r="B267" t="str">
            <v>263502</v>
          </cell>
          <cell r="C267">
            <v>4</v>
          </cell>
          <cell r="D267" t="str">
            <v xml:space="preserve">provision sueldos        </v>
          </cell>
          <cell r="E267" t="str">
            <v xml:space="preserve">Pasivos   </v>
          </cell>
          <cell r="F267" t="str">
            <v>Estimados y Provisiones</v>
          </cell>
          <cell r="G267" t="str">
            <v>Contingencias</v>
          </cell>
          <cell r="H267" t="str">
            <v xml:space="preserve">provision sueldos        </v>
          </cell>
        </row>
        <row r="268">
          <cell r="A268">
            <v>91352695</v>
          </cell>
          <cell r="B268" t="str">
            <v>2695</v>
          </cell>
          <cell r="C268">
            <v>3</v>
          </cell>
          <cell r="D268" t="str">
            <v xml:space="preserve">provisiones diversas     </v>
          </cell>
          <cell r="E268" t="str">
            <v xml:space="preserve">Pasivos   </v>
          </cell>
          <cell r="F268" t="str">
            <v>Estimados y Provisiones</v>
          </cell>
          <cell r="G268" t="str">
            <v>Diversas</v>
          </cell>
        </row>
        <row r="269">
          <cell r="A269">
            <v>9135269502</v>
          </cell>
          <cell r="B269" t="str">
            <v>269502</v>
          </cell>
          <cell r="C269">
            <v>4</v>
          </cell>
          <cell r="D269" t="str">
            <v xml:space="preserve">gastos de personal       </v>
          </cell>
          <cell r="E269" t="str">
            <v xml:space="preserve">Pasivos   </v>
          </cell>
          <cell r="F269" t="str">
            <v>Estimados y Provisiones</v>
          </cell>
          <cell r="G269" t="str">
            <v>Diversas</v>
          </cell>
          <cell r="H269" t="str">
            <v>Gtos de Personal</v>
          </cell>
        </row>
        <row r="270">
          <cell r="A270">
            <v>913526950201</v>
          </cell>
          <cell r="B270" t="str">
            <v>26950201</v>
          </cell>
          <cell r="C270">
            <v>5</v>
          </cell>
          <cell r="D270" t="str">
            <v>auxilios nacimiento y fun</v>
          </cell>
          <cell r="E270" t="str">
            <v xml:space="preserve">Pasivos   </v>
          </cell>
          <cell r="F270" t="str">
            <v>Estimados y Provisiones</v>
          </cell>
          <cell r="G270" t="str">
            <v>Diversas</v>
          </cell>
          <cell r="H270" t="str">
            <v>Gtos de Personal</v>
          </cell>
          <cell r="I270" t="str">
            <v>auxilios nacimiento y fun</v>
          </cell>
        </row>
        <row r="271">
          <cell r="A271">
            <v>913526950202</v>
          </cell>
          <cell r="B271" t="str">
            <v>26950202</v>
          </cell>
          <cell r="C271">
            <v>5</v>
          </cell>
          <cell r="D271" t="str">
            <v xml:space="preserve">fistas de fin de año     </v>
          </cell>
          <cell r="E271" t="str">
            <v xml:space="preserve">Pasivos   </v>
          </cell>
          <cell r="F271" t="str">
            <v>Estimados y Provisiones</v>
          </cell>
          <cell r="G271" t="str">
            <v>Diversas</v>
          </cell>
          <cell r="H271" t="str">
            <v>Gtos de Personal</v>
          </cell>
          <cell r="I271" t="str">
            <v xml:space="preserve">fistas de fin de año     </v>
          </cell>
        </row>
        <row r="272">
          <cell r="A272">
            <v>913526950203</v>
          </cell>
          <cell r="B272" t="str">
            <v>26950203</v>
          </cell>
          <cell r="C272">
            <v>5</v>
          </cell>
          <cell r="D272" t="str">
            <v xml:space="preserve">premiaciones             </v>
          </cell>
          <cell r="E272" t="str">
            <v xml:space="preserve">Pasivos   </v>
          </cell>
          <cell r="F272" t="str">
            <v>Estimados y Provisiones</v>
          </cell>
          <cell r="G272" t="str">
            <v>Diversas</v>
          </cell>
          <cell r="H272" t="str">
            <v>Gtos de Personal</v>
          </cell>
          <cell r="I272" t="str">
            <v xml:space="preserve">premiaciones             </v>
          </cell>
        </row>
        <row r="273">
          <cell r="A273">
            <v>913526950204</v>
          </cell>
          <cell r="B273" t="str">
            <v>26950204</v>
          </cell>
          <cell r="C273">
            <v>5</v>
          </cell>
          <cell r="D273" t="str">
            <v xml:space="preserve">salud ocupacional        </v>
          </cell>
          <cell r="E273" t="str">
            <v xml:space="preserve">Pasivos   </v>
          </cell>
          <cell r="F273" t="str">
            <v>Estimados y Provisiones</v>
          </cell>
          <cell r="G273" t="str">
            <v>Diversas</v>
          </cell>
          <cell r="H273" t="str">
            <v>Gtos de Personal</v>
          </cell>
          <cell r="I273" t="str">
            <v xml:space="preserve">salud ocupacional        </v>
          </cell>
        </row>
        <row r="274">
          <cell r="A274">
            <v>913526950205</v>
          </cell>
          <cell r="B274" t="str">
            <v>26950205</v>
          </cell>
          <cell r="C274">
            <v>5</v>
          </cell>
          <cell r="D274" t="str">
            <v xml:space="preserve">cumpleaños y despedidas  </v>
          </cell>
          <cell r="E274" t="str">
            <v xml:space="preserve">Pasivos   </v>
          </cell>
          <cell r="F274" t="str">
            <v>Estimados y Provisiones</v>
          </cell>
          <cell r="G274" t="str">
            <v>Diversas</v>
          </cell>
          <cell r="H274" t="str">
            <v>Gtos de Personal</v>
          </cell>
          <cell r="I274" t="str">
            <v xml:space="preserve">cumpleaños y despedidas  </v>
          </cell>
        </row>
        <row r="275">
          <cell r="A275">
            <v>913526950206</v>
          </cell>
          <cell r="B275" t="str">
            <v>26950206</v>
          </cell>
          <cell r="C275">
            <v>5</v>
          </cell>
          <cell r="D275" t="str">
            <v xml:space="preserve">bienestar                </v>
          </cell>
          <cell r="E275" t="str">
            <v xml:space="preserve">Pasivos   </v>
          </cell>
          <cell r="F275" t="str">
            <v>Estimados y Provisiones</v>
          </cell>
          <cell r="G275" t="str">
            <v>Diversas</v>
          </cell>
          <cell r="H275" t="str">
            <v>Gtos de Personal</v>
          </cell>
          <cell r="I275" t="str">
            <v xml:space="preserve">bienestar                </v>
          </cell>
        </row>
        <row r="276">
          <cell r="A276">
            <v>9135269505</v>
          </cell>
          <cell r="B276" t="str">
            <v>269505</v>
          </cell>
          <cell r="C276">
            <v>4</v>
          </cell>
          <cell r="D276" t="str">
            <v>para pasivos no facturado</v>
          </cell>
          <cell r="E276" t="str">
            <v xml:space="preserve">Pasivos   </v>
          </cell>
          <cell r="F276" t="str">
            <v>Estimados y Provisiones</v>
          </cell>
          <cell r="G276" t="str">
            <v>Diversas</v>
          </cell>
          <cell r="H276" t="str">
            <v>Pasivo no facturado</v>
          </cell>
        </row>
        <row r="277">
          <cell r="A277">
            <v>913526950501</v>
          </cell>
          <cell r="B277" t="str">
            <v>26950501</v>
          </cell>
          <cell r="C277">
            <v>5</v>
          </cell>
          <cell r="D277" t="str">
            <v xml:space="preserve">plan millaje             </v>
          </cell>
          <cell r="E277" t="str">
            <v xml:space="preserve">Pasivos   </v>
          </cell>
          <cell r="F277" t="str">
            <v>Estimados y Provisiones</v>
          </cell>
          <cell r="G277" t="str">
            <v>Diversas</v>
          </cell>
          <cell r="H277" t="str">
            <v>Pasivo no facturado</v>
          </cell>
          <cell r="I277" t="str">
            <v xml:space="preserve">plan millaje             </v>
          </cell>
        </row>
        <row r="278">
          <cell r="A278">
            <v>913526950502</v>
          </cell>
          <cell r="B278" t="str">
            <v>26950502</v>
          </cell>
          <cell r="C278">
            <v>5</v>
          </cell>
          <cell r="D278" t="str">
            <v xml:space="preserve">premios y distinciones   </v>
          </cell>
          <cell r="E278" t="str">
            <v xml:space="preserve">Pasivos   </v>
          </cell>
          <cell r="F278" t="str">
            <v>Estimados y Provisiones</v>
          </cell>
          <cell r="G278" t="str">
            <v>Diversas</v>
          </cell>
          <cell r="H278" t="str">
            <v>Pasivo no facturado</v>
          </cell>
          <cell r="I278" t="str">
            <v xml:space="preserve">premios y distinciones   </v>
          </cell>
        </row>
        <row r="279">
          <cell r="A279">
            <v>913526950503</v>
          </cell>
          <cell r="B279" t="str">
            <v>26950503</v>
          </cell>
          <cell r="C279">
            <v>5</v>
          </cell>
          <cell r="D279" t="str">
            <v xml:space="preserve">decoracion               </v>
          </cell>
          <cell r="E279" t="str">
            <v xml:space="preserve">Pasivos   </v>
          </cell>
          <cell r="F279" t="str">
            <v>Estimados y Provisiones</v>
          </cell>
          <cell r="G279" t="str">
            <v>Diversas</v>
          </cell>
          <cell r="H279" t="str">
            <v>Pasivo no facturado</v>
          </cell>
          <cell r="I279" t="str">
            <v xml:space="preserve">decoracion               </v>
          </cell>
        </row>
        <row r="280">
          <cell r="A280">
            <v>913526950504</v>
          </cell>
          <cell r="B280" t="str">
            <v>26950504</v>
          </cell>
          <cell r="C280">
            <v>5</v>
          </cell>
          <cell r="D280" t="str">
            <v xml:space="preserve">suscripciones            </v>
          </cell>
          <cell r="E280" t="str">
            <v xml:space="preserve">Pasivos   </v>
          </cell>
          <cell r="F280" t="str">
            <v>Estimados y Provisiones</v>
          </cell>
          <cell r="G280" t="str">
            <v>Diversas</v>
          </cell>
          <cell r="H280" t="str">
            <v>Pasivo no facturado</v>
          </cell>
          <cell r="I280" t="str">
            <v xml:space="preserve">suscripciones            </v>
          </cell>
        </row>
        <row r="281">
          <cell r="A281">
            <v>913526950506</v>
          </cell>
          <cell r="B281" t="str">
            <v>26950506</v>
          </cell>
          <cell r="C281">
            <v>5</v>
          </cell>
          <cell r="D281" t="str">
            <v xml:space="preserve">directorio telefonico    </v>
          </cell>
          <cell r="E281" t="str">
            <v xml:space="preserve">Pasivos   </v>
          </cell>
          <cell r="F281" t="str">
            <v>Estimados y Provisiones</v>
          </cell>
          <cell r="G281" t="str">
            <v>Diversas</v>
          </cell>
          <cell r="H281" t="str">
            <v>Pasivo no facturado</v>
          </cell>
          <cell r="I281" t="str">
            <v xml:space="preserve">directorio telefonico    </v>
          </cell>
        </row>
        <row r="282">
          <cell r="A282">
            <v>913526950507</v>
          </cell>
          <cell r="B282" t="str">
            <v>26950507</v>
          </cell>
          <cell r="C282">
            <v>5</v>
          </cell>
          <cell r="D282" t="str">
            <v xml:space="preserve">fotocopiadora            </v>
          </cell>
          <cell r="E282" t="str">
            <v xml:space="preserve">Pasivos   </v>
          </cell>
          <cell r="F282" t="str">
            <v>Estimados y Provisiones</v>
          </cell>
          <cell r="G282" t="str">
            <v>Diversas</v>
          </cell>
          <cell r="H282" t="str">
            <v>Pasivo no facturado</v>
          </cell>
          <cell r="I282" t="str">
            <v xml:space="preserve">fotocopiadora            </v>
          </cell>
        </row>
        <row r="283">
          <cell r="A283">
            <v>913526950508</v>
          </cell>
          <cell r="B283" t="str">
            <v>26950508</v>
          </cell>
          <cell r="C283">
            <v>5</v>
          </cell>
          <cell r="D283" t="str">
            <v xml:space="preserve">dotaciones y cristaleria </v>
          </cell>
          <cell r="E283" t="str">
            <v xml:space="preserve">Pasivos   </v>
          </cell>
          <cell r="F283" t="str">
            <v>Estimados y Provisiones</v>
          </cell>
          <cell r="G283" t="str">
            <v>Diversas</v>
          </cell>
          <cell r="H283" t="str">
            <v>Pasivo no facturado</v>
          </cell>
          <cell r="I283" t="str">
            <v xml:space="preserve">dotaciones y cristaleria </v>
          </cell>
        </row>
        <row r="284">
          <cell r="A284">
            <v>913526950509</v>
          </cell>
          <cell r="B284" t="str">
            <v>26950509</v>
          </cell>
          <cell r="C284">
            <v>5</v>
          </cell>
          <cell r="D284" t="str">
            <v xml:space="preserve">mantenimiento            </v>
          </cell>
          <cell r="E284" t="str">
            <v xml:space="preserve">Pasivos   </v>
          </cell>
          <cell r="F284" t="str">
            <v>Estimados y Provisiones</v>
          </cell>
          <cell r="G284" t="str">
            <v>Diversas</v>
          </cell>
          <cell r="H284" t="str">
            <v>Pasivo no facturado</v>
          </cell>
          <cell r="I284" t="str">
            <v xml:space="preserve">mantenimiento            </v>
          </cell>
        </row>
        <row r="285">
          <cell r="A285">
            <v>913526950510</v>
          </cell>
          <cell r="B285" t="str">
            <v>26950510</v>
          </cell>
          <cell r="C285">
            <v>5</v>
          </cell>
          <cell r="D285" t="str">
            <v xml:space="preserve">uniformes                </v>
          </cell>
          <cell r="E285" t="str">
            <v xml:space="preserve">Pasivos   </v>
          </cell>
          <cell r="F285" t="str">
            <v>Estimados y Provisiones</v>
          </cell>
          <cell r="G285" t="str">
            <v>Diversas</v>
          </cell>
          <cell r="H285" t="str">
            <v>Pasivo no facturado</v>
          </cell>
          <cell r="I285" t="str">
            <v xml:space="preserve">uniformes                </v>
          </cell>
        </row>
        <row r="286">
          <cell r="A286">
            <v>913526950511</v>
          </cell>
          <cell r="B286" t="str">
            <v>26950511</v>
          </cell>
          <cell r="C286">
            <v>5</v>
          </cell>
          <cell r="D286" t="str">
            <v xml:space="preserve">manteles y servilletas   </v>
          </cell>
          <cell r="E286" t="str">
            <v xml:space="preserve">Pasivos   </v>
          </cell>
          <cell r="F286" t="str">
            <v>Estimados y Provisiones</v>
          </cell>
          <cell r="G286" t="str">
            <v>Diversas</v>
          </cell>
          <cell r="H286" t="str">
            <v>Pasivo no facturado</v>
          </cell>
          <cell r="I286" t="str">
            <v xml:space="preserve">manteles y servilletas   </v>
          </cell>
        </row>
        <row r="287">
          <cell r="A287">
            <v>913526950512</v>
          </cell>
          <cell r="B287" t="str">
            <v>26950512</v>
          </cell>
          <cell r="C287">
            <v>5</v>
          </cell>
          <cell r="D287" t="str">
            <v>baterias y equipos de coc</v>
          </cell>
          <cell r="E287" t="str">
            <v xml:space="preserve">Pasivos   </v>
          </cell>
          <cell r="F287" t="str">
            <v>Estimados y Provisiones</v>
          </cell>
          <cell r="G287" t="str">
            <v>Diversas</v>
          </cell>
          <cell r="H287" t="str">
            <v>Pasivo no facturado</v>
          </cell>
          <cell r="I287" t="str">
            <v>baterias y equipos de coc</v>
          </cell>
        </row>
        <row r="288">
          <cell r="A288">
            <v>913526950513</v>
          </cell>
          <cell r="B288" t="str">
            <v>26950513</v>
          </cell>
          <cell r="C288">
            <v>5</v>
          </cell>
          <cell r="D288" t="str">
            <v xml:space="preserve">lenceria habitaciones    </v>
          </cell>
          <cell r="E288" t="str">
            <v xml:space="preserve">Pasivos   </v>
          </cell>
          <cell r="F288" t="str">
            <v>Estimados y Provisiones</v>
          </cell>
          <cell r="G288" t="str">
            <v>Diversas</v>
          </cell>
          <cell r="H288" t="str">
            <v>Pasivo no facturado</v>
          </cell>
          <cell r="I288" t="str">
            <v xml:space="preserve">lenceria habitaciones    </v>
          </cell>
        </row>
        <row r="289">
          <cell r="A289">
            <v>913526950514</v>
          </cell>
          <cell r="B289" t="str">
            <v>26950514</v>
          </cell>
          <cell r="C289">
            <v>5</v>
          </cell>
          <cell r="D289" t="str">
            <v xml:space="preserve">dotacion habitaciones    </v>
          </cell>
          <cell r="E289" t="str">
            <v xml:space="preserve">Pasivos   </v>
          </cell>
          <cell r="F289" t="str">
            <v>Estimados y Provisiones</v>
          </cell>
          <cell r="G289" t="str">
            <v>Diversas</v>
          </cell>
          <cell r="H289" t="str">
            <v>Pasivo no facturado</v>
          </cell>
          <cell r="I289" t="str">
            <v xml:space="preserve">dotacion habitaciones    </v>
          </cell>
        </row>
        <row r="290">
          <cell r="A290">
            <v>9135269520</v>
          </cell>
          <cell r="B290" t="str">
            <v>269520</v>
          </cell>
          <cell r="C290">
            <v>4</v>
          </cell>
          <cell r="D290" t="str">
            <v xml:space="preserve">para operacion           </v>
          </cell>
          <cell r="E290" t="str">
            <v xml:space="preserve">Pasivos   </v>
          </cell>
          <cell r="F290" t="str">
            <v>Estimados y Provisiones</v>
          </cell>
          <cell r="G290" t="str">
            <v>Diversas</v>
          </cell>
          <cell r="H290" t="str">
            <v>para Operación</v>
          </cell>
        </row>
        <row r="291">
          <cell r="A291">
            <v>913526952001</v>
          </cell>
          <cell r="B291" t="str">
            <v>26952001</v>
          </cell>
          <cell r="C291">
            <v>5</v>
          </cell>
          <cell r="D291" t="str">
            <v xml:space="preserve">fondo de reposicion      </v>
          </cell>
          <cell r="E291" t="str">
            <v xml:space="preserve">Pasivos   </v>
          </cell>
          <cell r="F291" t="str">
            <v>Estimados y Provisiones</v>
          </cell>
          <cell r="G291" t="str">
            <v>Diversas</v>
          </cell>
          <cell r="H291" t="str">
            <v>para Operación</v>
          </cell>
          <cell r="I291" t="str">
            <v xml:space="preserve">fondo de reposicion      </v>
          </cell>
        </row>
        <row r="292">
          <cell r="A292">
            <v>913527</v>
          </cell>
          <cell r="B292" t="str">
            <v>27</v>
          </cell>
          <cell r="C292">
            <v>2</v>
          </cell>
          <cell r="D292" t="str">
            <v xml:space="preserve">diferidos                </v>
          </cell>
          <cell r="E292" t="str">
            <v xml:space="preserve">Pasivos   </v>
          </cell>
          <cell r="F292" t="str">
            <v>Diferidos</v>
          </cell>
        </row>
        <row r="293">
          <cell r="A293">
            <v>91352705</v>
          </cell>
          <cell r="B293" t="str">
            <v>2705</v>
          </cell>
          <cell r="C293">
            <v>3</v>
          </cell>
          <cell r="D293" t="str">
            <v>ingresos recibidos para t</v>
          </cell>
          <cell r="E293" t="str">
            <v xml:space="preserve">Pasivos   </v>
          </cell>
          <cell r="F293" t="str">
            <v>Diferidos</v>
          </cell>
          <cell r="G293" t="str">
            <v>Ing. Recibidos para terceros</v>
          </cell>
        </row>
        <row r="294">
          <cell r="A294">
            <v>9135270510</v>
          </cell>
          <cell r="B294" t="str">
            <v>270510</v>
          </cell>
          <cell r="C294">
            <v>4</v>
          </cell>
          <cell r="D294" t="str">
            <v xml:space="preserve">artesanias y varios      </v>
          </cell>
          <cell r="E294" t="str">
            <v xml:space="preserve">Pasivos   </v>
          </cell>
          <cell r="F294" t="str">
            <v>Diferidos</v>
          </cell>
          <cell r="G294" t="str">
            <v>Ing. Recibidos para terceros</v>
          </cell>
          <cell r="H294" t="str">
            <v xml:space="preserve">artesanias y varios      </v>
          </cell>
        </row>
        <row r="295">
          <cell r="A295">
            <v>9135270515</v>
          </cell>
          <cell r="B295" t="str">
            <v>270515</v>
          </cell>
          <cell r="C295">
            <v>4</v>
          </cell>
          <cell r="D295" t="str">
            <v xml:space="preserve">cuota seguro huespedes   </v>
          </cell>
          <cell r="E295" t="str">
            <v xml:space="preserve">Pasivos   </v>
          </cell>
          <cell r="F295" t="str">
            <v>Diferidos</v>
          </cell>
          <cell r="G295" t="str">
            <v>Ing. Recibidos para terceros</v>
          </cell>
          <cell r="H295" t="str">
            <v xml:space="preserve">cuota seguro huespedes   </v>
          </cell>
        </row>
        <row r="296">
          <cell r="A296">
            <v>9135270520</v>
          </cell>
          <cell r="B296" t="str">
            <v>270520</v>
          </cell>
          <cell r="C296">
            <v>4</v>
          </cell>
          <cell r="D296" t="str">
            <v xml:space="preserve">contribucion voluntaria  </v>
          </cell>
          <cell r="E296" t="str">
            <v xml:space="preserve">Pasivos   </v>
          </cell>
          <cell r="F296" t="str">
            <v>Diferidos</v>
          </cell>
          <cell r="G296" t="str">
            <v>Ing. Recibidos para terceros</v>
          </cell>
          <cell r="H296" t="str">
            <v xml:space="preserve">contribucion voluntaria  </v>
          </cell>
        </row>
        <row r="297">
          <cell r="A297">
            <v>91352720</v>
          </cell>
          <cell r="B297" t="str">
            <v>2720</v>
          </cell>
          <cell r="C297">
            <v>3</v>
          </cell>
          <cell r="D297" t="str">
            <v>credito por correccion mo</v>
          </cell>
          <cell r="E297" t="str">
            <v xml:space="preserve">Pasivos   </v>
          </cell>
          <cell r="F297" t="str">
            <v>Diferidos</v>
          </cell>
          <cell r="G297" t="str">
            <v>Credito x correccion monetaria</v>
          </cell>
        </row>
        <row r="298">
          <cell r="A298">
            <v>913528</v>
          </cell>
          <cell r="B298" t="str">
            <v>28</v>
          </cell>
          <cell r="C298">
            <v>2</v>
          </cell>
          <cell r="D298" t="str">
            <v xml:space="preserve">otros pasivos            </v>
          </cell>
          <cell r="E298" t="str">
            <v xml:space="preserve">Pasivos   </v>
          </cell>
          <cell r="F298" t="str">
            <v>Otros Pasivos</v>
          </cell>
        </row>
        <row r="299">
          <cell r="A299">
            <v>91352805</v>
          </cell>
          <cell r="B299" t="str">
            <v>2805</v>
          </cell>
          <cell r="C299">
            <v>3</v>
          </cell>
          <cell r="D299" t="str">
            <v>anticipos y avances recib</v>
          </cell>
          <cell r="E299" t="str">
            <v xml:space="preserve">Pasivos   </v>
          </cell>
          <cell r="F299" t="str">
            <v>Otros Pasivos</v>
          </cell>
          <cell r="G299" t="str">
            <v>Anticipos y avances recibidos</v>
          </cell>
        </row>
        <row r="300">
          <cell r="A300">
            <v>9135280505</v>
          </cell>
          <cell r="B300" t="str">
            <v>280505</v>
          </cell>
          <cell r="C300">
            <v>4</v>
          </cell>
          <cell r="D300" t="str">
            <v xml:space="preserve">de clientes              </v>
          </cell>
          <cell r="E300" t="str">
            <v xml:space="preserve">Pasivos   </v>
          </cell>
          <cell r="F300" t="str">
            <v>Otros Pasivos</v>
          </cell>
          <cell r="G300" t="str">
            <v>Anticipos y avances recibidos</v>
          </cell>
          <cell r="H300" t="str">
            <v>De Clientes</v>
          </cell>
        </row>
        <row r="301">
          <cell r="A301">
            <v>913528050501</v>
          </cell>
          <cell r="B301" t="str">
            <v>28050501</v>
          </cell>
          <cell r="C301">
            <v>5</v>
          </cell>
          <cell r="D301" t="str">
            <v xml:space="preserve">anticipo de clientes     </v>
          </cell>
          <cell r="E301" t="str">
            <v xml:space="preserve">Pasivos   </v>
          </cell>
          <cell r="F301" t="str">
            <v>Otros Pasivos</v>
          </cell>
          <cell r="G301" t="str">
            <v>Anticipos y avances recibidos</v>
          </cell>
          <cell r="H301" t="str">
            <v>De Clientes</v>
          </cell>
          <cell r="I301" t="str">
            <v xml:space="preserve">anticipo de clientes     </v>
          </cell>
        </row>
        <row r="302">
          <cell r="A302">
            <v>9135280510</v>
          </cell>
          <cell r="B302" t="str">
            <v>280510</v>
          </cell>
          <cell r="C302">
            <v>4</v>
          </cell>
          <cell r="D302" t="str">
            <v xml:space="preserve">sobre contratos          </v>
          </cell>
          <cell r="E302" t="str">
            <v xml:space="preserve">Pasivos   </v>
          </cell>
          <cell r="F302" t="str">
            <v>Otros Pasivos</v>
          </cell>
          <cell r="G302" t="str">
            <v>Anticipos y avances recibidos</v>
          </cell>
          <cell r="H302" t="str">
            <v xml:space="preserve">sobre contratos          </v>
          </cell>
        </row>
        <row r="303">
          <cell r="A303">
            <v>9135280595</v>
          </cell>
          <cell r="B303" t="str">
            <v>280595</v>
          </cell>
          <cell r="C303">
            <v>4</v>
          </cell>
          <cell r="D303" t="str">
            <v xml:space="preserve">otros                    </v>
          </cell>
          <cell r="E303" t="str">
            <v xml:space="preserve">Pasivos   </v>
          </cell>
          <cell r="F303" t="str">
            <v>Otros Pasivos</v>
          </cell>
          <cell r="G303" t="str">
            <v>Anticipos y avances recibidos</v>
          </cell>
          <cell r="H303" t="str">
            <v>otros</v>
          </cell>
        </row>
        <row r="304">
          <cell r="A304">
            <v>913528059501</v>
          </cell>
          <cell r="B304" t="str">
            <v>28059501</v>
          </cell>
          <cell r="C304">
            <v>5</v>
          </cell>
          <cell r="D304" t="str">
            <v>copropietariosmpago predi</v>
          </cell>
          <cell r="E304" t="str">
            <v xml:space="preserve">Pasivos   </v>
          </cell>
          <cell r="F304" t="str">
            <v>Otros Pasivos</v>
          </cell>
          <cell r="G304" t="str">
            <v>Anticipos y avances recibidos</v>
          </cell>
          <cell r="H304" t="str">
            <v>otros</v>
          </cell>
          <cell r="I304" t="str">
            <v>copropietariosmpago predi</v>
          </cell>
        </row>
        <row r="305">
          <cell r="A305">
            <v>91352810</v>
          </cell>
          <cell r="B305" t="str">
            <v>2810</v>
          </cell>
          <cell r="C305">
            <v>3</v>
          </cell>
          <cell r="D305" t="str">
            <v xml:space="preserve">depositos recibidos      </v>
          </cell>
          <cell r="E305" t="str">
            <v xml:space="preserve">Pasivos   </v>
          </cell>
          <cell r="F305" t="str">
            <v>Otros Pasivos</v>
          </cell>
          <cell r="G305" t="str">
            <v>Depositos recibidos</v>
          </cell>
        </row>
        <row r="306">
          <cell r="A306">
            <v>9135281035</v>
          </cell>
          <cell r="B306" t="str">
            <v>281035</v>
          </cell>
          <cell r="C306">
            <v>4</v>
          </cell>
          <cell r="D306" t="str">
            <v xml:space="preserve">fondo de reserva         </v>
          </cell>
          <cell r="E306" t="str">
            <v xml:space="preserve">Pasivos   </v>
          </cell>
          <cell r="F306" t="str">
            <v>Otros Pasivos</v>
          </cell>
          <cell r="G306" t="str">
            <v>Depositos recibidos</v>
          </cell>
          <cell r="H306" t="str">
            <v>Fondo Reserva</v>
          </cell>
        </row>
        <row r="307">
          <cell r="A307">
            <v>913528103501</v>
          </cell>
          <cell r="B307" t="str">
            <v>28103501</v>
          </cell>
          <cell r="C307">
            <v>5</v>
          </cell>
          <cell r="D307" t="str">
            <v>alimentos y bebidas resta</v>
          </cell>
          <cell r="E307" t="str">
            <v xml:space="preserve">Pasivos   </v>
          </cell>
          <cell r="F307" t="str">
            <v>Otros Pasivos</v>
          </cell>
          <cell r="G307" t="str">
            <v>Depositos recibidos</v>
          </cell>
          <cell r="H307" t="str">
            <v>Fondo Reserva</v>
          </cell>
          <cell r="I307" t="str">
            <v>alimentos y bebidas resta</v>
          </cell>
        </row>
        <row r="308">
          <cell r="A308">
            <v>913528103502</v>
          </cell>
          <cell r="B308" t="str">
            <v>28103502</v>
          </cell>
          <cell r="C308">
            <v>5</v>
          </cell>
          <cell r="D308" t="str">
            <v>alimentos y bebidas event</v>
          </cell>
          <cell r="E308" t="str">
            <v xml:space="preserve">Pasivos   </v>
          </cell>
          <cell r="F308" t="str">
            <v>Otros Pasivos</v>
          </cell>
          <cell r="G308" t="str">
            <v>Depositos recibidos</v>
          </cell>
          <cell r="H308" t="str">
            <v>Fondo Reserva</v>
          </cell>
          <cell r="I308" t="str">
            <v>alimentos y bebidas event</v>
          </cell>
        </row>
        <row r="309">
          <cell r="A309">
            <v>913528103503</v>
          </cell>
          <cell r="B309" t="str">
            <v>28103503</v>
          </cell>
          <cell r="C309">
            <v>5</v>
          </cell>
          <cell r="D309" t="str">
            <v>recursos humanos comida d</v>
          </cell>
          <cell r="E309" t="str">
            <v xml:space="preserve">Pasivos   </v>
          </cell>
          <cell r="F309" t="str">
            <v>Otros Pasivos</v>
          </cell>
          <cell r="G309" t="str">
            <v>Depositos recibidos</v>
          </cell>
          <cell r="H309" t="str">
            <v>Fondo Reserva</v>
          </cell>
          <cell r="I309" t="str">
            <v>recursos humanos comida d</v>
          </cell>
        </row>
        <row r="310">
          <cell r="A310">
            <v>913528103504</v>
          </cell>
          <cell r="B310" t="str">
            <v>28103504</v>
          </cell>
          <cell r="C310">
            <v>5</v>
          </cell>
          <cell r="D310" t="str">
            <v>alimentos y bebidas otros</v>
          </cell>
          <cell r="E310" t="str">
            <v xml:space="preserve">Pasivos   </v>
          </cell>
          <cell r="F310" t="str">
            <v>Otros Pasivos</v>
          </cell>
          <cell r="G310" t="str">
            <v>Depositos recibidos</v>
          </cell>
          <cell r="H310" t="str">
            <v>Fondo Reserva</v>
          </cell>
          <cell r="I310" t="str">
            <v>alimentos y bebidas otros</v>
          </cell>
        </row>
        <row r="311">
          <cell r="A311">
            <v>913528103505</v>
          </cell>
          <cell r="B311" t="str">
            <v>28103505</v>
          </cell>
          <cell r="C311">
            <v>5</v>
          </cell>
          <cell r="D311" t="str">
            <v xml:space="preserve">habitaciones             </v>
          </cell>
          <cell r="E311" t="str">
            <v xml:space="preserve">Pasivos   </v>
          </cell>
          <cell r="F311" t="str">
            <v>Otros Pasivos</v>
          </cell>
          <cell r="G311" t="str">
            <v>Depositos recibidos</v>
          </cell>
          <cell r="H311" t="str">
            <v>Fondo Reserva</v>
          </cell>
          <cell r="I311" t="str">
            <v xml:space="preserve">habitaciones             </v>
          </cell>
        </row>
        <row r="312">
          <cell r="A312">
            <v>913528103506</v>
          </cell>
          <cell r="B312" t="str">
            <v>28103506</v>
          </cell>
          <cell r="C312">
            <v>5</v>
          </cell>
          <cell r="D312" t="str">
            <v xml:space="preserve">administracion           </v>
          </cell>
          <cell r="E312" t="str">
            <v xml:space="preserve">Pasivos   </v>
          </cell>
          <cell r="F312" t="str">
            <v>Otros Pasivos</v>
          </cell>
          <cell r="G312" t="str">
            <v>Depositos recibidos</v>
          </cell>
          <cell r="H312" t="str">
            <v>Fondo Reserva</v>
          </cell>
          <cell r="I312" t="str">
            <v xml:space="preserve">administracion           </v>
          </cell>
        </row>
        <row r="313">
          <cell r="A313">
            <v>91352815</v>
          </cell>
          <cell r="B313" t="str">
            <v>2815</v>
          </cell>
          <cell r="C313">
            <v>3</v>
          </cell>
          <cell r="D313" t="str">
            <v>ingresos recibidos para t</v>
          </cell>
          <cell r="E313" t="str">
            <v xml:space="preserve">Pasivos   </v>
          </cell>
          <cell r="F313" t="str">
            <v>Otros Pasivos</v>
          </cell>
          <cell r="G313" t="str">
            <v>Ing. Recibidos para terceros</v>
          </cell>
        </row>
        <row r="314">
          <cell r="A314">
            <v>9135281505</v>
          </cell>
          <cell r="B314" t="str">
            <v>281505</v>
          </cell>
          <cell r="C314">
            <v>4</v>
          </cell>
          <cell r="D314" t="str">
            <v>valores recibidos para te</v>
          </cell>
          <cell r="E314" t="str">
            <v xml:space="preserve">Pasivos   </v>
          </cell>
          <cell r="F314" t="str">
            <v>Otros Pasivos</v>
          </cell>
          <cell r="G314" t="str">
            <v>Ing. Recibidos para terceros</v>
          </cell>
          <cell r="H314" t="str">
            <v>Valores rec. Para terceros</v>
          </cell>
        </row>
        <row r="315">
          <cell r="A315">
            <v>913528150501</v>
          </cell>
          <cell r="B315" t="str">
            <v>28150501</v>
          </cell>
          <cell r="C315">
            <v>5</v>
          </cell>
          <cell r="D315" t="str">
            <v xml:space="preserve">propinas restaurante     </v>
          </cell>
          <cell r="E315" t="str">
            <v xml:space="preserve">Pasivos   </v>
          </cell>
          <cell r="F315" t="str">
            <v>Otros Pasivos</v>
          </cell>
          <cell r="G315" t="str">
            <v>Ing. Recibidos para terceros</v>
          </cell>
          <cell r="H315" t="str">
            <v>Valores rec. Para terceros</v>
          </cell>
          <cell r="I315" t="str">
            <v xml:space="preserve">propinas restaurante     </v>
          </cell>
        </row>
        <row r="316">
          <cell r="A316">
            <v>913528150502</v>
          </cell>
          <cell r="B316" t="str">
            <v>28150502</v>
          </cell>
          <cell r="C316">
            <v>5</v>
          </cell>
          <cell r="D316" t="str">
            <v xml:space="preserve">propinas eventos         </v>
          </cell>
          <cell r="E316" t="str">
            <v xml:space="preserve">Pasivos   </v>
          </cell>
          <cell r="F316" t="str">
            <v>Otros Pasivos</v>
          </cell>
          <cell r="G316" t="str">
            <v>Ing. Recibidos para terceros</v>
          </cell>
          <cell r="H316" t="str">
            <v>Valores rec. Para terceros</v>
          </cell>
          <cell r="I316" t="str">
            <v xml:space="preserve">propinas eventos         </v>
          </cell>
        </row>
        <row r="317">
          <cell r="A317">
            <v>913528150503</v>
          </cell>
          <cell r="B317" t="str">
            <v>28150503</v>
          </cell>
          <cell r="C317">
            <v>5</v>
          </cell>
          <cell r="D317" t="str">
            <v xml:space="preserve">otras propinas           </v>
          </cell>
          <cell r="E317" t="str">
            <v xml:space="preserve">Pasivos   </v>
          </cell>
          <cell r="F317" t="str">
            <v>Otros Pasivos</v>
          </cell>
          <cell r="G317" t="str">
            <v>Ing. Recibidos para terceros</v>
          </cell>
          <cell r="H317" t="str">
            <v>Valores rec. Para terceros</v>
          </cell>
          <cell r="I317" t="str">
            <v xml:space="preserve">otras propinas           </v>
          </cell>
        </row>
        <row r="318">
          <cell r="A318">
            <v>913528150504</v>
          </cell>
          <cell r="B318" t="str">
            <v>28150504</v>
          </cell>
          <cell r="C318">
            <v>5</v>
          </cell>
          <cell r="D318" t="str">
            <v xml:space="preserve">transporte               </v>
          </cell>
          <cell r="E318" t="str">
            <v xml:space="preserve">Pasivos   </v>
          </cell>
          <cell r="F318" t="str">
            <v>Otros Pasivos</v>
          </cell>
          <cell r="G318" t="str">
            <v>Ing. Recibidos para terceros</v>
          </cell>
          <cell r="H318" t="str">
            <v>Valores rec. Para terceros</v>
          </cell>
          <cell r="I318" t="str">
            <v xml:space="preserve">transporte               </v>
          </cell>
        </row>
        <row r="319">
          <cell r="A319">
            <v>913528150505</v>
          </cell>
          <cell r="B319" t="str">
            <v>28150505</v>
          </cell>
          <cell r="C319">
            <v>5</v>
          </cell>
          <cell r="D319" t="str">
            <v>restituciones vueltas,ava</v>
          </cell>
          <cell r="E319" t="str">
            <v xml:space="preserve">Pasivos   </v>
          </cell>
          <cell r="F319" t="str">
            <v>Otros Pasivos</v>
          </cell>
          <cell r="G319" t="str">
            <v>Ing. Recibidos para terceros</v>
          </cell>
          <cell r="H319" t="str">
            <v>Valores rec. Para terceros</v>
          </cell>
          <cell r="I319" t="str">
            <v>restituciones vueltas,ava</v>
          </cell>
        </row>
        <row r="320">
          <cell r="A320">
            <v>913528150506</v>
          </cell>
          <cell r="B320" t="str">
            <v>28150506</v>
          </cell>
          <cell r="C320">
            <v>5</v>
          </cell>
          <cell r="D320" t="str">
            <v>restitucion transporte hu</v>
          </cell>
          <cell r="E320" t="str">
            <v xml:space="preserve">Pasivos   </v>
          </cell>
          <cell r="F320" t="str">
            <v>Otros Pasivos</v>
          </cell>
          <cell r="G320" t="str">
            <v>Ing. Recibidos para terceros</v>
          </cell>
          <cell r="H320" t="str">
            <v>Valores rec. Para terceros</v>
          </cell>
          <cell r="I320" t="str">
            <v>restitucion transporte hu</v>
          </cell>
        </row>
        <row r="321">
          <cell r="A321">
            <v>913528150507</v>
          </cell>
          <cell r="B321" t="str">
            <v>28150507</v>
          </cell>
          <cell r="C321">
            <v>5</v>
          </cell>
          <cell r="D321" t="str">
            <v xml:space="preserve">restitucion otros cargos </v>
          </cell>
          <cell r="E321" t="str">
            <v xml:space="preserve">Pasivos   </v>
          </cell>
          <cell r="F321" t="str">
            <v>Otros Pasivos</v>
          </cell>
          <cell r="G321" t="str">
            <v>Ing. Recibidos para terceros</v>
          </cell>
          <cell r="H321" t="str">
            <v>Valores rec. Para terceros</v>
          </cell>
          <cell r="I321" t="str">
            <v xml:space="preserve">restitucion otros cargos </v>
          </cell>
        </row>
        <row r="322">
          <cell r="A322">
            <v>913528150508</v>
          </cell>
          <cell r="B322" t="str">
            <v>28150508</v>
          </cell>
          <cell r="C322">
            <v>5</v>
          </cell>
          <cell r="D322" t="str">
            <v xml:space="preserve">spa                      </v>
          </cell>
          <cell r="E322" t="str">
            <v xml:space="preserve">Pasivos   </v>
          </cell>
          <cell r="F322" t="str">
            <v>Otros Pasivos</v>
          </cell>
          <cell r="G322" t="str">
            <v>Ing. Recibidos para terceros</v>
          </cell>
          <cell r="H322" t="str">
            <v>Valores rec. Para terceros</v>
          </cell>
          <cell r="I322" t="str">
            <v xml:space="preserve">spa                      </v>
          </cell>
        </row>
        <row r="323">
          <cell r="A323">
            <v>91352840</v>
          </cell>
          <cell r="B323" t="str">
            <v>2840</v>
          </cell>
          <cell r="C323">
            <v>3</v>
          </cell>
          <cell r="D323" t="str">
            <v xml:space="preserve">cuentas en participacion </v>
          </cell>
          <cell r="E323" t="str">
            <v xml:space="preserve">Pasivos   </v>
          </cell>
          <cell r="F323" t="str">
            <v>Otros Pasivos</v>
          </cell>
          <cell r="G323" t="str">
            <v xml:space="preserve">cuentas en participacion </v>
          </cell>
        </row>
        <row r="324">
          <cell r="A324">
            <v>9135284001</v>
          </cell>
          <cell r="B324" t="str">
            <v>284001</v>
          </cell>
          <cell r="C324">
            <v>4</v>
          </cell>
          <cell r="D324" t="str">
            <v xml:space="preserve">utilidades               </v>
          </cell>
          <cell r="E324" t="str">
            <v xml:space="preserve">Pasivos   </v>
          </cell>
          <cell r="F324" t="str">
            <v>Otros Pasivos</v>
          </cell>
          <cell r="G324" t="str">
            <v xml:space="preserve">cuentas en participacion </v>
          </cell>
          <cell r="H324" t="str">
            <v xml:space="preserve">utilidades               </v>
          </cell>
        </row>
        <row r="325">
          <cell r="A325">
            <v>9135284002</v>
          </cell>
          <cell r="B325" t="str">
            <v>284002</v>
          </cell>
          <cell r="C325">
            <v>4</v>
          </cell>
          <cell r="D325" t="str">
            <v xml:space="preserve">cuentas en participacion </v>
          </cell>
          <cell r="E325" t="str">
            <v xml:space="preserve">Pasivos   </v>
          </cell>
          <cell r="F325" t="str">
            <v>Otros Pasivos</v>
          </cell>
          <cell r="G325" t="str">
            <v xml:space="preserve">cuentas en participacion </v>
          </cell>
          <cell r="H325" t="str">
            <v xml:space="preserve">cuentas en participacion </v>
          </cell>
        </row>
        <row r="326">
          <cell r="A326">
            <v>913528400201</v>
          </cell>
          <cell r="B326" t="str">
            <v>28400201</v>
          </cell>
          <cell r="C326">
            <v>5</v>
          </cell>
          <cell r="D326" t="str">
            <v xml:space="preserve">cuentas en participacion </v>
          </cell>
          <cell r="E326" t="str">
            <v xml:space="preserve">Pasivos   </v>
          </cell>
          <cell r="F326" t="str">
            <v>Otros Pasivos</v>
          </cell>
          <cell r="G326" t="str">
            <v xml:space="preserve">cuentas en participacion </v>
          </cell>
          <cell r="H326" t="str">
            <v xml:space="preserve">cuentas en participacion </v>
          </cell>
          <cell r="I326" t="str">
            <v xml:space="preserve">cuentas en participacion </v>
          </cell>
        </row>
        <row r="327">
          <cell r="A327">
            <v>91353</v>
          </cell>
          <cell r="B327" t="str">
            <v>3</v>
          </cell>
          <cell r="C327">
            <v>1</v>
          </cell>
          <cell r="D327" t="str">
            <v xml:space="preserve">patrimonio               </v>
          </cell>
          <cell r="E327" t="str">
            <v>Patrimonio</v>
          </cell>
        </row>
        <row r="328">
          <cell r="A328">
            <v>913531</v>
          </cell>
          <cell r="B328" t="str">
            <v>31</v>
          </cell>
          <cell r="C328">
            <v>2</v>
          </cell>
          <cell r="D328" t="str">
            <v xml:space="preserve">capital social           </v>
          </cell>
          <cell r="E328" t="str">
            <v>Patrimonio</v>
          </cell>
          <cell r="F328" t="str">
            <v xml:space="preserve">capital social           </v>
          </cell>
        </row>
        <row r="329">
          <cell r="A329">
            <v>91353105</v>
          </cell>
          <cell r="B329" t="str">
            <v>3105</v>
          </cell>
          <cell r="C329">
            <v>3</v>
          </cell>
          <cell r="D329" t="str">
            <v>capital suscrito y pagado</v>
          </cell>
          <cell r="E329" t="str">
            <v>Patrimonio</v>
          </cell>
          <cell r="F329" t="str">
            <v xml:space="preserve">capital social           </v>
          </cell>
          <cell r="G329" t="str">
            <v>capital suscrito y pagado</v>
          </cell>
        </row>
        <row r="330">
          <cell r="A330">
            <v>9135310505</v>
          </cell>
          <cell r="B330" t="str">
            <v>310505</v>
          </cell>
          <cell r="C330">
            <v>4</v>
          </cell>
          <cell r="D330" t="str">
            <v xml:space="preserve">capital autorizado       </v>
          </cell>
          <cell r="E330" t="str">
            <v>Patrimonio</v>
          </cell>
          <cell r="F330" t="str">
            <v xml:space="preserve">capital social           </v>
          </cell>
          <cell r="G330" t="str">
            <v>capital suscrito y pagado</v>
          </cell>
          <cell r="H330" t="str">
            <v xml:space="preserve">capital autorizado       </v>
          </cell>
        </row>
        <row r="331">
          <cell r="A331">
            <v>9135310510</v>
          </cell>
          <cell r="B331" t="str">
            <v>310510</v>
          </cell>
          <cell r="C331">
            <v>4</v>
          </cell>
          <cell r="D331" t="str">
            <v xml:space="preserve">capital por suscribir    </v>
          </cell>
          <cell r="E331" t="str">
            <v>Patrimonio</v>
          </cell>
          <cell r="F331" t="str">
            <v xml:space="preserve">capital social           </v>
          </cell>
          <cell r="G331" t="str">
            <v>capital suscrito y pagado</v>
          </cell>
          <cell r="H331" t="str">
            <v xml:space="preserve">capital por suscribir    </v>
          </cell>
        </row>
        <row r="332">
          <cell r="A332">
            <v>9135310515</v>
          </cell>
          <cell r="B332" t="str">
            <v>310515</v>
          </cell>
          <cell r="C332">
            <v>4</v>
          </cell>
          <cell r="D332" t="str">
            <v>capital suscrito por cobr</v>
          </cell>
          <cell r="E332" t="str">
            <v>Patrimonio</v>
          </cell>
          <cell r="F332" t="str">
            <v xml:space="preserve">capital social           </v>
          </cell>
          <cell r="G332" t="str">
            <v>capital suscrito y pagado</v>
          </cell>
          <cell r="H332" t="str">
            <v>capital suscrito por cobr</v>
          </cell>
        </row>
        <row r="333">
          <cell r="A333">
            <v>91353115</v>
          </cell>
          <cell r="B333" t="str">
            <v>3115</v>
          </cell>
          <cell r="C333">
            <v>3</v>
          </cell>
          <cell r="D333" t="str">
            <v xml:space="preserve">aportes sociales         </v>
          </cell>
          <cell r="E333" t="str">
            <v>Patrimonio</v>
          </cell>
          <cell r="F333" t="str">
            <v xml:space="preserve">capital social           </v>
          </cell>
          <cell r="G333" t="str">
            <v xml:space="preserve">aportes sociales         </v>
          </cell>
        </row>
        <row r="334">
          <cell r="A334">
            <v>913532</v>
          </cell>
          <cell r="B334" t="str">
            <v>32</v>
          </cell>
          <cell r="C334">
            <v>2</v>
          </cell>
          <cell r="D334" t="str">
            <v xml:space="preserve">superavit de capital     </v>
          </cell>
          <cell r="E334" t="str">
            <v>Patrimonio</v>
          </cell>
          <cell r="F334" t="str">
            <v xml:space="preserve">superavit de capital     </v>
          </cell>
        </row>
        <row r="335">
          <cell r="A335">
            <v>91353205</v>
          </cell>
          <cell r="B335" t="str">
            <v>3205</v>
          </cell>
          <cell r="C335">
            <v>3</v>
          </cell>
          <cell r="D335" t="str">
            <v xml:space="preserve">prima coloc de acciones  </v>
          </cell>
          <cell r="E335" t="str">
            <v>Patrimonio</v>
          </cell>
          <cell r="F335" t="str">
            <v xml:space="preserve">superavit de capital     </v>
          </cell>
          <cell r="G335" t="str">
            <v xml:space="preserve">prima coloc de acciones  </v>
          </cell>
        </row>
        <row r="336">
          <cell r="A336">
            <v>91353210</v>
          </cell>
          <cell r="B336" t="str">
            <v>3210</v>
          </cell>
          <cell r="C336">
            <v>3</v>
          </cell>
          <cell r="D336" t="str">
            <v xml:space="preserve">donaciones               </v>
          </cell>
          <cell r="E336" t="str">
            <v>Patrimonio</v>
          </cell>
          <cell r="F336" t="str">
            <v xml:space="preserve">superavit de capital     </v>
          </cell>
          <cell r="G336" t="str">
            <v xml:space="preserve">donaciones               </v>
          </cell>
        </row>
        <row r="337">
          <cell r="A337">
            <v>913533</v>
          </cell>
          <cell r="B337" t="str">
            <v>33</v>
          </cell>
          <cell r="C337">
            <v>2</v>
          </cell>
          <cell r="D337" t="str">
            <v xml:space="preserve">reservas                 </v>
          </cell>
          <cell r="E337" t="str">
            <v>Patrimonio</v>
          </cell>
          <cell r="F337" t="str">
            <v xml:space="preserve">reservas                 </v>
          </cell>
        </row>
        <row r="338">
          <cell r="A338">
            <v>91353305</v>
          </cell>
          <cell r="B338" t="str">
            <v>3305</v>
          </cell>
          <cell r="C338">
            <v>3</v>
          </cell>
          <cell r="D338" t="str">
            <v xml:space="preserve">obligatorias             </v>
          </cell>
          <cell r="E338" t="str">
            <v>Patrimonio</v>
          </cell>
          <cell r="F338" t="str">
            <v xml:space="preserve">reservas                 </v>
          </cell>
          <cell r="G338" t="str">
            <v xml:space="preserve">obligatorias             </v>
          </cell>
        </row>
        <row r="339">
          <cell r="A339">
            <v>91353310</v>
          </cell>
          <cell r="B339" t="str">
            <v>3310</v>
          </cell>
          <cell r="C339">
            <v>3</v>
          </cell>
          <cell r="D339" t="str">
            <v xml:space="preserve">reservas estatutarias    </v>
          </cell>
          <cell r="E339" t="str">
            <v>Patrimonio</v>
          </cell>
          <cell r="F339" t="str">
            <v xml:space="preserve">reservas                 </v>
          </cell>
          <cell r="G339" t="str">
            <v xml:space="preserve">reservas estatutarias    </v>
          </cell>
        </row>
        <row r="340">
          <cell r="A340">
            <v>91353315</v>
          </cell>
          <cell r="B340" t="str">
            <v>3315</v>
          </cell>
          <cell r="C340">
            <v>3</v>
          </cell>
          <cell r="D340" t="str">
            <v xml:space="preserve">reservas ocasionales     </v>
          </cell>
          <cell r="E340" t="str">
            <v>Patrimonio</v>
          </cell>
          <cell r="F340" t="str">
            <v xml:space="preserve">reservas                 </v>
          </cell>
          <cell r="G340" t="str">
            <v xml:space="preserve">reservas ocasionales     </v>
          </cell>
        </row>
        <row r="341">
          <cell r="A341">
            <v>913534</v>
          </cell>
          <cell r="B341" t="str">
            <v>34</v>
          </cell>
          <cell r="C341">
            <v>2</v>
          </cell>
          <cell r="D341" t="str">
            <v>revalorizacion del patrim</v>
          </cell>
          <cell r="E341" t="str">
            <v>Patrimonio</v>
          </cell>
          <cell r="F341" t="str">
            <v>revalorizacion del patrim</v>
          </cell>
        </row>
        <row r="342">
          <cell r="A342">
            <v>91353405</v>
          </cell>
          <cell r="B342" t="str">
            <v>3405</v>
          </cell>
          <cell r="C342">
            <v>3</v>
          </cell>
          <cell r="D342" t="str">
            <v xml:space="preserve">ajustes por inflacion    </v>
          </cell>
          <cell r="E342" t="str">
            <v>Patrimonio</v>
          </cell>
          <cell r="F342" t="str">
            <v>revalorizacion del patrim</v>
          </cell>
          <cell r="G342" t="str">
            <v xml:space="preserve">ajustes por inflacion    </v>
          </cell>
        </row>
        <row r="343">
          <cell r="A343">
            <v>9135340505</v>
          </cell>
          <cell r="B343" t="str">
            <v>340505</v>
          </cell>
          <cell r="C343">
            <v>4</v>
          </cell>
          <cell r="D343" t="str">
            <v xml:space="preserve">de capital social        </v>
          </cell>
          <cell r="E343" t="str">
            <v>Patrimonio</v>
          </cell>
          <cell r="F343" t="str">
            <v>revalorizacion del patrim</v>
          </cell>
          <cell r="G343" t="str">
            <v xml:space="preserve">ajustes por inflacion    </v>
          </cell>
          <cell r="H343" t="str">
            <v xml:space="preserve">de capital social        </v>
          </cell>
        </row>
        <row r="344">
          <cell r="A344">
            <v>9135340510</v>
          </cell>
          <cell r="B344" t="str">
            <v>340510</v>
          </cell>
          <cell r="C344">
            <v>4</v>
          </cell>
          <cell r="D344" t="str">
            <v xml:space="preserve">de superavit de capital  </v>
          </cell>
          <cell r="E344" t="str">
            <v>Patrimonio</v>
          </cell>
          <cell r="F344" t="str">
            <v>revalorizacion del patrim</v>
          </cell>
          <cell r="G344" t="str">
            <v xml:space="preserve">ajustes por inflacion    </v>
          </cell>
          <cell r="H344" t="str">
            <v xml:space="preserve">de superavit de capital  </v>
          </cell>
        </row>
        <row r="345">
          <cell r="A345">
            <v>9135340515</v>
          </cell>
          <cell r="B345" t="str">
            <v>340515</v>
          </cell>
          <cell r="C345">
            <v>4</v>
          </cell>
          <cell r="D345" t="str">
            <v xml:space="preserve">de reservas              </v>
          </cell>
          <cell r="E345" t="str">
            <v>Patrimonio</v>
          </cell>
          <cell r="F345" t="str">
            <v>revalorizacion del patrim</v>
          </cell>
          <cell r="G345" t="str">
            <v xml:space="preserve">ajustes por inflacion    </v>
          </cell>
          <cell r="H345" t="str">
            <v xml:space="preserve">de reservas              </v>
          </cell>
        </row>
        <row r="346">
          <cell r="A346">
            <v>9135340520</v>
          </cell>
          <cell r="B346" t="str">
            <v>340520</v>
          </cell>
          <cell r="C346">
            <v>4</v>
          </cell>
          <cell r="D346" t="str">
            <v>de resultados de ejer. an</v>
          </cell>
          <cell r="E346" t="str">
            <v>Patrimonio</v>
          </cell>
          <cell r="F346" t="str">
            <v>revalorizacion del patrim</v>
          </cell>
          <cell r="G346" t="str">
            <v xml:space="preserve">ajustes por inflacion    </v>
          </cell>
          <cell r="H346" t="str">
            <v>de resultados de ejer. an</v>
          </cell>
        </row>
        <row r="347">
          <cell r="A347">
            <v>91353410</v>
          </cell>
          <cell r="B347" t="str">
            <v>3410</v>
          </cell>
          <cell r="C347">
            <v>3</v>
          </cell>
          <cell r="D347" t="str">
            <v xml:space="preserve">saneamiento fiscal       </v>
          </cell>
          <cell r="E347" t="str">
            <v>Patrimonio</v>
          </cell>
          <cell r="F347" t="str">
            <v>revalorizacion del patrim</v>
          </cell>
          <cell r="G347" t="str">
            <v xml:space="preserve">saneamiento fiscal       </v>
          </cell>
        </row>
        <row r="348">
          <cell r="A348">
            <v>91353415</v>
          </cell>
          <cell r="B348" t="str">
            <v>3415</v>
          </cell>
          <cell r="C348">
            <v>3</v>
          </cell>
          <cell r="D348" t="str">
            <v>ajustes por inf.dec.3019/</v>
          </cell>
          <cell r="E348" t="str">
            <v>Patrimonio</v>
          </cell>
          <cell r="F348" t="str">
            <v>revalorizacion del patrim</v>
          </cell>
          <cell r="G348" t="str">
            <v>ajustes por inf.dec.3019/</v>
          </cell>
        </row>
        <row r="349">
          <cell r="A349">
            <v>91353420</v>
          </cell>
          <cell r="B349" t="str">
            <v>3420</v>
          </cell>
          <cell r="C349">
            <v>3</v>
          </cell>
          <cell r="D349" t="str">
            <v>de resultados de ejerc an</v>
          </cell>
          <cell r="E349" t="str">
            <v>Patrimonio</v>
          </cell>
          <cell r="F349" t="str">
            <v>revalorizacion del patrim</v>
          </cell>
          <cell r="G349" t="str">
            <v>de resultados de ejerc an</v>
          </cell>
        </row>
        <row r="350">
          <cell r="A350">
            <v>913535</v>
          </cell>
          <cell r="B350" t="str">
            <v>35</v>
          </cell>
          <cell r="C350">
            <v>2</v>
          </cell>
          <cell r="D350" t="str">
            <v>particp.dcret.en cuotas i</v>
          </cell>
          <cell r="E350" t="str">
            <v>Patrimonio</v>
          </cell>
          <cell r="F350" t="str">
            <v>particp.dcret.en cuotas i</v>
          </cell>
        </row>
        <row r="351">
          <cell r="A351">
            <v>91353510</v>
          </cell>
          <cell r="B351" t="str">
            <v>3510</v>
          </cell>
          <cell r="C351">
            <v>3</v>
          </cell>
          <cell r="D351" t="str">
            <v>part. dcret. en cuotas in</v>
          </cell>
          <cell r="E351" t="str">
            <v>Patrimonio</v>
          </cell>
          <cell r="F351" t="str">
            <v>particp.dcret.en cuotas i</v>
          </cell>
          <cell r="G351" t="str">
            <v>part. dcret. en cuotas in</v>
          </cell>
        </row>
        <row r="352">
          <cell r="A352">
            <v>913536</v>
          </cell>
          <cell r="B352" t="str">
            <v>36</v>
          </cell>
          <cell r="C352">
            <v>2</v>
          </cell>
          <cell r="D352" t="str">
            <v xml:space="preserve">resultados del ejercicio </v>
          </cell>
          <cell r="E352" t="str">
            <v>Patrimonio</v>
          </cell>
          <cell r="F352" t="str">
            <v xml:space="preserve">resultados del ejercicio </v>
          </cell>
        </row>
        <row r="353">
          <cell r="A353">
            <v>91353605</v>
          </cell>
          <cell r="B353" t="str">
            <v>3605</v>
          </cell>
          <cell r="C353">
            <v>3</v>
          </cell>
          <cell r="D353" t="str">
            <v xml:space="preserve">utilidad del ejercicio   </v>
          </cell>
          <cell r="E353" t="str">
            <v>Patrimonio</v>
          </cell>
          <cell r="F353" t="str">
            <v xml:space="preserve">resultados del ejercicio </v>
          </cell>
          <cell r="G353" t="str">
            <v xml:space="preserve">utilidad del ejercicio   </v>
          </cell>
        </row>
        <row r="354">
          <cell r="A354">
            <v>9135360505</v>
          </cell>
          <cell r="B354" t="str">
            <v>360505</v>
          </cell>
          <cell r="C354">
            <v>4</v>
          </cell>
          <cell r="D354" t="str">
            <v xml:space="preserve">utilidad del ejercicio   </v>
          </cell>
          <cell r="E354" t="str">
            <v>Patrimonio</v>
          </cell>
          <cell r="F354" t="str">
            <v xml:space="preserve">resultados del ejercicio </v>
          </cell>
          <cell r="G354" t="str">
            <v xml:space="preserve">utilidad del ejercicio   </v>
          </cell>
          <cell r="H354" t="str">
            <v xml:space="preserve">utilidad del ejercicio   </v>
          </cell>
        </row>
        <row r="355">
          <cell r="A355">
            <v>913536050501</v>
          </cell>
          <cell r="B355" t="str">
            <v>36050501</v>
          </cell>
          <cell r="C355">
            <v>5</v>
          </cell>
          <cell r="D355" t="str">
            <v xml:space="preserve">utilidad del ejercicio   </v>
          </cell>
          <cell r="E355" t="str">
            <v>Patrimonio</v>
          </cell>
          <cell r="F355" t="str">
            <v xml:space="preserve">resultados del ejercicio </v>
          </cell>
          <cell r="G355" t="str">
            <v xml:space="preserve">utilidad del ejercicio   </v>
          </cell>
          <cell r="H355" t="str">
            <v xml:space="preserve">utilidad del ejercicio   </v>
          </cell>
          <cell r="I355" t="str">
            <v xml:space="preserve">utilidad del ejercicio   </v>
          </cell>
        </row>
        <row r="356">
          <cell r="A356">
            <v>913536050502</v>
          </cell>
          <cell r="B356" t="str">
            <v>36050502</v>
          </cell>
          <cell r="C356">
            <v>5</v>
          </cell>
          <cell r="D356" t="str">
            <v>excedentes cuentas en par</v>
          </cell>
          <cell r="E356" t="str">
            <v>Patrimonio</v>
          </cell>
          <cell r="F356" t="str">
            <v xml:space="preserve">resultados del ejercicio </v>
          </cell>
          <cell r="G356" t="str">
            <v xml:space="preserve">utilidad del ejercicio   </v>
          </cell>
          <cell r="H356" t="str">
            <v xml:space="preserve">utilidad del ejercicio   </v>
          </cell>
          <cell r="I356" t="str">
            <v>excedentes cuentas en par</v>
          </cell>
        </row>
        <row r="357">
          <cell r="A357">
            <v>91353610</v>
          </cell>
          <cell r="B357" t="str">
            <v>3610</v>
          </cell>
          <cell r="C357">
            <v>3</v>
          </cell>
          <cell r="D357" t="str">
            <v xml:space="preserve">perdida del ejercicio    </v>
          </cell>
          <cell r="E357" t="str">
            <v>Patrimonio</v>
          </cell>
          <cell r="F357" t="str">
            <v xml:space="preserve">resultados del ejercicio </v>
          </cell>
          <cell r="G357" t="str">
            <v xml:space="preserve">perdida del ejercicio    </v>
          </cell>
        </row>
        <row r="358">
          <cell r="A358">
            <v>9135361005</v>
          </cell>
          <cell r="B358" t="str">
            <v>361005</v>
          </cell>
          <cell r="C358">
            <v>4</v>
          </cell>
          <cell r="D358" t="str">
            <v xml:space="preserve">periodo gravable 1998    </v>
          </cell>
          <cell r="E358" t="str">
            <v>Patrimonio</v>
          </cell>
          <cell r="F358" t="str">
            <v xml:space="preserve">resultados del ejercicio </v>
          </cell>
          <cell r="G358" t="str">
            <v xml:space="preserve">perdida del ejercicio    </v>
          </cell>
          <cell r="H358" t="str">
            <v xml:space="preserve">periodo gravable 1998    </v>
          </cell>
        </row>
        <row r="359">
          <cell r="A359">
            <v>9135361010</v>
          </cell>
          <cell r="B359" t="str">
            <v>361010</v>
          </cell>
          <cell r="C359">
            <v>4</v>
          </cell>
          <cell r="D359" t="str">
            <v xml:space="preserve">periodo 1999             </v>
          </cell>
          <cell r="E359" t="str">
            <v>Patrimonio</v>
          </cell>
          <cell r="F359" t="str">
            <v xml:space="preserve">resultados del ejercicio </v>
          </cell>
          <cell r="G359" t="str">
            <v xml:space="preserve">perdida del ejercicio    </v>
          </cell>
          <cell r="H359" t="str">
            <v xml:space="preserve">periodo 1999             </v>
          </cell>
        </row>
        <row r="360">
          <cell r="A360">
            <v>9135361015</v>
          </cell>
          <cell r="B360" t="str">
            <v>361015</v>
          </cell>
          <cell r="C360">
            <v>4</v>
          </cell>
          <cell r="D360" t="str">
            <v xml:space="preserve">periodo gravable 2000    </v>
          </cell>
          <cell r="E360" t="str">
            <v>Patrimonio</v>
          </cell>
          <cell r="F360" t="str">
            <v xml:space="preserve">resultados del ejercicio </v>
          </cell>
          <cell r="G360" t="str">
            <v xml:space="preserve">perdida del ejercicio    </v>
          </cell>
          <cell r="H360" t="str">
            <v xml:space="preserve">periodo gravable 2000    </v>
          </cell>
        </row>
        <row r="361">
          <cell r="A361">
            <v>9135361020</v>
          </cell>
          <cell r="B361" t="str">
            <v>361020</v>
          </cell>
          <cell r="C361">
            <v>4</v>
          </cell>
          <cell r="D361" t="str">
            <v xml:space="preserve">periodo gravable 2001    </v>
          </cell>
          <cell r="E361" t="str">
            <v>Patrimonio</v>
          </cell>
          <cell r="F361" t="str">
            <v xml:space="preserve">resultados del ejercicio </v>
          </cell>
          <cell r="G361" t="str">
            <v xml:space="preserve">perdida del ejercicio    </v>
          </cell>
          <cell r="H361" t="str">
            <v xml:space="preserve">periodo gravable 2001    </v>
          </cell>
        </row>
        <row r="362">
          <cell r="A362">
            <v>913537</v>
          </cell>
          <cell r="B362" t="str">
            <v>37</v>
          </cell>
          <cell r="C362">
            <v>2</v>
          </cell>
          <cell r="D362" t="str">
            <v xml:space="preserve">resultados de ejercicios </v>
          </cell>
          <cell r="E362" t="str">
            <v>Patrimonio</v>
          </cell>
          <cell r="F362" t="str">
            <v xml:space="preserve">resultados de ejercicios </v>
          </cell>
        </row>
        <row r="363">
          <cell r="A363">
            <v>91353705</v>
          </cell>
          <cell r="B363" t="str">
            <v>3705</v>
          </cell>
          <cell r="C363">
            <v>3</v>
          </cell>
          <cell r="D363" t="str">
            <v>utilidades o excedentes a</v>
          </cell>
          <cell r="E363" t="str">
            <v>Patrimonio</v>
          </cell>
          <cell r="F363" t="str">
            <v xml:space="preserve">resultados de ejercicios </v>
          </cell>
          <cell r="G363" t="str">
            <v>utilidades o excedentes a</v>
          </cell>
        </row>
        <row r="364">
          <cell r="A364">
            <v>91353710</v>
          </cell>
          <cell r="B364" t="str">
            <v>3710</v>
          </cell>
          <cell r="C364">
            <v>3</v>
          </cell>
          <cell r="D364" t="str">
            <v xml:space="preserve">perdidas acumuladas      </v>
          </cell>
          <cell r="E364" t="str">
            <v>Patrimonio</v>
          </cell>
          <cell r="F364" t="str">
            <v xml:space="preserve">resultados de ejercicios </v>
          </cell>
          <cell r="G364" t="str">
            <v xml:space="preserve">perdidas acumuladas      </v>
          </cell>
        </row>
        <row r="365">
          <cell r="A365">
            <v>913538</v>
          </cell>
          <cell r="B365" t="str">
            <v>38</v>
          </cell>
          <cell r="C365">
            <v>2</v>
          </cell>
          <cell r="D365" t="str">
            <v>superavit por valorizacio</v>
          </cell>
          <cell r="E365" t="str">
            <v>Patrimonio</v>
          </cell>
          <cell r="F365" t="str">
            <v>superavit por valorizacio</v>
          </cell>
        </row>
        <row r="366">
          <cell r="A366">
            <v>91353805</v>
          </cell>
          <cell r="B366" t="str">
            <v>3805</v>
          </cell>
          <cell r="C366">
            <v>3</v>
          </cell>
          <cell r="D366" t="str">
            <v xml:space="preserve">de inversiones           </v>
          </cell>
          <cell r="E366" t="str">
            <v>Patrimonio</v>
          </cell>
          <cell r="F366" t="str">
            <v>superavit por valorizacio</v>
          </cell>
          <cell r="G366" t="str">
            <v xml:space="preserve">de inversiones           </v>
          </cell>
        </row>
        <row r="367">
          <cell r="A367">
            <v>91353810</v>
          </cell>
          <cell r="B367" t="str">
            <v>3810</v>
          </cell>
          <cell r="C367">
            <v>3</v>
          </cell>
          <cell r="D367" t="str">
            <v>propiedades,planta y equi</v>
          </cell>
          <cell r="E367" t="str">
            <v>Patrimonio</v>
          </cell>
          <cell r="F367" t="str">
            <v>superavit por valorizacio</v>
          </cell>
          <cell r="G367" t="str">
            <v>propiedades,planta y equi</v>
          </cell>
        </row>
        <row r="368">
          <cell r="A368">
            <v>91353895</v>
          </cell>
          <cell r="B368" t="str">
            <v>3895</v>
          </cell>
          <cell r="C368">
            <v>3</v>
          </cell>
          <cell r="D368" t="str">
            <v xml:space="preserve">otros activos            </v>
          </cell>
          <cell r="E368" t="str">
            <v>Patrimonio</v>
          </cell>
          <cell r="F368" t="str">
            <v>superavit por valorizacio</v>
          </cell>
          <cell r="G368" t="str">
            <v xml:space="preserve">otros activos            </v>
          </cell>
        </row>
        <row r="369">
          <cell r="A369">
            <v>91354</v>
          </cell>
          <cell r="B369" t="str">
            <v>4</v>
          </cell>
          <cell r="C369">
            <v>1</v>
          </cell>
          <cell r="D369" t="str">
            <v xml:space="preserve">ingresos                 </v>
          </cell>
          <cell r="E369" t="str">
            <v xml:space="preserve">Ingresos  </v>
          </cell>
        </row>
        <row r="370">
          <cell r="A370">
            <v>913541</v>
          </cell>
          <cell r="B370" t="str">
            <v>41</v>
          </cell>
          <cell r="C370">
            <v>2</v>
          </cell>
          <cell r="D370" t="str">
            <v xml:space="preserve">operacionales            </v>
          </cell>
          <cell r="E370" t="str">
            <v xml:space="preserve">Ingresos  </v>
          </cell>
          <cell r="F370" t="str">
            <v xml:space="preserve">operacionales            </v>
          </cell>
        </row>
        <row r="371">
          <cell r="A371">
            <v>91354102</v>
          </cell>
          <cell r="B371" t="str">
            <v>4102</v>
          </cell>
          <cell r="C371">
            <v>3</v>
          </cell>
          <cell r="D371" t="str">
            <v xml:space="preserve">ingresos                 </v>
          </cell>
          <cell r="E371" t="str">
            <v xml:space="preserve">Ingresos  </v>
          </cell>
          <cell r="F371" t="str">
            <v xml:space="preserve">operacionales            </v>
          </cell>
          <cell r="G371" t="str">
            <v xml:space="preserve">ingresos                 </v>
          </cell>
        </row>
        <row r="372">
          <cell r="A372">
            <v>91354135</v>
          </cell>
          <cell r="B372" t="str">
            <v>4135</v>
          </cell>
          <cell r="C372">
            <v>3</v>
          </cell>
          <cell r="D372" t="str">
            <v>comercio al por mayor y a</v>
          </cell>
          <cell r="E372" t="str">
            <v xml:space="preserve">Ingresos  </v>
          </cell>
          <cell r="F372" t="str">
            <v xml:space="preserve">operacionales            </v>
          </cell>
          <cell r="G372" t="str">
            <v>comercio al por mayor y a</v>
          </cell>
        </row>
        <row r="373">
          <cell r="A373">
            <v>91354140</v>
          </cell>
          <cell r="B373" t="str">
            <v>4140</v>
          </cell>
          <cell r="C373">
            <v>3</v>
          </cell>
          <cell r="D373" t="str">
            <v xml:space="preserve">hoteles y restaurantes   </v>
          </cell>
          <cell r="E373" t="str">
            <v xml:space="preserve">Ingresos  </v>
          </cell>
          <cell r="F373" t="str">
            <v xml:space="preserve">operacionales            </v>
          </cell>
          <cell r="G373" t="str">
            <v xml:space="preserve">hoteles y restaurantes   </v>
          </cell>
        </row>
        <row r="374">
          <cell r="A374">
            <v>9135414010</v>
          </cell>
          <cell r="B374" t="str">
            <v>414010</v>
          </cell>
          <cell r="C374">
            <v>4</v>
          </cell>
          <cell r="D374" t="str">
            <v xml:space="preserve">alojamiento              </v>
          </cell>
          <cell r="E374" t="str">
            <v xml:space="preserve">Ingresos  </v>
          </cell>
          <cell r="F374" t="str">
            <v xml:space="preserve">operacionales            </v>
          </cell>
          <cell r="G374" t="str">
            <v xml:space="preserve">hoteles y restaurantes   </v>
          </cell>
          <cell r="H374" t="str">
            <v xml:space="preserve">alojamiento              </v>
          </cell>
        </row>
        <row r="375">
          <cell r="A375">
            <v>913541401001</v>
          </cell>
          <cell r="B375" t="str">
            <v>41401001</v>
          </cell>
          <cell r="C375">
            <v>5</v>
          </cell>
          <cell r="D375" t="str">
            <v xml:space="preserve">alojamiento gravado 10%  </v>
          </cell>
          <cell r="E375" t="str">
            <v xml:space="preserve">Ingresos  </v>
          </cell>
          <cell r="F375" t="str">
            <v xml:space="preserve">operacionales            </v>
          </cell>
          <cell r="G375" t="str">
            <v xml:space="preserve">hoteles y restaurantes   </v>
          </cell>
          <cell r="H375" t="str">
            <v xml:space="preserve">alojamiento              </v>
          </cell>
          <cell r="I375" t="str">
            <v xml:space="preserve">alojamiento gravado 10%  </v>
          </cell>
        </row>
        <row r="376">
          <cell r="A376">
            <v>913541401002</v>
          </cell>
          <cell r="B376" t="str">
            <v>41401002</v>
          </cell>
          <cell r="C376">
            <v>5</v>
          </cell>
          <cell r="D376" t="str">
            <v xml:space="preserve">alojamiento excento      </v>
          </cell>
          <cell r="E376" t="str">
            <v xml:space="preserve">Ingresos  </v>
          </cell>
          <cell r="F376" t="str">
            <v xml:space="preserve">operacionales            </v>
          </cell>
          <cell r="G376" t="str">
            <v xml:space="preserve">hoteles y restaurantes   </v>
          </cell>
          <cell r="H376" t="str">
            <v xml:space="preserve">alojamiento              </v>
          </cell>
          <cell r="I376" t="str">
            <v xml:space="preserve">alojamiento excento      </v>
          </cell>
        </row>
        <row r="377">
          <cell r="A377">
            <v>9135414015</v>
          </cell>
          <cell r="B377" t="str">
            <v>414015</v>
          </cell>
          <cell r="C377">
            <v>4</v>
          </cell>
          <cell r="D377" t="str">
            <v xml:space="preserve">restaurantes             </v>
          </cell>
          <cell r="E377" t="str">
            <v xml:space="preserve">Ingresos  </v>
          </cell>
          <cell r="F377" t="str">
            <v xml:space="preserve">operacionales            </v>
          </cell>
          <cell r="G377" t="str">
            <v xml:space="preserve">hoteles y restaurantes   </v>
          </cell>
          <cell r="H377" t="str">
            <v xml:space="preserve">restaurantes             </v>
          </cell>
        </row>
        <row r="378">
          <cell r="A378">
            <v>913541401502</v>
          </cell>
          <cell r="B378" t="str">
            <v>41401502</v>
          </cell>
          <cell r="C378">
            <v>5</v>
          </cell>
          <cell r="D378" t="str">
            <v xml:space="preserve">alimentos                </v>
          </cell>
          <cell r="E378" t="str">
            <v xml:space="preserve">Ingresos  </v>
          </cell>
          <cell r="F378" t="str">
            <v xml:space="preserve">operacionales            </v>
          </cell>
          <cell r="G378" t="str">
            <v xml:space="preserve">hoteles y restaurantes   </v>
          </cell>
          <cell r="H378" t="str">
            <v xml:space="preserve">restaurantes             </v>
          </cell>
          <cell r="I378" t="str">
            <v xml:space="preserve">alimentos                </v>
          </cell>
        </row>
        <row r="379">
          <cell r="A379">
            <v>913541401503</v>
          </cell>
          <cell r="B379" t="str">
            <v>41401503</v>
          </cell>
          <cell r="C379">
            <v>5</v>
          </cell>
          <cell r="D379" t="str">
            <v xml:space="preserve">bebidas                  </v>
          </cell>
          <cell r="E379" t="str">
            <v xml:space="preserve">Ingresos  </v>
          </cell>
          <cell r="F379" t="str">
            <v xml:space="preserve">operacionales            </v>
          </cell>
          <cell r="G379" t="str">
            <v xml:space="preserve">hoteles y restaurantes   </v>
          </cell>
          <cell r="H379" t="str">
            <v xml:space="preserve">restaurantes             </v>
          </cell>
          <cell r="I379" t="str">
            <v xml:space="preserve">bebidas                  </v>
          </cell>
        </row>
        <row r="380">
          <cell r="A380">
            <v>913541401504</v>
          </cell>
          <cell r="B380" t="str">
            <v>41401504</v>
          </cell>
          <cell r="C380">
            <v>5</v>
          </cell>
          <cell r="D380" t="str">
            <v xml:space="preserve">cigarrillos y otros      </v>
          </cell>
          <cell r="E380" t="str">
            <v xml:space="preserve">Ingresos  </v>
          </cell>
          <cell r="F380" t="str">
            <v xml:space="preserve">operacionales            </v>
          </cell>
          <cell r="G380" t="str">
            <v xml:space="preserve">hoteles y restaurantes   </v>
          </cell>
          <cell r="H380" t="str">
            <v xml:space="preserve">restaurantes             </v>
          </cell>
          <cell r="I380" t="str">
            <v xml:space="preserve">cigarrillos y otros      </v>
          </cell>
        </row>
        <row r="381">
          <cell r="A381">
            <v>913541401505</v>
          </cell>
          <cell r="B381" t="str">
            <v>41401505</v>
          </cell>
          <cell r="C381">
            <v>5</v>
          </cell>
          <cell r="D381" t="str">
            <v xml:space="preserve">productos minibares      </v>
          </cell>
          <cell r="E381" t="str">
            <v xml:space="preserve">Ingresos  </v>
          </cell>
          <cell r="F381" t="str">
            <v xml:space="preserve">operacionales            </v>
          </cell>
          <cell r="G381" t="str">
            <v xml:space="preserve">hoteles y restaurantes   </v>
          </cell>
          <cell r="H381" t="str">
            <v xml:space="preserve">restaurantes             </v>
          </cell>
          <cell r="I381" t="str">
            <v xml:space="preserve">productos minibares      </v>
          </cell>
        </row>
        <row r="382">
          <cell r="A382">
            <v>913541401506</v>
          </cell>
          <cell r="B382" t="str">
            <v>41401506</v>
          </cell>
          <cell r="C382">
            <v>5</v>
          </cell>
          <cell r="D382" t="str">
            <v>desayuno incluido en tari</v>
          </cell>
          <cell r="E382" t="str">
            <v xml:space="preserve">Ingresos  </v>
          </cell>
          <cell r="F382" t="str">
            <v xml:space="preserve">operacionales            </v>
          </cell>
          <cell r="G382" t="str">
            <v xml:space="preserve">hoteles y restaurantes   </v>
          </cell>
          <cell r="H382" t="str">
            <v xml:space="preserve">restaurantes             </v>
          </cell>
          <cell r="I382" t="str">
            <v>desayuno incluido en tari</v>
          </cell>
        </row>
        <row r="383">
          <cell r="A383">
            <v>913541401507</v>
          </cell>
          <cell r="B383" t="str">
            <v>41401507</v>
          </cell>
          <cell r="C383">
            <v>5</v>
          </cell>
          <cell r="D383" t="str">
            <v xml:space="preserve">snacks otros             </v>
          </cell>
          <cell r="E383" t="str">
            <v xml:space="preserve">Ingresos  </v>
          </cell>
          <cell r="F383" t="str">
            <v xml:space="preserve">operacionales            </v>
          </cell>
          <cell r="G383" t="str">
            <v xml:space="preserve">hoteles y restaurantes   </v>
          </cell>
          <cell r="H383" t="str">
            <v xml:space="preserve">restaurantes             </v>
          </cell>
          <cell r="I383" t="str">
            <v xml:space="preserve">snacks otros             </v>
          </cell>
        </row>
        <row r="384">
          <cell r="A384">
            <v>913541401508</v>
          </cell>
          <cell r="B384" t="str">
            <v>41401508</v>
          </cell>
          <cell r="C384">
            <v>5</v>
          </cell>
          <cell r="D384" t="str">
            <v xml:space="preserve">venta de materia prima   </v>
          </cell>
          <cell r="E384" t="str">
            <v xml:space="preserve">Ingresos  </v>
          </cell>
          <cell r="F384" t="str">
            <v xml:space="preserve">operacionales            </v>
          </cell>
          <cell r="G384" t="str">
            <v xml:space="preserve">hoteles y restaurantes   </v>
          </cell>
          <cell r="H384" t="str">
            <v xml:space="preserve">restaurantes             </v>
          </cell>
          <cell r="I384" t="str">
            <v xml:space="preserve">venta de materia prima   </v>
          </cell>
        </row>
        <row r="385">
          <cell r="A385">
            <v>9135414020</v>
          </cell>
          <cell r="B385" t="str">
            <v>414020</v>
          </cell>
          <cell r="C385">
            <v>4</v>
          </cell>
          <cell r="D385" t="str">
            <v xml:space="preserve">service charge           </v>
          </cell>
          <cell r="E385" t="str">
            <v xml:space="preserve">Ingresos  </v>
          </cell>
          <cell r="F385" t="str">
            <v xml:space="preserve">operacionales            </v>
          </cell>
          <cell r="G385" t="str">
            <v xml:space="preserve">hoteles y restaurantes   </v>
          </cell>
          <cell r="H385" t="str">
            <v xml:space="preserve">service charge           </v>
          </cell>
        </row>
        <row r="386">
          <cell r="A386">
            <v>913541402001</v>
          </cell>
          <cell r="B386" t="str">
            <v>41402001</v>
          </cell>
          <cell r="C386">
            <v>5</v>
          </cell>
          <cell r="D386" t="str">
            <v xml:space="preserve">service charge           </v>
          </cell>
          <cell r="E386" t="str">
            <v xml:space="preserve">Ingresos  </v>
          </cell>
          <cell r="F386" t="str">
            <v xml:space="preserve">operacionales            </v>
          </cell>
          <cell r="G386" t="str">
            <v xml:space="preserve">hoteles y restaurantes   </v>
          </cell>
          <cell r="H386" t="str">
            <v xml:space="preserve">service charge           </v>
          </cell>
          <cell r="I386" t="str">
            <v xml:space="preserve">service charge           </v>
          </cell>
        </row>
        <row r="387">
          <cell r="A387">
            <v>913541402002</v>
          </cell>
          <cell r="B387" t="str">
            <v>41402002</v>
          </cell>
          <cell r="C387">
            <v>5</v>
          </cell>
          <cell r="D387" t="str">
            <v xml:space="preserve">service charge-exento    </v>
          </cell>
          <cell r="E387" t="str">
            <v xml:space="preserve">Ingresos  </v>
          </cell>
          <cell r="F387" t="str">
            <v xml:space="preserve">operacionales            </v>
          </cell>
          <cell r="G387" t="str">
            <v xml:space="preserve">hoteles y restaurantes   </v>
          </cell>
          <cell r="H387" t="str">
            <v xml:space="preserve">service charge           </v>
          </cell>
          <cell r="I387" t="str">
            <v xml:space="preserve">service charge-exento    </v>
          </cell>
        </row>
        <row r="388">
          <cell r="A388">
            <v>913541402003</v>
          </cell>
          <cell r="B388" t="str">
            <v>41402003</v>
          </cell>
          <cell r="C388">
            <v>5</v>
          </cell>
          <cell r="D388" t="str">
            <v xml:space="preserve">no show                  </v>
          </cell>
          <cell r="E388" t="str">
            <v xml:space="preserve">Ingresos  </v>
          </cell>
          <cell r="F388" t="str">
            <v xml:space="preserve">operacionales            </v>
          </cell>
          <cell r="G388" t="str">
            <v xml:space="preserve">hoteles y restaurantes   </v>
          </cell>
          <cell r="H388" t="str">
            <v xml:space="preserve">service charge           </v>
          </cell>
          <cell r="I388" t="str">
            <v xml:space="preserve">no show                  </v>
          </cell>
        </row>
        <row r="389">
          <cell r="A389">
            <v>9135414025</v>
          </cell>
          <cell r="B389" t="str">
            <v>414025</v>
          </cell>
          <cell r="C389">
            <v>4</v>
          </cell>
          <cell r="D389" t="str">
            <v xml:space="preserve">alimentos y bebidas      </v>
          </cell>
          <cell r="E389" t="str">
            <v xml:space="preserve">Ingresos  </v>
          </cell>
          <cell r="F389" t="str">
            <v xml:space="preserve">operacionales            </v>
          </cell>
          <cell r="G389" t="str">
            <v xml:space="preserve">hoteles y restaurantes   </v>
          </cell>
          <cell r="H389" t="str">
            <v xml:space="preserve">alimentos y bebidas      </v>
          </cell>
        </row>
        <row r="390">
          <cell r="A390">
            <v>913541402501</v>
          </cell>
          <cell r="B390" t="str">
            <v>41402501</v>
          </cell>
          <cell r="C390">
            <v>5</v>
          </cell>
          <cell r="D390" t="str">
            <v xml:space="preserve">alimentos                </v>
          </cell>
          <cell r="E390" t="str">
            <v xml:space="preserve">Ingresos  </v>
          </cell>
          <cell r="F390" t="str">
            <v xml:space="preserve">operacionales            </v>
          </cell>
          <cell r="G390" t="str">
            <v xml:space="preserve">hoteles y restaurantes   </v>
          </cell>
          <cell r="H390" t="str">
            <v xml:space="preserve">alimentos y bebidas      </v>
          </cell>
          <cell r="I390" t="str">
            <v xml:space="preserve">alimentos                </v>
          </cell>
        </row>
        <row r="391">
          <cell r="A391">
            <v>913541402502</v>
          </cell>
          <cell r="B391" t="str">
            <v>41402502</v>
          </cell>
          <cell r="C391">
            <v>5</v>
          </cell>
          <cell r="D391" t="str">
            <v xml:space="preserve">bebidas                  </v>
          </cell>
          <cell r="E391" t="str">
            <v xml:space="preserve">Ingresos  </v>
          </cell>
          <cell r="F391" t="str">
            <v xml:space="preserve">operacionales            </v>
          </cell>
          <cell r="G391" t="str">
            <v xml:space="preserve">hoteles y restaurantes   </v>
          </cell>
          <cell r="H391" t="str">
            <v xml:space="preserve">alimentos y bebidas      </v>
          </cell>
          <cell r="I391" t="str">
            <v xml:space="preserve">bebidas                  </v>
          </cell>
        </row>
        <row r="392">
          <cell r="A392">
            <v>913541402503</v>
          </cell>
          <cell r="B392" t="str">
            <v>41402503</v>
          </cell>
          <cell r="C392">
            <v>5</v>
          </cell>
          <cell r="D392" t="str">
            <v xml:space="preserve">cigarrillos y otros      </v>
          </cell>
          <cell r="E392" t="str">
            <v xml:space="preserve">Ingresos  </v>
          </cell>
          <cell r="F392" t="str">
            <v xml:space="preserve">operacionales            </v>
          </cell>
          <cell r="G392" t="str">
            <v xml:space="preserve">hoteles y restaurantes   </v>
          </cell>
          <cell r="H392" t="str">
            <v xml:space="preserve">alimentos y bebidas      </v>
          </cell>
          <cell r="I392" t="str">
            <v xml:space="preserve">cigarrillos y otros      </v>
          </cell>
        </row>
        <row r="393">
          <cell r="A393">
            <v>913541402504</v>
          </cell>
          <cell r="B393" t="str">
            <v>41402504</v>
          </cell>
          <cell r="C393">
            <v>5</v>
          </cell>
          <cell r="D393" t="str">
            <v xml:space="preserve">alimentos y bebidas      </v>
          </cell>
          <cell r="E393" t="str">
            <v xml:space="preserve">Ingresos  </v>
          </cell>
          <cell r="F393" t="str">
            <v xml:space="preserve">operacionales            </v>
          </cell>
          <cell r="G393" t="str">
            <v xml:space="preserve">hoteles y restaurantes   </v>
          </cell>
          <cell r="H393" t="str">
            <v xml:space="preserve">alimentos y bebidas      </v>
          </cell>
          <cell r="I393" t="str">
            <v xml:space="preserve">alimentos y bebidas      </v>
          </cell>
        </row>
        <row r="394">
          <cell r="A394">
            <v>9135414030</v>
          </cell>
          <cell r="B394" t="str">
            <v>414030</v>
          </cell>
          <cell r="C394">
            <v>4</v>
          </cell>
          <cell r="D394" t="str">
            <v xml:space="preserve">comunicaciones           </v>
          </cell>
          <cell r="E394" t="str">
            <v xml:space="preserve">Ingresos  </v>
          </cell>
          <cell r="F394" t="str">
            <v xml:space="preserve">operacionales            </v>
          </cell>
          <cell r="G394" t="str">
            <v xml:space="preserve">hoteles y restaurantes   </v>
          </cell>
          <cell r="H394" t="str">
            <v xml:space="preserve">comunicaciones           </v>
          </cell>
        </row>
        <row r="395">
          <cell r="A395">
            <v>913541403001</v>
          </cell>
          <cell r="B395" t="str">
            <v>41403001</v>
          </cell>
          <cell r="C395">
            <v>5</v>
          </cell>
          <cell r="D395" t="str">
            <v xml:space="preserve">local                    </v>
          </cell>
          <cell r="E395" t="str">
            <v xml:space="preserve">Ingresos  </v>
          </cell>
          <cell r="F395" t="str">
            <v xml:space="preserve">operacionales            </v>
          </cell>
          <cell r="G395" t="str">
            <v xml:space="preserve">hoteles y restaurantes   </v>
          </cell>
          <cell r="H395" t="str">
            <v xml:space="preserve">comunicaciones           </v>
          </cell>
          <cell r="I395" t="str">
            <v xml:space="preserve">local                    </v>
          </cell>
        </row>
        <row r="396">
          <cell r="A396">
            <v>913541403002</v>
          </cell>
          <cell r="B396" t="str">
            <v>41403002</v>
          </cell>
          <cell r="C396">
            <v>5</v>
          </cell>
          <cell r="D396" t="str">
            <v xml:space="preserve">larga distancia nacional </v>
          </cell>
          <cell r="E396" t="str">
            <v xml:space="preserve">Ingresos  </v>
          </cell>
          <cell r="F396" t="str">
            <v xml:space="preserve">operacionales            </v>
          </cell>
          <cell r="G396" t="str">
            <v xml:space="preserve">hoteles y restaurantes   </v>
          </cell>
          <cell r="H396" t="str">
            <v xml:space="preserve">comunicaciones           </v>
          </cell>
          <cell r="I396" t="str">
            <v xml:space="preserve">larga distancia nacional </v>
          </cell>
        </row>
        <row r="397">
          <cell r="A397">
            <v>913541403003</v>
          </cell>
          <cell r="B397" t="str">
            <v>41403003</v>
          </cell>
          <cell r="C397">
            <v>5</v>
          </cell>
          <cell r="D397" t="str">
            <v>larga distancia internaci</v>
          </cell>
          <cell r="E397" t="str">
            <v xml:space="preserve">Ingresos  </v>
          </cell>
          <cell r="F397" t="str">
            <v xml:space="preserve">operacionales            </v>
          </cell>
          <cell r="G397" t="str">
            <v xml:space="preserve">hoteles y restaurantes   </v>
          </cell>
          <cell r="H397" t="str">
            <v xml:space="preserve">comunicaciones           </v>
          </cell>
          <cell r="I397" t="str">
            <v>larga distancia internaci</v>
          </cell>
        </row>
        <row r="398">
          <cell r="A398">
            <v>913541403004</v>
          </cell>
          <cell r="B398" t="str">
            <v>41403004</v>
          </cell>
          <cell r="C398">
            <v>5</v>
          </cell>
          <cell r="D398" t="str">
            <v xml:space="preserve">celular                  </v>
          </cell>
          <cell r="E398" t="str">
            <v xml:space="preserve">Ingresos  </v>
          </cell>
          <cell r="F398" t="str">
            <v xml:space="preserve">operacionales            </v>
          </cell>
          <cell r="G398" t="str">
            <v xml:space="preserve">hoteles y restaurantes   </v>
          </cell>
          <cell r="H398" t="str">
            <v xml:space="preserve">comunicaciones           </v>
          </cell>
          <cell r="I398" t="str">
            <v xml:space="preserve">celular                  </v>
          </cell>
        </row>
        <row r="399">
          <cell r="A399">
            <v>913541403005</v>
          </cell>
          <cell r="B399" t="str">
            <v>41403005</v>
          </cell>
          <cell r="C399">
            <v>5</v>
          </cell>
          <cell r="D399" t="str">
            <v xml:space="preserve">internet                 </v>
          </cell>
          <cell r="E399" t="str">
            <v xml:space="preserve">Ingresos  </v>
          </cell>
          <cell r="F399" t="str">
            <v xml:space="preserve">operacionales            </v>
          </cell>
          <cell r="G399" t="str">
            <v xml:space="preserve">hoteles y restaurantes   </v>
          </cell>
          <cell r="H399" t="str">
            <v xml:space="preserve">comunicaciones           </v>
          </cell>
          <cell r="I399" t="str">
            <v xml:space="preserve">internet                 </v>
          </cell>
        </row>
        <row r="400">
          <cell r="A400">
            <v>913541403006</v>
          </cell>
          <cell r="B400" t="str">
            <v>41403006</v>
          </cell>
          <cell r="C400">
            <v>5</v>
          </cell>
          <cell r="D400" t="str">
            <v xml:space="preserve">exentos                  </v>
          </cell>
          <cell r="E400" t="str">
            <v xml:space="preserve">Ingresos  </v>
          </cell>
          <cell r="F400" t="str">
            <v xml:space="preserve">operacionales            </v>
          </cell>
          <cell r="G400" t="str">
            <v xml:space="preserve">hoteles y restaurantes   </v>
          </cell>
          <cell r="H400" t="str">
            <v xml:space="preserve">comunicaciones           </v>
          </cell>
          <cell r="I400" t="str">
            <v xml:space="preserve">exentos                  </v>
          </cell>
        </row>
        <row r="401">
          <cell r="A401">
            <v>9135414095</v>
          </cell>
          <cell r="B401" t="str">
            <v>414095</v>
          </cell>
          <cell r="C401">
            <v>4</v>
          </cell>
          <cell r="D401" t="str">
            <v xml:space="preserve">actividades conexas      </v>
          </cell>
          <cell r="E401" t="str">
            <v xml:space="preserve">Ingresos  </v>
          </cell>
          <cell r="F401" t="str">
            <v xml:space="preserve">operacionales            </v>
          </cell>
          <cell r="G401" t="str">
            <v xml:space="preserve">hoteles y restaurantes   </v>
          </cell>
          <cell r="H401" t="str">
            <v xml:space="preserve">actividades conexas      </v>
          </cell>
        </row>
        <row r="402">
          <cell r="A402">
            <v>913541409501</v>
          </cell>
          <cell r="B402" t="str">
            <v>41409501</v>
          </cell>
          <cell r="C402">
            <v>5</v>
          </cell>
          <cell r="D402" t="str">
            <v xml:space="preserve">seguro                   </v>
          </cell>
          <cell r="E402" t="str">
            <v xml:space="preserve">Ingresos  </v>
          </cell>
          <cell r="F402" t="str">
            <v xml:space="preserve">operacionales            </v>
          </cell>
          <cell r="G402" t="str">
            <v xml:space="preserve">hoteles y restaurantes   </v>
          </cell>
          <cell r="H402" t="str">
            <v xml:space="preserve">actividades conexas      </v>
          </cell>
          <cell r="I402" t="str">
            <v xml:space="preserve">seguro                   </v>
          </cell>
        </row>
        <row r="403">
          <cell r="A403">
            <v>913541409502</v>
          </cell>
          <cell r="B403" t="str">
            <v>41409502</v>
          </cell>
          <cell r="C403">
            <v>5</v>
          </cell>
          <cell r="D403" t="str">
            <v xml:space="preserve">transporte               </v>
          </cell>
          <cell r="E403" t="str">
            <v xml:space="preserve">Ingresos  </v>
          </cell>
          <cell r="F403" t="str">
            <v xml:space="preserve">operacionales            </v>
          </cell>
          <cell r="G403" t="str">
            <v xml:space="preserve">hoteles y restaurantes   </v>
          </cell>
          <cell r="H403" t="str">
            <v xml:space="preserve">actividades conexas      </v>
          </cell>
          <cell r="I403" t="str">
            <v xml:space="preserve">transporte               </v>
          </cell>
        </row>
        <row r="404">
          <cell r="A404">
            <v>913541409503</v>
          </cell>
          <cell r="B404" t="str">
            <v>41409503</v>
          </cell>
          <cell r="C404">
            <v>5</v>
          </cell>
          <cell r="D404" t="str">
            <v xml:space="preserve">domicilios               </v>
          </cell>
          <cell r="E404" t="str">
            <v xml:space="preserve">Ingresos  </v>
          </cell>
          <cell r="F404" t="str">
            <v xml:space="preserve">operacionales            </v>
          </cell>
          <cell r="G404" t="str">
            <v xml:space="preserve">hoteles y restaurantes   </v>
          </cell>
          <cell r="H404" t="str">
            <v xml:space="preserve">actividades conexas      </v>
          </cell>
          <cell r="I404" t="str">
            <v xml:space="preserve">domicilios               </v>
          </cell>
        </row>
        <row r="405">
          <cell r="A405">
            <v>913541409504</v>
          </cell>
          <cell r="B405" t="str">
            <v>41409504</v>
          </cell>
          <cell r="C405">
            <v>5</v>
          </cell>
          <cell r="D405" t="str">
            <v xml:space="preserve">spa                      </v>
          </cell>
          <cell r="E405" t="str">
            <v xml:space="preserve">Ingresos  </v>
          </cell>
          <cell r="F405" t="str">
            <v xml:space="preserve">operacionales            </v>
          </cell>
          <cell r="G405" t="str">
            <v xml:space="preserve">hoteles y restaurantes   </v>
          </cell>
          <cell r="H405" t="str">
            <v xml:space="preserve">actividades conexas      </v>
          </cell>
          <cell r="I405" t="str">
            <v xml:space="preserve">spa                      </v>
          </cell>
        </row>
        <row r="406">
          <cell r="A406">
            <v>913541409510</v>
          </cell>
          <cell r="B406" t="str">
            <v>41409510</v>
          </cell>
          <cell r="C406">
            <v>5</v>
          </cell>
          <cell r="D406" t="str">
            <v xml:space="preserve">lavanderia               </v>
          </cell>
          <cell r="E406" t="str">
            <v xml:space="preserve">Ingresos  </v>
          </cell>
          <cell r="F406" t="str">
            <v xml:space="preserve">operacionales            </v>
          </cell>
          <cell r="G406" t="str">
            <v xml:space="preserve">hoteles y restaurantes   </v>
          </cell>
          <cell r="H406" t="str">
            <v xml:space="preserve">actividades conexas      </v>
          </cell>
          <cell r="I406" t="str">
            <v xml:space="preserve">lavanderia               </v>
          </cell>
        </row>
        <row r="407">
          <cell r="A407">
            <v>913541409515</v>
          </cell>
          <cell r="B407" t="str">
            <v>41409515</v>
          </cell>
          <cell r="C407">
            <v>5</v>
          </cell>
          <cell r="D407" t="str">
            <v xml:space="preserve">otros ingresos eventos   </v>
          </cell>
          <cell r="E407" t="str">
            <v xml:space="preserve">Ingresos  </v>
          </cell>
          <cell r="F407" t="str">
            <v xml:space="preserve">operacionales            </v>
          </cell>
          <cell r="G407" t="str">
            <v xml:space="preserve">hoteles y restaurantes   </v>
          </cell>
          <cell r="H407" t="str">
            <v xml:space="preserve">actividades conexas      </v>
          </cell>
          <cell r="I407" t="str">
            <v xml:space="preserve">otros ingresos eventos   </v>
          </cell>
        </row>
        <row r="408">
          <cell r="A408">
            <v>913541409520</v>
          </cell>
          <cell r="B408" t="str">
            <v>41409520</v>
          </cell>
          <cell r="C408">
            <v>5</v>
          </cell>
          <cell r="D408" t="str">
            <v xml:space="preserve">otros ingresos 16%       </v>
          </cell>
          <cell r="E408" t="str">
            <v xml:space="preserve">Ingresos  </v>
          </cell>
          <cell r="F408" t="str">
            <v xml:space="preserve">operacionales            </v>
          </cell>
          <cell r="G408" t="str">
            <v xml:space="preserve">hoteles y restaurantes   </v>
          </cell>
          <cell r="H408" t="str">
            <v xml:space="preserve">actividades conexas      </v>
          </cell>
          <cell r="I408" t="str">
            <v xml:space="preserve">otros ingresos 16%       </v>
          </cell>
        </row>
        <row r="409">
          <cell r="A409">
            <v>913541409521</v>
          </cell>
          <cell r="B409" t="str">
            <v>41409521</v>
          </cell>
          <cell r="C409">
            <v>5</v>
          </cell>
          <cell r="D409" t="str">
            <v xml:space="preserve">excluidos                </v>
          </cell>
          <cell r="E409" t="str">
            <v xml:space="preserve">Ingresos  </v>
          </cell>
          <cell r="F409" t="str">
            <v xml:space="preserve">operacionales            </v>
          </cell>
          <cell r="G409" t="str">
            <v xml:space="preserve">hoteles y restaurantes   </v>
          </cell>
          <cell r="H409" t="str">
            <v xml:space="preserve">actividades conexas      </v>
          </cell>
          <cell r="I409" t="str">
            <v xml:space="preserve">excluidos                </v>
          </cell>
        </row>
        <row r="410">
          <cell r="A410">
            <v>913541409522</v>
          </cell>
          <cell r="B410" t="str">
            <v>41409522</v>
          </cell>
          <cell r="C410">
            <v>5</v>
          </cell>
          <cell r="D410" t="str">
            <v xml:space="preserve">vigencia anterior        </v>
          </cell>
          <cell r="E410" t="str">
            <v xml:space="preserve">Ingresos  </v>
          </cell>
          <cell r="F410" t="str">
            <v xml:space="preserve">operacionales            </v>
          </cell>
          <cell r="G410" t="str">
            <v xml:space="preserve">hoteles y restaurantes   </v>
          </cell>
          <cell r="H410" t="str">
            <v xml:space="preserve">actividades conexas      </v>
          </cell>
          <cell r="I410" t="str">
            <v xml:space="preserve">vigencia anterior        </v>
          </cell>
        </row>
        <row r="411">
          <cell r="A411">
            <v>913541409523</v>
          </cell>
          <cell r="B411" t="str">
            <v>41409523</v>
          </cell>
          <cell r="C411">
            <v>5</v>
          </cell>
          <cell r="D411" t="str">
            <v xml:space="preserve">otros ingresos           </v>
          </cell>
          <cell r="E411" t="str">
            <v xml:space="preserve">Ingresos  </v>
          </cell>
          <cell r="F411" t="str">
            <v xml:space="preserve">operacionales            </v>
          </cell>
          <cell r="G411" t="str">
            <v xml:space="preserve">hoteles y restaurantes   </v>
          </cell>
          <cell r="H411" t="str">
            <v xml:space="preserve">actividades conexas      </v>
          </cell>
          <cell r="I411" t="str">
            <v xml:space="preserve">otros ingresos           </v>
          </cell>
        </row>
        <row r="412">
          <cell r="A412">
            <v>91354145</v>
          </cell>
          <cell r="B412" t="str">
            <v>4145</v>
          </cell>
          <cell r="C412">
            <v>3</v>
          </cell>
          <cell r="D412" t="str">
            <v>transporte,almacen y comu</v>
          </cell>
          <cell r="E412" t="str">
            <v xml:space="preserve">Ingresos  </v>
          </cell>
          <cell r="F412" t="str">
            <v xml:space="preserve">operacionales            </v>
          </cell>
          <cell r="G412" t="str">
            <v>transporte,almacen y comu</v>
          </cell>
        </row>
        <row r="413">
          <cell r="A413">
            <v>91354155</v>
          </cell>
          <cell r="B413" t="str">
            <v>4155</v>
          </cell>
          <cell r="C413">
            <v>3</v>
          </cell>
          <cell r="D413" t="str">
            <v>activ.inmobiliarias, emp.</v>
          </cell>
          <cell r="E413" t="str">
            <v xml:space="preserve">Ingresos  </v>
          </cell>
          <cell r="F413" t="str">
            <v xml:space="preserve">operacionales            </v>
          </cell>
          <cell r="G413" t="str">
            <v>activ.inmobiliarias, emp.</v>
          </cell>
        </row>
        <row r="414">
          <cell r="A414">
            <v>9135415505</v>
          </cell>
          <cell r="B414" t="str">
            <v>415505</v>
          </cell>
          <cell r="C414">
            <v>4</v>
          </cell>
          <cell r="D414" t="str">
            <v xml:space="preserve">arrendamientos gravados  </v>
          </cell>
          <cell r="E414" t="str">
            <v xml:space="preserve">Ingresos  </v>
          </cell>
          <cell r="F414" t="str">
            <v xml:space="preserve">operacionales            </v>
          </cell>
          <cell r="G414" t="str">
            <v>activ.inmobiliarias, emp.</v>
          </cell>
          <cell r="H414" t="str">
            <v xml:space="preserve">arrendamientos gravados  </v>
          </cell>
        </row>
        <row r="415">
          <cell r="A415">
            <v>913541550501</v>
          </cell>
          <cell r="B415" t="str">
            <v>41550501</v>
          </cell>
          <cell r="C415">
            <v>5</v>
          </cell>
          <cell r="D415" t="str">
            <v xml:space="preserve">alquiler suites          </v>
          </cell>
          <cell r="E415" t="str">
            <v xml:space="preserve">Ingresos  </v>
          </cell>
          <cell r="F415" t="str">
            <v xml:space="preserve">operacionales            </v>
          </cell>
          <cell r="G415" t="str">
            <v>activ.inmobiliarias, emp.</v>
          </cell>
          <cell r="H415" t="str">
            <v xml:space="preserve">arrendamientos gravados  </v>
          </cell>
          <cell r="I415" t="str">
            <v xml:space="preserve">alquiler suites          </v>
          </cell>
        </row>
        <row r="416">
          <cell r="A416">
            <v>913541550502</v>
          </cell>
          <cell r="B416" t="str">
            <v>41550502</v>
          </cell>
          <cell r="C416">
            <v>5</v>
          </cell>
          <cell r="D416" t="str">
            <v xml:space="preserve">alquiler spa             </v>
          </cell>
          <cell r="E416" t="str">
            <v xml:space="preserve">Ingresos  </v>
          </cell>
          <cell r="F416" t="str">
            <v xml:space="preserve">operacionales            </v>
          </cell>
          <cell r="G416" t="str">
            <v>activ.inmobiliarias, emp.</v>
          </cell>
          <cell r="H416" t="str">
            <v xml:space="preserve">arrendamientos gravados  </v>
          </cell>
          <cell r="I416" t="str">
            <v xml:space="preserve">alquiler spa             </v>
          </cell>
        </row>
        <row r="417">
          <cell r="A417">
            <v>913541550508</v>
          </cell>
          <cell r="B417" t="str">
            <v>41550508</v>
          </cell>
          <cell r="C417">
            <v>5</v>
          </cell>
          <cell r="D417" t="str">
            <v xml:space="preserve">alquiler de parqueaderos </v>
          </cell>
          <cell r="E417" t="str">
            <v xml:space="preserve">Ingresos  </v>
          </cell>
          <cell r="F417" t="str">
            <v xml:space="preserve">operacionales            </v>
          </cell>
          <cell r="G417" t="str">
            <v>activ.inmobiliarias, emp.</v>
          </cell>
          <cell r="H417" t="str">
            <v xml:space="preserve">arrendamientos gravados  </v>
          </cell>
          <cell r="I417" t="str">
            <v xml:space="preserve">alquiler de parqueaderos </v>
          </cell>
        </row>
        <row r="418">
          <cell r="A418">
            <v>9135415506</v>
          </cell>
          <cell r="B418" t="str">
            <v>415506</v>
          </cell>
          <cell r="C418">
            <v>4</v>
          </cell>
          <cell r="D418" t="str">
            <v xml:space="preserve">arrendamientos excluidos </v>
          </cell>
          <cell r="E418" t="str">
            <v xml:space="preserve">Ingresos  </v>
          </cell>
          <cell r="F418" t="str">
            <v xml:space="preserve">operacionales            </v>
          </cell>
          <cell r="G418" t="str">
            <v>activ.inmobiliarias, emp.</v>
          </cell>
          <cell r="H418" t="str">
            <v xml:space="preserve">arrendamientos excluidos </v>
          </cell>
        </row>
        <row r="419">
          <cell r="A419">
            <v>9135415520</v>
          </cell>
          <cell r="B419" t="str">
            <v>415520</v>
          </cell>
          <cell r="C419">
            <v>4</v>
          </cell>
          <cell r="D419" t="str">
            <v xml:space="preserve">arrendamiento maquinaria </v>
          </cell>
          <cell r="E419" t="str">
            <v xml:space="preserve">Ingresos  </v>
          </cell>
          <cell r="F419" t="str">
            <v xml:space="preserve">operacionales            </v>
          </cell>
          <cell r="G419" t="str">
            <v>activ.inmobiliarias, emp.</v>
          </cell>
          <cell r="H419" t="str">
            <v xml:space="preserve">arrendamiento maquinaria </v>
          </cell>
        </row>
        <row r="420">
          <cell r="A420">
            <v>913541552001</v>
          </cell>
          <cell r="B420" t="str">
            <v>41552001</v>
          </cell>
          <cell r="C420">
            <v>5</v>
          </cell>
          <cell r="D420" t="str">
            <v xml:space="preserve">equipos para eventos     </v>
          </cell>
          <cell r="E420" t="str">
            <v xml:space="preserve">Ingresos  </v>
          </cell>
          <cell r="F420" t="str">
            <v xml:space="preserve">operacionales            </v>
          </cell>
          <cell r="G420" t="str">
            <v>activ.inmobiliarias, emp.</v>
          </cell>
          <cell r="H420" t="str">
            <v xml:space="preserve">arrendamiento maquinaria </v>
          </cell>
          <cell r="I420" t="str">
            <v xml:space="preserve">equipos para eventos     </v>
          </cell>
        </row>
        <row r="421">
          <cell r="A421">
            <v>913541552003</v>
          </cell>
          <cell r="B421" t="str">
            <v>41552003</v>
          </cell>
          <cell r="C421">
            <v>5</v>
          </cell>
          <cell r="D421" t="str">
            <v xml:space="preserve">bussines center          </v>
          </cell>
          <cell r="E421" t="str">
            <v xml:space="preserve">Ingresos  </v>
          </cell>
          <cell r="F421" t="str">
            <v xml:space="preserve">operacionales            </v>
          </cell>
          <cell r="G421" t="str">
            <v>activ.inmobiliarias, emp.</v>
          </cell>
          <cell r="H421" t="str">
            <v xml:space="preserve">arrendamiento maquinaria </v>
          </cell>
          <cell r="I421" t="str">
            <v xml:space="preserve">bussines center          </v>
          </cell>
        </row>
        <row r="422">
          <cell r="A422">
            <v>913541552004</v>
          </cell>
          <cell r="B422" t="str">
            <v>41552004</v>
          </cell>
          <cell r="C422">
            <v>5</v>
          </cell>
          <cell r="D422" t="str">
            <v>alquiler decodificadoresp</v>
          </cell>
          <cell r="E422" t="str">
            <v xml:space="preserve">Ingresos  </v>
          </cell>
          <cell r="F422" t="str">
            <v xml:space="preserve">operacionales            </v>
          </cell>
          <cell r="G422" t="str">
            <v>activ.inmobiliarias, emp.</v>
          </cell>
          <cell r="H422" t="str">
            <v xml:space="preserve">arrendamiento maquinaria </v>
          </cell>
          <cell r="I422" t="str">
            <v>alquiler decodificadoresp</v>
          </cell>
        </row>
        <row r="423">
          <cell r="A423">
            <v>9135415595</v>
          </cell>
          <cell r="B423" t="str">
            <v>415595</v>
          </cell>
          <cell r="C423">
            <v>4</v>
          </cell>
          <cell r="D423" t="str">
            <v xml:space="preserve">actividades conexas      </v>
          </cell>
          <cell r="E423" t="str">
            <v xml:space="preserve">Ingresos  </v>
          </cell>
          <cell r="F423" t="str">
            <v xml:space="preserve">operacionales            </v>
          </cell>
          <cell r="G423" t="str">
            <v>activ.inmobiliarias, emp.</v>
          </cell>
          <cell r="H423" t="str">
            <v xml:space="preserve">actividades conexas      </v>
          </cell>
        </row>
        <row r="424">
          <cell r="A424">
            <v>913541559501</v>
          </cell>
          <cell r="B424" t="str">
            <v>41559501</v>
          </cell>
          <cell r="C424">
            <v>5</v>
          </cell>
          <cell r="D424" t="str">
            <v xml:space="preserve">ingreso de transporte    </v>
          </cell>
          <cell r="E424" t="str">
            <v xml:space="preserve">Ingresos  </v>
          </cell>
          <cell r="F424" t="str">
            <v xml:space="preserve">operacionales            </v>
          </cell>
          <cell r="G424" t="str">
            <v>activ.inmobiliarias, emp.</v>
          </cell>
          <cell r="H424" t="str">
            <v xml:space="preserve">actividades conexas      </v>
          </cell>
          <cell r="I424" t="str">
            <v xml:space="preserve">ingreso de transporte    </v>
          </cell>
        </row>
        <row r="425">
          <cell r="A425">
            <v>913541559502</v>
          </cell>
          <cell r="B425" t="str">
            <v>41559502</v>
          </cell>
          <cell r="C425">
            <v>5</v>
          </cell>
          <cell r="D425" t="str">
            <v xml:space="preserve">%de otros cargos         </v>
          </cell>
          <cell r="E425" t="str">
            <v xml:space="preserve">Ingresos  </v>
          </cell>
          <cell r="F425" t="str">
            <v xml:space="preserve">operacionales            </v>
          </cell>
          <cell r="G425" t="str">
            <v>activ.inmobiliarias, emp.</v>
          </cell>
          <cell r="H425" t="str">
            <v xml:space="preserve">actividades conexas      </v>
          </cell>
          <cell r="I425" t="str">
            <v xml:space="preserve">%de otros cargos         </v>
          </cell>
        </row>
        <row r="426">
          <cell r="A426">
            <v>913541559504</v>
          </cell>
          <cell r="B426" t="str">
            <v>41559504</v>
          </cell>
          <cell r="C426">
            <v>5</v>
          </cell>
          <cell r="D426" t="str">
            <v xml:space="preserve">plan noche de bodas      </v>
          </cell>
          <cell r="E426" t="str">
            <v xml:space="preserve">Ingresos  </v>
          </cell>
          <cell r="F426" t="str">
            <v xml:space="preserve">operacionales            </v>
          </cell>
          <cell r="G426" t="str">
            <v>activ.inmobiliarias, emp.</v>
          </cell>
          <cell r="H426" t="str">
            <v xml:space="preserve">actividades conexas      </v>
          </cell>
          <cell r="I426" t="str">
            <v xml:space="preserve">plan noche de bodas      </v>
          </cell>
        </row>
        <row r="427">
          <cell r="A427">
            <v>913541559505</v>
          </cell>
          <cell r="B427" t="str">
            <v>41559505</v>
          </cell>
          <cell r="C427">
            <v>5</v>
          </cell>
          <cell r="D427" t="str">
            <v xml:space="preserve">internet inalambrico     </v>
          </cell>
          <cell r="E427" t="str">
            <v xml:space="preserve">Ingresos  </v>
          </cell>
          <cell r="F427" t="str">
            <v xml:space="preserve">operacionales            </v>
          </cell>
          <cell r="G427" t="str">
            <v>activ.inmobiliarias, emp.</v>
          </cell>
          <cell r="H427" t="str">
            <v xml:space="preserve">actividades conexas      </v>
          </cell>
          <cell r="I427" t="str">
            <v xml:space="preserve">internet inalambrico     </v>
          </cell>
        </row>
        <row r="428">
          <cell r="A428">
            <v>91354175</v>
          </cell>
          <cell r="B428" t="str">
            <v>4175</v>
          </cell>
          <cell r="C428">
            <v>3</v>
          </cell>
          <cell r="D428" t="str">
            <v xml:space="preserve">devoluciones en ventas   </v>
          </cell>
          <cell r="E428" t="str">
            <v xml:space="preserve">Ingresos  </v>
          </cell>
          <cell r="F428" t="str">
            <v xml:space="preserve">operacionales            </v>
          </cell>
          <cell r="G428" t="str">
            <v xml:space="preserve">devoluciones en ventas   </v>
          </cell>
        </row>
        <row r="429">
          <cell r="A429">
            <v>9135417501</v>
          </cell>
          <cell r="B429" t="str">
            <v>417501</v>
          </cell>
          <cell r="C429">
            <v>4</v>
          </cell>
          <cell r="D429" t="str">
            <v>devoluciones en alojamien</v>
          </cell>
          <cell r="E429" t="str">
            <v xml:space="preserve">Ingresos  </v>
          </cell>
          <cell r="F429" t="str">
            <v xml:space="preserve">operacionales            </v>
          </cell>
          <cell r="G429" t="str">
            <v xml:space="preserve">devoluciones en ventas   </v>
          </cell>
          <cell r="H429" t="str">
            <v>devoluciones en alojamien</v>
          </cell>
        </row>
        <row r="430">
          <cell r="A430">
            <v>9135417502</v>
          </cell>
          <cell r="B430" t="str">
            <v>417502</v>
          </cell>
          <cell r="C430">
            <v>4</v>
          </cell>
          <cell r="D430" t="str">
            <v>devolucion en ventas de a</v>
          </cell>
          <cell r="E430" t="str">
            <v xml:space="preserve">Ingresos  </v>
          </cell>
          <cell r="F430" t="str">
            <v xml:space="preserve">operacionales            </v>
          </cell>
          <cell r="G430" t="str">
            <v xml:space="preserve">devoluciones en ventas   </v>
          </cell>
          <cell r="H430" t="str">
            <v>devolucion en ventas de a</v>
          </cell>
        </row>
        <row r="431">
          <cell r="A431">
            <v>9135417503</v>
          </cell>
          <cell r="B431" t="str">
            <v>417503</v>
          </cell>
          <cell r="C431">
            <v>4</v>
          </cell>
          <cell r="D431" t="str">
            <v>devolucion en venta de be</v>
          </cell>
          <cell r="E431" t="str">
            <v xml:space="preserve">Ingresos  </v>
          </cell>
          <cell r="F431" t="str">
            <v xml:space="preserve">operacionales            </v>
          </cell>
          <cell r="G431" t="str">
            <v xml:space="preserve">devoluciones en ventas   </v>
          </cell>
          <cell r="H431" t="str">
            <v>devolucion en venta de be</v>
          </cell>
        </row>
        <row r="432">
          <cell r="A432">
            <v>913542</v>
          </cell>
          <cell r="B432" t="str">
            <v>42</v>
          </cell>
          <cell r="C432">
            <v>2</v>
          </cell>
          <cell r="D432" t="str">
            <v xml:space="preserve">no operacionales         </v>
          </cell>
          <cell r="E432" t="str">
            <v xml:space="preserve">Ingresos  </v>
          </cell>
          <cell r="F432" t="str">
            <v xml:space="preserve">no operacionales         </v>
          </cell>
        </row>
        <row r="433">
          <cell r="A433">
            <v>91354205</v>
          </cell>
          <cell r="B433" t="str">
            <v>4205</v>
          </cell>
          <cell r="C433">
            <v>3</v>
          </cell>
          <cell r="D433" t="str">
            <v xml:space="preserve">otras ventas             </v>
          </cell>
          <cell r="E433" t="str">
            <v xml:space="preserve">Ingresos  </v>
          </cell>
          <cell r="F433" t="str">
            <v xml:space="preserve">no operacionales         </v>
          </cell>
          <cell r="G433" t="str">
            <v xml:space="preserve">otras ventas             </v>
          </cell>
        </row>
        <row r="434">
          <cell r="A434">
            <v>91354210</v>
          </cell>
          <cell r="B434" t="str">
            <v>4210</v>
          </cell>
          <cell r="C434">
            <v>3</v>
          </cell>
          <cell r="D434" t="str">
            <v xml:space="preserve">financieros              </v>
          </cell>
          <cell r="E434" t="str">
            <v xml:space="preserve">Ingresos  </v>
          </cell>
          <cell r="F434" t="str">
            <v xml:space="preserve">no operacionales         </v>
          </cell>
          <cell r="G434" t="str">
            <v xml:space="preserve">financieros              </v>
          </cell>
        </row>
        <row r="435">
          <cell r="A435">
            <v>9135421005</v>
          </cell>
          <cell r="B435" t="str">
            <v>421005</v>
          </cell>
          <cell r="C435">
            <v>4</v>
          </cell>
          <cell r="D435" t="str">
            <v xml:space="preserve">intereses                </v>
          </cell>
          <cell r="E435" t="str">
            <v xml:space="preserve">Ingresos  </v>
          </cell>
          <cell r="F435" t="str">
            <v xml:space="preserve">no operacionales         </v>
          </cell>
          <cell r="G435" t="str">
            <v xml:space="preserve">financieros              </v>
          </cell>
          <cell r="H435" t="str">
            <v xml:space="preserve">intereses                </v>
          </cell>
        </row>
        <row r="436">
          <cell r="A436">
            <v>913542100501</v>
          </cell>
          <cell r="B436" t="str">
            <v>42100501</v>
          </cell>
          <cell r="C436">
            <v>5</v>
          </cell>
          <cell r="D436" t="str">
            <v xml:space="preserve">intereses bancarios      </v>
          </cell>
          <cell r="E436" t="str">
            <v xml:space="preserve">Ingresos  </v>
          </cell>
          <cell r="F436" t="str">
            <v xml:space="preserve">no operacionales         </v>
          </cell>
          <cell r="G436" t="str">
            <v xml:space="preserve">financieros              </v>
          </cell>
          <cell r="H436" t="str">
            <v xml:space="preserve">intereses                </v>
          </cell>
          <cell r="I436" t="str">
            <v xml:space="preserve">intereses bancarios      </v>
          </cell>
        </row>
        <row r="437">
          <cell r="A437">
            <v>9135421010</v>
          </cell>
          <cell r="B437" t="str">
            <v>421010</v>
          </cell>
          <cell r="C437">
            <v>4</v>
          </cell>
          <cell r="D437" t="str">
            <v xml:space="preserve">coreccion monetaria upac </v>
          </cell>
          <cell r="E437" t="str">
            <v xml:space="preserve">Ingresos  </v>
          </cell>
          <cell r="F437" t="str">
            <v xml:space="preserve">no operacionales         </v>
          </cell>
          <cell r="G437" t="str">
            <v xml:space="preserve">financieros              </v>
          </cell>
          <cell r="H437" t="str">
            <v xml:space="preserve">coreccion monetaria upac </v>
          </cell>
        </row>
        <row r="438">
          <cell r="A438">
            <v>9135421020</v>
          </cell>
          <cell r="B438" t="str">
            <v>421020</v>
          </cell>
          <cell r="C438">
            <v>4</v>
          </cell>
          <cell r="D438" t="str">
            <v xml:space="preserve">diferencia en cambio     </v>
          </cell>
          <cell r="E438" t="str">
            <v xml:space="preserve">Ingresos  </v>
          </cell>
          <cell r="F438" t="str">
            <v xml:space="preserve">no operacionales         </v>
          </cell>
          <cell r="G438" t="str">
            <v xml:space="preserve">financieros              </v>
          </cell>
          <cell r="H438" t="str">
            <v xml:space="preserve">diferencia en cambio     </v>
          </cell>
        </row>
        <row r="439">
          <cell r="A439">
            <v>913542102001</v>
          </cell>
          <cell r="B439" t="str">
            <v>42102001</v>
          </cell>
          <cell r="C439">
            <v>5</v>
          </cell>
          <cell r="D439" t="str">
            <v xml:space="preserve">diferencia en cambio     </v>
          </cell>
          <cell r="E439" t="str">
            <v xml:space="preserve">Ingresos  </v>
          </cell>
          <cell r="F439" t="str">
            <v xml:space="preserve">no operacionales         </v>
          </cell>
          <cell r="G439" t="str">
            <v xml:space="preserve">financieros              </v>
          </cell>
          <cell r="H439" t="str">
            <v xml:space="preserve">diferencia en cambio     </v>
          </cell>
          <cell r="I439" t="str">
            <v xml:space="preserve">diferencia en cambio     </v>
          </cell>
        </row>
        <row r="440">
          <cell r="A440">
            <v>9135421040</v>
          </cell>
          <cell r="B440" t="str">
            <v>421040</v>
          </cell>
          <cell r="C440">
            <v>4</v>
          </cell>
          <cell r="D440" t="str">
            <v xml:space="preserve">descuentos comerciales   </v>
          </cell>
          <cell r="E440" t="str">
            <v xml:space="preserve">Ingresos  </v>
          </cell>
          <cell r="F440" t="str">
            <v xml:space="preserve">no operacionales         </v>
          </cell>
          <cell r="G440" t="str">
            <v xml:space="preserve">financieros              </v>
          </cell>
          <cell r="H440" t="str">
            <v xml:space="preserve">descuentos comerciales   </v>
          </cell>
        </row>
        <row r="441">
          <cell r="A441">
            <v>913542104001</v>
          </cell>
          <cell r="B441" t="str">
            <v>42104001</v>
          </cell>
          <cell r="C441">
            <v>5</v>
          </cell>
          <cell r="D441" t="str">
            <v xml:space="preserve">descuentos comerciales   </v>
          </cell>
          <cell r="E441" t="str">
            <v xml:space="preserve">Ingresos  </v>
          </cell>
          <cell r="F441" t="str">
            <v xml:space="preserve">no operacionales         </v>
          </cell>
          <cell r="G441" t="str">
            <v xml:space="preserve">financieros              </v>
          </cell>
          <cell r="H441" t="str">
            <v xml:space="preserve">descuentos comerciales   </v>
          </cell>
          <cell r="I441" t="str">
            <v xml:space="preserve">descuentos comerciales   </v>
          </cell>
        </row>
        <row r="442">
          <cell r="A442">
            <v>9135421095</v>
          </cell>
          <cell r="B442" t="str">
            <v>421095</v>
          </cell>
          <cell r="C442">
            <v>4</v>
          </cell>
          <cell r="D442" t="str">
            <v xml:space="preserve">otros                    </v>
          </cell>
          <cell r="E442" t="str">
            <v xml:space="preserve">Ingresos  </v>
          </cell>
          <cell r="F442" t="str">
            <v xml:space="preserve">no operacionales         </v>
          </cell>
          <cell r="G442" t="str">
            <v xml:space="preserve">financieros              </v>
          </cell>
          <cell r="H442" t="str">
            <v xml:space="preserve">otros                    </v>
          </cell>
        </row>
        <row r="443">
          <cell r="A443">
            <v>913542109501</v>
          </cell>
          <cell r="B443" t="str">
            <v>42109501</v>
          </cell>
          <cell r="C443">
            <v>5</v>
          </cell>
          <cell r="D443" t="str">
            <v xml:space="preserve">otros                    </v>
          </cell>
          <cell r="E443" t="str">
            <v xml:space="preserve">Ingresos  </v>
          </cell>
          <cell r="F443" t="str">
            <v xml:space="preserve">no operacionales         </v>
          </cell>
          <cell r="G443" t="str">
            <v xml:space="preserve">financieros              </v>
          </cell>
          <cell r="H443" t="str">
            <v xml:space="preserve">otros                    </v>
          </cell>
          <cell r="I443" t="str">
            <v xml:space="preserve">otros                    </v>
          </cell>
        </row>
        <row r="444">
          <cell r="A444">
            <v>91354215</v>
          </cell>
          <cell r="B444" t="str">
            <v>4215</v>
          </cell>
          <cell r="C444">
            <v>3</v>
          </cell>
          <cell r="D444" t="str">
            <v xml:space="preserve">participaciones          </v>
          </cell>
          <cell r="E444" t="str">
            <v xml:space="preserve">Ingresos  </v>
          </cell>
          <cell r="F444" t="str">
            <v xml:space="preserve">no operacionales         </v>
          </cell>
          <cell r="G444" t="str">
            <v xml:space="preserve">participaciones          </v>
          </cell>
        </row>
        <row r="445">
          <cell r="A445">
            <v>91354220</v>
          </cell>
          <cell r="B445" t="str">
            <v>4220</v>
          </cell>
          <cell r="C445">
            <v>3</v>
          </cell>
          <cell r="D445" t="str">
            <v xml:space="preserve">arrendamientos           </v>
          </cell>
          <cell r="E445" t="str">
            <v xml:space="preserve">Ingresos  </v>
          </cell>
          <cell r="F445" t="str">
            <v xml:space="preserve">no operacionales         </v>
          </cell>
          <cell r="G445" t="str">
            <v xml:space="preserve">arrendamientos           </v>
          </cell>
        </row>
        <row r="446">
          <cell r="A446">
            <v>91354225</v>
          </cell>
          <cell r="B446" t="str">
            <v>4225</v>
          </cell>
          <cell r="C446">
            <v>3</v>
          </cell>
          <cell r="D446" t="str">
            <v xml:space="preserve">comisiones               </v>
          </cell>
          <cell r="E446" t="str">
            <v xml:space="preserve">Ingresos  </v>
          </cell>
          <cell r="F446" t="str">
            <v xml:space="preserve">no operacionales         </v>
          </cell>
          <cell r="G446" t="str">
            <v xml:space="preserve">comisiones               </v>
          </cell>
        </row>
        <row r="447">
          <cell r="A447">
            <v>9135422515</v>
          </cell>
          <cell r="B447" t="str">
            <v>422515</v>
          </cell>
          <cell r="C447">
            <v>4</v>
          </cell>
          <cell r="D447" t="str">
            <v>de actividades financiera</v>
          </cell>
          <cell r="E447" t="str">
            <v xml:space="preserve">Ingresos  </v>
          </cell>
          <cell r="F447" t="str">
            <v xml:space="preserve">no operacionales         </v>
          </cell>
          <cell r="G447" t="str">
            <v xml:space="preserve">comisiones               </v>
          </cell>
          <cell r="H447" t="str">
            <v>de actividades financiera</v>
          </cell>
        </row>
        <row r="448">
          <cell r="A448">
            <v>913542251501</v>
          </cell>
          <cell r="B448" t="str">
            <v>42251501</v>
          </cell>
          <cell r="C448">
            <v>5</v>
          </cell>
          <cell r="D448" t="str">
            <v xml:space="preserve">actividades financieras  </v>
          </cell>
          <cell r="E448" t="str">
            <v xml:space="preserve">Ingresos  </v>
          </cell>
          <cell r="F448" t="str">
            <v xml:space="preserve">no operacionales         </v>
          </cell>
          <cell r="G448" t="str">
            <v xml:space="preserve">comisiones               </v>
          </cell>
          <cell r="H448" t="str">
            <v>de actividades financiera</v>
          </cell>
          <cell r="I448" t="str">
            <v xml:space="preserve">actividades financieras  </v>
          </cell>
        </row>
        <row r="449">
          <cell r="A449">
            <v>91354230</v>
          </cell>
          <cell r="B449" t="str">
            <v>4230</v>
          </cell>
          <cell r="C449">
            <v>3</v>
          </cell>
          <cell r="D449" t="str">
            <v xml:space="preserve">honorarios               </v>
          </cell>
          <cell r="E449" t="str">
            <v xml:space="preserve">Ingresos  </v>
          </cell>
          <cell r="F449" t="str">
            <v xml:space="preserve">no operacionales         </v>
          </cell>
          <cell r="G449" t="str">
            <v xml:space="preserve">honorarios               </v>
          </cell>
        </row>
        <row r="450">
          <cell r="A450">
            <v>91354235</v>
          </cell>
          <cell r="B450" t="str">
            <v>4235</v>
          </cell>
          <cell r="C450">
            <v>3</v>
          </cell>
          <cell r="D450" t="str">
            <v xml:space="preserve">servicios                </v>
          </cell>
          <cell r="E450" t="str">
            <v xml:space="preserve">Ingresos  </v>
          </cell>
          <cell r="F450" t="str">
            <v xml:space="preserve">no operacionales         </v>
          </cell>
          <cell r="G450" t="str">
            <v xml:space="preserve">servicios                </v>
          </cell>
        </row>
        <row r="451">
          <cell r="A451">
            <v>91354245</v>
          </cell>
          <cell r="B451" t="str">
            <v>4245</v>
          </cell>
          <cell r="C451">
            <v>3</v>
          </cell>
          <cell r="D451" t="str">
            <v>utilidad de venta de prop</v>
          </cell>
          <cell r="E451" t="str">
            <v xml:space="preserve">Ingresos  </v>
          </cell>
          <cell r="F451" t="str">
            <v xml:space="preserve">no operacionales         </v>
          </cell>
          <cell r="G451" t="str">
            <v>utilidad de venta de prop</v>
          </cell>
        </row>
        <row r="452">
          <cell r="A452">
            <v>91354250</v>
          </cell>
          <cell r="B452" t="str">
            <v>4250</v>
          </cell>
          <cell r="C452">
            <v>3</v>
          </cell>
          <cell r="D452" t="str">
            <v xml:space="preserve">recuperaciones           </v>
          </cell>
          <cell r="E452" t="str">
            <v xml:space="preserve">Ingresos  </v>
          </cell>
          <cell r="F452" t="str">
            <v xml:space="preserve">no operacionales         </v>
          </cell>
          <cell r="G452" t="str">
            <v xml:space="preserve">recuperaciones           </v>
          </cell>
        </row>
        <row r="453">
          <cell r="A453">
            <v>91354255</v>
          </cell>
          <cell r="B453" t="str">
            <v>4255</v>
          </cell>
          <cell r="C453">
            <v>3</v>
          </cell>
          <cell r="D453" t="str">
            <v xml:space="preserve">indemnizaciones          </v>
          </cell>
          <cell r="E453" t="str">
            <v xml:space="preserve">Ingresos  </v>
          </cell>
          <cell r="F453" t="str">
            <v xml:space="preserve">no operacionales         </v>
          </cell>
          <cell r="G453" t="str">
            <v xml:space="preserve">indemnizaciones          </v>
          </cell>
        </row>
        <row r="454">
          <cell r="A454">
            <v>9135425540</v>
          </cell>
          <cell r="B454" t="str">
            <v>425540</v>
          </cell>
          <cell r="C454">
            <v>4</v>
          </cell>
          <cell r="D454" t="str">
            <v xml:space="preserve">por incapacidades        </v>
          </cell>
          <cell r="E454" t="str">
            <v xml:space="preserve">Ingresos  </v>
          </cell>
          <cell r="F454" t="str">
            <v xml:space="preserve">no operacionales         </v>
          </cell>
          <cell r="G454" t="str">
            <v xml:space="preserve">indemnizaciones          </v>
          </cell>
          <cell r="H454" t="str">
            <v xml:space="preserve">por incapacidades        </v>
          </cell>
        </row>
        <row r="455">
          <cell r="A455">
            <v>913542554001</v>
          </cell>
          <cell r="B455" t="str">
            <v>42554001</v>
          </cell>
          <cell r="C455">
            <v>5</v>
          </cell>
          <cell r="D455" t="str">
            <v xml:space="preserve">por incapacidad          </v>
          </cell>
          <cell r="E455" t="str">
            <v xml:space="preserve">Ingresos  </v>
          </cell>
          <cell r="F455" t="str">
            <v xml:space="preserve">no operacionales         </v>
          </cell>
          <cell r="G455" t="str">
            <v xml:space="preserve">indemnizaciones          </v>
          </cell>
          <cell r="H455" t="str">
            <v xml:space="preserve">por incapacidades        </v>
          </cell>
          <cell r="I455" t="str">
            <v xml:space="preserve">por incapacidad          </v>
          </cell>
        </row>
        <row r="456">
          <cell r="A456">
            <v>91354265</v>
          </cell>
          <cell r="B456" t="str">
            <v>4265</v>
          </cell>
          <cell r="C456">
            <v>3</v>
          </cell>
          <cell r="D456" t="str">
            <v>ingresos de ejercicios an</v>
          </cell>
          <cell r="E456" t="str">
            <v xml:space="preserve">Ingresos  </v>
          </cell>
          <cell r="F456" t="str">
            <v xml:space="preserve">no operacionales         </v>
          </cell>
          <cell r="G456" t="str">
            <v>ingresos de ejercicios an</v>
          </cell>
        </row>
        <row r="457">
          <cell r="A457">
            <v>9135426501</v>
          </cell>
          <cell r="B457" t="str">
            <v>426501</v>
          </cell>
          <cell r="C457">
            <v>4</v>
          </cell>
          <cell r="D457" t="str">
            <v>ingresos de ejercicios an</v>
          </cell>
          <cell r="E457" t="str">
            <v xml:space="preserve">Ingresos  </v>
          </cell>
          <cell r="F457" t="str">
            <v xml:space="preserve">no operacionales         </v>
          </cell>
          <cell r="G457" t="str">
            <v>ingresos de ejercicios an</v>
          </cell>
          <cell r="H457" t="str">
            <v>ingresos de ejercicios an</v>
          </cell>
        </row>
        <row r="458">
          <cell r="A458">
            <v>913542650101</v>
          </cell>
          <cell r="B458" t="str">
            <v>42650101</v>
          </cell>
          <cell r="C458">
            <v>5</v>
          </cell>
          <cell r="D458" t="str">
            <v>ingresos de ejercicios an</v>
          </cell>
          <cell r="E458" t="str">
            <v xml:space="preserve">Ingresos  </v>
          </cell>
          <cell r="F458" t="str">
            <v xml:space="preserve">no operacionales         </v>
          </cell>
          <cell r="G458" t="str">
            <v>ingresos de ejercicios an</v>
          </cell>
          <cell r="H458" t="str">
            <v>ingresos de ejercicios an</v>
          </cell>
          <cell r="I458" t="str">
            <v>ingresos de ejercicios an</v>
          </cell>
        </row>
        <row r="459">
          <cell r="A459">
            <v>91354275</v>
          </cell>
          <cell r="B459" t="str">
            <v>4275</v>
          </cell>
          <cell r="C459">
            <v>3</v>
          </cell>
          <cell r="D459" t="str">
            <v xml:space="preserve">devoluciones en ventas   </v>
          </cell>
          <cell r="E459" t="str">
            <v xml:space="preserve">Ingresos  </v>
          </cell>
          <cell r="F459" t="str">
            <v xml:space="preserve">no operacionales         </v>
          </cell>
          <cell r="G459" t="str">
            <v xml:space="preserve">devoluciones en ventas   </v>
          </cell>
        </row>
        <row r="460">
          <cell r="A460">
            <v>91354295</v>
          </cell>
          <cell r="B460" t="str">
            <v>4295</v>
          </cell>
          <cell r="C460">
            <v>3</v>
          </cell>
          <cell r="D460" t="str">
            <v xml:space="preserve">diversos                 </v>
          </cell>
          <cell r="E460" t="str">
            <v xml:space="preserve">Ingresos  </v>
          </cell>
          <cell r="F460" t="str">
            <v xml:space="preserve">no operacionales         </v>
          </cell>
          <cell r="G460" t="str">
            <v xml:space="preserve">diversos                 </v>
          </cell>
        </row>
        <row r="461">
          <cell r="A461">
            <v>9135429505</v>
          </cell>
          <cell r="B461" t="str">
            <v>429505</v>
          </cell>
          <cell r="C461">
            <v>4</v>
          </cell>
          <cell r="D461" t="str">
            <v xml:space="preserve">aprovechamiento          </v>
          </cell>
          <cell r="E461" t="str">
            <v xml:space="preserve">Ingresos  </v>
          </cell>
          <cell r="F461" t="str">
            <v xml:space="preserve">no operacionales         </v>
          </cell>
          <cell r="G461" t="str">
            <v xml:space="preserve">diversos                 </v>
          </cell>
          <cell r="H461" t="str">
            <v xml:space="preserve">aprovechamiento          </v>
          </cell>
        </row>
        <row r="462">
          <cell r="A462">
            <v>913542950501</v>
          </cell>
          <cell r="B462" t="str">
            <v>42950501</v>
          </cell>
          <cell r="C462">
            <v>5</v>
          </cell>
          <cell r="D462" t="str">
            <v xml:space="preserve">aprovechamiento          </v>
          </cell>
          <cell r="E462" t="str">
            <v xml:space="preserve">Ingresos  </v>
          </cell>
          <cell r="F462" t="str">
            <v xml:space="preserve">no operacionales         </v>
          </cell>
          <cell r="G462" t="str">
            <v xml:space="preserve">diversos                 </v>
          </cell>
          <cell r="H462" t="str">
            <v xml:space="preserve">aprovechamiento          </v>
          </cell>
          <cell r="I462" t="str">
            <v xml:space="preserve">aprovechamiento          </v>
          </cell>
        </row>
        <row r="463">
          <cell r="A463">
            <v>9135429506</v>
          </cell>
          <cell r="B463" t="str">
            <v>429506</v>
          </cell>
          <cell r="C463">
            <v>4</v>
          </cell>
          <cell r="D463" t="str">
            <v xml:space="preserve">otros                    </v>
          </cell>
          <cell r="E463" t="str">
            <v xml:space="preserve">Ingresos  </v>
          </cell>
          <cell r="F463" t="str">
            <v xml:space="preserve">no operacionales         </v>
          </cell>
          <cell r="G463" t="str">
            <v xml:space="preserve">diversos                 </v>
          </cell>
          <cell r="H463" t="str">
            <v xml:space="preserve">otros                    </v>
          </cell>
        </row>
        <row r="464">
          <cell r="A464">
            <v>9135429581</v>
          </cell>
          <cell r="B464" t="str">
            <v>429581</v>
          </cell>
          <cell r="C464">
            <v>4</v>
          </cell>
          <cell r="D464" t="str">
            <v xml:space="preserve">ajuste al peso           </v>
          </cell>
          <cell r="E464" t="str">
            <v xml:space="preserve">Ingresos  </v>
          </cell>
          <cell r="F464" t="str">
            <v xml:space="preserve">no operacionales         </v>
          </cell>
          <cell r="G464" t="str">
            <v xml:space="preserve">diversos                 </v>
          </cell>
          <cell r="H464" t="str">
            <v xml:space="preserve">ajuste al peso           </v>
          </cell>
        </row>
        <row r="465">
          <cell r="A465">
            <v>913542958101</v>
          </cell>
          <cell r="B465" t="str">
            <v>42958101</v>
          </cell>
          <cell r="C465">
            <v>5</v>
          </cell>
          <cell r="D465" t="str">
            <v xml:space="preserve">ajuste al peso           </v>
          </cell>
          <cell r="E465" t="str">
            <v xml:space="preserve">Ingresos  </v>
          </cell>
          <cell r="F465" t="str">
            <v xml:space="preserve">no operacionales         </v>
          </cell>
          <cell r="G465" t="str">
            <v xml:space="preserve">diversos                 </v>
          </cell>
          <cell r="H465" t="str">
            <v xml:space="preserve">ajuste al peso           </v>
          </cell>
          <cell r="I465" t="str">
            <v xml:space="preserve">ajuste al peso           </v>
          </cell>
        </row>
        <row r="466">
          <cell r="A466">
            <v>913547</v>
          </cell>
          <cell r="B466" t="str">
            <v>47</v>
          </cell>
          <cell r="C466">
            <v>2</v>
          </cell>
          <cell r="D466" t="str">
            <v xml:space="preserve">ajustes por inflacion    </v>
          </cell>
          <cell r="E466" t="str">
            <v xml:space="preserve">Ingresos  </v>
          </cell>
          <cell r="F466" t="str">
            <v xml:space="preserve">ajustes por inflacion    </v>
          </cell>
        </row>
        <row r="467">
          <cell r="A467">
            <v>91354705</v>
          </cell>
          <cell r="B467" t="str">
            <v>4705</v>
          </cell>
          <cell r="C467">
            <v>3</v>
          </cell>
          <cell r="D467" t="str">
            <v xml:space="preserve">correccion monetaria     </v>
          </cell>
          <cell r="E467" t="str">
            <v xml:space="preserve">Ingresos  </v>
          </cell>
          <cell r="F467" t="str">
            <v xml:space="preserve">ajustes por inflacion    </v>
          </cell>
          <cell r="G467" t="str">
            <v xml:space="preserve">correccion monetaria     </v>
          </cell>
        </row>
        <row r="468">
          <cell r="A468">
            <v>9135470505</v>
          </cell>
          <cell r="B468" t="str">
            <v>470505</v>
          </cell>
          <cell r="C468">
            <v>4</v>
          </cell>
          <cell r="D468" t="str">
            <v xml:space="preserve">inversiones              </v>
          </cell>
          <cell r="E468" t="str">
            <v xml:space="preserve">Ingresos  </v>
          </cell>
          <cell r="F468" t="str">
            <v xml:space="preserve">ajustes por inflacion    </v>
          </cell>
          <cell r="G468" t="str">
            <v xml:space="preserve">correccion monetaria     </v>
          </cell>
          <cell r="H468" t="str">
            <v xml:space="preserve">inversiones              </v>
          </cell>
        </row>
        <row r="469">
          <cell r="A469">
            <v>913547050501</v>
          </cell>
          <cell r="B469" t="str">
            <v>47050501</v>
          </cell>
          <cell r="C469">
            <v>5</v>
          </cell>
          <cell r="D469" t="str">
            <v xml:space="preserve">inversiones              </v>
          </cell>
          <cell r="E469" t="str">
            <v xml:space="preserve">Ingresos  </v>
          </cell>
          <cell r="F469" t="str">
            <v xml:space="preserve">ajustes por inflacion    </v>
          </cell>
          <cell r="G469" t="str">
            <v xml:space="preserve">correccion monetaria     </v>
          </cell>
          <cell r="H469" t="str">
            <v xml:space="preserve">inversiones              </v>
          </cell>
          <cell r="I469" t="str">
            <v xml:space="preserve">inversiones              </v>
          </cell>
        </row>
        <row r="470">
          <cell r="A470">
            <v>9135470520</v>
          </cell>
          <cell r="B470" t="str">
            <v>470520</v>
          </cell>
          <cell r="C470">
            <v>4</v>
          </cell>
          <cell r="D470" t="str">
            <v xml:space="preserve">inventarios              </v>
          </cell>
          <cell r="E470" t="str">
            <v xml:space="preserve">Ingresos  </v>
          </cell>
          <cell r="F470" t="str">
            <v xml:space="preserve">ajustes por inflacion    </v>
          </cell>
          <cell r="G470" t="str">
            <v xml:space="preserve">correccion monetaria     </v>
          </cell>
          <cell r="H470" t="str">
            <v xml:space="preserve">inventarios              </v>
          </cell>
        </row>
        <row r="471">
          <cell r="A471">
            <v>9135470525</v>
          </cell>
          <cell r="B471" t="str">
            <v>470525</v>
          </cell>
          <cell r="C471">
            <v>4</v>
          </cell>
          <cell r="D471" t="str">
            <v xml:space="preserve">otros                    </v>
          </cell>
          <cell r="E471" t="str">
            <v xml:space="preserve">Ingresos  </v>
          </cell>
          <cell r="F471" t="str">
            <v xml:space="preserve">ajustes por inflacion    </v>
          </cell>
          <cell r="G471" t="str">
            <v xml:space="preserve">correccion monetaria     </v>
          </cell>
          <cell r="H471" t="str">
            <v xml:space="preserve">otros                    </v>
          </cell>
        </row>
        <row r="472">
          <cell r="A472">
            <v>913547052501</v>
          </cell>
          <cell r="B472" t="str">
            <v>47052501</v>
          </cell>
          <cell r="C472">
            <v>5</v>
          </cell>
          <cell r="D472" t="str">
            <v xml:space="preserve">activos diferidos        </v>
          </cell>
          <cell r="E472" t="str">
            <v xml:space="preserve">Ingresos  </v>
          </cell>
          <cell r="F472" t="str">
            <v xml:space="preserve">ajustes por inflacion    </v>
          </cell>
          <cell r="G472" t="str">
            <v xml:space="preserve">correccion monetaria     </v>
          </cell>
          <cell r="H472" t="str">
            <v xml:space="preserve">otros                    </v>
          </cell>
          <cell r="I472" t="str">
            <v xml:space="preserve">activos diferidos        </v>
          </cell>
        </row>
        <row r="473">
          <cell r="A473">
            <v>913547052502</v>
          </cell>
          <cell r="B473" t="str">
            <v>47052502</v>
          </cell>
          <cell r="C473">
            <v>5</v>
          </cell>
          <cell r="D473" t="str">
            <v xml:space="preserve">otros activos            </v>
          </cell>
          <cell r="E473" t="str">
            <v xml:space="preserve">Ingresos  </v>
          </cell>
          <cell r="F473" t="str">
            <v xml:space="preserve">ajustes por inflacion    </v>
          </cell>
          <cell r="G473" t="str">
            <v xml:space="preserve">correccion monetaria     </v>
          </cell>
          <cell r="H473" t="str">
            <v xml:space="preserve">otros                    </v>
          </cell>
          <cell r="I473" t="str">
            <v xml:space="preserve">otros activos            </v>
          </cell>
        </row>
        <row r="474">
          <cell r="A474">
            <v>913547052503</v>
          </cell>
          <cell r="B474" t="str">
            <v>47052503</v>
          </cell>
          <cell r="C474">
            <v>5</v>
          </cell>
          <cell r="D474" t="str">
            <v xml:space="preserve">patrimonio               </v>
          </cell>
          <cell r="E474" t="str">
            <v xml:space="preserve">Ingresos  </v>
          </cell>
          <cell r="F474" t="str">
            <v xml:space="preserve">ajustes por inflacion    </v>
          </cell>
          <cell r="G474" t="str">
            <v xml:space="preserve">correccion monetaria     </v>
          </cell>
          <cell r="H474" t="str">
            <v xml:space="preserve">otros                    </v>
          </cell>
          <cell r="I474" t="str">
            <v xml:space="preserve">patrimonio               </v>
          </cell>
        </row>
        <row r="475">
          <cell r="A475">
            <v>94351</v>
          </cell>
          <cell r="B475" t="str">
            <v>1</v>
          </cell>
          <cell r="C475">
            <v>1</v>
          </cell>
          <cell r="D475" t="str">
            <v xml:space="preserve">activo                   </v>
          </cell>
          <cell r="E475" t="str">
            <v xml:space="preserve">Activos   </v>
          </cell>
        </row>
        <row r="476">
          <cell r="A476">
            <v>943511</v>
          </cell>
          <cell r="B476" t="str">
            <v>11</v>
          </cell>
          <cell r="C476">
            <v>2</v>
          </cell>
          <cell r="D476" t="str">
            <v xml:space="preserve">disponible               </v>
          </cell>
          <cell r="E476" t="str">
            <v xml:space="preserve">Activos   </v>
          </cell>
          <cell r="F476" t="str">
            <v xml:space="preserve">disponible               </v>
          </cell>
        </row>
        <row r="477">
          <cell r="A477">
            <v>94351105</v>
          </cell>
          <cell r="B477" t="str">
            <v>1105</v>
          </cell>
          <cell r="C477">
            <v>3</v>
          </cell>
          <cell r="D477" t="str">
            <v xml:space="preserve">caja                     </v>
          </cell>
          <cell r="E477" t="str">
            <v xml:space="preserve">Activos   </v>
          </cell>
          <cell r="F477" t="str">
            <v xml:space="preserve">disponible               </v>
          </cell>
          <cell r="G477" t="str">
            <v xml:space="preserve">caja                     </v>
          </cell>
        </row>
        <row r="478">
          <cell r="A478">
            <v>9435110505</v>
          </cell>
          <cell r="B478" t="str">
            <v>110505</v>
          </cell>
          <cell r="C478">
            <v>4</v>
          </cell>
          <cell r="D478" t="str">
            <v xml:space="preserve">caja general             </v>
          </cell>
          <cell r="E478" t="str">
            <v xml:space="preserve">Activos   </v>
          </cell>
          <cell r="F478" t="str">
            <v xml:space="preserve">disponible               </v>
          </cell>
          <cell r="G478" t="str">
            <v xml:space="preserve">caja                     </v>
          </cell>
          <cell r="H478" t="str">
            <v xml:space="preserve">caja general             </v>
          </cell>
        </row>
        <row r="479">
          <cell r="A479">
            <v>943511050501</v>
          </cell>
          <cell r="B479" t="str">
            <v>11050501</v>
          </cell>
          <cell r="C479">
            <v>5</v>
          </cell>
          <cell r="D479" t="str">
            <v xml:space="preserve">caja recepcion           </v>
          </cell>
          <cell r="E479" t="str">
            <v xml:space="preserve">Activos   </v>
          </cell>
          <cell r="F479" t="str">
            <v xml:space="preserve">disponible               </v>
          </cell>
          <cell r="G479" t="str">
            <v xml:space="preserve">caja                     </v>
          </cell>
          <cell r="H479" t="str">
            <v xml:space="preserve">caja general             </v>
          </cell>
          <cell r="I479" t="str">
            <v xml:space="preserve">caja recepcion           </v>
          </cell>
        </row>
        <row r="480">
          <cell r="A480">
            <v>943511050502</v>
          </cell>
          <cell r="B480" t="str">
            <v>11050502</v>
          </cell>
          <cell r="C480">
            <v>5</v>
          </cell>
          <cell r="D480" t="str">
            <v xml:space="preserve">caja cheques             </v>
          </cell>
          <cell r="E480" t="str">
            <v xml:space="preserve">Activos   </v>
          </cell>
          <cell r="F480" t="str">
            <v xml:space="preserve">disponible               </v>
          </cell>
          <cell r="G480" t="str">
            <v xml:space="preserve">caja                     </v>
          </cell>
          <cell r="H480" t="str">
            <v xml:space="preserve">caja general             </v>
          </cell>
          <cell r="I480" t="str">
            <v xml:space="preserve">caja cheques             </v>
          </cell>
        </row>
        <row r="481">
          <cell r="A481">
            <v>943511050503</v>
          </cell>
          <cell r="B481" t="str">
            <v>11050503</v>
          </cell>
          <cell r="C481">
            <v>5</v>
          </cell>
          <cell r="D481" t="str">
            <v>cheques restaurante sodex</v>
          </cell>
          <cell r="E481" t="str">
            <v xml:space="preserve">Activos   </v>
          </cell>
          <cell r="F481" t="str">
            <v xml:space="preserve">disponible               </v>
          </cell>
          <cell r="G481" t="str">
            <v xml:space="preserve">caja                     </v>
          </cell>
          <cell r="H481" t="str">
            <v xml:space="preserve">caja general             </v>
          </cell>
          <cell r="I481" t="str">
            <v>cheques restaurante sodex</v>
          </cell>
        </row>
        <row r="482">
          <cell r="A482">
            <v>943511050504</v>
          </cell>
          <cell r="B482" t="str">
            <v>11050504</v>
          </cell>
          <cell r="C482">
            <v>5</v>
          </cell>
          <cell r="D482" t="str">
            <v xml:space="preserve">otras cajas en efectivo  </v>
          </cell>
          <cell r="E482" t="str">
            <v xml:space="preserve">Activos   </v>
          </cell>
          <cell r="F482" t="str">
            <v xml:space="preserve">disponible               </v>
          </cell>
          <cell r="G482" t="str">
            <v xml:space="preserve">caja                     </v>
          </cell>
          <cell r="H482" t="str">
            <v xml:space="preserve">caja general             </v>
          </cell>
          <cell r="I482" t="str">
            <v xml:space="preserve">otras cajas en efectivo  </v>
          </cell>
        </row>
        <row r="483">
          <cell r="A483">
            <v>9435110510</v>
          </cell>
          <cell r="B483" t="str">
            <v>110510</v>
          </cell>
          <cell r="C483">
            <v>4</v>
          </cell>
          <cell r="D483" t="str">
            <v xml:space="preserve">cajas menores            </v>
          </cell>
          <cell r="E483" t="str">
            <v xml:space="preserve">Activos   </v>
          </cell>
          <cell r="F483" t="str">
            <v xml:space="preserve">disponible               </v>
          </cell>
          <cell r="G483" t="str">
            <v xml:space="preserve">caja                     </v>
          </cell>
          <cell r="H483" t="str">
            <v xml:space="preserve">cajas menores            </v>
          </cell>
        </row>
        <row r="484">
          <cell r="A484">
            <v>943511051001</v>
          </cell>
          <cell r="B484" t="str">
            <v>11051001</v>
          </cell>
          <cell r="C484">
            <v>5</v>
          </cell>
          <cell r="D484" t="str">
            <v xml:space="preserve">caja menor               </v>
          </cell>
          <cell r="E484" t="str">
            <v xml:space="preserve">Activos   </v>
          </cell>
          <cell r="F484" t="str">
            <v xml:space="preserve">disponible               </v>
          </cell>
          <cell r="G484" t="str">
            <v xml:space="preserve">caja                     </v>
          </cell>
          <cell r="H484" t="str">
            <v xml:space="preserve">cajas menores            </v>
          </cell>
          <cell r="I484" t="str">
            <v xml:space="preserve">caja menor               </v>
          </cell>
        </row>
        <row r="485">
          <cell r="A485">
            <v>943511051002</v>
          </cell>
          <cell r="B485" t="str">
            <v>11051002</v>
          </cell>
          <cell r="C485">
            <v>5</v>
          </cell>
          <cell r="D485" t="str">
            <v>caja fin de semana gerenc</v>
          </cell>
          <cell r="E485" t="str">
            <v xml:space="preserve">Activos   </v>
          </cell>
          <cell r="F485" t="str">
            <v xml:space="preserve">disponible               </v>
          </cell>
          <cell r="G485" t="str">
            <v xml:space="preserve">caja                     </v>
          </cell>
          <cell r="H485" t="str">
            <v xml:space="preserve">cajas menores            </v>
          </cell>
          <cell r="I485" t="str">
            <v>caja fin de semana gerenc</v>
          </cell>
        </row>
        <row r="486">
          <cell r="A486">
            <v>943511051005</v>
          </cell>
          <cell r="B486" t="str">
            <v>11051005</v>
          </cell>
          <cell r="C486">
            <v>5</v>
          </cell>
          <cell r="D486" t="str">
            <v>caja restaurante - vouche</v>
          </cell>
          <cell r="E486" t="str">
            <v xml:space="preserve">Activos   </v>
          </cell>
          <cell r="F486" t="str">
            <v xml:space="preserve">disponible               </v>
          </cell>
          <cell r="G486" t="str">
            <v xml:space="preserve">caja                     </v>
          </cell>
          <cell r="H486" t="str">
            <v xml:space="preserve">cajas menores            </v>
          </cell>
          <cell r="I486" t="str">
            <v>caja restaurante - vouche</v>
          </cell>
        </row>
        <row r="487">
          <cell r="A487">
            <v>9435110515</v>
          </cell>
          <cell r="B487" t="str">
            <v>110515</v>
          </cell>
          <cell r="C487">
            <v>4</v>
          </cell>
          <cell r="D487" t="str">
            <v xml:space="preserve">moneda extranjera        </v>
          </cell>
          <cell r="E487" t="str">
            <v xml:space="preserve">Activos   </v>
          </cell>
          <cell r="F487" t="str">
            <v xml:space="preserve">disponible               </v>
          </cell>
          <cell r="G487" t="str">
            <v xml:space="preserve">caja                     </v>
          </cell>
          <cell r="H487" t="str">
            <v xml:space="preserve">moneda extranjera        </v>
          </cell>
        </row>
        <row r="488">
          <cell r="A488">
            <v>943511051501</v>
          </cell>
          <cell r="B488" t="str">
            <v>11051501</v>
          </cell>
          <cell r="C488">
            <v>5</v>
          </cell>
          <cell r="D488" t="str">
            <v xml:space="preserve">dolar                    </v>
          </cell>
          <cell r="E488" t="str">
            <v xml:space="preserve">Activos   </v>
          </cell>
          <cell r="F488" t="str">
            <v xml:space="preserve">disponible               </v>
          </cell>
          <cell r="G488" t="str">
            <v xml:space="preserve">caja                     </v>
          </cell>
          <cell r="H488" t="str">
            <v xml:space="preserve">moneda extranjera        </v>
          </cell>
          <cell r="I488" t="str">
            <v xml:space="preserve">dolar                    </v>
          </cell>
        </row>
        <row r="489">
          <cell r="A489">
            <v>943511051502</v>
          </cell>
          <cell r="B489" t="str">
            <v>11051502</v>
          </cell>
          <cell r="C489">
            <v>5</v>
          </cell>
          <cell r="D489" t="str">
            <v xml:space="preserve">euro                     </v>
          </cell>
          <cell r="E489" t="str">
            <v xml:space="preserve">Activos   </v>
          </cell>
          <cell r="F489" t="str">
            <v xml:space="preserve">disponible               </v>
          </cell>
          <cell r="G489" t="str">
            <v xml:space="preserve">caja                     </v>
          </cell>
          <cell r="H489" t="str">
            <v xml:space="preserve">moneda extranjera        </v>
          </cell>
          <cell r="I489" t="str">
            <v xml:space="preserve">euro                     </v>
          </cell>
        </row>
        <row r="490">
          <cell r="A490">
            <v>94351110</v>
          </cell>
          <cell r="B490" t="str">
            <v>1110</v>
          </cell>
          <cell r="C490">
            <v>3</v>
          </cell>
          <cell r="D490" t="str">
            <v xml:space="preserve">bancos                   </v>
          </cell>
          <cell r="E490" t="str">
            <v xml:space="preserve">Activos   </v>
          </cell>
          <cell r="F490" t="str">
            <v xml:space="preserve">disponible               </v>
          </cell>
          <cell r="G490" t="str">
            <v xml:space="preserve">bancos                   </v>
          </cell>
        </row>
        <row r="491">
          <cell r="A491">
            <v>9435111005</v>
          </cell>
          <cell r="B491" t="str">
            <v>111005</v>
          </cell>
          <cell r="C491">
            <v>4</v>
          </cell>
          <cell r="D491" t="str">
            <v xml:space="preserve">moneda nacional          </v>
          </cell>
          <cell r="E491" t="str">
            <v xml:space="preserve">Activos   </v>
          </cell>
          <cell r="F491" t="str">
            <v xml:space="preserve">disponible               </v>
          </cell>
          <cell r="G491" t="str">
            <v xml:space="preserve">bancos                   </v>
          </cell>
          <cell r="H491" t="str">
            <v xml:space="preserve">moneda nacional          </v>
          </cell>
        </row>
        <row r="492">
          <cell r="A492">
            <v>943511100501</v>
          </cell>
          <cell r="B492" t="str">
            <v>11100501</v>
          </cell>
          <cell r="C492">
            <v>5</v>
          </cell>
          <cell r="D492" t="str">
            <v>davivienda cta cte 457269</v>
          </cell>
          <cell r="E492" t="str">
            <v xml:space="preserve">Activos   </v>
          </cell>
          <cell r="F492" t="str">
            <v xml:space="preserve">disponible               </v>
          </cell>
          <cell r="G492" t="str">
            <v xml:space="preserve">bancos                   </v>
          </cell>
          <cell r="H492" t="str">
            <v xml:space="preserve">moneda nacional          </v>
          </cell>
          <cell r="I492" t="str">
            <v>davivienda cta cte 457269</v>
          </cell>
        </row>
        <row r="493">
          <cell r="A493">
            <v>943511100502</v>
          </cell>
          <cell r="B493" t="str">
            <v>11100502</v>
          </cell>
          <cell r="C493">
            <v>5</v>
          </cell>
          <cell r="D493" t="str">
            <v xml:space="preserve">bancolombia cta cte      </v>
          </cell>
          <cell r="E493" t="str">
            <v xml:space="preserve">Activos   </v>
          </cell>
          <cell r="F493" t="str">
            <v xml:space="preserve">disponible               </v>
          </cell>
          <cell r="G493" t="str">
            <v xml:space="preserve">bancos                   </v>
          </cell>
          <cell r="H493" t="str">
            <v xml:space="preserve">moneda nacional          </v>
          </cell>
          <cell r="I493" t="str">
            <v xml:space="preserve">bancolombia cta cte      </v>
          </cell>
        </row>
        <row r="494">
          <cell r="A494">
            <v>9435111040</v>
          </cell>
          <cell r="B494" t="str">
            <v>111040</v>
          </cell>
          <cell r="C494">
            <v>4</v>
          </cell>
          <cell r="D494" t="str">
            <v xml:space="preserve">asesoria de sistemas     </v>
          </cell>
          <cell r="E494" t="str">
            <v xml:space="preserve">Activos   </v>
          </cell>
          <cell r="F494" t="str">
            <v xml:space="preserve">disponible               </v>
          </cell>
          <cell r="G494" t="str">
            <v xml:space="preserve">bancos                   </v>
          </cell>
          <cell r="H494" t="str">
            <v xml:space="preserve">asesoria de sistemas     </v>
          </cell>
        </row>
        <row r="495">
          <cell r="A495">
            <v>94351115</v>
          </cell>
          <cell r="B495" t="str">
            <v>1115</v>
          </cell>
          <cell r="C495">
            <v>3</v>
          </cell>
          <cell r="D495" t="str">
            <v xml:space="preserve">remesas en transito      </v>
          </cell>
          <cell r="E495" t="str">
            <v xml:space="preserve">Activos   </v>
          </cell>
          <cell r="F495" t="str">
            <v xml:space="preserve">disponible               </v>
          </cell>
          <cell r="G495" t="str">
            <v xml:space="preserve">remesas en transito      </v>
          </cell>
        </row>
        <row r="496">
          <cell r="A496">
            <v>94351120</v>
          </cell>
          <cell r="B496" t="str">
            <v>1120</v>
          </cell>
          <cell r="C496">
            <v>3</v>
          </cell>
          <cell r="D496" t="str">
            <v xml:space="preserve">cuentas de ahorros       </v>
          </cell>
          <cell r="E496" t="str">
            <v xml:space="preserve">Activos   </v>
          </cell>
          <cell r="F496" t="str">
            <v xml:space="preserve">disponible               </v>
          </cell>
          <cell r="G496" t="str">
            <v xml:space="preserve">cuentas de ahorros       </v>
          </cell>
        </row>
        <row r="497">
          <cell r="A497">
            <v>9435112005</v>
          </cell>
          <cell r="B497" t="str">
            <v>112005</v>
          </cell>
          <cell r="C497">
            <v>4</v>
          </cell>
          <cell r="D497" t="str">
            <v xml:space="preserve">bancos                   </v>
          </cell>
          <cell r="E497" t="str">
            <v xml:space="preserve">Activos   </v>
          </cell>
          <cell r="F497" t="str">
            <v xml:space="preserve">disponible               </v>
          </cell>
          <cell r="G497" t="str">
            <v xml:space="preserve">cuentas de ahorros       </v>
          </cell>
          <cell r="H497" t="str">
            <v xml:space="preserve">bancos                   </v>
          </cell>
        </row>
        <row r="498">
          <cell r="A498">
            <v>943511200501</v>
          </cell>
          <cell r="B498" t="str">
            <v>11200501</v>
          </cell>
          <cell r="C498">
            <v>5</v>
          </cell>
          <cell r="D498" t="str">
            <v>davivienda cta ahorros 45</v>
          </cell>
          <cell r="E498" t="str">
            <v xml:space="preserve">Activos   </v>
          </cell>
          <cell r="F498" t="str">
            <v xml:space="preserve">disponible               </v>
          </cell>
          <cell r="G498" t="str">
            <v xml:space="preserve">cuentas de ahorros       </v>
          </cell>
          <cell r="H498" t="str">
            <v xml:space="preserve">bancos                   </v>
          </cell>
          <cell r="I498" t="str">
            <v>davivienda cta ahorros 45</v>
          </cell>
        </row>
        <row r="499">
          <cell r="A499">
            <v>94351125</v>
          </cell>
          <cell r="B499" t="str">
            <v>1125</v>
          </cell>
          <cell r="C499">
            <v>3</v>
          </cell>
          <cell r="D499" t="str">
            <v xml:space="preserve">fondos                   </v>
          </cell>
          <cell r="E499" t="str">
            <v xml:space="preserve">Activos   </v>
          </cell>
          <cell r="F499" t="str">
            <v xml:space="preserve">disponible               </v>
          </cell>
          <cell r="G499" t="str">
            <v xml:space="preserve">fondos                   </v>
          </cell>
        </row>
        <row r="500">
          <cell r="A500">
            <v>943512</v>
          </cell>
          <cell r="B500" t="str">
            <v>12</v>
          </cell>
          <cell r="C500">
            <v>2</v>
          </cell>
          <cell r="D500" t="str">
            <v xml:space="preserve">inversiones              </v>
          </cell>
          <cell r="E500" t="str">
            <v xml:space="preserve">Activos   </v>
          </cell>
          <cell r="F500" t="str">
            <v xml:space="preserve">inversiones              </v>
          </cell>
        </row>
        <row r="501">
          <cell r="A501">
            <v>94351205</v>
          </cell>
          <cell r="B501" t="str">
            <v>1205</v>
          </cell>
          <cell r="C501">
            <v>3</v>
          </cell>
          <cell r="D501" t="str">
            <v xml:space="preserve">acciones                 </v>
          </cell>
          <cell r="E501" t="str">
            <v xml:space="preserve">Activos   </v>
          </cell>
          <cell r="F501" t="str">
            <v xml:space="preserve">inversiones              </v>
          </cell>
          <cell r="G501" t="str">
            <v xml:space="preserve">acciones                 </v>
          </cell>
        </row>
        <row r="502">
          <cell r="A502">
            <v>94351210</v>
          </cell>
          <cell r="B502" t="str">
            <v>1210</v>
          </cell>
          <cell r="C502">
            <v>3</v>
          </cell>
          <cell r="D502" t="str">
            <v>cuotas o partes de int. s</v>
          </cell>
          <cell r="E502" t="str">
            <v xml:space="preserve">Activos   </v>
          </cell>
          <cell r="F502" t="str">
            <v xml:space="preserve">inversiones              </v>
          </cell>
          <cell r="G502" t="str">
            <v>cuotas o partes de int. s</v>
          </cell>
        </row>
        <row r="503">
          <cell r="A503">
            <v>94351215</v>
          </cell>
          <cell r="B503" t="str">
            <v>1215</v>
          </cell>
          <cell r="C503">
            <v>3</v>
          </cell>
          <cell r="D503" t="str">
            <v xml:space="preserve">bonos                    </v>
          </cell>
          <cell r="E503" t="str">
            <v xml:space="preserve">Activos   </v>
          </cell>
          <cell r="F503" t="str">
            <v xml:space="preserve">inversiones              </v>
          </cell>
          <cell r="G503" t="str">
            <v xml:space="preserve">bonos                    </v>
          </cell>
        </row>
        <row r="504">
          <cell r="A504">
            <v>94351220</v>
          </cell>
          <cell r="B504" t="str">
            <v>1220</v>
          </cell>
          <cell r="C504">
            <v>3</v>
          </cell>
          <cell r="D504" t="str">
            <v xml:space="preserve">cedulas                  </v>
          </cell>
          <cell r="E504" t="str">
            <v xml:space="preserve">Activos   </v>
          </cell>
          <cell r="F504" t="str">
            <v xml:space="preserve">inversiones              </v>
          </cell>
          <cell r="G504" t="str">
            <v xml:space="preserve">cedulas                  </v>
          </cell>
        </row>
        <row r="505">
          <cell r="A505">
            <v>94351225</v>
          </cell>
          <cell r="B505" t="str">
            <v>1225</v>
          </cell>
          <cell r="C505">
            <v>3</v>
          </cell>
          <cell r="D505" t="str">
            <v xml:space="preserve">certificados             </v>
          </cell>
          <cell r="E505" t="str">
            <v xml:space="preserve">Activos   </v>
          </cell>
          <cell r="F505" t="str">
            <v xml:space="preserve">inversiones              </v>
          </cell>
          <cell r="G505" t="str">
            <v xml:space="preserve">certificados             </v>
          </cell>
        </row>
        <row r="506">
          <cell r="A506">
            <v>94351240</v>
          </cell>
          <cell r="B506" t="str">
            <v>1240</v>
          </cell>
          <cell r="C506">
            <v>3</v>
          </cell>
          <cell r="D506" t="str">
            <v xml:space="preserve">aceptaciones bancarias o </v>
          </cell>
          <cell r="E506" t="str">
            <v xml:space="preserve">Activos   </v>
          </cell>
          <cell r="F506" t="str">
            <v xml:space="preserve">inversiones              </v>
          </cell>
          <cell r="G506" t="str">
            <v xml:space="preserve">aceptaciones bancarias o </v>
          </cell>
        </row>
        <row r="507">
          <cell r="A507">
            <v>94351245</v>
          </cell>
          <cell r="B507" t="str">
            <v>1245</v>
          </cell>
          <cell r="C507">
            <v>3</v>
          </cell>
          <cell r="D507" t="str">
            <v xml:space="preserve">derechos fiduciarios     </v>
          </cell>
          <cell r="E507" t="str">
            <v xml:space="preserve">Activos   </v>
          </cell>
          <cell r="F507" t="str">
            <v xml:space="preserve">inversiones              </v>
          </cell>
          <cell r="G507" t="str">
            <v xml:space="preserve">derechos fiduciarios     </v>
          </cell>
        </row>
        <row r="508">
          <cell r="A508">
            <v>9435124505</v>
          </cell>
          <cell r="B508" t="str">
            <v>124505</v>
          </cell>
          <cell r="C508">
            <v>4</v>
          </cell>
          <cell r="D508" t="str">
            <v>fideicomisos de inversion</v>
          </cell>
          <cell r="E508" t="str">
            <v xml:space="preserve">Activos   </v>
          </cell>
          <cell r="F508" t="str">
            <v xml:space="preserve">inversiones              </v>
          </cell>
          <cell r="G508" t="str">
            <v xml:space="preserve">derechos fiduciarios     </v>
          </cell>
          <cell r="H508" t="str">
            <v>fideicomisos de inversion</v>
          </cell>
        </row>
        <row r="509">
          <cell r="A509">
            <v>943512450501</v>
          </cell>
          <cell r="B509" t="str">
            <v>12450501</v>
          </cell>
          <cell r="C509">
            <v>5</v>
          </cell>
          <cell r="D509" t="str">
            <v xml:space="preserve">sufibic                  </v>
          </cell>
          <cell r="E509" t="str">
            <v xml:space="preserve">Activos   </v>
          </cell>
          <cell r="F509" t="str">
            <v xml:space="preserve">inversiones              </v>
          </cell>
          <cell r="G509" t="str">
            <v xml:space="preserve">derechos fiduciarios     </v>
          </cell>
          <cell r="H509" t="str">
            <v>fideicomisos de inversion</v>
          </cell>
          <cell r="I509" t="str">
            <v xml:space="preserve">sufibic                  </v>
          </cell>
        </row>
        <row r="510">
          <cell r="A510">
            <v>94351255</v>
          </cell>
          <cell r="B510" t="str">
            <v>1255</v>
          </cell>
          <cell r="C510">
            <v>3</v>
          </cell>
          <cell r="D510" t="str">
            <v xml:space="preserve">obligatorias             </v>
          </cell>
          <cell r="E510" t="str">
            <v xml:space="preserve">Activos   </v>
          </cell>
          <cell r="F510" t="str">
            <v xml:space="preserve">inversiones              </v>
          </cell>
          <cell r="G510" t="str">
            <v xml:space="preserve">obligatorias             </v>
          </cell>
        </row>
        <row r="511">
          <cell r="A511">
            <v>9435125515</v>
          </cell>
          <cell r="B511" t="str">
            <v>125515</v>
          </cell>
          <cell r="C511">
            <v>4</v>
          </cell>
          <cell r="D511" t="str">
            <v xml:space="preserve">bonos para el desarrollo </v>
          </cell>
          <cell r="E511" t="str">
            <v xml:space="preserve">Activos   </v>
          </cell>
          <cell r="F511" t="str">
            <v xml:space="preserve">inversiones              </v>
          </cell>
          <cell r="G511" t="str">
            <v xml:space="preserve">obligatorias             </v>
          </cell>
          <cell r="H511" t="str">
            <v xml:space="preserve">bonos para el desarrollo </v>
          </cell>
        </row>
        <row r="512">
          <cell r="A512">
            <v>94351260</v>
          </cell>
          <cell r="B512" t="str">
            <v>1260</v>
          </cell>
          <cell r="C512">
            <v>3</v>
          </cell>
          <cell r="D512" t="str">
            <v xml:space="preserve">cuentas en participacion </v>
          </cell>
          <cell r="E512" t="str">
            <v xml:space="preserve">Activos   </v>
          </cell>
          <cell r="F512" t="str">
            <v xml:space="preserve">inversiones              </v>
          </cell>
          <cell r="G512" t="str">
            <v xml:space="preserve">cuentas en participacion </v>
          </cell>
        </row>
        <row r="513">
          <cell r="A513">
            <v>9435126001</v>
          </cell>
          <cell r="B513" t="str">
            <v>126001</v>
          </cell>
          <cell r="C513">
            <v>4</v>
          </cell>
          <cell r="D513" t="str">
            <v xml:space="preserve">cuentas en participacion </v>
          </cell>
          <cell r="E513" t="str">
            <v xml:space="preserve">Activos   </v>
          </cell>
          <cell r="F513" t="str">
            <v xml:space="preserve">inversiones              </v>
          </cell>
          <cell r="G513" t="str">
            <v xml:space="preserve">cuentas en participacion </v>
          </cell>
          <cell r="H513" t="str">
            <v xml:space="preserve">cuentas en participacion </v>
          </cell>
        </row>
        <row r="514">
          <cell r="A514">
            <v>94351295</v>
          </cell>
          <cell r="B514" t="str">
            <v>1295</v>
          </cell>
          <cell r="C514">
            <v>3</v>
          </cell>
          <cell r="D514" t="str">
            <v xml:space="preserve">otras inversiones        </v>
          </cell>
          <cell r="E514" t="str">
            <v xml:space="preserve">Activos   </v>
          </cell>
          <cell r="F514" t="str">
            <v xml:space="preserve">inversiones              </v>
          </cell>
          <cell r="G514" t="str">
            <v xml:space="preserve">otras inversiones        </v>
          </cell>
        </row>
        <row r="515">
          <cell r="A515">
            <v>94351299</v>
          </cell>
          <cell r="B515" t="str">
            <v>1299</v>
          </cell>
          <cell r="C515">
            <v>3</v>
          </cell>
          <cell r="D515" t="str">
            <v xml:space="preserve">provisiones              </v>
          </cell>
          <cell r="E515" t="str">
            <v xml:space="preserve">Activos   </v>
          </cell>
          <cell r="F515" t="str">
            <v xml:space="preserve">inversiones              </v>
          </cell>
          <cell r="G515" t="str">
            <v xml:space="preserve">provisiones              </v>
          </cell>
        </row>
        <row r="516">
          <cell r="A516">
            <v>943513</v>
          </cell>
          <cell r="B516" t="str">
            <v>13</v>
          </cell>
          <cell r="C516">
            <v>2</v>
          </cell>
          <cell r="D516" t="str">
            <v xml:space="preserve">deudores                 </v>
          </cell>
          <cell r="E516" t="str">
            <v xml:space="preserve">Activos   </v>
          </cell>
          <cell r="F516" t="str">
            <v xml:space="preserve">deudores                 </v>
          </cell>
        </row>
        <row r="517">
          <cell r="A517">
            <v>94351305</v>
          </cell>
          <cell r="B517" t="str">
            <v>1305</v>
          </cell>
          <cell r="C517">
            <v>3</v>
          </cell>
          <cell r="D517" t="str">
            <v xml:space="preserve">clientes                 </v>
          </cell>
          <cell r="E517" t="str">
            <v xml:space="preserve">Activos   </v>
          </cell>
          <cell r="F517" t="str">
            <v xml:space="preserve">deudores                 </v>
          </cell>
          <cell r="G517" t="str">
            <v xml:space="preserve">clientes                 </v>
          </cell>
        </row>
        <row r="518">
          <cell r="A518">
            <v>9435130505</v>
          </cell>
          <cell r="B518" t="str">
            <v>130505</v>
          </cell>
          <cell r="C518">
            <v>4</v>
          </cell>
          <cell r="D518" t="str">
            <v xml:space="preserve">nacionales               </v>
          </cell>
          <cell r="E518" t="str">
            <v xml:space="preserve">Activos   </v>
          </cell>
          <cell r="F518" t="str">
            <v xml:space="preserve">deudores                 </v>
          </cell>
          <cell r="G518" t="str">
            <v xml:space="preserve">clientes                 </v>
          </cell>
          <cell r="H518" t="str">
            <v xml:space="preserve">nacionales               </v>
          </cell>
        </row>
        <row r="519">
          <cell r="A519">
            <v>943513050501</v>
          </cell>
          <cell r="B519" t="str">
            <v>13050501</v>
          </cell>
          <cell r="C519">
            <v>5</v>
          </cell>
          <cell r="D519" t="str">
            <v xml:space="preserve">huespedes                </v>
          </cell>
          <cell r="E519" t="str">
            <v xml:space="preserve">Activos   </v>
          </cell>
          <cell r="F519" t="str">
            <v xml:space="preserve">deudores                 </v>
          </cell>
          <cell r="G519" t="str">
            <v xml:space="preserve">clientes                 </v>
          </cell>
          <cell r="H519" t="str">
            <v xml:space="preserve">nacionales               </v>
          </cell>
          <cell r="I519" t="str">
            <v xml:space="preserve">huespedes                </v>
          </cell>
        </row>
        <row r="520">
          <cell r="A520">
            <v>943513050502</v>
          </cell>
          <cell r="B520" t="str">
            <v>13050502</v>
          </cell>
          <cell r="C520">
            <v>5</v>
          </cell>
          <cell r="D520" t="str">
            <v xml:space="preserve">cuenta compañia          </v>
          </cell>
          <cell r="E520" t="str">
            <v xml:space="preserve">Activos   </v>
          </cell>
          <cell r="F520" t="str">
            <v xml:space="preserve">deudores                 </v>
          </cell>
          <cell r="G520" t="str">
            <v xml:space="preserve">clientes                 </v>
          </cell>
          <cell r="H520" t="str">
            <v xml:space="preserve">nacionales               </v>
          </cell>
          <cell r="I520" t="str">
            <v xml:space="preserve">cuenta compañia          </v>
          </cell>
        </row>
        <row r="521">
          <cell r="A521">
            <v>943513050503</v>
          </cell>
          <cell r="B521" t="str">
            <v>13050503</v>
          </cell>
          <cell r="C521">
            <v>5</v>
          </cell>
          <cell r="D521" t="str">
            <v xml:space="preserve">micros                   </v>
          </cell>
          <cell r="E521" t="str">
            <v xml:space="preserve">Activos   </v>
          </cell>
          <cell r="F521" t="str">
            <v xml:space="preserve">deudores                 </v>
          </cell>
          <cell r="G521" t="str">
            <v xml:space="preserve">clientes                 </v>
          </cell>
          <cell r="H521" t="str">
            <v xml:space="preserve">nacionales               </v>
          </cell>
          <cell r="I521" t="str">
            <v xml:space="preserve">micros                   </v>
          </cell>
        </row>
        <row r="522">
          <cell r="A522">
            <v>943513050504</v>
          </cell>
          <cell r="B522" t="str">
            <v>13050504</v>
          </cell>
          <cell r="C522">
            <v>5</v>
          </cell>
          <cell r="D522" t="str">
            <v xml:space="preserve">huespedes en casa        </v>
          </cell>
          <cell r="E522" t="str">
            <v xml:space="preserve">Activos   </v>
          </cell>
          <cell r="F522" t="str">
            <v xml:space="preserve">deudores                 </v>
          </cell>
          <cell r="G522" t="str">
            <v xml:space="preserve">clientes                 </v>
          </cell>
          <cell r="H522" t="str">
            <v xml:space="preserve">nacionales               </v>
          </cell>
          <cell r="I522" t="str">
            <v xml:space="preserve">huespedes en casa        </v>
          </cell>
        </row>
        <row r="523">
          <cell r="A523">
            <v>94351310</v>
          </cell>
          <cell r="B523" t="str">
            <v>1310</v>
          </cell>
          <cell r="C523">
            <v>3</v>
          </cell>
          <cell r="D523" t="str">
            <v>cuentas corrientes comerc</v>
          </cell>
          <cell r="E523" t="str">
            <v xml:space="preserve">Activos   </v>
          </cell>
          <cell r="F523" t="str">
            <v xml:space="preserve">deudores                 </v>
          </cell>
          <cell r="G523" t="str">
            <v>cuentas corrientes comerc</v>
          </cell>
        </row>
        <row r="524">
          <cell r="A524">
            <v>9435131020</v>
          </cell>
          <cell r="B524" t="str">
            <v>131020</v>
          </cell>
          <cell r="C524">
            <v>4</v>
          </cell>
          <cell r="D524" t="str">
            <v xml:space="preserve">particulares             </v>
          </cell>
          <cell r="E524" t="str">
            <v xml:space="preserve">Activos   </v>
          </cell>
          <cell r="F524" t="str">
            <v xml:space="preserve">deudores                 </v>
          </cell>
          <cell r="G524" t="str">
            <v>cuentas corrientes comerc</v>
          </cell>
          <cell r="H524" t="str">
            <v xml:space="preserve">particulares             </v>
          </cell>
        </row>
        <row r="525">
          <cell r="A525">
            <v>943513102001</v>
          </cell>
          <cell r="B525" t="str">
            <v>13102001</v>
          </cell>
          <cell r="C525">
            <v>5</v>
          </cell>
          <cell r="D525" t="str">
            <v xml:space="preserve">tarjetas de credito      </v>
          </cell>
          <cell r="E525" t="str">
            <v xml:space="preserve">Activos   </v>
          </cell>
          <cell r="F525" t="str">
            <v xml:space="preserve">deudores                 </v>
          </cell>
          <cell r="G525" t="str">
            <v>cuentas corrientes comerc</v>
          </cell>
          <cell r="H525" t="str">
            <v xml:space="preserve">particulares             </v>
          </cell>
          <cell r="I525" t="str">
            <v xml:space="preserve">tarjetas de credito      </v>
          </cell>
        </row>
        <row r="526">
          <cell r="A526">
            <v>943513102002</v>
          </cell>
          <cell r="B526" t="str">
            <v>13102002</v>
          </cell>
          <cell r="C526">
            <v>5</v>
          </cell>
          <cell r="D526" t="str">
            <v xml:space="preserve">cheques devueltos        </v>
          </cell>
          <cell r="E526" t="str">
            <v xml:space="preserve">Activos   </v>
          </cell>
          <cell r="F526" t="str">
            <v xml:space="preserve">deudores                 </v>
          </cell>
          <cell r="G526" t="str">
            <v>cuentas corrientes comerc</v>
          </cell>
          <cell r="H526" t="str">
            <v xml:space="preserve">particulares             </v>
          </cell>
          <cell r="I526" t="str">
            <v xml:space="preserve">cheques devueltos        </v>
          </cell>
        </row>
        <row r="527">
          <cell r="A527">
            <v>9435131095</v>
          </cell>
          <cell r="B527" t="str">
            <v>131095</v>
          </cell>
          <cell r="C527">
            <v>4</v>
          </cell>
          <cell r="D527" t="str">
            <v xml:space="preserve">otros                    </v>
          </cell>
          <cell r="E527" t="str">
            <v xml:space="preserve">Activos   </v>
          </cell>
          <cell r="F527" t="str">
            <v xml:space="preserve">deudores                 </v>
          </cell>
          <cell r="G527" t="str">
            <v>cuentas corrientes comerc</v>
          </cell>
          <cell r="H527" t="str">
            <v xml:space="preserve">otros                    </v>
          </cell>
        </row>
        <row r="528">
          <cell r="A528">
            <v>943513109501</v>
          </cell>
          <cell r="B528" t="str">
            <v>13109501</v>
          </cell>
          <cell r="C528">
            <v>5</v>
          </cell>
          <cell r="D528" t="str">
            <v xml:space="preserve">constructora 2003        </v>
          </cell>
          <cell r="E528" t="str">
            <v xml:space="preserve">Activos   </v>
          </cell>
          <cell r="F528" t="str">
            <v xml:space="preserve">deudores                 </v>
          </cell>
          <cell r="G528" t="str">
            <v>cuentas corrientes comerc</v>
          </cell>
          <cell r="H528" t="str">
            <v>otros</v>
          </cell>
          <cell r="I528" t="str">
            <v xml:space="preserve">constructora 2003        </v>
          </cell>
        </row>
        <row r="529">
          <cell r="A529">
            <v>94351323</v>
          </cell>
          <cell r="B529" t="str">
            <v>1323</v>
          </cell>
          <cell r="C529">
            <v>3</v>
          </cell>
          <cell r="D529" t="str">
            <v xml:space="preserve">deudas con directores    </v>
          </cell>
          <cell r="E529" t="str">
            <v xml:space="preserve">Activos   </v>
          </cell>
          <cell r="F529" t="str">
            <v xml:space="preserve">deudores                 </v>
          </cell>
          <cell r="G529" t="str">
            <v xml:space="preserve">deudas con directores    </v>
          </cell>
        </row>
        <row r="530">
          <cell r="A530">
            <v>9435132301</v>
          </cell>
          <cell r="B530" t="str">
            <v>132301</v>
          </cell>
          <cell r="C530">
            <v>4</v>
          </cell>
          <cell r="D530" t="str">
            <v xml:space="preserve">mauricio villafrade      </v>
          </cell>
          <cell r="E530" t="str">
            <v xml:space="preserve">Activos   </v>
          </cell>
          <cell r="F530" t="str">
            <v xml:space="preserve">deudores                 </v>
          </cell>
          <cell r="G530" t="str">
            <v xml:space="preserve">deudas con directores    </v>
          </cell>
          <cell r="H530" t="str">
            <v xml:space="preserve">mauricio villafrade      </v>
          </cell>
        </row>
        <row r="531">
          <cell r="A531">
            <v>943513230101</v>
          </cell>
          <cell r="B531" t="str">
            <v>13230101</v>
          </cell>
          <cell r="C531">
            <v>5</v>
          </cell>
          <cell r="D531" t="str">
            <v xml:space="preserve">mauricio villafrade      </v>
          </cell>
          <cell r="E531" t="str">
            <v xml:space="preserve">Activos   </v>
          </cell>
          <cell r="F531" t="str">
            <v xml:space="preserve">deudores                 </v>
          </cell>
          <cell r="G531" t="str">
            <v xml:space="preserve">deudas con directores    </v>
          </cell>
          <cell r="H531" t="str">
            <v xml:space="preserve">mauricio villafrade      </v>
          </cell>
          <cell r="I531" t="str">
            <v xml:space="preserve">mauricio villafrade      </v>
          </cell>
        </row>
        <row r="532">
          <cell r="A532">
            <v>94351325</v>
          </cell>
          <cell r="B532" t="str">
            <v>1325</v>
          </cell>
          <cell r="C532">
            <v>3</v>
          </cell>
          <cell r="D532" t="str">
            <v>cuentas por cobrar a soci</v>
          </cell>
          <cell r="E532" t="str">
            <v xml:space="preserve">Activos   </v>
          </cell>
          <cell r="F532" t="str">
            <v xml:space="preserve">deudores                 </v>
          </cell>
          <cell r="G532" t="str">
            <v>cuentas por cobrar a soci</v>
          </cell>
        </row>
        <row r="533">
          <cell r="A533">
            <v>94351330</v>
          </cell>
          <cell r="B533" t="str">
            <v>1330</v>
          </cell>
          <cell r="C533">
            <v>3</v>
          </cell>
          <cell r="D533" t="str">
            <v xml:space="preserve">anticipos y avances      </v>
          </cell>
          <cell r="E533" t="str">
            <v xml:space="preserve">Activos   </v>
          </cell>
          <cell r="F533" t="str">
            <v xml:space="preserve">deudores                 </v>
          </cell>
          <cell r="G533" t="str">
            <v xml:space="preserve">anticipos y avances      </v>
          </cell>
        </row>
        <row r="534">
          <cell r="A534">
            <v>9435133005</v>
          </cell>
          <cell r="B534" t="str">
            <v>133005</v>
          </cell>
          <cell r="C534">
            <v>4</v>
          </cell>
          <cell r="D534" t="str">
            <v xml:space="preserve">a proveedores            </v>
          </cell>
          <cell r="E534" t="str">
            <v xml:space="preserve">Activos   </v>
          </cell>
          <cell r="F534" t="str">
            <v xml:space="preserve">deudores                 </v>
          </cell>
          <cell r="G534" t="str">
            <v>anticipos y avances</v>
          </cell>
          <cell r="H534" t="str">
            <v xml:space="preserve">a proveedores            </v>
          </cell>
        </row>
        <row r="535">
          <cell r="A535">
            <v>943513300501</v>
          </cell>
          <cell r="B535" t="str">
            <v>13300501</v>
          </cell>
          <cell r="C535">
            <v>5</v>
          </cell>
          <cell r="D535" t="str">
            <v xml:space="preserve">a proveedores            </v>
          </cell>
          <cell r="E535" t="str">
            <v xml:space="preserve">Activos   </v>
          </cell>
          <cell r="F535" t="str">
            <v xml:space="preserve">deudores                 </v>
          </cell>
          <cell r="G535" t="str">
            <v>anticipos y avances</v>
          </cell>
          <cell r="H535" t="str">
            <v xml:space="preserve">a proveedores            </v>
          </cell>
          <cell r="I535" t="str">
            <v xml:space="preserve">a proveedores            </v>
          </cell>
        </row>
        <row r="536">
          <cell r="A536">
            <v>9435133010</v>
          </cell>
          <cell r="B536" t="str">
            <v>133010</v>
          </cell>
          <cell r="C536">
            <v>4</v>
          </cell>
          <cell r="D536" t="str">
            <v xml:space="preserve">a contratistas           </v>
          </cell>
          <cell r="E536" t="str">
            <v xml:space="preserve">Activos   </v>
          </cell>
          <cell r="F536" t="str">
            <v xml:space="preserve">deudores                 </v>
          </cell>
          <cell r="G536" t="str">
            <v>anticipos y avances</v>
          </cell>
          <cell r="H536" t="str">
            <v xml:space="preserve">a contratistas           </v>
          </cell>
        </row>
        <row r="537">
          <cell r="A537">
            <v>9435133015</v>
          </cell>
          <cell r="B537" t="str">
            <v>133015</v>
          </cell>
          <cell r="C537">
            <v>4</v>
          </cell>
          <cell r="D537" t="str">
            <v xml:space="preserve">a trabajadores           </v>
          </cell>
          <cell r="E537" t="str">
            <v xml:space="preserve">Activos   </v>
          </cell>
          <cell r="F537" t="str">
            <v xml:space="preserve">deudores                 </v>
          </cell>
          <cell r="G537" t="str">
            <v>anticipos y avances</v>
          </cell>
          <cell r="H537" t="str">
            <v xml:space="preserve">a trabajadores           </v>
          </cell>
        </row>
        <row r="538">
          <cell r="A538">
            <v>943513301501</v>
          </cell>
          <cell r="B538" t="str">
            <v>13301501</v>
          </cell>
          <cell r="C538">
            <v>5</v>
          </cell>
          <cell r="D538" t="str">
            <v xml:space="preserve">a trabajadores           </v>
          </cell>
          <cell r="E538" t="str">
            <v xml:space="preserve">Activos   </v>
          </cell>
          <cell r="F538" t="str">
            <v xml:space="preserve">deudores                 </v>
          </cell>
          <cell r="G538" t="str">
            <v>anticipos y avances</v>
          </cell>
          <cell r="H538" t="str">
            <v xml:space="preserve">a trabajadores           </v>
          </cell>
          <cell r="I538" t="str">
            <v xml:space="preserve">a trabajadores           </v>
          </cell>
        </row>
        <row r="539">
          <cell r="A539">
            <v>9435133095</v>
          </cell>
          <cell r="B539" t="str">
            <v>133095</v>
          </cell>
          <cell r="C539">
            <v>4</v>
          </cell>
          <cell r="D539" t="str">
            <v xml:space="preserve">otros                    </v>
          </cell>
          <cell r="E539" t="str">
            <v xml:space="preserve">Activos   </v>
          </cell>
          <cell r="F539" t="str">
            <v xml:space="preserve">deudores                 </v>
          </cell>
          <cell r="G539" t="str">
            <v>anticipos y avances</v>
          </cell>
          <cell r="H539" t="str">
            <v xml:space="preserve">otros                    </v>
          </cell>
        </row>
        <row r="540">
          <cell r="A540">
            <v>943513309501</v>
          </cell>
          <cell r="B540" t="str">
            <v>13309501</v>
          </cell>
          <cell r="C540">
            <v>5</v>
          </cell>
          <cell r="D540" t="str">
            <v xml:space="preserve">a socios                 </v>
          </cell>
          <cell r="E540" t="str">
            <v xml:space="preserve">Activos   </v>
          </cell>
          <cell r="F540" t="str">
            <v xml:space="preserve">deudores                 </v>
          </cell>
          <cell r="G540" t="str">
            <v>anticipos y avances</v>
          </cell>
          <cell r="H540" t="str">
            <v>otros</v>
          </cell>
          <cell r="I540" t="str">
            <v xml:space="preserve">a socios                 </v>
          </cell>
        </row>
        <row r="541">
          <cell r="A541">
            <v>94351335</v>
          </cell>
          <cell r="B541" t="str">
            <v>1335</v>
          </cell>
          <cell r="C541">
            <v>3</v>
          </cell>
          <cell r="D541" t="str">
            <v xml:space="preserve">depositos                </v>
          </cell>
          <cell r="E541" t="str">
            <v xml:space="preserve">Activos   </v>
          </cell>
          <cell r="F541" t="str">
            <v xml:space="preserve">deudores                 </v>
          </cell>
          <cell r="G541" t="str">
            <v xml:space="preserve">depositos                </v>
          </cell>
        </row>
        <row r="542">
          <cell r="A542">
            <v>94351340</v>
          </cell>
          <cell r="B542" t="str">
            <v>1340</v>
          </cell>
          <cell r="C542">
            <v>3</v>
          </cell>
          <cell r="D542" t="str">
            <v xml:space="preserve">promesas de compra venta </v>
          </cell>
          <cell r="E542" t="str">
            <v xml:space="preserve">Activos   </v>
          </cell>
          <cell r="F542" t="str">
            <v xml:space="preserve">deudores                 </v>
          </cell>
          <cell r="G542" t="str">
            <v xml:space="preserve">promesas de compra venta </v>
          </cell>
        </row>
        <row r="543">
          <cell r="A543">
            <v>94351345</v>
          </cell>
          <cell r="B543" t="str">
            <v>1345</v>
          </cell>
          <cell r="C543">
            <v>3</v>
          </cell>
          <cell r="D543" t="str">
            <v xml:space="preserve">ingresos por cobrar      </v>
          </cell>
          <cell r="E543" t="str">
            <v xml:space="preserve">Activos   </v>
          </cell>
          <cell r="F543" t="str">
            <v xml:space="preserve">deudores                 </v>
          </cell>
          <cell r="G543" t="str">
            <v xml:space="preserve">ingresos por cobrar      </v>
          </cell>
        </row>
        <row r="544">
          <cell r="A544">
            <v>94351350</v>
          </cell>
          <cell r="B544" t="str">
            <v>1350</v>
          </cell>
          <cell r="C544">
            <v>3</v>
          </cell>
          <cell r="D544" t="str">
            <v>retencion sobre contratos</v>
          </cell>
          <cell r="E544" t="str">
            <v xml:space="preserve">Activos   </v>
          </cell>
          <cell r="F544" t="str">
            <v xml:space="preserve">deudores                 </v>
          </cell>
          <cell r="G544" t="str">
            <v>retencion sobre contratos</v>
          </cell>
        </row>
        <row r="545">
          <cell r="A545">
            <v>94351355</v>
          </cell>
          <cell r="B545" t="str">
            <v>1355</v>
          </cell>
          <cell r="C545">
            <v>3</v>
          </cell>
          <cell r="D545" t="str">
            <v>anticipo imptos contrib s</v>
          </cell>
          <cell r="E545" t="str">
            <v xml:space="preserve">Activos   </v>
          </cell>
          <cell r="F545" t="str">
            <v xml:space="preserve">deudores                 </v>
          </cell>
          <cell r="G545" t="str">
            <v>anticipo imptos contrib s</v>
          </cell>
        </row>
        <row r="546">
          <cell r="A546">
            <v>9435135505</v>
          </cell>
          <cell r="B546" t="str">
            <v>135505</v>
          </cell>
          <cell r="C546">
            <v>4</v>
          </cell>
          <cell r="D546" t="str">
            <v>anticipo de imptos y rent</v>
          </cell>
          <cell r="E546" t="str">
            <v xml:space="preserve">Activos   </v>
          </cell>
          <cell r="F546" t="str">
            <v xml:space="preserve">deudores                 </v>
          </cell>
          <cell r="G546" t="str">
            <v>anticipo imptos contrib s</v>
          </cell>
          <cell r="H546" t="str">
            <v>anticipo de imptos y rent</v>
          </cell>
        </row>
        <row r="547">
          <cell r="A547">
            <v>9435135515</v>
          </cell>
          <cell r="B547" t="str">
            <v>135515</v>
          </cell>
          <cell r="C547">
            <v>4</v>
          </cell>
          <cell r="D547" t="str">
            <v xml:space="preserve">retencion en la fuente   </v>
          </cell>
          <cell r="E547" t="str">
            <v xml:space="preserve">Activos   </v>
          </cell>
          <cell r="F547" t="str">
            <v xml:space="preserve">deudores                 </v>
          </cell>
          <cell r="G547" t="str">
            <v>anticipo imptos contrib s</v>
          </cell>
          <cell r="H547" t="str">
            <v xml:space="preserve">retencion en la fuente   </v>
          </cell>
        </row>
        <row r="548">
          <cell r="A548">
            <v>943513551501</v>
          </cell>
          <cell r="B548" t="str">
            <v>13551501</v>
          </cell>
          <cell r="C548">
            <v>5</v>
          </cell>
          <cell r="D548" t="str">
            <v xml:space="preserve">sobre ventas             </v>
          </cell>
          <cell r="E548" t="str">
            <v xml:space="preserve">Activos   </v>
          </cell>
          <cell r="F548" t="str">
            <v xml:space="preserve">deudores                 </v>
          </cell>
          <cell r="G548" t="str">
            <v>anticipo imptos contrib s</v>
          </cell>
          <cell r="H548" t="str">
            <v xml:space="preserve">retencion en la fuente   </v>
          </cell>
          <cell r="I548" t="str">
            <v xml:space="preserve">sobre ventas             </v>
          </cell>
        </row>
        <row r="549">
          <cell r="A549">
            <v>943513551502</v>
          </cell>
          <cell r="B549" t="str">
            <v>13551502</v>
          </cell>
          <cell r="C549">
            <v>5</v>
          </cell>
          <cell r="D549" t="str">
            <v>sobre servicios hoteleros</v>
          </cell>
          <cell r="E549" t="str">
            <v xml:space="preserve">Activos   </v>
          </cell>
          <cell r="F549" t="str">
            <v xml:space="preserve">deudores                 </v>
          </cell>
          <cell r="G549" t="str">
            <v>anticipo imptos contrib s</v>
          </cell>
          <cell r="H549" t="str">
            <v xml:space="preserve">retencion en la fuente   </v>
          </cell>
          <cell r="I549" t="str">
            <v>sobre servicios hoteleros</v>
          </cell>
        </row>
        <row r="550">
          <cell r="A550">
            <v>943513551503</v>
          </cell>
          <cell r="B550" t="str">
            <v>13551503</v>
          </cell>
          <cell r="C550">
            <v>5</v>
          </cell>
          <cell r="D550" t="str">
            <v xml:space="preserve">sobre servicios varios   </v>
          </cell>
          <cell r="E550" t="str">
            <v xml:space="preserve">Activos   </v>
          </cell>
          <cell r="F550" t="str">
            <v xml:space="preserve">deudores                 </v>
          </cell>
          <cell r="G550" t="str">
            <v>anticipo imptos contrib s</v>
          </cell>
          <cell r="H550" t="str">
            <v xml:space="preserve">retencion en la fuente   </v>
          </cell>
          <cell r="I550" t="str">
            <v xml:space="preserve">sobre servicios varios   </v>
          </cell>
        </row>
        <row r="551">
          <cell r="A551">
            <v>943513551504</v>
          </cell>
          <cell r="B551" t="str">
            <v>13551504</v>
          </cell>
          <cell r="C551">
            <v>5</v>
          </cell>
          <cell r="D551" t="str">
            <v xml:space="preserve">retencion clientes       </v>
          </cell>
          <cell r="E551" t="str">
            <v xml:space="preserve">Activos   </v>
          </cell>
          <cell r="F551" t="str">
            <v xml:space="preserve">deudores                 </v>
          </cell>
          <cell r="G551" t="str">
            <v>anticipo imptos contrib s</v>
          </cell>
          <cell r="H551" t="str">
            <v xml:space="preserve">retencion en la fuente   </v>
          </cell>
          <cell r="I551" t="str">
            <v xml:space="preserve">retencion clientes       </v>
          </cell>
        </row>
        <row r="552">
          <cell r="A552">
            <v>943513551505</v>
          </cell>
          <cell r="B552" t="str">
            <v>13551505</v>
          </cell>
          <cell r="C552">
            <v>5</v>
          </cell>
          <cell r="D552" t="str">
            <v xml:space="preserve">otras retenciones        </v>
          </cell>
          <cell r="E552" t="str">
            <v xml:space="preserve">Activos   </v>
          </cell>
          <cell r="F552" t="str">
            <v xml:space="preserve">deudores                 </v>
          </cell>
          <cell r="G552" t="str">
            <v>anticipo imptos contrib s</v>
          </cell>
          <cell r="H552" t="str">
            <v xml:space="preserve">retencion en la fuente   </v>
          </cell>
          <cell r="I552" t="str">
            <v xml:space="preserve">otras retenciones        </v>
          </cell>
        </row>
        <row r="553">
          <cell r="A553">
            <v>9435135517</v>
          </cell>
          <cell r="B553" t="str">
            <v>135517</v>
          </cell>
          <cell r="C553">
            <v>4</v>
          </cell>
          <cell r="D553" t="str">
            <v xml:space="preserve">iva retenido             </v>
          </cell>
          <cell r="E553" t="str">
            <v xml:space="preserve">Activos   </v>
          </cell>
          <cell r="F553" t="str">
            <v xml:space="preserve">deudores                 </v>
          </cell>
          <cell r="G553" t="str">
            <v>anticipo imptos contrib s</v>
          </cell>
          <cell r="H553" t="str">
            <v xml:space="preserve">iva retenido             </v>
          </cell>
        </row>
        <row r="554">
          <cell r="A554">
            <v>943513551701</v>
          </cell>
          <cell r="B554" t="str">
            <v>13551701</v>
          </cell>
          <cell r="C554">
            <v>5</v>
          </cell>
          <cell r="D554" t="str">
            <v xml:space="preserve">iva retenido tarjetas    </v>
          </cell>
          <cell r="E554" t="str">
            <v xml:space="preserve">Activos   </v>
          </cell>
          <cell r="F554" t="str">
            <v xml:space="preserve">deudores                 </v>
          </cell>
          <cell r="G554" t="str">
            <v>anticipo imptos contrib s</v>
          </cell>
          <cell r="H554" t="str">
            <v xml:space="preserve">iva retenido             </v>
          </cell>
          <cell r="I554" t="str">
            <v xml:space="preserve">iva retenido tarjetas    </v>
          </cell>
        </row>
        <row r="555">
          <cell r="A555">
            <v>943513551702</v>
          </cell>
          <cell r="B555" t="str">
            <v>13551702</v>
          </cell>
          <cell r="C555">
            <v>5</v>
          </cell>
          <cell r="D555" t="str">
            <v>retencion de iva clientes</v>
          </cell>
          <cell r="E555" t="str">
            <v xml:space="preserve">Activos   </v>
          </cell>
          <cell r="F555" t="str">
            <v xml:space="preserve">deudores                 </v>
          </cell>
          <cell r="G555" t="str">
            <v>anticipo imptos contrib s</v>
          </cell>
          <cell r="H555" t="str">
            <v xml:space="preserve">iva retenido             </v>
          </cell>
          <cell r="I555" t="str">
            <v>retencion de iva clientes</v>
          </cell>
        </row>
        <row r="556">
          <cell r="A556">
            <v>9435135518</v>
          </cell>
          <cell r="B556" t="str">
            <v>135518</v>
          </cell>
          <cell r="C556">
            <v>4</v>
          </cell>
          <cell r="D556" t="str">
            <v>impuesto de industria y c</v>
          </cell>
          <cell r="E556" t="str">
            <v xml:space="preserve">Activos   </v>
          </cell>
          <cell r="F556" t="str">
            <v xml:space="preserve">deudores                 </v>
          </cell>
          <cell r="G556" t="str">
            <v>anticipo imptos contrib s</v>
          </cell>
          <cell r="H556" t="str">
            <v>impuesto de industria y c</v>
          </cell>
        </row>
        <row r="557">
          <cell r="A557">
            <v>943513551801</v>
          </cell>
          <cell r="B557" t="str">
            <v>13551801</v>
          </cell>
          <cell r="C557">
            <v>5</v>
          </cell>
          <cell r="D557" t="str">
            <v>impuesto industria y come</v>
          </cell>
          <cell r="E557" t="str">
            <v xml:space="preserve">Activos   </v>
          </cell>
          <cell r="F557" t="str">
            <v xml:space="preserve">deudores                 </v>
          </cell>
          <cell r="G557" t="str">
            <v>anticipo imptos contrib s</v>
          </cell>
          <cell r="H557" t="str">
            <v>impuesto de industria y c</v>
          </cell>
          <cell r="I557" t="str">
            <v>impuesto industria y come</v>
          </cell>
        </row>
        <row r="558">
          <cell r="A558">
            <v>943513551802</v>
          </cell>
          <cell r="B558" t="str">
            <v>13551802</v>
          </cell>
          <cell r="C558">
            <v>5</v>
          </cell>
          <cell r="D558" t="str">
            <v xml:space="preserve">impto ind y cio retenido </v>
          </cell>
          <cell r="E558" t="str">
            <v xml:space="preserve">Activos   </v>
          </cell>
          <cell r="F558" t="str">
            <v xml:space="preserve">deudores                 </v>
          </cell>
          <cell r="G558" t="str">
            <v>anticipo imptos contrib s</v>
          </cell>
          <cell r="H558" t="str">
            <v>impuesto de industria y c</v>
          </cell>
          <cell r="I558" t="str">
            <v xml:space="preserve">impto ind y cio retenido </v>
          </cell>
        </row>
        <row r="559">
          <cell r="A559">
            <v>9435135520</v>
          </cell>
          <cell r="B559" t="str">
            <v>135520</v>
          </cell>
          <cell r="C559">
            <v>4</v>
          </cell>
          <cell r="D559" t="str">
            <v xml:space="preserve">sobrantes en liquidacion </v>
          </cell>
          <cell r="E559" t="str">
            <v xml:space="preserve">Activos   </v>
          </cell>
          <cell r="F559" t="str">
            <v xml:space="preserve">deudores                 </v>
          </cell>
          <cell r="G559" t="str">
            <v>anticipo imptos contrib s</v>
          </cell>
          <cell r="H559" t="str">
            <v xml:space="preserve">sobrantes en liquidacion </v>
          </cell>
        </row>
        <row r="560">
          <cell r="A560">
            <v>9435135595</v>
          </cell>
          <cell r="B560" t="str">
            <v>135595</v>
          </cell>
          <cell r="C560">
            <v>4</v>
          </cell>
          <cell r="D560" t="str">
            <v xml:space="preserve">retenciones por cobrar   </v>
          </cell>
          <cell r="E560" t="str">
            <v xml:space="preserve">Activos   </v>
          </cell>
          <cell r="F560" t="str">
            <v xml:space="preserve">deudores                 </v>
          </cell>
          <cell r="G560" t="str">
            <v>anticipo imptos contrib s</v>
          </cell>
          <cell r="H560" t="str">
            <v xml:space="preserve">retenciones por cobrar   </v>
          </cell>
        </row>
        <row r="561">
          <cell r="A561">
            <v>94351360</v>
          </cell>
          <cell r="B561" t="str">
            <v>1360</v>
          </cell>
          <cell r="C561">
            <v>3</v>
          </cell>
          <cell r="D561" t="str">
            <v xml:space="preserve">reclamaciones            </v>
          </cell>
          <cell r="E561" t="str">
            <v xml:space="preserve">Activos   </v>
          </cell>
          <cell r="F561" t="str">
            <v xml:space="preserve">deudores                 </v>
          </cell>
          <cell r="G561" t="str">
            <v xml:space="preserve">reclamaciones            </v>
          </cell>
        </row>
        <row r="562">
          <cell r="A562">
            <v>9435136005</v>
          </cell>
          <cell r="B562" t="str">
            <v>136005</v>
          </cell>
          <cell r="C562">
            <v>4</v>
          </cell>
          <cell r="D562" t="str">
            <v xml:space="preserve">a compañias aseguradoras </v>
          </cell>
          <cell r="E562" t="str">
            <v xml:space="preserve">Activos   </v>
          </cell>
          <cell r="F562" t="str">
            <v xml:space="preserve">deudores                 </v>
          </cell>
          <cell r="G562" t="str">
            <v xml:space="preserve">reclamaciones            </v>
          </cell>
          <cell r="H562" t="str">
            <v xml:space="preserve">a compañias aseguradoras </v>
          </cell>
        </row>
        <row r="563">
          <cell r="A563">
            <v>94351365</v>
          </cell>
          <cell r="B563" t="str">
            <v>1365</v>
          </cell>
          <cell r="C563">
            <v>3</v>
          </cell>
          <cell r="D563" t="str">
            <v>cuentas por cobrar a trab</v>
          </cell>
          <cell r="E563" t="str">
            <v xml:space="preserve">Activos   </v>
          </cell>
          <cell r="F563" t="str">
            <v xml:space="preserve">deudores                 </v>
          </cell>
          <cell r="G563" t="str">
            <v>cuentas por cobrar a trab</v>
          </cell>
        </row>
        <row r="564">
          <cell r="A564">
            <v>9435136505</v>
          </cell>
          <cell r="B564" t="str">
            <v>136505</v>
          </cell>
          <cell r="C564">
            <v>4</v>
          </cell>
          <cell r="D564" t="str">
            <v xml:space="preserve">anticipos no legalizados </v>
          </cell>
          <cell r="E564" t="str">
            <v xml:space="preserve">Activos   </v>
          </cell>
          <cell r="F564" t="str">
            <v xml:space="preserve">deudores                 </v>
          </cell>
          <cell r="G564" t="str">
            <v>cuentas por cobrar a trab</v>
          </cell>
          <cell r="H564" t="str">
            <v xml:space="preserve">anticipos no legalizados </v>
          </cell>
        </row>
        <row r="565">
          <cell r="A565">
            <v>9435136510</v>
          </cell>
          <cell r="B565" t="str">
            <v>136510</v>
          </cell>
          <cell r="C565">
            <v>4</v>
          </cell>
          <cell r="D565" t="str">
            <v xml:space="preserve">por prestamos concedidos </v>
          </cell>
          <cell r="E565" t="str">
            <v xml:space="preserve">Activos   </v>
          </cell>
          <cell r="F565" t="str">
            <v xml:space="preserve">deudores                 </v>
          </cell>
          <cell r="G565" t="str">
            <v>cuentas por cobrar a trab</v>
          </cell>
          <cell r="H565" t="str">
            <v xml:space="preserve">por prestamos concedidos </v>
          </cell>
        </row>
        <row r="566">
          <cell r="A566">
            <v>9435136515</v>
          </cell>
          <cell r="B566" t="str">
            <v>136515</v>
          </cell>
          <cell r="C566">
            <v>4</v>
          </cell>
          <cell r="D566" t="str">
            <v>cuenta por cobrar a emple</v>
          </cell>
          <cell r="E566" t="str">
            <v xml:space="preserve">Activos   </v>
          </cell>
          <cell r="F566" t="str">
            <v xml:space="preserve">deudores                 </v>
          </cell>
          <cell r="G566" t="str">
            <v>cuentas por cobrar a trab</v>
          </cell>
          <cell r="H566" t="str">
            <v>cuenta por cobrar a emple</v>
          </cell>
        </row>
        <row r="567">
          <cell r="A567">
            <v>943513651501</v>
          </cell>
          <cell r="B567" t="str">
            <v>13651501</v>
          </cell>
          <cell r="C567">
            <v>5</v>
          </cell>
          <cell r="D567" t="str">
            <v>cuenta por cobrar a emple</v>
          </cell>
          <cell r="E567" t="str">
            <v xml:space="preserve">Activos   </v>
          </cell>
          <cell r="F567" t="str">
            <v xml:space="preserve">deudores                 </v>
          </cell>
          <cell r="G567" t="str">
            <v>cuentas por cobrar a trab</v>
          </cell>
          <cell r="H567" t="str">
            <v>cuenta por cobrar a emple</v>
          </cell>
          <cell r="I567" t="str">
            <v>cuenta por cobrar a emple</v>
          </cell>
        </row>
        <row r="568">
          <cell r="A568">
            <v>9435136520</v>
          </cell>
          <cell r="B568" t="str">
            <v>136520</v>
          </cell>
          <cell r="C568">
            <v>4</v>
          </cell>
          <cell r="D568" t="str">
            <v xml:space="preserve">consumos restaurante     </v>
          </cell>
          <cell r="E568" t="str">
            <v xml:space="preserve">Activos   </v>
          </cell>
          <cell r="F568" t="str">
            <v xml:space="preserve">deudores                 </v>
          </cell>
          <cell r="G568" t="str">
            <v>cuentas por cobrar a trab</v>
          </cell>
          <cell r="H568" t="str">
            <v xml:space="preserve">consumos restaurante     </v>
          </cell>
        </row>
        <row r="569">
          <cell r="A569">
            <v>943513652001</v>
          </cell>
          <cell r="B569" t="str">
            <v>13652001</v>
          </cell>
          <cell r="C569">
            <v>5</v>
          </cell>
          <cell r="D569" t="str">
            <v xml:space="preserve">consumos restaurante     </v>
          </cell>
          <cell r="E569" t="str">
            <v xml:space="preserve">Activos   </v>
          </cell>
          <cell r="F569" t="str">
            <v xml:space="preserve">deudores                 </v>
          </cell>
          <cell r="G569" t="str">
            <v>cuentas por cobrar a trab</v>
          </cell>
          <cell r="H569" t="str">
            <v xml:space="preserve">consumos restaurante     </v>
          </cell>
          <cell r="I569" t="str">
            <v xml:space="preserve">consumos restaurante     </v>
          </cell>
        </row>
        <row r="570">
          <cell r="A570">
            <v>9435136525</v>
          </cell>
          <cell r="B570" t="str">
            <v>136525</v>
          </cell>
          <cell r="C570">
            <v>4</v>
          </cell>
          <cell r="D570" t="str">
            <v xml:space="preserve">consumos celular         </v>
          </cell>
          <cell r="E570" t="str">
            <v xml:space="preserve">Activos   </v>
          </cell>
          <cell r="F570" t="str">
            <v xml:space="preserve">deudores                 </v>
          </cell>
          <cell r="G570" t="str">
            <v>cuentas por cobrar a trab</v>
          </cell>
          <cell r="H570" t="str">
            <v xml:space="preserve">consumos celular         </v>
          </cell>
        </row>
        <row r="571">
          <cell r="A571">
            <v>9435136530</v>
          </cell>
          <cell r="B571" t="str">
            <v>136530</v>
          </cell>
          <cell r="C571">
            <v>4</v>
          </cell>
          <cell r="D571" t="str">
            <v xml:space="preserve">capacitacion             </v>
          </cell>
          <cell r="E571" t="str">
            <v xml:space="preserve">Activos   </v>
          </cell>
          <cell r="F571" t="str">
            <v xml:space="preserve">deudores                 </v>
          </cell>
          <cell r="G571" t="str">
            <v>cuentas por cobrar a trab</v>
          </cell>
          <cell r="H571" t="str">
            <v xml:space="preserve">capacitacion             </v>
          </cell>
        </row>
        <row r="572">
          <cell r="A572">
            <v>9435136535</v>
          </cell>
          <cell r="B572" t="str">
            <v>136535</v>
          </cell>
          <cell r="C572">
            <v>4</v>
          </cell>
          <cell r="D572" t="str">
            <v xml:space="preserve">otros empleados          </v>
          </cell>
          <cell r="E572" t="str">
            <v xml:space="preserve">Activos   </v>
          </cell>
          <cell r="F572" t="str">
            <v xml:space="preserve">deudores                 </v>
          </cell>
          <cell r="G572" t="str">
            <v>cuentas por cobrar a trab</v>
          </cell>
          <cell r="H572" t="str">
            <v xml:space="preserve">otros empleados          </v>
          </cell>
        </row>
        <row r="573">
          <cell r="A573">
            <v>9435136595</v>
          </cell>
          <cell r="B573" t="str">
            <v>136595</v>
          </cell>
          <cell r="C573">
            <v>4</v>
          </cell>
          <cell r="D573" t="str">
            <v xml:space="preserve">otros                    </v>
          </cell>
          <cell r="E573" t="str">
            <v xml:space="preserve">Activos   </v>
          </cell>
          <cell r="F573" t="str">
            <v xml:space="preserve">deudores                 </v>
          </cell>
          <cell r="G573" t="str">
            <v>cuentas por cobrar a trab</v>
          </cell>
          <cell r="H573" t="str">
            <v xml:space="preserve">otros                    </v>
          </cell>
        </row>
        <row r="574">
          <cell r="A574">
            <v>943513659501</v>
          </cell>
          <cell r="B574" t="str">
            <v>13659501</v>
          </cell>
          <cell r="C574">
            <v>5</v>
          </cell>
          <cell r="D574" t="str">
            <v xml:space="preserve">cuenta de celular        </v>
          </cell>
          <cell r="E574" t="str">
            <v xml:space="preserve">Activos   </v>
          </cell>
          <cell r="F574" t="str">
            <v xml:space="preserve">deudores                 </v>
          </cell>
          <cell r="G574" t="str">
            <v>cuentas por cobrar a trab</v>
          </cell>
          <cell r="H574" t="str">
            <v>otros</v>
          </cell>
          <cell r="I574" t="str">
            <v xml:space="preserve">cuenta de celular        </v>
          </cell>
        </row>
        <row r="575">
          <cell r="A575">
            <v>94351370</v>
          </cell>
          <cell r="B575" t="str">
            <v>1370</v>
          </cell>
          <cell r="C575">
            <v>3</v>
          </cell>
          <cell r="D575" t="str">
            <v xml:space="preserve">prestamos a particulares </v>
          </cell>
          <cell r="E575" t="str">
            <v xml:space="preserve">Activos   </v>
          </cell>
          <cell r="F575" t="str">
            <v xml:space="preserve">deudores                 </v>
          </cell>
          <cell r="G575" t="str">
            <v xml:space="preserve">prestamos a particulares </v>
          </cell>
        </row>
        <row r="576">
          <cell r="A576">
            <v>94351375</v>
          </cell>
          <cell r="B576" t="str">
            <v>1375</v>
          </cell>
          <cell r="C576">
            <v>3</v>
          </cell>
          <cell r="D576" t="str">
            <v xml:space="preserve">cuentas en participacion </v>
          </cell>
          <cell r="E576" t="str">
            <v xml:space="preserve">Activos   </v>
          </cell>
          <cell r="F576" t="str">
            <v xml:space="preserve">deudores                 </v>
          </cell>
          <cell r="G576" t="str">
            <v xml:space="preserve">cuentas en participacion </v>
          </cell>
        </row>
        <row r="577">
          <cell r="A577">
            <v>94351380</v>
          </cell>
          <cell r="B577" t="str">
            <v>1380</v>
          </cell>
          <cell r="C577">
            <v>3</v>
          </cell>
          <cell r="D577" t="str">
            <v xml:space="preserve">deudores varios          </v>
          </cell>
          <cell r="E577" t="str">
            <v xml:space="preserve">Activos   </v>
          </cell>
          <cell r="F577" t="str">
            <v xml:space="preserve">deudores                 </v>
          </cell>
          <cell r="G577" t="str">
            <v xml:space="preserve">deudores varios          </v>
          </cell>
        </row>
        <row r="578">
          <cell r="A578">
            <v>9435138001</v>
          </cell>
          <cell r="B578" t="str">
            <v>138001</v>
          </cell>
          <cell r="C578">
            <v>4</v>
          </cell>
          <cell r="D578" t="str">
            <v xml:space="preserve">cuentas por cobrar a los </v>
          </cell>
          <cell r="E578" t="str">
            <v xml:space="preserve">Activos   </v>
          </cell>
          <cell r="F578" t="str">
            <v xml:space="preserve">deudores                 </v>
          </cell>
          <cell r="G578" t="str">
            <v xml:space="preserve">deudores varios          </v>
          </cell>
          <cell r="H578" t="str">
            <v xml:space="preserve">cuentas por cobrar a los </v>
          </cell>
        </row>
        <row r="579">
          <cell r="A579">
            <v>943513800101</v>
          </cell>
          <cell r="B579" t="str">
            <v>13800101</v>
          </cell>
          <cell r="C579">
            <v>5</v>
          </cell>
          <cell r="D579" t="str">
            <v>cuenta por cobrar a los c</v>
          </cell>
          <cell r="E579" t="str">
            <v xml:space="preserve">Activos   </v>
          </cell>
          <cell r="F579" t="str">
            <v xml:space="preserve">deudores                 </v>
          </cell>
          <cell r="G579" t="str">
            <v xml:space="preserve">deudores varios          </v>
          </cell>
          <cell r="H579" t="str">
            <v xml:space="preserve">cuentas por cobrar a los </v>
          </cell>
          <cell r="I579" t="str">
            <v>cuenta por cobrar a los c</v>
          </cell>
        </row>
        <row r="580">
          <cell r="A580">
            <v>9435138002</v>
          </cell>
          <cell r="B580" t="str">
            <v>138002</v>
          </cell>
          <cell r="C580">
            <v>4</v>
          </cell>
          <cell r="D580" t="str">
            <v>cuentas por cobrar al adm</v>
          </cell>
          <cell r="E580" t="str">
            <v xml:space="preserve">Activos   </v>
          </cell>
          <cell r="F580" t="str">
            <v xml:space="preserve">deudores                 </v>
          </cell>
          <cell r="G580" t="str">
            <v xml:space="preserve">deudores varios          </v>
          </cell>
          <cell r="H580" t="str">
            <v>cuentas por cobrar al adm</v>
          </cell>
        </row>
        <row r="581">
          <cell r="A581">
            <v>9435138003</v>
          </cell>
          <cell r="B581" t="str">
            <v>138003</v>
          </cell>
          <cell r="C581">
            <v>4</v>
          </cell>
          <cell r="D581" t="str">
            <v>cuenta por cobrar bonific</v>
          </cell>
          <cell r="E581" t="str">
            <v xml:space="preserve">Activos   </v>
          </cell>
          <cell r="F581" t="str">
            <v xml:space="preserve">deudores                 </v>
          </cell>
          <cell r="G581" t="str">
            <v xml:space="preserve">deudores varios          </v>
          </cell>
          <cell r="H581" t="str">
            <v>cuenta por cobrar bonific</v>
          </cell>
        </row>
        <row r="582">
          <cell r="A582">
            <v>9435138004</v>
          </cell>
          <cell r="B582" t="str">
            <v>138004</v>
          </cell>
          <cell r="C582">
            <v>4</v>
          </cell>
          <cell r="D582" t="str">
            <v xml:space="preserve">otras cuentas por cobrar </v>
          </cell>
          <cell r="E582" t="str">
            <v xml:space="preserve">Activos   </v>
          </cell>
          <cell r="F582" t="str">
            <v xml:space="preserve">deudores                 </v>
          </cell>
          <cell r="G582" t="str">
            <v xml:space="preserve">deudores varios          </v>
          </cell>
          <cell r="H582" t="str">
            <v xml:space="preserve">otras cuentas por cobrar </v>
          </cell>
        </row>
        <row r="583">
          <cell r="A583">
            <v>9435138005</v>
          </cell>
          <cell r="B583" t="str">
            <v>138005</v>
          </cell>
          <cell r="C583">
            <v>4</v>
          </cell>
          <cell r="D583" t="str">
            <v xml:space="preserve">copropietarios prestamos </v>
          </cell>
          <cell r="E583" t="str">
            <v xml:space="preserve">Activos   </v>
          </cell>
          <cell r="F583" t="str">
            <v xml:space="preserve">deudores                 </v>
          </cell>
          <cell r="G583" t="str">
            <v xml:space="preserve">deudores varios          </v>
          </cell>
          <cell r="H583" t="str">
            <v xml:space="preserve">copropietarios prestamos </v>
          </cell>
        </row>
        <row r="584">
          <cell r="A584">
            <v>9435138006</v>
          </cell>
          <cell r="B584" t="str">
            <v>138006</v>
          </cell>
          <cell r="C584">
            <v>4</v>
          </cell>
          <cell r="D584" t="str">
            <v>gastos preoperativos copr</v>
          </cell>
          <cell r="E584" t="str">
            <v xml:space="preserve">Activos   </v>
          </cell>
          <cell r="F584" t="str">
            <v xml:space="preserve">deudores                 </v>
          </cell>
          <cell r="G584" t="str">
            <v xml:space="preserve">deudores varios          </v>
          </cell>
          <cell r="H584" t="str">
            <v>gastos preoperativos copr</v>
          </cell>
        </row>
        <row r="585">
          <cell r="A585">
            <v>9435138080</v>
          </cell>
          <cell r="B585" t="str">
            <v>138080</v>
          </cell>
          <cell r="C585">
            <v>4</v>
          </cell>
          <cell r="D585" t="str">
            <v>cuenta por cobrar caja me</v>
          </cell>
          <cell r="E585" t="str">
            <v xml:space="preserve">Activos   </v>
          </cell>
          <cell r="F585" t="str">
            <v xml:space="preserve">deudores                 </v>
          </cell>
          <cell r="G585" t="str">
            <v xml:space="preserve">deudores varios          </v>
          </cell>
          <cell r="H585" t="str">
            <v>cuenta por cobrar caja me</v>
          </cell>
        </row>
        <row r="586">
          <cell r="A586">
            <v>9435138090</v>
          </cell>
          <cell r="B586" t="str">
            <v>138090</v>
          </cell>
          <cell r="C586">
            <v>4</v>
          </cell>
          <cell r="D586" t="str">
            <v>manejo dolares caja menor</v>
          </cell>
          <cell r="E586" t="str">
            <v xml:space="preserve">Activos   </v>
          </cell>
          <cell r="F586" t="str">
            <v xml:space="preserve">deudores                 </v>
          </cell>
          <cell r="G586" t="str">
            <v xml:space="preserve">deudores varios          </v>
          </cell>
          <cell r="H586" t="str">
            <v>manejo dolares caja menor</v>
          </cell>
        </row>
        <row r="587">
          <cell r="A587">
            <v>94351385</v>
          </cell>
          <cell r="B587" t="str">
            <v>1385</v>
          </cell>
          <cell r="C587">
            <v>3</v>
          </cell>
          <cell r="D587" t="str">
            <v>derechos de recompra cart</v>
          </cell>
          <cell r="E587" t="str">
            <v xml:space="preserve">Activos   </v>
          </cell>
          <cell r="F587" t="str">
            <v xml:space="preserve">deudores                 </v>
          </cell>
          <cell r="G587" t="str">
            <v>derechos de recompra cart</v>
          </cell>
        </row>
        <row r="588">
          <cell r="A588">
            <v>94351390</v>
          </cell>
          <cell r="B588" t="str">
            <v>1390</v>
          </cell>
          <cell r="C588">
            <v>3</v>
          </cell>
          <cell r="D588" t="str">
            <v xml:space="preserve">deudas de dificil cobro  </v>
          </cell>
          <cell r="E588" t="str">
            <v xml:space="preserve">Activos   </v>
          </cell>
          <cell r="F588" t="str">
            <v xml:space="preserve">deudores                 </v>
          </cell>
          <cell r="G588" t="str">
            <v xml:space="preserve">deudas de dificil cobro  </v>
          </cell>
        </row>
        <row r="589">
          <cell r="A589">
            <v>94351399</v>
          </cell>
          <cell r="B589" t="str">
            <v>1399</v>
          </cell>
          <cell r="C589">
            <v>3</v>
          </cell>
          <cell r="D589" t="str">
            <v xml:space="preserve">provisiones              </v>
          </cell>
          <cell r="E589" t="str">
            <v xml:space="preserve">Activos   </v>
          </cell>
          <cell r="F589" t="str">
            <v xml:space="preserve">deudores                 </v>
          </cell>
          <cell r="G589" t="str">
            <v xml:space="preserve">provisiones              </v>
          </cell>
        </row>
        <row r="590">
          <cell r="A590">
            <v>9435139905</v>
          </cell>
          <cell r="B590" t="str">
            <v>139905</v>
          </cell>
          <cell r="C590">
            <v>4</v>
          </cell>
          <cell r="D590" t="str">
            <v xml:space="preserve">clientes                 </v>
          </cell>
          <cell r="E590" t="str">
            <v xml:space="preserve">Activos   </v>
          </cell>
          <cell r="F590" t="str">
            <v xml:space="preserve">deudores                 </v>
          </cell>
          <cell r="G590" t="str">
            <v xml:space="preserve">provisiones              </v>
          </cell>
          <cell r="H590" t="str">
            <v xml:space="preserve">clientes                 </v>
          </cell>
        </row>
        <row r="591">
          <cell r="A591">
            <v>9435139910</v>
          </cell>
          <cell r="B591" t="str">
            <v>139910</v>
          </cell>
          <cell r="C591">
            <v>4</v>
          </cell>
          <cell r="D591" t="str">
            <v>cuentas corrientes comerc</v>
          </cell>
          <cell r="E591" t="str">
            <v xml:space="preserve">Activos   </v>
          </cell>
          <cell r="F591" t="str">
            <v xml:space="preserve">deudores                 </v>
          </cell>
          <cell r="G591" t="str">
            <v xml:space="preserve">provisiones              </v>
          </cell>
          <cell r="H591" t="str">
            <v>cuentas corrientes comerc</v>
          </cell>
        </row>
        <row r="592">
          <cell r="A592">
            <v>943514</v>
          </cell>
          <cell r="B592" t="str">
            <v>14</v>
          </cell>
          <cell r="C592">
            <v>2</v>
          </cell>
          <cell r="D592" t="str">
            <v xml:space="preserve">inventarios              </v>
          </cell>
          <cell r="E592" t="str">
            <v xml:space="preserve">Activos   </v>
          </cell>
          <cell r="F592" t="str">
            <v xml:space="preserve">inventarios              </v>
          </cell>
        </row>
        <row r="593">
          <cell r="A593">
            <v>94351405</v>
          </cell>
          <cell r="B593" t="str">
            <v>1405</v>
          </cell>
          <cell r="C593">
            <v>3</v>
          </cell>
          <cell r="D593" t="str">
            <v xml:space="preserve">materias primas          </v>
          </cell>
          <cell r="E593" t="str">
            <v xml:space="preserve">Activos   </v>
          </cell>
          <cell r="F593" t="str">
            <v xml:space="preserve">inventarios              </v>
          </cell>
          <cell r="G593" t="str">
            <v xml:space="preserve">materias primas          </v>
          </cell>
        </row>
        <row r="594">
          <cell r="A594">
            <v>9435140501</v>
          </cell>
          <cell r="B594" t="str">
            <v>140501</v>
          </cell>
          <cell r="C594">
            <v>4</v>
          </cell>
          <cell r="D594" t="str">
            <v xml:space="preserve">de alimentos             </v>
          </cell>
          <cell r="E594" t="str">
            <v xml:space="preserve">Activos   </v>
          </cell>
          <cell r="F594" t="str">
            <v xml:space="preserve">inventarios              </v>
          </cell>
          <cell r="G594" t="str">
            <v xml:space="preserve">materias primas          </v>
          </cell>
          <cell r="H594" t="str">
            <v xml:space="preserve">de alimentos             </v>
          </cell>
        </row>
        <row r="595">
          <cell r="A595">
            <v>943514050101</v>
          </cell>
          <cell r="B595" t="str">
            <v>14050101</v>
          </cell>
          <cell r="C595">
            <v>5</v>
          </cell>
          <cell r="D595" t="str">
            <v xml:space="preserve">alimentos                </v>
          </cell>
          <cell r="E595" t="str">
            <v xml:space="preserve">Activos   </v>
          </cell>
          <cell r="F595" t="str">
            <v xml:space="preserve">inventarios              </v>
          </cell>
          <cell r="G595" t="str">
            <v xml:space="preserve">materias primas          </v>
          </cell>
          <cell r="H595" t="str">
            <v xml:space="preserve">de alimentos             </v>
          </cell>
          <cell r="I595" t="str">
            <v xml:space="preserve">alimentos                </v>
          </cell>
        </row>
        <row r="596">
          <cell r="A596">
            <v>9435140502</v>
          </cell>
          <cell r="B596" t="str">
            <v>140502</v>
          </cell>
          <cell r="C596">
            <v>4</v>
          </cell>
          <cell r="D596" t="str">
            <v xml:space="preserve">de bebidas               </v>
          </cell>
          <cell r="E596" t="str">
            <v xml:space="preserve">Activos   </v>
          </cell>
          <cell r="F596" t="str">
            <v xml:space="preserve">inventarios              </v>
          </cell>
          <cell r="G596" t="str">
            <v xml:space="preserve">materias primas          </v>
          </cell>
          <cell r="H596" t="str">
            <v xml:space="preserve">de bebidas               </v>
          </cell>
        </row>
        <row r="597">
          <cell r="A597">
            <v>943514050201</v>
          </cell>
          <cell r="B597" t="str">
            <v>14050201</v>
          </cell>
          <cell r="C597">
            <v>5</v>
          </cell>
          <cell r="D597" t="str">
            <v xml:space="preserve">bebidas                  </v>
          </cell>
          <cell r="E597" t="str">
            <v xml:space="preserve">Activos   </v>
          </cell>
          <cell r="F597" t="str">
            <v xml:space="preserve">inventarios              </v>
          </cell>
          <cell r="G597" t="str">
            <v xml:space="preserve">materias primas          </v>
          </cell>
          <cell r="H597" t="str">
            <v xml:space="preserve">de bebidas               </v>
          </cell>
          <cell r="I597" t="str">
            <v xml:space="preserve">bebidas                  </v>
          </cell>
        </row>
        <row r="598">
          <cell r="A598">
            <v>9435140595</v>
          </cell>
          <cell r="B598" t="str">
            <v>140595</v>
          </cell>
          <cell r="C598">
            <v>4</v>
          </cell>
          <cell r="D598" t="str">
            <v xml:space="preserve">devoluciones             </v>
          </cell>
          <cell r="E598" t="str">
            <v xml:space="preserve">Activos   </v>
          </cell>
          <cell r="F598" t="str">
            <v xml:space="preserve">inventarios              </v>
          </cell>
          <cell r="G598" t="str">
            <v xml:space="preserve">materias primas          </v>
          </cell>
          <cell r="H598" t="str">
            <v xml:space="preserve">devoluciones             </v>
          </cell>
        </row>
        <row r="599">
          <cell r="A599">
            <v>943514059501</v>
          </cell>
          <cell r="B599" t="str">
            <v>14059501</v>
          </cell>
          <cell r="C599">
            <v>5</v>
          </cell>
          <cell r="D599" t="str">
            <v xml:space="preserve">devoluciones             </v>
          </cell>
          <cell r="E599" t="str">
            <v xml:space="preserve">Activos   </v>
          </cell>
          <cell r="F599" t="str">
            <v xml:space="preserve">inventarios              </v>
          </cell>
          <cell r="G599" t="str">
            <v xml:space="preserve">materias primas          </v>
          </cell>
          <cell r="H599" t="str">
            <v xml:space="preserve">devoluciones             </v>
          </cell>
          <cell r="I599" t="str">
            <v xml:space="preserve">devoluciones             </v>
          </cell>
        </row>
        <row r="600">
          <cell r="A600">
            <v>9435140599</v>
          </cell>
          <cell r="B600" t="str">
            <v>140599</v>
          </cell>
          <cell r="C600">
            <v>4</v>
          </cell>
          <cell r="D600" t="str">
            <v xml:space="preserve">ajustes por inflacion    </v>
          </cell>
          <cell r="E600" t="str">
            <v xml:space="preserve">Activos   </v>
          </cell>
          <cell r="F600" t="str">
            <v xml:space="preserve">inventarios              </v>
          </cell>
          <cell r="G600" t="str">
            <v xml:space="preserve">materias primas          </v>
          </cell>
          <cell r="H600" t="str">
            <v xml:space="preserve">ajustes por inflacion    </v>
          </cell>
        </row>
        <row r="601">
          <cell r="A601">
            <v>943514059901</v>
          </cell>
          <cell r="B601" t="str">
            <v>14059901</v>
          </cell>
          <cell r="C601">
            <v>5</v>
          </cell>
          <cell r="D601" t="str">
            <v xml:space="preserve">ajuste por inflacion     </v>
          </cell>
          <cell r="E601" t="str">
            <v xml:space="preserve">Activos   </v>
          </cell>
          <cell r="F601" t="str">
            <v xml:space="preserve">inventarios              </v>
          </cell>
          <cell r="G601" t="str">
            <v xml:space="preserve">materias primas          </v>
          </cell>
          <cell r="H601" t="str">
            <v xml:space="preserve">ajustes por inflacion    </v>
          </cell>
          <cell r="I601" t="str">
            <v xml:space="preserve">ajuste por inflacion     </v>
          </cell>
        </row>
        <row r="602">
          <cell r="A602">
            <v>94351410</v>
          </cell>
          <cell r="B602" t="str">
            <v>1410</v>
          </cell>
          <cell r="C602">
            <v>3</v>
          </cell>
          <cell r="D602" t="str">
            <v xml:space="preserve">productos en proceso     </v>
          </cell>
          <cell r="E602" t="str">
            <v xml:space="preserve">Activos   </v>
          </cell>
          <cell r="F602" t="str">
            <v xml:space="preserve">inventarios              </v>
          </cell>
          <cell r="G602" t="str">
            <v xml:space="preserve">productos en proceso     </v>
          </cell>
        </row>
        <row r="603">
          <cell r="A603">
            <v>9435141001</v>
          </cell>
          <cell r="B603" t="str">
            <v>141001</v>
          </cell>
          <cell r="C603">
            <v>4</v>
          </cell>
          <cell r="D603" t="str">
            <v xml:space="preserve">alimentos                </v>
          </cell>
          <cell r="E603" t="str">
            <v xml:space="preserve">Activos   </v>
          </cell>
          <cell r="F603" t="str">
            <v xml:space="preserve">inventarios              </v>
          </cell>
          <cell r="G603" t="str">
            <v xml:space="preserve">productos en proceso     </v>
          </cell>
          <cell r="H603" t="str">
            <v xml:space="preserve">alimentos                </v>
          </cell>
        </row>
        <row r="604">
          <cell r="A604">
            <v>9435141002</v>
          </cell>
          <cell r="B604" t="str">
            <v>141002</v>
          </cell>
          <cell r="C604">
            <v>4</v>
          </cell>
          <cell r="D604" t="str">
            <v xml:space="preserve">bebidas                  </v>
          </cell>
          <cell r="E604" t="str">
            <v xml:space="preserve">Activos   </v>
          </cell>
          <cell r="F604" t="str">
            <v xml:space="preserve">inventarios              </v>
          </cell>
          <cell r="G604" t="str">
            <v xml:space="preserve">productos en proceso     </v>
          </cell>
          <cell r="H604" t="str">
            <v xml:space="preserve">bebidas                  </v>
          </cell>
        </row>
        <row r="605">
          <cell r="A605">
            <v>9435141099</v>
          </cell>
          <cell r="B605" t="str">
            <v>141099</v>
          </cell>
          <cell r="C605">
            <v>4</v>
          </cell>
          <cell r="D605" t="str">
            <v xml:space="preserve">ajuste por inflacion     </v>
          </cell>
          <cell r="E605" t="str">
            <v xml:space="preserve">Activos   </v>
          </cell>
          <cell r="F605" t="str">
            <v xml:space="preserve">inventarios              </v>
          </cell>
          <cell r="G605" t="str">
            <v xml:space="preserve">productos en proceso     </v>
          </cell>
          <cell r="H605" t="str">
            <v xml:space="preserve">ajuste por inflacion     </v>
          </cell>
        </row>
        <row r="606">
          <cell r="A606">
            <v>94351430</v>
          </cell>
          <cell r="B606" t="str">
            <v>1430</v>
          </cell>
          <cell r="C606">
            <v>3</v>
          </cell>
          <cell r="D606" t="str">
            <v xml:space="preserve">productos terminados     </v>
          </cell>
          <cell r="E606" t="str">
            <v xml:space="preserve">Activos   </v>
          </cell>
          <cell r="F606" t="str">
            <v xml:space="preserve">inventarios              </v>
          </cell>
          <cell r="G606" t="str">
            <v xml:space="preserve">productos terminados     </v>
          </cell>
        </row>
        <row r="607">
          <cell r="A607">
            <v>9435143001</v>
          </cell>
          <cell r="B607" t="str">
            <v>143001</v>
          </cell>
          <cell r="C607">
            <v>4</v>
          </cell>
          <cell r="D607" t="str">
            <v xml:space="preserve">alimentos                </v>
          </cell>
          <cell r="E607" t="str">
            <v xml:space="preserve">Activos   </v>
          </cell>
          <cell r="F607" t="str">
            <v xml:space="preserve">inventarios              </v>
          </cell>
          <cell r="G607" t="str">
            <v xml:space="preserve">productos terminados     </v>
          </cell>
          <cell r="H607" t="str">
            <v xml:space="preserve">alimentos                </v>
          </cell>
        </row>
        <row r="608">
          <cell r="A608">
            <v>9435143002</v>
          </cell>
          <cell r="B608" t="str">
            <v>143002</v>
          </cell>
          <cell r="C608">
            <v>4</v>
          </cell>
          <cell r="D608" t="str">
            <v xml:space="preserve">bebidas                  </v>
          </cell>
          <cell r="E608" t="str">
            <v xml:space="preserve">Activos   </v>
          </cell>
          <cell r="F608" t="str">
            <v xml:space="preserve">inventarios              </v>
          </cell>
          <cell r="G608" t="str">
            <v xml:space="preserve">productos terminados     </v>
          </cell>
          <cell r="H608" t="str">
            <v xml:space="preserve">bebidas                  </v>
          </cell>
        </row>
        <row r="609">
          <cell r="A609">
            <v>9435143099</v>
          </cell>
          <cell r="B609" t="str">
            <v>143099</v>
          </cell>
          <cell r="C609">
            <v>4</v>
          </cell>
          <cell r="D609" t="str">
            <v xml:space="preserve">ajuste por inflacion     </v>
          </cell>
          <cell r="E609" t="str">
            <v xml:space="preserve">Activos   </v>
          </cell>
          <cell r="F609" t="str">
            <v xml:space="preserve">inventarios              </v>
          </cell>
          <cell r="G609" t="str">
            <v xml:space="preserve">productos terminados     </v>
          </cell>
          <cell r="H609" t="str">
            <v xml:space="preserve">ajuste por inflacion     </v>
          </cell>
        </row>
        <row r="610">
          <cell r="A610">
            <v>94351435</v>
          </cell>
          <cell r="B610" t="str">
            <v>1435</v>
          </cell>
          <cell r="C610">
            <v>3</v>
          </cell>
          <cell r="D610" t="str">
            <v>mercancia no fabricada po</v>
          </cell>
          <cell r="E610" t="str">
            <v xml:space="preserve">Activos   </v>
          </cell>
          <cell r="F610" t="str">
            <v xml:space="preserve">inventarios              </v>
          </cell>
          <cell r="G610" t="str">
            <v>mercancia no fabricada po</v>
          </cell>
        </row>
        <row r="611">
          <cell r="A611">
            <v>9435143501</v>
          </cell>
          <cell r="B611" t="str">
            <v>143501</v>
          </cell>
          <cell r="C611">
            <v>4</v>
          </cell>
          <cell r="D611" t="str">
            <v xml:space="preserve">cigarrillos y otros      </v>
          </cell>
          <cell r="E611" t="str">
            <v xml:space="preserve">Activos   </v>
          </cell>
          <cell r="F611" t="str">
            <v xml:space="preserve">inventarios              </v>
          </cell>
          <cell r="G611" t="str">
            <v>mercancia no fabricada po</v>
          </cell>
          <cell r="H611" t="str">
            <v xml:space="preserve">cigarrillos y otros      </v>
          </cell>
        </row>
        <row r="612">
          <cell r="A612">
            <v>943514350101</v>
          </cell>
          <cell r="B612" t="str">
            <v>14350101</v>
          </cell>
          <cell r="C612">
            <v>5</v>
          </cell>
          <cell r="D612" t="str">
            <v xml:space="preserve">cigarrillo y otros       </v>
          </cell>
          <cell r="E612" t="str">
            <v xml:space="preserve">Activos   </v>
          </cell>
          <cell r="F612" t="str">
            <v xml:space="preserve">inventarios              </v>
          </cell>
          <cell r="G612" t="str">
            <v>mercancia no fabricada po</v>
          </cell>
          <cell r="H612" t="str">
            <v xml:space="preserve">cigarrillos y otros      </v>
          </cell>
          <cell r="I612" t="str">
            <v xml:space="preserve">cigarrillo y otros       </v>
          </cell>
        </row>
        <row r="613">
          <cell r="A613">
            <v>9435143502</v>
          </cell>
          <cell r="B613" t="str">
            <v>143502</v>
          </cell>
          <cell r="C613">
            <v>4</v>
          </cell>
          <cell r="D613" t="str">
            <v>papeleria y utiles de esc</v>
          </cell>
          <cell r="E613" t="str">
            <v xml:space="preserve">Activos   </v>
          </cell>
          <cell r="F613" t="str">
            <v xml:space="preserve">inventarios              </v>
          </cell>
          <cell r="G613" t="str">
            <v>mercancia no fabricada po</v>
          </cell>
          <cell r="H613" t="str">
            <v>papeleria y utiles de esc</v>
          </cell>
        </row>
        <row r="614">
          <cell r="A614">
            <v>943514350201</v>
          </cell>
          <cell r="B614" t="str">
            <v>14350201</v>
          </cell>
          <cell r="C614">
            <v>5</v>
          </cell>
          <cell r="D614" t="str">
            <v xml:space="preserve">papeleria                </v>
          </cell>
          <cell r="E614" t="str">
            <v xml:space="preserve">Activos   </v>
          </cell>
          <cell r="F614" t="str">
            <v xml:space="preserve">inventarios              </v>
          </cell>
          <cell r="G614" t="str">
            <v>mercancia no fabricada po</v>
          </cell>
          <cell r="H614" t="str">
            <v>papeleria y utiles de esc</v>
          </cell>
          <cell r="I614" t="str">
            <v xml:space="preserve">papeleria                </v>
          </cell>
        </row>
        <row r="615">
          <cell r="A615">
            <v>943514350202</v>
          </cell>
          <cell r="B615" t="str">
            <v>14350202</v>
          </cell>
          <cell r="C615">
            <v>5</v>
          </cell>
          <cell r="D615" t="str">
            <v xml:space="preserve">utiles de escritorio     </v>
          </cell>
          <cell r="E615" t="str">
            <v xml:space="preserve">Activos   </v>
          </cell>
          <cell r="F615" t="str">
            <v xml:space="preserve">inventarios              </v>
          </cell>
          <cell r="G615" t="str">
            <v>mercancia no fabricada po</v>
          </cell>
          <cell r="H615" t="str">
            <v>papeleria y utiles de esc</v>
          </cell>
          <cell r="I615" t="str">
            <v xml:space="preserve">utiles de escritorio     </v>
          </cell>
        </row>
        <row r="616">
          <cell r="A616">
            <v>943514350203</v>
          </cell>
          <cell r="B616" t="str">
            <v>14350203</v>
          </cell>
          <cell r="C616">
            <v>5</v>
          </cell>
          <cell r="D616" t="str">
            <v xml:space="preserve">formularios e impresos   </v>
          </cell>
          <cell r="E616" t="str">
            <v xml:space="preserve">Activos   </v>
          </cell>
          <cell r="F616" t="str">
            <v xml:space="preserve">inventarios              </v>
          </cell>
          <cell r="G616" t="str">
            <v>mercancia no fabricada po</v>
          </cell>
          <cell r="H616" t="str">
            <v>papeleria y utiles de esc</v>
          </cell>
          <cell r="I616" t="str">
            <v xml:space="preserve">formularios e impresos   </v>
          </cell>
        </row>
        <row r="617">
          <cell r="A617">
            <v>9435143503</v>
          </cell>
          <cell r="B617" t="str">
            <v>143503</v>
          </cell>
          <cell r="C617">
            <v>4</v>
          </cell>
          <cell r="D617" t="str">
            <v xml:space="preserve">suministros              </v>
          </cell>
          <cell r="E617" t="str">
            <v xml:space="preserve">Activos   </v>
          </cell>
          <cell r="F617" t="str">
            <v xml:space="preserve">inventarios              </v>
          </cell>
          <cell r="G617" t="str">
            <v>mercancia no fabricada po</v>
          </cell>
          <cell r="H617" t="str">
            <v xml:space="preserve">suministros              </v>
          </cell>
        </row>
        <row r="618">
          <cell r="A618">
            <v>943514350301</v>
          </cell>
          <cell r="B618" t="str">
            <v>14350301</v>
          </cell>
          <cell r="C618">
            <v>5</v>
          </cell>
          <cell r="D618" t="str">
            <v xml:space="preserve">suministro huespedes     </v>
          </cell>
          <cell r="E618" t="str">
            <v xml:space="preserve">Activos   </v>
          </cell>
          <cell r="F618" t="str">
            <v xml:space="preserve">inventarios              </v>
          </cell>
          <cell r="G618" t="str">
            <v>mercancia no fabricada po</v>
          </cell>
          <cell r="H618" t="str">
            <v>suministros</v>
          </cell>
          <cell r="I618" t="str">
            <v xml:space="preserve">suministro huespedes     </v>
          </cell>
        </row>
        <row r="619">
          <cell r="A619">
            <v>943514350302</v>
          </cell>
          <cell r="B619" t="str">
            <v>14350302</v>
          </cell>
          <cell r="C619">
            <v>5</v>
          </cell>
          <cell r="D619" t="str">
            <v xml:space="preserve">suministro aseo          </v>
          </cell>
          <cell r="E619" t="str">
            <v xml:space="preserve">Activos   </v>
          </cell>
          <cell r="F619" t="str">
            <v xml:space="preserve">inventarios              </v>
          </cell>
          <cell r="G619" t="str">
            <v>mercancia no fabricada po</v>
          </cell>
          <cell r="H619" t="str">
            <v>suministros</v>
          </cell>
          <cell r="I619" t="str">
            <v xml:space="preserve">suministro aseo          </v>
          </cell>
        </row>
        <row r="620">
          <cell r="A620">
            <v>943514350303</v>
          </cell>
          <cell r="B620" t="str">
            <v>14350303</v>
          </cell>
          <cell r="C620">
            <v>5</v>
          </cell>
          <cell r="D620" t="str">
            <v xml:space="preserve">medicamentos             </v>
          </cell>
          <cell r="E620" t="str">
            <v xml:space="preserve">Activos   </v>
          </cell>
          <cell r="F620" t="str">
            <v xml:space="preserve">inventarios              </v>
          </cell>
          <cell r="G620" t="str">
            <v>mercancia no fabricada po</v>
          </cell>
          <cell r="H620" t="str">
            <v>suministros</v>
          </cell>
          <cell r="I620" t="str">
            <v xml:space="preserve">medicamentos             </v>
          </cell>
        </row>
        <row r="621">
          <cell r="A621">
            <v>9435143504</v>
          </cell>
          <cell r="B621" t="str">
            <v>143504</v>
          </cell>
          <cell r="C621">
            <v>4</v>
          </cell>
          <cell r="D621" t="str">
            <v xml:space="preserve">manteminiento            </v>
          </cell>
          <cell r="E621" t="str">
            <v xml:space="preserve">Activos   </v>
          </cell>
          <cell r="F621" t="str">
            <v xml:space="preserve">inventarios              </v>
          </cell>
          <cell r="G621" t="str">
            <v>mercancia no fabricada po</v>
          </cell>
          <cell r="H621" t="str">
            <v xml:space="preserve">manteminiento            </v>
          </cell>
        </row>
        <row r="622">
          <cell r="A622">
            <v>943514350401</v>
          </cell>
          <cell r="B622" t="str">
            <v>14350401</v>
          </cell>
          <cell r="C622">
            <v>5</v>
          </cell>
          <cell r="D622" t="str">
            <v xml:space="preserve">mantenimiento            </v>
          </cell>
          <cell r="E622" t="str">
            <v xml:space="preserve">Activos   </v>
          </cell>
          <cell r="F622" t="str">
            <v xml:space="preserve">inventarios              </v>
          </cell>
          <cell r="G622" t="str">
            <v>mercancia no fabricada po</v>
          </cell>
          <cell r="H622" t="str">
            <v>mantenimiento</v>
          </cell>
          <cell r="I622" t="str">
            <v xml:space="preserve">mantenimiento            </v>
          </cell>
        </row>
        <row r="623">
          <cell r="A623">
            <v>9435143506</v>
          </cell>
          <cell r="B623" t="str">
            <v>143506</v>
          </cell>
          <cell r="C623">
            <v>4</v>
          </cell>
          <cell r="D623" t="str">
            <v xml:space="preserve">suministros trabajadores </v>
          </cell>
          <cell r="E623" t="str">
            <v xml:space="preserve">Activos   </v>
          </cell>
          <cell r="F623" t="str">
            <v xml:space="preserve">inventarios              </v>
          </cell>
          <cell r="G623" t="str">
            <v>mercancia no fabricada po</v>
          </cell>
          <cell r="H623" t="str">
            <v xml:space="preserve">suministros trabajadores </v>
          </cell>
        </row>
        <row r="624">
          <cell r="A624">
            <v>9435143595</v>
          </cell>
          <cell r="B624" t="str">
            <v>143595</v>
          </cell>
          <cell r="C624">
            <v>4</v>
          </cell>
          <cell r="D624" t="str">
            <v xml:space="preserve">devoluciones             </v>
          </cell>
          <cell r="E624" t="str">
            <v xml:space="preserve">Activos   </v>
          </cell>
          <cell r="F624" t="str">
            <v xml:space="preserve">inventarios              </v>
          </cell>
          <cell r="G624" t="str">
            <v>mercancia no fabricada po</v>
          </cell>
          <cell r="H624" t="str">
            <v xml:space="preserve">devoluciones             </v>
          </cell>
        </row>
        <row r="625">
          <cell r="A625">
            <v>943514359501</v>
          </cell>
          <cell r="B625" t="str">
            <v>14359501</v>
          </cell>
          <cell r="C625">
            <v>5</v>
          </cell>
          <cell r="D625" t="str">
            <v xml:space="preserve">devoluciones             </v>
          </cell>
          <cell r="E625" t="str">
            <v xml:space="preserve">Activos   </v>
          </cell>
          <cell r="F625" t="str">
            <v xml:space="preserve">inventarios              </v>
          </cell>
          <cell r="G625" t="str">
            <v>mercancia no fabricada po</v>
          </cell>
          <cell r="H625" t="str">
            <v xml:space="preserve">devoluciones             </v>
          </cell>
          <cell r="I625" t="str">
            <v xml:space="preserve">devoluciones             </v>
          </cell>
        </row>
        <row r="626">
          <cell r="A626">
            <v>9435143599</v>
          </cell>
          <cell r="B626" t="str">
            <v>143599</v>
          </cell>
          <cell r="C626">
            <v>4</v>
          </cell>
          <cell r="D626" t="str">
            <v xml:space="preserve">ajustes por inflacion    </v>
          </cell>
          <cell r="E626" t="str">
            <v xml:space="preserve">Activos   </v>
          </cell>
          <cell r="F626" t="str">
            <v xml:space="preserve">inventarios              </v>
          </cell>
          <cell r="G626" t="str">
            <v>mercancia no fabricada po</v>
          </cell>
          <cell r="H626" t="str">
            <v xml:space="preserve">ajustes por inflacion    </v>
          </cell>
        </row>
        <row r="627">
          <cell r="A627">
            <v>94351455</v>
          </cell>
          <cell r="B627" t="str">
            <v>1455</v>
          </cell>
          <cell r="C627">
            <v>3</v>
          </cell>
          <cell r="D627" t="str">
            <v>almacen de materiales rep</v>
          </cell>
          <cell r="E627" t="str">
            <v xml:space="preserve">Activos   </v>
          </cell>
          <cell r="F627" t="str">
            <v xml:space="preserve">inventarios              </v>
          </cell>
          <cell r="G627" t="str">
            <v>almacen de materiales rep</v>
          </cell>
        </row>
        <row r="628">
          <cell r="A628">
            <v>94351465</v>
          </cell>
          <cell r="B628" t="str">
            <v>1465</v>
          </cell>
          <cell r="C628">
            <v>3</v>
          </cell>
          <cell r="D628" t="str">
            <v xml:space="preserve">mercancias,mat.prim.,rep </v>
          </cell>
          <cell r="E628" t="str">
            <v xml:space="preserve">Activos   </v>
          </cell>
          <cell r="F628" t="str">
            <v xml:space="preserve">inventarios              </v>
          </cell>
          <cell r="G628" t="str">
            <v xml:space="preserve">mercancias,mat.prim.,rep </v>
          </cell>
        </row>
        <row r="629">
          <cell r="A629">
            <v>94351499</v>
          </cell>
          <cell r="B629" t="str">
            <v>1499</v>
          </cell>
          <cell r="C629">
            <v>3</v>
          </cell>
          <cell r="D629" t="str">
            <v xml:space="preserve">provisiones              </v>
          </cell>
          <cell r="E629" t="str">
            <v xml:space="preserve">Activos   </v>
          </cell>
          <cell r="F629" t="str">
            <v xml:space="preserve">inventarios              </v>
          </cell>
          <cell r="G629" t="str">
            <v xml:space="preserve">provisiones              </v>
          </cell>
        </row>
        <row r="630">
          <cell r="A630">
            <v>943515</v>
          </cell>
          <cell r="B630" t="str">
            <v>15</v>
          </cell>
          <cell r="C630">
            <v>2</v>
          </cell>
          <cell r="D630" t="str">
            <v>propiedad,planta y equipo</v>
          </cell>
          <cell r="E630" t="str">
            <v xml:space="preserve">Activos   </v>
          </cell>
          <cell r="F630" t="str">
            <v>propiedad,planta y equipo</v>
          </cell>
        </row>
        <row r="631">
          <cell r="A631">
            <v>94351504</v>
          </cell>
          <cell r="B631" t="str">
            <v>1504</v>
          </cell>
          <cell r="C631">
            <v>3</v>
          </cell>
          <cell r="D631" t="str">
            <v xml:space="preserve">terrenos                 </v>
          </cell>
          <cell r="E631" t="str">
            <v xml:space="preserve">Activos   </v>
          </cell>
          <cell r="F631" t="str">
            <v>propiedad,planta y equipo</v>
          </cell>
          <cell r="G631" t="str">
            <v xml:space="preserve">terrenos                 </v>
          </cell>
        </row>
        <row r="632">
          <cell r="A632">
            <v>94351508</v>
          </cell>
          <cell r="B632" t="str">
            <v>1508</v>
          </cell>
          <cell r="C632">
            <v>3</v>
          </cell>
          <cell r="D632" t="str">
            <v xml:space="preserve">construcciones en curso  </v>
          </cell>
          <cell r="E632" t="str">
            <v xml:space="preserve">Activos   </v>
          </cell>
          <cell r="F632" t="str">
            <v>propiedad,planta y equipo</v>
          </cell>
          <cell r="G632" t="str">
            <v xml:space="preserve">construcciones en curso  </v>
          </cell>
        </row>
        <row r="633">
          <cell r="A633">
            <v>94351520</v>
          </cell>
          <cell r="B633" t="str">
            <v>1520</v>
          </cell>
          <cell r="C633">
            <v>3</v>
          </cell>
          <cell r="D633" t="str">
            <v xml:space="preserve">maquinaria y equipo      </v>
          </cell>
          <cell r="E633" t="str">
            <v xml:space="preserve">Activos   </v>
          </cell>
          <cell r="F633" t="str">
            <v>propiedad,planta y equipo</v>
          </cell>
          <cell r="G633" t="str">
            <v xml:space="preserve">maquinaria y equipo      </v>
          </cell>
        </row>
        <row r="634">
          <cell r="A634">
            <v>9435152005</v>
          </cell>
          <cell r="B634" t="str">
            <v>152005</v>
          </cell>
          <cell r="C634">
            <v>4</v>
          </cell>
          <cell r="D634" t="str">
            <v xml:space="preserve">mantenimiento            </v>
          </cell>
          <cell r="E634" t="str">
            <v xml:space="preserve">Activos   </v>
          </cell>
          <cell r="F634" t="str">
            <v>propiedad,planta y equipo</v>
          </cell>
          <cell r="G634" t="str">
            <v xml:space="preserve">maquinaria y equipo      </v>
          </cell>
          <cell r="H634" t="str">
            <v xml:space="preserve">mantenimiento            </v>
          </cell>
        </row>
        <row r="635">
          <cell r="A635">
            <v>943515200501</v>
          </cell>
          <cell r="B635" t="str">
            <v>15200501</v>
          </cell>
          <cell r="C635">
            <v>5</v>
          </cell>
          <cell r="D635" t="str">
            <v>compresor libre de aceite</v>
          </cell>
          <cell r="E635" t="str">
            <v xml:space="preserve">Activos   </v>
          </cell>
          <cell r="F635" t="str">
            <v>propiedad,planta y equipo</v>
          </cell>
          <cell r="G635" t="str">
            <v xml:space="preserve">maquinaria y equipo      </v>
          </cell>
          <cell r="H635" t="str">
            <v>mantenimiento</v>
          </cell>
          <cell r="I635" t="str">
            <v>compresor libre de aceite</v>
          </cell>
        </row>
        <row r="636">
          <cell r="A636">
            <v>943515200503</v>
          </cell>
          <cell r="B636" t="str">
            <v>15200503</v>
          </cell>
          <cell r="C636">
            <v>5</v>
          </cell>
          <cell r="D636" t="str">
            <v>lijadora, orbital de palm</v>
          </cell>
          <cell r="E636" t="str">
            <v xml:space="preserve">Activos   </v>
          </cell>
          <cell r="F636" t="str">
            <v>propiedad,planta y equipo</v>
          </cell>
          <cell r="G636" t="str">
            <v xml:space="preserve">maquinaria y equipo      </v>
          </cell>
          <cell r="H636" t="str">
            <v>mantenimiento</v>
          </cell>
          <cell r="I636" t="str">
            <v>lijadora, orbital de palm</v>
          </cell>
        </row>
        <row r="637">
          <cell r="A637">
            <v>943515200504</v>
          </cell>
          <cell r="B637" t="str">
            <v>15200504</v>
          </cell>
          <cell r="C637">
            <v>5</v>
          </cell>
          <cell r="D637" t="str">
            <v xml:space="preserve">zorra metalica plana con </v>
          </cell>
          <cell r="E637" t="str">
            <v xml:space="preserve">Activos   </v>
          </cell>
          <cell r="F637" t="str">
            <v>propiedad,planta y equipo</v>
          </cell>
          <cell r="G637" t="str">
            <v xml:space="preserve">maquinaria y equipo      </v>
          </cell>
          <cell r="H637" t="str">
            <v>mantenimiento</v>
          </cell>
          <cell r="I637" t="str">
            <v xml:space="preserve">zorra metalica plana con </v>
          </cell>
        </row>
        <row r="638">
          <cell r="A638">
            <v>943515200505</v>
          </cell>
          <cell r="B638" t="str">
            <v>15200505</v>
          </cell>
          <cell r="C638">
            <v>5</v>
          </cell>
          <cell r="D638" t="str">
            <v>sistema de alarma de ince</v>
          </cell>
          <cell r="E638" t="str">
            <v xml:space="preserve">Activos   </v>
          </cell>
          <cell r="F638" t="str">
            <v>propiedad,planta y equipo</v>
          </cell>
          <cell r="G638" t="str">
            <v xml:space="preserve">maquinaria y equipo      </v>
          </cell>
          <cell r="H638" t="str">
            <v>mantenimiento</v>
          </cell>
          <cell r="I638" t="str">
            <v>sistema de alarma de ince</v>
          </cell>
        </row>
        <row r="639">
          <cell r="A639">
            <v>943515200511</v>
          </cell>
          <cell r="B639" t="str">
            <v>15200511</v>
          </cell>
          <cell r="C639">
            <v>5</v>
          </cell>
          <cell r="D639" t="str">
            <v>vaporizadora j-2000 jiffy</v>
          </cell>
          <cell r="E639" t="str">
            <v xml:space="preserve">Activos   </v>
          </cell>
          <cell r="F639" t="str">
            <v>propiedad,planta y equipo</v>
          </cell>
          <cell r="G639" t="str">
            <v xml:space="preserve">maquinaria y equipo      </v>
          </cell>
          <cell r="H639" t="str">
            <v>mantenimiento</v>
          </cell>
          <cell r="I639" t="str">
            <v>vaporizadora j-2000 jiffy</v>
          </cell>
        </row>
        <row r="640">
          <cell r="A640">
            <v>94351524</v>
          </cell>
          <cell r="B640" t="str">
            <v>1524</v>
          </cell>
          <cell r="C640">
            <v>3</v>
          </cell>
          <cell r="D640" t="str">
            <v xml:space="preserve">equipo de oficina        </v>
          </cell>
          <cell r="E640" t="str">
            <v xml:space="preserve">Activos   </v>
          </cell>
          <cell r="F640" t="str">
            <v>propiedad,planta y equipo</v>
          </cell>
          <cell r="G640" t="str">
            <v xml:space="preserve">equipo de oficina        </v>
          </cell>
        </row>
        <row r="641">
          <cell r="A641">
            <v>9435152405</v>
          </cell>
          <cell r="B641" t="str">
            <v>152405</v>
          </cell>
          <cell r="C641">
            <v>4</v>
          </cell>
          <cell r="D641" t="str">
            <v xml:space="preserve">muebles y enseres        </v>
          </cell>
          <cell r="E641" t="str">
            <v xml:space="preserve">Activos   </v>
          </cell>
          <cell r="F641" t="str">
            <v>propiedad,planta y equipo</v>
          </cell>
          <cell r="G641" t="str">
            <v xml:space="preserve">equipo de oficina        </v>
          </cell>
          <cell r="H641" t="str">
            <v xml:space="preserve">muebles y enseres        </v>
          </cell>
        </row>
        <row r="642">
          <cell r="A642">
            <v>943515240501</v>
          </cell>
          <cell r="B642" t="str">
            <v>15240501</v>
          </cell>
          <cell r="C642">
            <v>5</v>
          </cell>
          <cell r="D642" t="str">
            <v>sillas giratorias con esp</v>
          </cell>
          <cell r="E642" t="str">
            <v xml:space="preserve">Activos   </v>
          </cell>
          <cell r="F642" t="str">
            <v>propiedad,planta y equipo</v>
          </cell>
          <cell r="G642" t="str">
            <v xml:space="preserve">equipo de oficina        </v>
          </cell>
          <cell r="H642" t="str">
            <v xml:space="preserve">muebles y enseres        </v>
          </cell>
          <cell r="I642" t="str">
            <v>sillas giratorias con esp</v>
          </cell>
        </row>
        <row r="643">
          <cell r="A643">
            <v>94351528</v>
          </cell>
          <cell r="B643" t="str">
            <v>1528</v>
          </cell>
          <cell r="C643">
            <v>3</v>
          </cell>
          <cell r="D643" t="str">
            <v>equipo de computacion y c</v>
          </cell>
          <cell r="E643" t="str">
            <v xml:space="preserve">Activos   </v>
          </cell>
          <cell r="F643" t="str">
            <v>propiedad,planta y equipo</v>
          </cell>
          <cell r="G643" t="str">
            <v>equipo de computacion y c</v>
          </cell>
        </row>
        <row r="644">
          <cell r="A644">
            <v>9435152805</v>
          </cell>
          <cell r="B644" t="str">
            <v>152805</v>
          </cell>
          <cell r="C644">
            <v>4</v>
          </cell>
          <cell r="D644" t="str">
            <v xml:space="preserve">equipo de computacion    </v>
          </cell>
          <cell r="E644" t="str">
            <v xml:space="preserve">Activos   </v>
          </cell>
          <cell r="F644" t="str">
            <v>propiedad,planta y equipo</v>
          </cell>
          <cell r="G644" t="str">
            <v>equipo de computacion y c</v>
          </cell>
          <cell r="H644" t="str">
            <v xml:space="preserve">equipo de computacion    </v>
          </cell>
        </row>
        <row r="645">
          <cell r="A645">
            <v>943515280501</v>
          </cell>
          <cell r="B645" t="str">
            <v>15280501</v>
          </cell>
          <cell r="C645">
            <v>5</v>
          </cell>
          <cell r="D645" t="str">
            <v xml:space="preserve">xer multi copiadora      </v>
          </cell>
          <cell r="E645" t="str">
            <v xml:space="preserve">Activos   </v>
          </cell>
          <cell r="F645" t="str">
            <v>propiedad,planta y equipo</v>
          </cell>
          <cell r="G645" t="str">
            <v>equipo de computacion y c</v>
          </cell>
          <cell r="H645" t="str">
            <v xml:space="preserve">equipo de computacion    </v>
          </cell>
          <cell r="I645" t="str">
            <v xml:space="preserve">xer multi copiadora      </v>
          </cell>
        </row>
        <row r="646">
          <cell r="A646">
            <v>943515280502</v>
          </cell>
          <cell r="B646" t="str">
            <v>15280502</v>
          </cell>
          <cell r="C646">
            <v>5</v>
          </cell>
          <cell r="D646" t="str">
            <v xml:space="preserve">equipos de computo       </v>
          </cell>
          <cell r="E646" t="str">
            <v xml:space="preserve">Activos   </v>
          </cell>
          <cell r="F646" t="str">
            <v>propiedad,planta y equipo</v>
          </cell>
          <cell r="G646" t="str">
            <v>equipo de computacion y c</v>
          </cell>
          <cell r="H646" t="str">
            <v xml:space="preserve">equipo de computacion    </v>
          </cell>
          <cell r="I646" t="str">
            <v xml:space="preserve">equipos de computo       </v>
          </cell>
        </row>
        <row r="647">
          <cell r="A647">
            <v>943515280503</v>
          </cell>
          <cell r="B647" t="str">
            <v>15280503</v>
          </cell>
          <cell r="C647">
            <v>5</v>
          </cell>
          <cell r="D647" t="str">
            <v>impresora xerox phaser 61</v>
          </cell>
          <cell r="E647" t="str">
            <v xml:space="preserve">Activos   </v>
          </cell>
          <cell r="F647" t="str">
            <v>propiedad,planta y equipo</v>
          </cell>
          <cell r="G647" t="str">
            <v>equipo de computacion y c</v>
          </cell>
          <cell r="H647" t="str">
            <v xml:space="preserve">equipo de computacion    </v>
          </cell>
          <cell r="I647" t="str">
            <v>impresora xerox phaser 61</v>
          </cell>
        </row>
        <row r="648">
          <cell r="A648">
            <v>943515280504</v>
          </cell>
          <cell r="B648" t="str">
            <v>15280504</v>
          </cell>
          <cell r="C648">
            <v>5</v>
          </cell>
          <cell r="D648" t="str">
            <v>impresora xerox phaser 61</v>
          </cell>
          <cell r="E648" t="str">
            <v xml:space="preserve">Activos   </v>
          </cell>
          <cell r="F648" t="str">
            <v>propiedad,planta y equipo</v>
          </cell>
          <cell r="G648" t="str">
            <v>equipo de computacion y c</v>
          </cell>
          <cell r="H648" t="str">
            <v xml:space="preserve">equipo de computacion    </v>
          </cell>
          <cell r="I648" t="str">
            <v>impresora xerox phaser 61</v>
          </cell>
        </row>
        <row r="649">
          <cell r="A649">
            <v>943515280505</v>
          </cell>
          <cell r="B649" t="str">
            <v>15280505</v>
          </cell>
          <cell r="C649">
            <v>5</v>
          </cell>
          <cell r="D649" t="str">
            <v>impresora epson 220 paral</v>
          </cell>
          <cell r="E649" t="str">
            <v xml:space="preserve">Activos   </v>
          </cell>
          <cell r="F649" t="str">
            <v>propiedad,planta y equipo</v>
          </cell>
          <cell r="G649" t="str">
            <v>equipo de computacion y c</v>
          </cell>
          <cell r="H649" t="str">
            <v xml:space="preserve">equipo de computacion    </v>
          </cell>
          <cell r="I649" t="str">
            <v>impresora epson 220 paral</v>
          </cell>
        </row>
        <row r="650">
          <cell r="A650">
            <v>943515280506</v>
          </cell>
          <cell r="B650" t="str">
            <v>15280506</v>
          </cell>
          <cell r="C650">
            <v>5</v>
          </cell>
          <cell r="D650" t="str">
            <v>monitor lcd elo 15 touchs</v>
          </cell>
          <cell r="E650" t="str">
            <v xml:space="preserve">Activos   </v>
          </cell>
          <cell r="F650" t="str">
            <v>propiedad,planta y equipo</v>
          </cell>
          <cell r="G650" t="str">
            <v>equipo de computacion y c</v>
          </cell>
          <cell r="H650" t="str">
            <v xml:space="preserve">equipo de computacion    </v>
          </cell>
          <cell r="I650" t="str">
            <v>monitor lcd elo 15 touchs</v>
          </cell>
        </row>
        <row r="651">
          <cell r="A651">
            <v>943515280507</v>
          </cell>
          <cell r="B651" t="str">
            <v>15280507</v>
          </cell>
          <cell r="C651">
            <v>5</v>
          </cell>
          <cell r="D651" t="str">
            <v>impresora epson tmu 220pd</v>
          </cell>
          <cell r="E651" t="str">
            <v xml:space="preserve">Activos   </v>
          </cell>
          <cell r="F651" t="str">
            <v>propiedad,planta y equipo</v>
          </cell>
          <cell r="G651" t="str">
            <v>equipo de computacion y c</v>
          </cell>
          <cell r="H651" t="str">
            <v xml:space="preserve">equipo de computacion    </v>
          </cell>
          <cell r="I651" t="str">
            <v>impresora epson tmu 220pd</v>
          </cell>
        </row>
        <row r="652">
          <cell r="A652">
            <v>943515280508</v>
          </cell>
          <cell r="B652" t="str">
            <v>15280508</v>
          </cell>
          <cell r="C652">
            <v>5</v>
          </cell>
          <cell r="D652" t="str">
            <v>impresora epson tm-t88iv-</v>
          </cell>
          <cell r="E652" t="str">
            <v xml:space="preserve">Activos   </v>
          </cell>
          <cell r="F652" t="str">
            <v>propiedad,planta y equipo</v>
          </cell>
          <cell r="G652" t="str">
            <v>equipo de computacion y c</v>
          </cell>
          <cell r="H652" t="str">
            <v xml:space="preserve">equipo de computacion    </v>
          </cell>
          <cell r="I652" t="str">
            <v>impresora epson tm-t88iv-</v>
          </cell>
        </row>
        <row r="653">
          <cell r="A653">
            <v>943515280509</v>
          </cell>
          <cell r="B653" t="str">
            <v>15280509</v>
          </cell>
          <cell r="C653">
            <v>5</v>
          </cell>
          <cell r="D653" t="str">
            <v>procesador intel,tarjeta,</v>
          </cell>
          <cell r="E653" t="str">
            <v xml:space="preserve">Activos   </v>
          </cell>
          <cell r="F653" t="str">
            <v>propiedad,planta y equipo</v>
          </cell>
          <cell r="G653" t="str">
            <v>equipo de computacion y c</v>
          </cell>
          <cell r="H653" t="str">
            <v xml:space="preserve">equipo de computacion    </v>
          </cell>
          <cell r="I653" t="str">
            <v>procesador intel,tarjeta,</v>
          </cell>
        </row>
        <row r="654">
          <cell r="A654">
            <v>9435152810</v>
          </cell>
          <cell r="B654" t="str">
            <v>152810</v>
          </cell>
          <cell r="C654">
            <v>4</v>
          </cell>
          <cell r="D654" t="str">
            <v xml:space="preserve">equipo de comunicaciones </v>
          </cell>
          <cell r="E654" t="str">
            <v xml:space="preserve">Activos   </v>
          </cell>
          <cell r="F654" t="str">
            <v>propiedad,planta y equipo</v>
          </cell>
          <cell r="G654" t="str">
            <v>equipo de computacion y c</v>
          </cell>
          <cell r="H654" t="str">
            <v xml:space="preserve">equipo de comunicaciones </v>
          </cell>
        </row>
        <row r="655">
          <cell r="A655">
            <v>943515281001</v>
          </cell>
          <cell r="B655" t="str">
            <v>15281001</v>
          </cell>
          <cell r="C655">
            <v>5</v>
          </cell>
          <cell r="D655" t="str">
            <v>camaras color alta resolu</v>
          </cell>
          <cell r="E655" t="str">
            <v xml:space="preserve">Activos   </v>
          </cell>
          <cell r="F655" t="str">
            <v>propiedad,planta y equipo</v>
          </cell>
          <cell r="G655" t="str">
            <v>equipo de computacion y c</v>
          </cell>
          <cell r="H655" t="str">
            <v xml:space="preserve">equipo de comunicaciones </v>
          </cell>
          <cell r="I655" t="str">
            <v>camaras color alta resolu</v>
          </cell>
        </row>
        <row r="656">
          <cell r="A656">
            <v>943515281002</v>
          </cell>
          <cell r="B656" t="str">
            <v>15281002</v>
          </cell>
          <cell r="C656">
            <v>5</v>
          </cell>
          <cell r="D656" t="str">
            <v>repetidor dual band anten</v>
          </cell>
          <cell r="E656" t="str">
            <v xml:space="preserve">Activos   </v>
          </cell>
          <cell r="F656" t="str">
            <v>propiedad,planta y equipo</v>
          </cell>
          <cell r="G656" t="str">
            <v>equipo de computacion y c</v>
          </cell>
          <cell r="H656" t="str">
            <v xml:space="preserve">equipo de comunicaciones </v>
          </cell>
          <cell r="I656" t="str">
            <v>repetidor dual band anten</v>
          </cell>
        </row>
        <row r="657">
          <cell r="A657">
            <v>943515281003</v>
          </cell>
          <cell r="B657" t="str">
            <v>15281003</v>
          </cell>
          <cell r="C657">
            <v>5</v>
          </cell>
          <cell r="D657" t="str">
            <v>equipo sony ericsson k 31</v>
          </cell>
          <cell r="E657" t="str">
            <v xml:space="preserve">Activos   </v>
          </cell>
          <cell r="F657" t="str">
            <v>propiedad,planta y equipo</v>
          </cell>
          <cell r="G657" t="str">
            <v>equipo de computacion y c</v>
          </cell>
          <cell r="H657" t="str">
            <v xml:space="preserve">equipo de comunicaciones </v>
          </cell>
          <cell r="I657" t="str">
            <v>equipo sony ericsson k 31</v>
          </cell>
        </row>
        <row r="658">
          <cell r="A658">
            <v>94351536</v>
          </cell>
          <cell r="B658" t="str">
            <v>1536</v>
          </cell>
          <cell r="C658">
            <v>3</v>
          </cell>
          <cell r="D658" t="str">
            <v>equipo de hotel y restaur</v>
          </cell>
          <cell r="E658" t="str">
            <v xml:space="preserve">Activos   </v>
          </cell>
          <cell r="F658" t="str">
            <v>propiedad,planta y equipo</v>
          </cell>
          <cell r="G658" t="str">
            <v>equipo de hotel y restaur</v>
          </cell>
        </row>
        <row r="659">
          <cell r="A659">
            <v>9435153605</v>
          </cell>
          <cell r="B659" t="str">
            <v>153605</v>
          </cell>
          <cell r="C659">
            <v>4</v>
          </cell>
          <cell r="D659" t="str">
            <v xml:space="preserve">habitaciones             </v>
          </cell>
          <cell r="E659" t="str">
            <v xml:space="preserve">Activos   </v>
          </cell>
          <cell r="F659" t="str">
            <v>propiedad,planta y equipo</v>
          </cell>
          <cell r="G659" t="str">
            <v>equipo de hotel y restaur</v>
          </cell>
          <cell r="H659" t="str">
            <v xml:space="preserve">habitaciones             </v>
          </cell>
        </row>
        <row r="660">
          <cell r="A660">
            <v>943515360501</v>
          </cell>
          <cell r="B660" t="str">
            <v>15360501</v>
          </cell>
          <cell r="C660">
            <v>5</v>
          </cell>
          <cell r="D660" t="str">
            <v xml:space="preserve">muebles y enseres        </v>
          </cell>
          <cell r="E660" t="str">
            <v xml:space="preserve">Activos   </v>
          </cell>
          <cell r="F660" t="str">
            <v>propiedad,planta y equipo</v>
          </cell>
          <cell r="G660" t="str">
            <v>equipo de hotel y restaur</v>
          </cell>
          <cell r="H660" t="str">
            <v xml:space="preserve">habitaciones             </v>
          </cell>
          <cell r="I660" t="str">
            <v xml:space="preserve">muebles y enseres        </v>
          </cell>
        </row>
        <row r="661">
          <cell r="A661">
            <v>943515360502</v>
          </cell>
          <cell r="B661" t="str">
            <v>15360502</v>
          </cell>
          <cell r="C661">
            <v>5</v>
          </cell>
          <cell r="D661" t="str">
            <v xml:space="preserve">chimenea tipo loft       </v>
          </cell>
          <cell r="E661" t="str">
            <v xml:space="preserve">Activos   </v>
          </cell>
          <cell r="F661" t="str">
            <v>propiedad,planta y equipo</v>
          </cell>
          <cell r="G661" t="str">
            <v>equipo de hotel y restaur</v>
          </cell>
          <cell r="H661" t="str">
            <v xml:space="preserve">habitaciones             </v>
          </cell>
          <cell r="I661" t="str">
            <v xml:space="preserve">chimenea tipo loft       </v>
          </cell>
        </row>
        <row r="662">
          <cell r="A662">
            <v>943515360503</v>
          </cell>
          <cell r="B662" t="str">
            <v>15360503</v>
          </cell>
          <cell r="C662">
            <v>5</v>
          </cell>
          <cell r="D662" t="str">
            <v xml:space="preserve">secadores de pelo        </v>
          </cell>
          <cell r="E662" t="str">
            <v xml:space="preserve">Activos   </v>
          </cell>
          <cell r="F662" t="str">
            <v>propiedad,planta y equipo</v>
          </cell>
          <cell r="G662" t="str">
            <v>equipo de hotel y restaur</v>
          </cell>
          <cell r="H662" t="str">
            <v xml:space="preserve">habitaciones             </v>
          </cell>
          <cell r="I662" t="str">
            <v xml:space="preserve">secadores de pelo        </v>
          </cell>
        </row>
        <row r="663">
          <cell r="A663">
            <v>943515360504</v>
          </cell>
          <cell r="B663" t="str">
            <v>15360504</v>
          </cell>
          <cell r="C663">
            <v>5</v>
          </cell>
          <cell r="D663" t="str">
            <v xml:space="preserve">radiorelojes             </v>
          </cell>
          <cell r="E663" t="str">
            <v xml:space="preserve">Activos   </v>
          </cell>
          <cell r="F663" t="str">
            <v>propiedad,planta y equipo</v>
          </cell>
          <cell r="G663" t="str">
            <v>equipo de hotel y restaur</v>
          </cell>
          <cell r="H663" t="str">
            <v xml:space="preserve">habitaciones             </v>
          </cell>
          <cell r="I663" t="str">
            <v xml:space="preserve">radiorelojes             </v>
          </cell>
        </row>
        <row r="664">
          <cell r="A664">
            <v>943515360505</v>
          </cell>
          <cell r="B664" t="str">
            <v>15360505</v>
          </cell>
          <cell r="C664">
            <v>5</v>
          </cell>
          <cell r="D664" t="str">
            <v>equipos de computo y comu</v>
          </cell>
          <cell r="E664" t="str">
            <v xml:space="preserve">Activos   </v>
          </cell>
          <cell r="F664" t="str">
            <v>propiedad,planta y equipo</v>
          </cell>
          <cell r="G664" t="str">
            <v>equipo de hotel y restaur</v>
          </cell>
          <cell r="H664" t="str">
            <v xml:space="preserve">habitaciones             </v>
          </cell>
          <cell r="I664" t="str">
            <v>equipos de computo y comu</v>
          </cell>
        </row>
        <row r="665">
          <cell r="A665">
            <v>943515360506</v>
          </cell>
          <cell r="B665" t="str">
            <v>15360506</v>
          </cell>
          <cell r="C665">
            <v>5</v>
          </cell>
          <cell r="D665" t="str">
            <v xml:space="preserve">termoventilador gr       </v>
          </cell>
          <cell r="E665" t="str">
            <v xml:space="preserve">Activos   </v>
          </cell>
          <cell r="F665" t="str">
            <v>propiedad,planta y equipo</v>
          </cell>
          <cell r="G665" t="str">
            <v>equipo de hotel y restaur</v>
          </cell>
          <cell r="H665" t="str">
            <v xml:space="preserve">habitaciones             </v>
          </cell>
          <cell r="I665" t="str">
            <v xml:space="preserve">termoventilador gr       </v>
          </cell>
        </row>
        <row r="666">
          <cell r="A666">
            <v>943515360507</v>
          </cell>
          <cell r="B666" t="str">
            <v>15360507</v>
          </cell>
          <cell r="C666">
            <v>5</v>
          </cell>
          <cell r="D666" t="str">
            <v xml:space="preserve">marcos espejos en cedro  </v>
          </cell>
          <cell r="E666" t="str">
            <v xml:space="preserve">Activos   </v>
          </cell>
          <cell r="F666" t="str">
            <v>propiedad,planta y equipo</v>
          </cell>
          <cell r="G666" t="str">
            <v>equipo de hotel y restaur</v>
          </cell>
          <cell r="H666" t="str">
            <v xml:space="preserve">habitaciones             </v>
          </cell>
          <cell r="I666" t="str">
            <v xml:space="preserve">marcos espejos en cedro  </v>
          </cell>
        </row>
        <row r="667">
          <cell r="A667">
            <v>9435153610</v>
          </cell>
          <cell r="B667" t="str">
            <v>153610</v>
          </cell>
          <cell r="C667">
            <v>4</v>
          </cell>
          <cell r="D667" t="str">
            <v xml:space="preserve">cocina y restaurante     </v>
          </cell>
          <cell r="E667" t="str">
            <v xml:space="preserve">Activos   </v>
          </cell>
          <cell r="F667" t="str">
            <v>propiedad,planta y equipo</v>
          </cell>
          <cell r="G667" t="str">
            <v>equipo de hotel y restaur</v>
          </cell>
          <cell r="H667" t="str">
            <v xml:space="preserve">cocina y restaurante     </v>
          </cell>
        </row>
        <row r="668">
          <cell r="A668">
            <v>943515361001</v>
          </cell>
          <cell r="B668" t="str">
            <v>15361001</v>
          </cell>
          <cell r="C668">
            <v>5</v>
          </cell>
          <cell r="D668" t="str">
            <v xml:space="preserve">muebles y enseres        </v>
          </cell>
          <cell r="E668" t="str">
            <v xml:space="preserve">Activos   </v>
          </cell>
          <cell r="F668" t="str">
            <v>propiedad,planta y equipo</v>
          </cell>
          <cell r="G668" t="str">
            <v>equipo de hotel y restaur</v>
          </cell>
          <cell r="H668" t="str">
            <v xml:space="preserve">cocina y restaurante     </v>
          </cell>
          <cell r="I668" t="str">
            <v xml:space="preserve">muebles y enseres        </v>
          </cell>
        </row>
        <row r="669">
          <cell r="A669">
            <v>943515361002</v>
          </cell>
          <cell r="B669" t="str">
            <v>15361002</v>
          </cell>
          <cell r="C669">
            <v>5</v>
          </cell>
          <cell r="D669" t="str">
            <v>cuarto de crecimiento kad</v>
          </cell>
          <cell r="E669" t="str">
            <v xml:space="preserve">Activos   </v>
          </cell>
          <cell r="F669" t="str">
            <v>propiedad,planta y equipo</v>
          </cell>
          <cell r="G669" t="str">
            <v>equipo de hotel y restaur</v>
          </cell>
          <cell r="H669" t="str">
            <v xml:space="preserve">cocina y restaurante     </v>
          </cell>
          <cell r="I669" t="str">
            <v>cuarto de crecimiento kad</v>
          </cell>
        </row>
        <row r="670">
          <cell r="A670">
            <v>943515361003</v>
          </cell>
          <cell r="B670" t="str">
            <v>15361003</v>
          </cell>
          <cell r="C670">
            <v>5</v>
          </cell>
          <cell r="D670" t="str">
            <v>maquina capuchinera marca</v>
          </cell>
          <cell r="E670" t="str">
            <v xml:space="preserve">Activos   </v>
          </cell>
          <cell r="F670" t="str">
            <v>propiedad,planta y equipo</v>
          </cell>
          <cell r="G670" t="str">
            <v>equipo de hotel y restaur</v>
          </cell>
          <cell r="H670" t="str">
            <v xml:space="preserve">cocina y restaurante     </v>
          </cell>
          <cell r="I670" t="str">
            <v>maquina capuchinera marca</v>
          </cell>
        </row>
        <row r="671">
          <cell r="A671">
            <v>943515361004</v>
          </cell>
          <cell r="B671" t="str">
            <v>15361004</v>
          </cell>
          <cell r="C671">
            <v>5</v>
          </cell>
          <cell r="D671" t="str">
            <v xml:space="preserve">molino de cafe becerra   </v>
          </cell>
          <cell r="E671" t="str">
            <v xml:space="preserve">Activos   </v>
          </cell>
          <cell r="F671" t="str">
            <v>propiedad,planta y equipo</v>
          </cell>
          <cell r="G671" t="str">
            <v>equipo de hotel y restaur</v>
          </cell>
          <cell r="H671" t="str">
            <v xml:space="preserve">cocina y restaurante     </v>
          </cell>
          <cell r="I671" t="str">
            <v xml:space="preserve">molino de cafe becerra   </v>
          </cell>
        </row>
        <row r="672">
          <cell r="A672">
            <v>943515361005</v>
          </cell>
          <cell r="B672" t="str">
            <v>15361005</v>
          </cell>
          <cell r="C672">
            <v>5</v>
          </cell>
          <cell r="D672" t="str">
            <v xml:space="preserve">cafetera samovar chaflin </v>
          </cell>
          <cell r="E672" t="str">
            <v xml:space="preserve">Activos   </v>
          </cell>
          <cell r="F672" t="str">
            <v>propiedad,planta y equipo</v>
          </cell>
          <cell r="G672" t="str">
            <v>equipo de hotel y restaur</v>
          </cell>
          <cell r="H672" t="str">
            <v xml:space="preserve">cocina y restaurante     </v>
          </cell>
          <cell r="I672" t="str">
            <v xml:space="preserve">cafetera samovar chaflin </v>
          </cell>
        </row>
        <row r="673">
          <cell r="A673">
            <v>943515361006</v>
          </cell>
          <cell r="B673" t="str">
            <v>15361006</v>
          </cell>
          <cell r="C673">
            <v>5</v>
          </cell>
          <cell r="D673" t="str">
            <v xml:space="preserve">cafetera b&amp;d tcm 701     </v>
          </cell>
          <cell r="E673" t="str">
            <v xml:space="preserve">Activos   </v>
          </cell>
          <cell r="F673" t="str">
            <v>propiedad,planta y equipo</v>
          </cell>
          <cell r="G673" t="str">
            <v>equipo de hotel y restaur</v>
          </cell>
          <cell r="H673" t="str">
            <v xml:space="preserve">cocina y restaurante     </v>
          </cell>
          <cell r="I673" t="str">
            <v xml:space="preserve">cafetera b&amp;d tcm 701     </v>
          </cell>
        </row>
        <row r="674">
          <cell r="A674">
            <v>943515361007</v>
          </cell>
          <cell r="B674" t="str">
            <v>15361007</v>
          </cell>
          <cell r="C674">
            <v>5</v>
          </cell>
          <cell r="D674" t="str">
            <v xml:space="preserve">jarras de vidirio        </v>
          </cell>
          <cell r="E674" t="str">
            <v xml:space="preserve">Activos   </v>
          </cell>
          <cell r="F674" t="str">
            <v>propiedad,planta y equipo</v>
          </cell>
          <cell r="G674" t="str">
            <v>equipo de hotel y restaur</v>
          </cell>
          <cell r="H674" t="str">
            <v xml:space="preserve">cocina y restaurante     </v>
          </cell>
          <cell r="I674" t="str">
            <v xml:space="preserve">jarras de vidirio        </v>
          </cell>
        </row>
        <row r="675">
          <cell r="A675">
            <v>943515361008</v>
          </cell>
          <cell r="B675" t="str">
            <v>15361008</v>
          </cell>
          <cell r="C675">
            <v>5</v>
          </cell>
          <cell r="D675" t="str">
            <v>jarras de cafe acero poli</v>
          </cell>
          <cell r="E675" t="str">
            <v xml:space="preserve">Activos   </v>
          </cell>
          <cell r="F675" t="str">
            <v>propiedad,planta y equipo</v>
          </cell>
          <cell r="G675" t="str">
            <v>equipo de hotel y restaur</v>
          </cell>
          <cell r="H675" t="str">
            <v xml:space="preserve">cocina y restaurante     </v>
          </cell>
          <cell r="I675" t="str">
            <v>jarras de cafe acero poli</v>
          </cell>
        </row>
        <row r="676">
          <cell r="A676">
            <v>943515361009</v>
          </cell>
          <cell r="B676" t="str">
            <v>15361009</v>
          </cell>
          <cell r="C676">
            <v>5</v>
          </cell>
          <cell r="D676" t="str">
            <v xml:space="preserve">thermo wilbur curtis 2.5 </v>
          </cell>
          <cell r="E676" t="str">
            <v xml:space="preserve">Activos   </v>
          </cell>
          <cell r="F676" t="str">
            <v>propiedad,planta y equipo</v>
          </cell>
          <cell r="G676" t="str">
            <v>equipo de hotel y restaur</v>
          </cell>
          <cell r="H676" t="str">
            <v xml:space="preserve">cocina y restaurante     </v>
          </cell>
          <cell r="I676" t="str">
            <v xml:space="preserve">thermo wilbur curtis 2.5 </v>
          </cell>
        </row>
        <row r="677">
          <cell r="A677">
            <v>943515361018</v>
          </cell>
          <cell r="B677" t="str">
            <v>15361018</v>
          </cell>
          <cell r="C677">
            <v>5</v>
          </cell>
          <cell r="D677" t="str">
            <v xml:space="preserve">cavas para vinos         </v>
          </cell>
          <cell r="E677" t="str">
            <v xml:space="preserve">Activos   </v>
          </cell>
          <cell r="F677" t="str">
            <v>propiedad,planta y equipo</v>
          </cell>
          <cell r="G677" t="str">
            <v>equipo de hotel y restaur</v>
          </cell>
          <cell r="H677" t="str">
            <v xml:space="preserve">cocina y restaurante     </v>
          </cell>
          <cell r="I677" t="str">
            <v xml:space="preserve">cavas para vinos         </v>
          </cell>
        </row>
        <row r="678">
          <cell r="A678">
            <v>943515361019</v>
          </cell>
          <cell r="B678" t="str">
            <v>15361019</v>
          </cell>
          <cell r="C678">
            <v>5</v>
          </cell>
          <cell r="D678" t="str">
            <v xml:space="preserve">botelleros para vino     </v>
          </cell>
          <cell r="E678" t="str">
            <v xml:space="preserve">Activos   </v>
          </cell>
          <cell r="F678" t="str">
            <v>propiedad,planta y equipo</v>
          </cell>
          <cell r="G678" t="str">
            <v>equipo de hotel y restaur</v>
          </cell>
          <cell r="H678" t="str">
            <v xml:space="preserve">cocina y restaurante     </v>
          </cell>
          <cell r="I678" t="str">
            <v xml:space="preserve">botelleros para vino     </v>
          </cell>
        </row>
        <row r="679">
          <cell r="A679">
            <v>9435153615</v>
          </cell>
          <cell r="B679" t="str">
            <v>153615</v>
          </cell>
          <cell r="C679">
            <v>4</v>
          </cell>
          <cell r="D679" t="str">
            <v xml:space="preserve">spa gimnasio             </v>
          </cell>
          <cell r="E679" t="str">
            <v xml:space="preserve">Activos   </v>
          </cell>
          <cell r="F679" t="str">
            <v>propiedad,planta y equipo</v>
          </cell>
          <cell r="G679" t="str">
            <v>equipo de hotel y restaur</v>
          </cell>
          <cell r="H679" t="str">
            <v xml:space="preserve">spa gimnasio             </v>
          </cell>
        </row>
        <row r="680">
          <cell r="A680">
            <v>943515361501</v>
          </cell>
          <cell r="B680" t="str">
            <v>15361501</v>
          </cell>
          <cell r="C680">
            <v>5</v>
          </cell>
          <cell r="D680" t="str">
            <v xml:space="preserve">equipos de gimnasio      </v>
          </cell>
          <cell r="E680" t="str">
            <v xml:space="preserve">Activos   </v>
          </cell>
          <cell r="F680" t="str">
            <v>propiedad,planta y equipo</v>
          </cell>
          <cell r="G680" t="str">
            <v>equipo de hotel y restaur</v>
          </cell>
          <cell r="H680" t="str">
            <v xml:space="preserve">spa gimnasio             </v>
          </cell>
          <cell r="I680" t="str">
            <v xml:space="preserve">equipos de gimnasio      </v>
          </cell>
        </row>
        <row r="681">
          <cell r="A681">
            <v>943515361502</v>
          </cell>
          <cell r="B681" t="str">
            <v>15361502</v>
          </cell>
          <cell r="C681">
            <v>5</v>
          </cell>
          <cell r="D681" t="str">
            <v xml:space="preserve">equipo bowflex-xtreme    </v>
          </cell>
          <cell r="E681" t="str">
            <v xml:space="preserve">Activos   </v>
          </cell>
          <cell r="F681" t="str">
            <v>propiedad,planta y equipo</v>
          </cell>
          <cell r="G681" t="str">
            <v>equipo de hotel y restaur</v>
          </cell>
          <cell r="H681" t="str">
            <v xml:space="preserve">spa gimnasio             </v>
          </cell>
          <cell r="I681" t="str">
            <v xml:space="preserve">equipo bowflex-xtreme    </v>
          </cell>
        </row>
        <row r="682">
          <cell r="A682">
            <v>943515361503</v>
          </cell>
          <cell r="B682" t="str">
            <v>15361503</v>
          </cell>
          <cell r="C682">
            <v>5</v>
          </cell>
          <cell r="D682" t="str">
            <v xml:space="preserve">trotador con motor       </v>
          </cell>
          <cell r="E682" t="str">
            <v xml:space="preserve">Activos   </v>
          </cell>
          <cell r="F682" t="str">
            <v>propiedad,planta y equipo</v>
          </cell>
          <cell r="G682" t="str">
            <v>equipo de hotel y restaur</v>
          </cell>
          <cell r="H682" t="str">
            <v xml:space="preserve">spa gimnasio             </v>
          </cell>
          <cell r="I682" t="str">
            <v xml:space="preserve">trotador con motor       </v>
          </cell>
        </row>
        <row r="683">
          <cell r="A683">
            <v>943515361509</v>
          </cell>
          <cell r="B683" t="str">
            <v>15361509</v>
          </cell>
          <cell r="C683">
            <v>5</v>
          </cell>
          <cell r="D683" t="str">
            <v xml:space="preserve">estufas                  </v>
          </cell>
          <cell r="E683" t="str">
            <v xml:space="preserve">Activos   </v>
          </cell>
          <cell r="F683" t="str">
            <v>propiedad,planta y equipo</v>
          </cell>
          <cell r="G683" t="str">
            <v>equipo de hotel y restaur</v>
          </cell>
          <cell r="H683" t="str">
            <v xml:space="preserve">spa gimnasio             </v>
          </cell>
          <cell r="I683" t="str">
            <v xml:space="preserve">estufas                  </v>
          </cell>
        </row>
        <row r="684">
          <cell r="A684">
            <v>94351540</v>
          </cell>
          <cell r="B684" t="str">
            <v>1540</v>
          </cell>
          <cell r="C684">
            <v>3</v>
          </cell>
          <cell r="D684" t="str">
            <v>flota y equipo de transpo</v>
          </cell>
          <cell r="E684" t="str">
            <v xml:space="preserve">Activos   </v>
          </cell>
          <cell r="F684" t="str">
            <v>propiedad,planta y equipo</v>
          </cell>
          <cell r="G684" t="str">
            <v>flota y equipo de transpo</v>
          </cell>
        </row>
        <row r="685">
          <cell r="A685">
            <v>94351592</v>
          </cell>
          <cell r="B685" t="str">
            <v>1592</v>
          </cell>
          <cell r="C685">
            <v>3</v>
          </cell>
          <cell r="D685" t="str">
            <v xml:space="preserve">depreciacion acumulada   </v>
          </cell>
          <cell r="E685" t="str">
            <v xml:space="preserve">Activos   </v>
          </cell>
          <cell r="F685" t="str">
            <v>propiedad,planta y equipo</v>
          </cell>
          <cell r="G685" t="str">
            <v xml:space="preserve">depreciacion acumulada   </v>
          </cell>
        </row>
        <row r="686">
          <cell r="A686">
            <v>9435159220</v>
          </cell>
          <cell r="B686" t="str">
            <v>159220</v>
          </cell>
          <cell r="C686">
            <v>4</v>
          </cell>
          <cell r="D686" t="str">
            <v xml:space="preserve">equipos de computacion   </v>
          </cell>
          <cell r="E686" t="str">
            <v xml:space="preserve">Activos   </v>
          </cell>
          <cell r="F686" t="str">
            <v>propiedad,planta y equipo</v>
          </cell>
          <cell r="G686" t="str">
            <v xml:space="preserve">depreciacion acumulada   </v>
          </cell>
          <cell r="H686" t="str">
            <v xml:space="preserve">equipos de computacion   </v>
          </cell>
        </row>
        <row r="687">
          <cell r="A687">
            <v>943515922001</v>
          </cell>
          <cell r="B687" t="str">
            <v>15922001</v>
          </cell>
          <cell r="C687">
            <v>5</v>
          </cell>
          <cell r="D687" t="str">
            <v xml:space="preserve">equipos de computacion y </v>
          </cell>
          <cell r="E687" t="str">
            <v xml:space="preserve">Activos   </v>
          </cell>
          <cell r="F687" t="str">
            <v>propiedad,planta y equipo</v>
          </cell>
          <cell r="G687" t="str">
            <v xml:space="preserve">depreciacion acumulada   </v>
          </cell>
          <cell r="H687" t="str">
            <v xml:space="preserve">equipos de computacion   </v>
          </cell>
          <cell r="I687" t="str">
            <v xml:space="preserve">equipos de computacion y </v>
          </cell>
        </row>
        <row r="688">
          <cell r="A688">
            <v>9435159230</v>
          </cell>
          <cell r="B688" t="str">
            <v>159230</v>
          </cell>
          <cell r="C688">
            <v>4</v>
          </cell>
          <cell r="D688" t="str">
            <v>equipos de hotel y restau</v>
          </cell>
          <cell r="E688" t="str">
            <v xml:space="preserve">Activos   </v>
          </cell>
          <cell r="F688" t="str">
            <v>propiedad,planta y equipo</v>
          </cell>
          <cell r="G688" t="str">
            <v xml:space="preserve">depreciacion acumulada   </v>
          </cell>
          <cell r="H688" t="str">
            <v>equipos de hotel y restau</v>
          </cell>
        </row>
        <row r="689">
          <cell r="A689">
            <v>943515923001</v>
          </cell>
          <cell r="B689" t="str">
            <v>15923001</v>
          </cell>
          <cell r="C689">
            <v>5</v>
          </cell>
          <cell r="D689" t="str">
            <v>equipos de hotel y restau</v>
          </cell>
          <cell r="E689" t="str">
            <v xml:space="preserve">Activos   </v>
          </cell>
          <cell r="F689" t="str">
            <v>propiedad,planta y equipo</v>
          </cell>
          <cell r="G689" t="str">
            <v xml:space="preserve">depreciacion acumulada   </v>
          </cell>
          <cell r="H689" t="str">
            <v>equipos de hotel y restau</v>
          </cell>
          <cell r="I689" t="str">
            <v>equipos de hotel y restau</v>
          </cell>
        </row>
        <row r="690">
          <cell r="A690">
            <v>94351597</v>
          </cell>
          <cell r="B690" t="str">
            <v>1597</v>
          </cell>
          <cell r="C690">
            <v>3</v>
          </cell>
          <cell r="D690" t="str">
            <v xml:space="preserve">amortizacion acumulada   </v>
          </cell>
          <cell r="E690" t="str">
            <v xml:space="preserve">Activos   </v>
          </cell>
          <cell r="F690" t="str">
            <v>propiedad,planta y equipo</v>
          </cell>
          <cell r="G690" t="str">
            <v xml:space="preserve">amortizacion acumulada   </v>
          </cell>
        </row>
        <row r="691">
          <cell r="A691">
            <v>94351599</v>
          </cell>
          <cell r="B691" t="str">
            <v>1599</v>
          </cell>
          <cell r="C691">
            <v>3</v>
          </cell>
          <cell r="D691" t="str">
            <v xml:space="preserve">provisiones              </v>
          </cell>
          <cell r="E691" t="str">
            <v xml:space="preserve">Activos   </v>
          </cell>
          <cell r="F691" t="str">
            <v>propiedad,planta y equipo</v>
          </cell>
          <cell r="G691" t="str">
            <v xml:space="preserve">provisiones              </v>
          </cell>
        </row>
        <row r="692">
          <cell r="A692">
            <v>943516</v>
          </cell>
          <cell r="B692" t="str">
            <v>16</v>
          </cell>
          <cell r="C692">
            <v>2</v>
          </cell>
          <cell r="D692" t="str">
            <v xml:space="preserve">intangibles              </v>
          </cell>
          <cell r="E692" t="str">
            <v xml:space="preserve">Activos   </v>
          </cell>
          <cell r="F692" t="str">
            <v xml:space="preserve">intangibles              </v>
          </cell>
        </row>
        <row r="693">
          <cell r="A693">
            <v>94351605</v>
          </cell>
          <cell r="B693" t="str">
            <v>1605</v>
          </cell>
          <cell r="C693">
            <v>3</v>
          </cell>
          <cell r="D693" t="str">
            <v xml:space="preserve">credito mercantil        </v>
          </cell>
          <cell r="E693" t="str">
            <v xml:space="preserve">Activos   </v>
          </cell>
          <cell r="F693" t="str">
            <v xml:space="preserve">intangibles              </v>
          </cell>
          <cell r="G693" t="str">
            <v xml:space="preserve">credito mercantil        </v>
          </cell>
        </row>
        <row r="694">
          <cell r="A694">
            <v>94351625</v>
          </cell>
          <cell r="B694" t="str">
            <v>1625</v>
          </cell>
          <cell r="C694">
            <v>3</v>
          </cell>
          <cell r="D694" t="str">
            <v xml:space="preserve">derechos de autor        </v>
          </cell>
          <cell r="E694" t="str">
            <v xml:space="preserve">Activos   </v>
          </cell>
          <cell r="F694" t="str">
            <v xml:space="preserve">intangibles              </v>
          </cell>
          <cell r="G694" t="str">
            <v xml:space="preserve">derechos de autor        </v>
          </cell>
        </row>
        <row r="695">
          <cell r="A695">
            <v>94351698</v>
          </cell>
          <cell r="B695" t="str">
            <v>1698</v>
          </cell>
          <cell r="C695">
            <v>3</v>
          </cell>
          <cell r="D695" t="str">
            <v xml:space="preserve">amortizacion acumulada   </v>
          </cell>
          <cell r="E695" t="str">
            <v xml:space="preserve">Activos   </v>
          </cell>
          <cell r="F695" t="str">
            <v xml:space="preserve">intangibles              </v>
          </cell>
          <cell r="G695" t="str">
            <v xml:space="preserve">amortizacion acumulada   </v>
          </cell>
        </row>
        <row r="696">
          <cell r="A696">
            <v>943517</v>
          </cell>
          <cell r="B696" t="str">
            <v>17</v>
          </cell>
          <cell r="C696">
            <v>2</v>
          </cell>
          <cell r="D696" t="str">
            <v xml:space="preserve">diferidos                </v>
          </cell>
          <cell r="E696" t="str">
            <v xml:space="preserve">Activos   </v>
          </cell>
          <cell r="F696" t="str">
            <v xml:space="preserve">diferidos                </v>
          </cell>
        </row>
        <row r="697">
          <cell r="A697">
            <v>94351705</v>
          </cell>
          <cell r="B697" t="str">
            <v>1705</v>
          </cell>
          <cell r="C697">
            <v>3</v>
          </cell>
          <cell r="D697" t="str">
            <v>gastos pagados por antici</v>
          </cell>
          <cell r="E697" t="str">
            <v xml:space="preserve">Activos   </v>
          </cell>
          <cell r="F697" t="str">
            <v xml:space="preserve">diferidos                </v>
          </cell>
          <cell r="G697" t="str">
            <v>gastos pagados por antici</v>
          </cell>
        </row>
        <row r="698">
          <cell r="A698">
            <v>9435170505</v>
          </cell>
          <cell r="B698" t="str">
            <v>170505</v>
          </cell>
          <cell r="C698">
            <v>4</v>
          </cell>
          <cell r="D698" t="str">
            <v xml:space="preserve">preimpresos              </v>
          </cell>
          <cell r="E698" t="str">
            <v xml:space="preserve">Activos   </v>
          </cell>
          <cell r="F698" t="str">
            <v xml:space="preserve">diferidos                </v>
          </cell>
          <cell r="G698" t="str">
            <v>gastos pagados por antici</v>
          </cell>
          <cell r="H698" t="str">
            <v xml:space="preserve">preimpresos              </v>
          </cell>
        </row>
        <row r="699">
          <cell r="A699">
            <v>943517050501</v>
          </cell>
          <cell r="B699" t="str">
            <v>17050501</v>
          </cell>
          <cell r="C699">
            <v>5</v>
          </cell>
          <cell r="D699" t="str">
            <v xml:space="preserve">preimpresos              </v>
          </cell>
          <cell r="E699" t="str">
            <v xml:space="preserve">Activos   </v>
          </cell>
          <cell r="F699" t="str">
            <v xml:space="preserve">diferidos                </v>
          </cell>
          <cell r="G699" t="str">
            <v>gastos pagados por antici</v>
          </cell>
          <cell r="H699" t="str">
            <v xml:space="preserve">preimpresos              </v>
          </cell>
          <cell r="I699" t="str">
            <v xml:space="preserve">preimpresos              </v>
          </cell>
        </row>
        <row r="700">
          <cell r="A700">
            <v>9435170510</v>
          </cell>
          <cell r="B700" t="str">
            <v>170510</v>
          </cell>
          <cell r="C700">
            <v>4</v>
          </cell>
          <cell r="D700" t="str">
            <v xml:space="preserve">honorarios               </v>
          </cell>
          <cell r="E700" t="str">
            <v xml:space="preserve">Activos   </v>
          </cell>
          <cell r="F700" t="str">
            <v xml:space="preserve">diferidos                </v>
          </cell>
          <cell r="G700" t="str">
            <v>gastos pagados por antici</v>
          </cell>
          <cell r="H700" t="str">
            <v xml:space="preserve">honorarios               </v>
          </cell>
        </row>
        <row r="701">
          <cell r="A701">
            <v>943517051001</v>
          </cell>
          <cell r="B701" t="str">
            <v>17051001</v>
          </cell>
          <cell r="C701">
            <v>5</v>
          </cell>
          <cell r="D701" t="str">
            <v xml:space="preserve">honorarios               </v>
          </cell>
          <cell r="E701" t="str">
            <v xml:space="preserve">Activos   </v>
          </cell>
          <cell r="F701" t="str">
            <v xml:space="preserve">diferidos                </v>
          </cell>
          <cell r="G701" t="str">
            <v>gastos pagados por antici</v>
          </cell>
          <cell r="H701" t="str">
            <v xml:space="preserve">honorarios               </v>
          </cell>
          <cell r="I701" t="str">
            <v xml:space="preserve">honorarios               </v>
          </cell>
        </row>
        <row r="702">
          <cell r="A702">
            <v>9435170515</v>
          </cell>
          <cell r="B702" t="str">
            <v>170515</v>
          </cell>
          <cell r="C702">
            <v>4</v>
          </cell>
          <cell r="D702" t="str">
            <v xml:space="preserve">comisiones               </v>
          </cell>
          <cell r="E702" t="str">
            <v xml:space="preserve">Activos   </v>
          </cell>
          <cell r="F702" t="str">
            <v xml:space="preserve">diferidos                </v>
          </cell>
          <cell r="G702" t="str">
            <v>gastos pagados por antici</v>
          </cell>
          <cell r="H702" t="str">
            <v xml:space="preserve">comisiones               </v>
          </cell>
        </row>
        <row r="703">
          <cell r="A703">
            <v>943517051501</v>
          </cell>
          <cell r="B703" t="str">
            <v>17051501</v>
          </cell>
          <cell r="C703">
            <v>5</v>
          </cell>
          <cell r="D703" t="str">
            <v xml:space="preserve">comisiones               </v>
          </cell>
          <cell r="E703" t="str">
            <v xml:space="preserve">Activos   </v>
          </cell>
          <cell r="F703" t="str">
            <v xml:space="preserve">diferidos                </v>
          </cell>
          <cell r="G703" t="str">
            <v>gastos pagados por antici</v>
          </cell>
          <cell r="H703" t="str">
            <v xml:space="preserve">comisiones               </v>
          </cell>
          <cell r="I703" t="str">
            <v xml:space="preserve">comisiones               </v>
          </cell>
        </row>
        <row r="704">
          <cell r="A704">
            <v>9435170520</v>
          </cell>
          <cell r="B704" t="str">
            <v>170520</v>
          </cell>
          <cell r="C704">
            <v>4</v>
          </cell>
          <cell r="D704" t="str">
            <v xml:space="preserve">seguros y fianzas        </v>
          </cell>
          <cell r="E704" t="str">
            <v xml:space="preserve">Activos   </v>
          </cell>
          <cell r="F704" t="str">
            <v xml:space="preserve">diferidos                </v>
          </cell>
          <cell r="G704" t="str">
            <v>gastos pagados por antici</v>
          </cell>
          <cell r="H704" t="str">
            <v xml:space="preserve">seguros y fianzas        </v>
          </cell>
        </row>
        <row r="705">
          <cell r="A705">
            <v>943517052001</v>
          </cell>
          <cell r="B705" t="str">
            <v>17052001</v>
          </cell>
          <cell r="C705">
            <v>5</v>
          </cell>
          <cell r="D705" t="str">
            <v xml:space="preserve">seguros y finanzas       </v>
          </cell>
          <cell r="E705" t="str">
            <v xml:space="preserve">Activos   </v>
          </cell>
          <cell r="F705" t="str">
            <v xml:space="preserve">diferidos                </v>
          </cell>
          <cell r="G705" t="str">
            <v>gastos pagados por antici</v>
          </cell>
          <cell r="H705" t="str">
            <v xml:space="preserve">seguros y fianzas        </v>
          </cell>
          <cell r="I705" t="str">
            <v xml:space="preserve">seguros y finanzas       </v>
          </cell>
        </row>
        <row r="706">
          <cell r="A706">
            <v>9435170525</v>
          </cell>
          <cell r="B706" t="str">
            <v>170525</v>
          </cell>
          <cell r="C706">
            <v>4</v>
          </cell>
          <cell r="D706" t="str">
            <v xml:space="preserve">servicios publicos       </v>
          </cell>
          <cell r="E706" t="str">
            <v xml:space="preserve">Activos   </v>
          </cell>
          <cell r="F706" t="str">
            <v xml:space="preserve">diferidos                </v>
          </cell>
          <cell r="G706" t="str">
            <v>gastos pagados por antici</v>
          </cell>
          <cell r="H706" t="str">
            <v xml:space="preserve">servicios publicos       </v>
          </cell>
        </row>
        <row r="707">
          <cell r="A707">
            <v>943517052501</v>
          </cell>
          <cell r="B707" t="str">
            <v>17052501</v>
          </cell>
          <cell r="C707">
            <v>5</v>
          </cell>
          <cell r="D707" t="str">
            <v xml:space="preserve">servicios publicos       </v>
          </cell>
          <cell r="E707" t="str">
            <v xml:space="preserve">Activos   </v>
          </cell>
          <cell r="F707" t="str">
            <v xml:space="preserve">diferidos                </v>
          </cell>
          <cell r="G707" t="str">
            <v>gastos pagados por antici</v>
          </cell>
          <cell r="H707" t="str">
            <v xml:space="preserve">servicios publicos       </v>
          </cell>
          <cell r="I707" t="str">
            <v xml:space="preserve">servicios publicos       </v>
          </cell>
        </row>
        <row r="708">
          <cell r="A708">
            <v>9435170535</v>
          </cell>
          <cell r="B708" t="str">
            <v>170535</v>
          </cell>
          <cell r="C708">
            <v>4</v>
          </cell>
          <cell r="D708" t="str">
            <v xml:space="preserve">mantenimiento equipos    </v>
          </cell>
          <cell r="E708" t="str">
            <v xml:space="preserve">Activos   </v>
          </cell>
          <cell r="F708" t="str">
            <v xml:space="preserve">diferidos                </v>
          </cell>
          <cell r="G708" t="str">
            <v>gastos pagados por antici</v>
          </cell>
          <cell r="H708" t="str">
            <v xml:space="preserve">mantenimiento equipos    </v>
          </cell>
        </row>
        <row r="709">
          <cell r="A709">
            <v>943517053501</v>
          </cell>
          <cell r="B709" t="str">
            <v>17053501</v>
          </cell>
          <cell r="C709">
            <v>5</v>
          </cell>
          <cell r="D709" t="str">
            <v xml:space="preserve">mantenimiento equipos    </v>
          </cell>
          <cell r="E709" t="str">
            <v xml:space="preserve">Activos   </v>
          </cell>
          <cell r="F709" t="str">
            <v xml:space="preserve">diferidos                </v>
          </cell>
          <cell r="G709" t="str">
            <v>gastos pagados por antici</v>
          </cell>
          <cell r="H709" t="str">
            <v xml:space="preserve">mantenimiento equipos    </v>
          </cell>
          <cell r="I709" t="str">
            <v xml:space="preserve">mantenimiento equipos    </v>
          </cell>
        </row>
        <row r="710">
          <cell r="A710">
            <v>9435170540</v>
          </cell>
          <cell r="B710" t="str">
            <v>170540</v>
          </cell>
          <cell r="C710">
            <v>4</v>
          </cell>
          <cell r="D710" t="str">
            <v xml:space="preserve">servicios                </v>
          </cell>
          <cell r="E710" t="str">
            <v xml:space="preserve">Activos   </v>
          </cell>
          <cell r="F710" t="str">
            <v xml:space="preserve">diferidos                </v>
          </cell>
          <cell r="G710" t="str">
            <v>gastos pagados por antici</v>
          </cell>
          <cell r="H710" t="str">
            <v xml:space="preserve">servicios                </v>
          </cell>
        </row>
        <row r="711">
          <cell r="A711">
            <v>943517054001</v>
          </cell>
          <cell r="B711" t="str">
            <v>17054001</v>
          </cell>
          <cell r="C711">
            <v>5</v>
          </cell>
          <cell r="D711" t="str">
            <v xml:space="preserve">servicios                </v>
          </cell>
          <cell r="E711" t="str">
            <v xml:space="preserve">Activos   </v>
          </cell>
          <cell r="F711" t="str">
            <v xml:space="preserve">diferidos                </v>
          </cell>
          <cell r="G711" t="str">
            <v>gastos pagados por antici</v>
          </cell>
          <cell r="H711" t="str">
            <v>servicios</v>
          </cell>
          <cell r="I711" t="str">
            <v xml:space="preserve">servicios                </v>
          </cell>
        </row>
        <row r="712">
          <cell r="A712">
            <v>9435170545</v>
          </cell>
          <cell r="B712" t="str">
            <v>170545</v>
          </cell>
          <cell r="C712">
            <v>4</v>
          </cell>
          <cell r="D712" t="str">
            <v xml:space="preserve">suscripciones            </v>
          </cell>
          <cell r="E712" t="str">
            <v xml:space="preserve">Activos   </v>
          </cell>
          <cell r="F712" t="str">
            <v xml:space="preserve">diferidos                </v>
          </cell>
          <cell r="G712" t="str">
            <v>gastos pagados por antici</v>
          </cell>
          <cell r="H712" t="str">
            <v xml:space="preserve">suscripciones            </v>
          </cell>
        </row>
        <row r="713">
          <cell r="A713">
            <v>943517054501</v>
          </cell>
          <cell r="B713" t="str">
            <v>17054501</v>
          </cell>
          <cell r="C713">
            <v>5</v>
          </cell>
          <cell r="D713" t="str">
            <v xml:space="preserve">suscripciones            </v>
          </cell>
          <cell r="E713" t="str">
            <v xml:space="preserve">Activos   </v>
          </cell>
          <cell r="F713" t="str">
            <v xml:space="preserve">diferidos                </v>
          </cell>
          <cell r="G713" t="str">
            <v>gastos pagados por antici</v>
          </cell>
          <cell r="H713" t="str">
            <v xml:space="preserve">suscripciones            </v>
          </cell>
          <cell r="I713" t="str">
            <v xml:space="preserve">suscripciones            </v>
          </cell>
        </row>
        <row r="714">
          <cell r="A714">
            <v>9435170546</v>
          </cell>
          <cell r="B714" t="str">
            <v>170546</v>
          </cell>
          <cell r="C714">
            <v>4</v>
          </cell>
          <cell r="D714" t="str">
            <v xml:space="preserve">cotelco                  </v>
          </cell>
          <cell r="E714" t="str">
            <v xml:space="preserve">Activos   </v>
          </cell>
          <cell r="F714" t="str">
            <v xml:space="preserve">diferidos                </v>
          </cell>
          <cell r="G714" t="str">
            <v>gastos pagados por antici</v>
          </cell>
          <cell r="H714" t="str">
            <v xml:space="preserve">cotelco                  </v>
          </cell>
        </row>
        <row r="715">
          <cell r="A715">
            <v>943517054601</v>
          </cell>
          <cell r="B715" t="str">
            <v>17054601</v>
          </cell>
          <cell r="C715">
            <v>5</v>
          </cell>
          <cell r="D715" t="str">
            <v xml:space="preserve">cotelco                  </v>
          </cell>
          <cell r="E715" t="str">
            <v xml:space="preserve">Activos   </v>
          </cell>
          <cell r="F715" t="str">
            <v xml:space="preserve">diferidos                </v>
          </cell>
          <cell r="G715" t="str">
            <v>gastos pagados por antici</v>
          </cell>
          <cell r="H715" t="str">
            <v xml:space="preserve">cotelco                  </v>
          </cell>
          <cell r="I715" t="str">
            <v xml:space="preserve">cotelco                  </v>
          </cell>
        </row>
        <row r="716">
          <cell r="A716">
            <v>9435170595</v>
          </cell>
          <cell r="B716" t="str">
            <v>170595</v>
          </cell>
          <cell r="C716">
            <v>4</v>
          </cell>
          <cell r="D716" t="str">
            <v xml:space="preserve">otros                    </v>
          </cell>
          <cell r="E716" t="str">
            <v xml:space="preserve">Activos   </v>
          </cell>
          <cell r="F716" t="str">
            <v xml:space="preserve">diferidos                </v>
          </cell>
          <cell r="G716" t="str">
            <v>gastos pagados por antici</v>
          </cell>
          <cell r="H716" t="str">
            <v xml:space="preserve">otros                    </v>
          </cell>
        </row>
        <row r="717">
          <cell r="A717">
            <v>943517059501</v>
          </cell>
          <cell r="B717" t="str">
            <v>17059501</v>
          </cell>
          <cell r="C717">
            <v>5</v>
          </cell>
          <cell r="D717" t="str">
            <v>organizacion sayco y acim</v>
          </cell>
          <cell r="E717" t="str">
            <v xml:space="preserve">Activos   </v>
          </cell>
          <cell r="F717" t="str">
            <v xml:space="preserve">diferidos                </v>
          </cell>
          <cell r="G717" t="str">
            <v>gastos pagados por antici</v>
          </cell>
          <cell r="H717" t="str">
            <v>otros</v>
          </cell>
          <cell r="I717" t="str">
            <v>organizacion sayco y acim</v>
          </cell>
        </row>
        <row r="718">
          <cell r="A718">
            <v>943517059502</v>
          </cell>
          <cell r="B718" t="str">
            <v>17059502</v>
          </cell>
          <cell r="C718">
            <v>5</v>
          </cell>
          <cell r="D718" t="str">
            <v xml:space="preserve">uniformes                </v>
          </cell>
          <cell r="E718" t="str">
            <v xml:space="preserve">Activos   </v>
          </cell>
          <cell r="F718" t="str">
            <v xml:space="preserve">diferidos                </v>
          </cell>
          <cell r="G718" t="str">
            <v>gastos pagados por antici</v>
          </cell>
          <cell r="H718" t="str">
            <v>otros</v>
          </cell>
          <cell r="I718" t="str">
            <v xml:space="preserve">uniformes                </v>
          </cell>
        </row>
        <row r="719">
          <cell r="A719">
            <v>943517059503</v>
          </cell>
          <cell r="B719" t="str">
            <v>17059503</v>
          </cell>
          <cell r="C719">
            <v>5</v>
          </cell>
          <cell r="D719" t="str">
            <v xml:space="preserve">capacitacion             </v>
          </cell>
          <cell r="E719" t="str">
            <v xml:space="preserve">Activos   </v>
          </cell>
          <cell r="F719" t="str">
            <v xml:space="preserve">diferidos                </v>
          </cell>
          <cell r="G719" t="str">
            <v>gastos pagados por antici</v>
          </cell>
          <cell r="H719" t="str">
            <v>otros</v>
          </cell>
          <cell r="I719" t="str">
            <v xml:space="preserve">capacitacion             </v>
          </cell>
        </row>
        <row r="720">
          <cell r="A720">
            <v>943517059504</v>
          </cell>
          <cell r="B720" t="str">
            <v>17059504</v>
          </cell>
          <cell r="C720">
            <v>5</v>
          </cell>
          <cell r="D720" t="str">
            <v xml:space="preserve">fumigacion               </v>
          </cell>
          <cell r="E720" t="str">
            <v xml:space="preserve">Activos   </v>
          </cell>
          <cell r="F720" t="str">
            <v xml:space="preserve">diferidos                </v>
          </cell>
          <cell r="G720" t="str">
            <v>gastos pagados por antici</v>
          </cell>
          <cell r="H720" t="str">
            <v>otros</v>
          </cell>
          <cell r="I720" t="str">
            <v xml:space="preserve">fumigacion               </v>
          </cell>
        </row>
        <row r="721">
          <cell r="A721">
            <v>943517059505</v>
          </cell>
          <cell r="B721" t="str">
            <v>17059505</v>
          </cell>
          <cell r="C721">
            <v>5</v>
          </cell>
          <cell r="D721" t="str">
            <v xml:space="preserve">publicidad y propaganda  </v>
          </cell>
          <cell r="E721" t="str">
            <v xml:space="preserve">Activos   </v>
          </cell>
          <cell r="F721" t="str">
            <v xml:space="preserve">diferidos                </v>
          </cell>
          <cell r="G721" t="str">
            <v>gastos pagados por antici</v>
          </cell>
          <cell r="H721" t="str">
            <v>otros</v>
          </cell>
          <cell r="I721" t="str">
            <v xml:space="preserve">publicidad y propaganda  </v>
          </cell>
        </row>
        <row r="722">
          <cell r="A722">
            <v>943517059509</v>
          </cell>
          <cell r="B722" t="str">
            <v>17059509</v>
          </cell>
          <cell r="C722">
            <v>5</v>
          </cell>
          <cell r="D722" t="str">
            <v xml:space="preserve">dotacion habitaciones    </v>
          </cell>
          <cell r="E722" t="str">
            <v xml:space="preserve">Activos   </v>
          </cell>
          <cell r="F722" t="str">
            <v xml:space="preserve">diferidos                </v>
          </cell>
          <cell r="G722" t="str">
            <v>gastos pagados por antici</v>
          </cell>
          <cell r="H722" t="str">
            <v>otros</v>
          </cell>
          <cell r="I722" t="str">
            <v xml:space="preserve">dotacion habitaciones    </v>
          </cell>
        </row>
        <row r="723">
          <cell r="A723">
            <v>943517059510</v>
          </cell>
          <cell r="B723" t="str">
            <v>17059510</v>
          </cell>
          <cell r="C723">
            <v>5</v>
          </cell>
          <cell r="D723" t="str">
            <v xml:space="preserve">honorarios               </v>
          </cell>
          <cell r="E723" t="str">
            <v xml:space="preserve">Activos   </v>
          </cell>
          <cell r="F723" t="str">
            <v xml:space="preserve">diferidos                </v>
          </cell>
          <cell r="G723" t="str">
            <v>gastos pagados por antici</v>
          </cell>
          <cell r="H723" t="str">
            <v>otros</v>
          </cell>
          <cell r="I723" t="str">
            <v xml:space="preserve">honorarios               </v>
          </cell>
        </row>
        <row r="724">
          <cell r="A724">
            <v>943517059511</v>
          </cell>
          <cell r="B724" t="str">
            <v>17059511</v>
          </cell>
          <cell r="C724">
            <v>5</v>
          </cell>
          <cell r="D724" t="str">
            <v>gastos certificaciones is</v>
          </cell>
          <cell r="E724" t="str">
            <v xml:space="preserve">Activos   </v>
          </cell>
          <cell r="F724" t="str">
            <v xml:space="preserve">diferidos                </v>
          </cell>
          <cell r="G724" t="str">
            <v>gastos pagados por antici</v>
          </cell>
          <cell r="H724" t="str">
            <v>otros</v>
          </cell>
          <cell r="I724" t="str">
            <v>gastos certificaciones is</v>
          </cell>
        </row>
        <row r="725">
          <cell r="A725">
            <v>943517059515</v>
          </cell>
          <cell r="B725" t="str">
            <v>17059515</v>
          </cell>
          <cell r="C725">
            <v>5</v>
          </cell>
          <cell r="D725" t="str">
            <v xml:space="preserve">impuesto de renta        </v>
          </cell>
          <cell r="E725" t="str">
            <v xml:space="preserve">Activos   </v>
          </cell>
          <cell r="F725" t="str">
            <v xml:space="preserve">diferidos                </v>
          </cell>
          <cell r="G725" t="str">
            <v>gastos pagados por antici</v>
          </cell>
          <cell r="H725" t="str">
            <v>otros</v>
          </cell>
          <cell r="I725" t="str">
            <v xml:space="preserve">impuesto de renta        </v>
          </cell>
        </row>
        <row r="726">
          <cell r="A726">
            <v>94351710</v>
          </cell>
          <cell r="B726" t="str">
            <v>1710</v>
          </cell>
          <cell r="C726">
            <v>3</v>
          </cell>
          <cell r="D726" t="str">
            <v xml:space="preserve">cargos diferidos         </v>
          </cell>
          <cell r="E726" t="str">
            <v xml:space="preserve">Activos   </v>
          </cell>
          <cell r="F726" t="str">
            <v xml:space="preserve">diferidos                </v>
          </cell>
          <cell r="G726" t="str">
            <v xml:space="preserve">cargos diferidos         </v>
          </cell>
        </row>
        <row r="727">
          <cell r="A727">
            <v>9435171004</v>
          </cell>
          <cell r="B727" t="str">
            <v>171004</v>
          </cell>
          <cell r="C727">
            <v>4</v>
          </cell>
          <cell r="D727" t="str">
            <v>organizacion y preoperati</v>
          </cell>
          <cell r="E727" t="str">
            <v xml:space="preserve">Activos   </v>
          </cell>
          <cell r="F727" t="str">
            <v xml:space="preserve">diferidos                </v>
          </cell>
          <cell r="G727" t="str">
            <v xml:space="preserve">cargos diferidos         </v>
          </cell>
          <cell r="H727" t="str">
            <v>organizacion y preoperati</v>
          </cell>
        </row>
        <row r="728">
          <cell r="A728">
            <v>943517100401</v>
          </cell>
          <cell r="B728" t="str">
            <v>17100401</v>
          </cell>
          <cell r="C728">
            <v>5</v>
          </cell>
          <cell r="D728" t="str">
            <v>organizacion y preoperati</v>
          </cell>
          <cell r="E728" t="str">
            <v xml:space="preserve">Activos   </v>
          </cell>
          <cell r="F728" t="str">
            <v xml:space="preserve">diferidos                </v>
          </cell>
          <cell r="G728" t="str">
            <v xml:space="preserve">cargos diferidos         </v>
          </cell>
          <cell r="H728" t="str">
            <v>organizacion y preoperati</v>
          </cell>
          <cell r="I728" t="str">
            <v>organizacion y preoperati</v>
          </cell>
        </row>
        <row r="729">
          <cell r="A729">
            <v>9435171016</v>
          </cell>
          <cell r="B729" t="str">
            <v>171016</v>
          </cell>
          <cell r="C729">
            <v>4</v>
          </cell>
          <cell r="D729" t="str">
            <v xml:space="preserve">programas de computador  </v>
          </cell>
          <cell r="E729" t="str">
            <v xml:space="preserve">Activos   </v>
          </cell>
          <cell r="F729" t="str">
            <v xml:space="preserve">diferidos                </v>
          </cell>
          <cell r="G729" t="str">
            <v xml:space="preserve">cargos diferidos         </v>
          </cell>
          <cell r="H729" t="str">
            <v xml:space="preserve">programas de computador  </v>
          </cell>
        </row>
        <row r="730">
          <cell r="A730">
            <v>943517101601</v>
          </cell>
          <cell r="B730" t="str">
            <v>17101601</v>
          </cell>
          <cell r="C730">
            <v>5</v>
          </cell>
          <cell r="D730" t="str">
            <v xml:space="preserve">programas de computador  </v>
          </cell>
          <cell r="E730" t="str">
            <v xml:space="preserve">Activos   </v>
          </cell>
          <cell r="F730" t="str">
            <v xml:space="preserve">diferidos                </v>
          </cell>
          <cell r="G730" t="str">
            <v xml:space="preserve">cargos diferidos         </v>
          </cell>
          <cell r="H730" t="str">
            <v xml:space="preserve">programas de computador  </v>
          </cell>
          <cell r="I730" t="str">
            <v xml:space="preserve">programas de computador  </v>
          </cell>
        </row>
        <row r="731">
          <cell r="A731">
            <v>9435171020</v>
          </cell>
          <cell r="B731" t="str">
            <v>171020</v>
          </cell>
          <cell r="C731">
            <v>4</v>
          </cell>
          <cell r="D731" t="str">
            <v xml:space="preserve">utiles y papeleria       </v>
          </cell>
          <cell r="E731" t="str">
            <v xml:space="preserve">Activos   </v>
          </cell>
          <cell r="F731" t="str">
            <v xml:space="preserve">diferidos                </v>
          </cell>
          <cell r="G731" t="str">
            <v xml:space="preserve">cargos diferidos         </v>
          </cell>
          <cell r="H731" t="str">
            <v xml:space="preserve">utiles y papeleria       </v>
          </cell>
        </row>
        <row r="732">
          <cell r="A732">
            <v>943517102001</v>
          </cell>
          <cell r="B732" t="str">
            <v>17102001</v>
          </cell>
          <cell r="C732">
            <v>5</v>
          </cell>
          <cell r="D732" t="str">
            <v xml:space="preserve">utiles y papeleria       </v>
          </cell>
          <cell r="E732" t="str">
            <v xml:space="preserve">Activos   </v>
          </cell>
          <cell r="F732" t="str">
            <v xml:space="preserve">diferidos                </v>
          </cell>
          <cell r="G732" t="str">
            <v xml:space="preserve">cargos diferidos         </v>
          </cell>
          <cell r="H732" t="str">
            <v xml:space="preserve">utiles y papeleria       </v>
          </cell>
          <cell r="I732" t="str">
            <v xml:space="preserve">utiles y papeleria       </v>
          </cell>
        </row>
        <row r="733">
          <cell r="A733">
            <v>9435171044</v>
          </cell>
          <cell r="B733" t="str">
            <v>171044</v>
          </cell>
          <cell r="C733">
            <v>4</v>
          </cell>
          <cell r="D733" t="str">
            <v>publicidad propaganda y p</v>
          </cell>
          <cell r="E733" t="str">
            <v xml:space="preserve">Activos   </v>
          </cell>
          <cell r="F733" t="str">
            <v xml:space="preserve">diferidos                </v>
          </cell>
          <cell r="G733" t="str">
            <v xml:space="preserve">cargos diferidos         </v>
          </cell>
          <cell r="H733" t="str">
            <v>publicidad propaganda y p</v>
          </cell>
        </row>
        <row r="734">
          <cell r="A734">
            <v>943517104401</v>
          </cell>
          <cell r="B734" t="str">
            <v>17104401</v>
          </cell>
          <cell r="C734">
            <v>5</v>
          </cell>
          <cell r="D734" t="str">
            <v>publicidad propaganda y p</v>
          </cell>
          <cell r="E734" t="str">
            <v xml:space="preserve">Activos   </v>
          </cell>
          <cell r="F734" t="str">
            <v xml:space="preserve">diferidos                </v>
          </cell>
          <cell r="G734" t="str">
            <v xml:space="preserve">cargos diferidos         </v>
          </cell>
          <cell r="H734" t="str">
            <v>publicidad propaganda y p</v>
          </cell>
          <cell r="I734" t="str">
            <v>publicidad propaganda y p</v>
          </cell>
        </row>
        <row r="735">
          <cell r="A735">
            <v>9435171060</v>
          </cell>
          <cell r="B735" t="str">
            <v>171060</v>
          </cell>
          <cell r="C735">
            <v>4</v>
          </cell>
          <cell r="D735" t="str">
            <v>dotacion y suministro tra</v>
          </cell>
          <cell r="E735" t="str">
            <v xml:space="preserve">Activos   </v>
          </cell>
          <cell r="F735" t="str">
            <v xml:space="preserve">diferidos                </v>
          </cell>
          <cell r="G735" t="str">
            <v xml:space="preserve">cargos diferidos         </v>
          </cell>
          <cell r="H735" t="str">
            <v>dotacion y suministro tra</v>
          </cell>
        </row>
        <row r="736">
          <cell r="A736">
            <v>943517106001</v>
          </cell>
          <cell r="B736" t="str">
            <v>17106001</v>
          </cell>
          <cell r="C736">
            <v>5</v>
          </cell>
          <cell r="D736" t="str">
            <v>dotacion y suministro tra</v>
          </cell>
          <cell r="E736" t="str">
            <v xml:space="preserve">Activos   </v>
          </cell>
          <cell r="F736" t="str">
            <v xml:space="preserve">diferidos                </v>
          </cell>
          <cell r="G736" t="str">
            <v xml:space="preserve">cargos diferidos         </v>
          </cell>
          <cell r="H736" t="str">
            <v>dotacion y suministro tra</v>
          </cell>
          <cell r="I736" t="str">
            <v>dotacion y suministro tra</v>
          </cell>
        </row>
        <row r="737">
          <cell r="A737">
            <v>9435171064</v>
          </cell>
          <cell r="B737" t="str">
            <v>171064</v>
          </cell>
          <cell r="C737">
            <v>4</v>
          </cell>
          <cell r="D737" t="str">
            <v>elementos de roperia y le</v>
          </cell>
          <cell r="E737" t="str">
            <v xml:space="preserve">Activos   </v>
          </cell>
          <cell r="F737" t="str">
            <v xml:space="preserve">diferidos                </v>
          </cell>
          <cell r="G737" t="str">
            <v xml:space="preserve">cargos diferidos         </v>
          </cell>
          <cell r="H737" t="str">
            <v>elementos de roperia y le</v>
          </cell>
        </row>
        <row r="738">
          <cell r="A738">
            <v>943517106401</v>
          </cell>
          <cell r="B738" t="str">
            <v>17106401</v>
          </cell>
          <cell r="C738">
            <v>5</v>
          </cell>
          <cell r="D738" t="str">
            <v>elementos de roperia y le</v>
          </cell>
          <cell r="E738" t="str">
            <v xml:space="preserve">Activos   </v>
          </cell>
          <cell r="F738" t="str">
            <v xml:space="preserve">diferidos                </v>
          </cell>
          <cell r="G738" t="str">
            <v xml:space="preserve">cargos diferidos         </v>
          </cell>
          <cell r="H738" t="str">
            <v>elementos de roperia y le</v>
          </cell>
          <cell r="I738" t="str">
            <v>elementos de roperia y le</v>
          </cell>
        </row>
        <row r="739">
          <cell r="A739">
            <v>9435171068</v>
          </cell>
          <cell r="B739" t="str">
            <v>171068</v>
          </cell>
          <cell r="C739">
            <v>4</v>
          </cell>
          <cell r="D739" t="str">
            <v xml:space="preserve">loza y cristaleria       </v>
          </cell>
          <cell r="E739" t="str">
            <v xml:space="preserve">Activos   </v>
          </cell>
          <cell r="F739" t="str">
            <v xml:space="preserve">diferidos                </v>
          </cell>
          <cell r="G739" t="str">
            <v xml:space="preserve">cargos diferidos         </v>
          </cell>
          <cell r="H739" t="str">
            <v xml:space="preserve">loza y cristaleria       </v>
          </cell>
        </row>
        <row r="740">
          <cell r="A740">
            <v>943517106801</v>
          </cell>
          <cell r="B740" t="str">
            <v>17106801</v>
          </cell>
          <cell r="C740">
            <v>5</v>
          </cell>
          <cell r="D740" t="str">
            <v xml:space="preserve">loza y cristaleria       </v>
          </cell>
          <cell r="E740" t="str">
            <v xml:space="preserve">Activos   </v>
          </cell>
          <cell r="F740" t="str">
            <v xml:space="preserve">diferidos                </v>
          </cell>
          <cell r="G740" t="str">
            <v xml:space="preserve">cargos diferidos         </v>
          </cell>
          <cell r="H740" t="str">
            <v xml:space="preserve">loza y cristaleria       </v>
          </cell>
          <cell r="I740" t="str">
            <v xml:space="preserve">loza y cristaleria       </v>
          </cell>
        </row>
        <row r="741">
          <cell r="A741">
            <v>9435171095</v>
          </cell>
          <cell r="B741" t="str">
            <v>171095</v>
          </cell>
          <cell r="C741">
            <v>4</v>
          </cell>
          <cell r="D741" t="str">
            <v xml:space="preserve">otros                    </v>
          </cell>
          <cell r="E741" t="str">
            <v xml:space="preserve">Activos   </v>
          </cell>
          <cell r="F741" t="str">
            <v xml:space="preserve">diferidos                </v>
          </cell>
          <cell r="G741" t="str">
            <v xml:space="preserve">cargos diferidos         </v>
          </cell>
          <cell r="H741" t="str">
            <v xml:space="preserve">otros                    </v>
          </cell>
        </row>
        <row r="742">
          <cell r="A742">
            <v>943517109501</v>
          </cell>
          <cell r="B742" t="str">
            <v>17109501</v>
          </cell>
          <cell r="C742">
            <v>5</v>
          </cell>
          <cell r="D742" t="str">
            <v xml:space="preserve">otros                    </v>
          </cell>
          <cell r="E742" t="str">
            <v xml:space="preserve">Activos   </v>
          </cell>
          <cell r="F742" t="str">
            <v xml:space="preserve">diferidos                </v>
          </cell>
          <cell r="G742" t="str">
            <v xml:space="preserve">cargos diferidos         </v>
          </cell>
          <cell r="H742" t="str">
            <v>otros</v>
          </cell>
          <cell r="I742" t="str">
            <v xml:space="preserve">otros                    </v>
          </cell>
        </row>
        <row r="743">
          <cell r="A743">
            <v>94351715</v>
          </cell>
          <cell r="B743" t="str">
            <v>1715</v>
          </cell>
          <cell r="C743">
            <v>3</v>
          </cell>
          <cell r="D743" t="str">
            <v>proyectos de explorac. en</v>
          </cell>
          <cell r="E743" t="str">
            <v xml:space="preserve">Activos   </v>
          </cell>
          <cell r="F743" t="str">
            <v xml:space="preserve">diferidos                </v>
          </cell>
          <cell r="G743" t="str">
            <v>proyectos de explorac. en</v>
          </cell>
        </row>
        <row r="744">
          <cell r="A744">
            <v>94351730</v>
          </cell>
          <cell r="B744" t="str">
            <v>1730</v>
          </cell>
          <cell r="C744">
            <v>3</v>
          </cell>
          <cell r="D744" t="str">
            <v>cargo por correccion mone</v>
          </cell>
          <cell r="E744" t="str">
            <v xml:space="preserve">Activos   </v>
          </cell>
          <cell r="F744" t="str">
            <v xml:space="preserve">diferidos                </v>
          </cell>
          <cell r="G744" t="str">
            <v>cargo por correccion mone</v>
          </cell>
        </row>
        <row r="745">
          <cell r="A745">
            <v>943518</v>
          </cell>
          <cell r="B745" t="str">
            <v>18</v>
          </cell>
          <cell r="C745">
            <v>2</v>
          </cell>
          <cell r="D745" t="str">
            <v xml:space="preserve">otros activos            </v>
          </cell>
          <cell r="E745" t="str">
            <v xml:space="preserve">Activos   </v>
          </cell>
          <cell r="F745" t="str">
            <v xml:space="preserve">otros activos            </v>
          </cell>
        </row>
        <row r="746">
          <cell r="A746">
            <v>94351895</v>
          </cell>
          <cell r="B746" t="str">
            <v>1895</v>
          </cell>
          <cell r="C746">
            <v>3</v>
          </cell>
          <cell r="D746" t="str">
            <v xml:space="preserve">diversos                 </v>
          </cell>
          <cell r="E746" t="str">
            <v xml:space="preserve">Activos   </v>
          </cell>
          <cell r="F746" t="str">
            <v xml:space="preserve">otros activos            </v>
          </cell>
          <cell r="G746" t="str">
            <v xml:space="preserve">diversos                 </v>
          </cell>
        </row>
        <row r="747">
          <cell r="A747">
            <v>94351899</v>
          </cell>
          <cell r="B747" t="str">
            <v>1899</v>
          </cell>
          <cell r="C747">
            <v>3</v>
          </cell>
          <cell r="D747" t="str">
            <v xml:space="preserve">provisiones              </v>
          </cell>
          <cell r="E747" t="str">
            <v xml:space="preserve">Activos   </v>
          </cell>
          <cell r="F747" t="str">
            <v xml:space="preserve">otros activos            </v>
          </cell>
          <cell r="G747" t="str">
            <v xml:space="preserve">provisiones              </v>
          </cell>
        </row>
        <row r="748">
          <cell r="A748">
            <v>943519</v>
          </cell>
          <cell r="B748" t="str">
            <v>19</v>
          </cell>
          <cell r="C748">
            <v>2</v>
          </cell>
          <cell r="D748" t="str">
            <v xml:space="preserve">valorizaciones           </v>
          </cell>
          <cell r="E748" t="str">
            <v xml:space="preserve">Activos   </v>
          </cell>
          <cell r="F748" t="str">
            <v xml:space="preserve">valorizaciones           </v>
          </cell>
        </row>
        <row r="749">
          <cell r="A749">
            <v>94351905</v>
          </cell>
          <cell r="B749" t="str">
            <v>1905</v>
          </cell>
          <cell r="C749">
            <v>3</v>
          </cell>
          <cell r="D749" t="str">
            <v xml:space="preserve">inversiones              </v>
          </cell>
          <cell r="E749" t="str">
            <v xml:space="preserve">Activos   </v>
          </cell>
          <cell r="F749" t="str">
            <v xml:space="preserve">valorizaciones           </v>
          </cell>
          <cell r="G749" t="str">
            <v xml:space="preserve">inversiones              </v>
          </cell>
        </row>
        <row r="750">
          <cell r="A750">
            <v>94351910</v>
          </cell>
          <cell r="B750" t="str">
            <v>1910</v>
          </cell>
          <cell r="C750">
            <v>3</v>
          </cell>
          <cell r="D750" t="str">
            <v>propiedades,planta y equi</v>
          </cell>
          <cell r="E750" t="str">
            <v xml:space="preserve">Activos   </v>
          </cell>
          <cell r="F750" t="str">
            <v xml:space="preserve">valorizaciones           </v>
          </cell>
          <cell r="G750" t="str">
            <v>propiedades,planta y equi</v>
          </cell>
        </row>
        <row r="751">
          <cell r="A751">
            <v>94351995</v>
          </cell>
          <cell r="B751" t="str">
            <v>1995</v>
          </cell>
          <cell r="C751">
            <v>3</v>
          </cell>
          <cell r="D751" t="str">
            <v xml:space="preserve">otros activos            </v>
          </cell>
          <cell r="E751" t="str">
            <v xml:space="preserve">Activos   </v>
          </cell>
          <cell r="F751" t="str">
            <v xml:space="preserve">valorizaciones           </v>
          </cell>
          <cell r="G751" t="str">
            <v xml:space="preserve">otros activos            </v>
          </cell>
        </row>
        <row r="752">
          <cell r="A752">
            <v>94355</v>
          </cell>
          <cell r="B752" t="str">
            <v>5</v>
          </cell>
          <cell r="C752">
            <v>1</v>
          </cell>
          <cell r="D752" t="str">
            <v xml:space="preserve">gastos                   </v>
          </cell>
          <cell r="E752" t="str">
            <v>Gastos</v>
          </cell>
        </row>
        <row r="753">
          <cell r="A753">
            <v>943551</v>
          </cell>
          <cell r="B753" t="str">
            <v>51</v>
          </cell>
          <cell r="C753">
            <v>2</v>
          </cell>
          <cell r="D753" t="str">
            <v>operacionales de administ</v>
          </cell>
          <cell r="E753" t="str">
            <v>Gastos</v>
          </cell>
          <cell r="F753" t="str">
            <v>operacionales de administ</v>
          </cell>
        </row>
        <row r="754">
          <cell r="A754">
            <v>94355105</v>
          </cell>
          <cell r="B754" t="str">
            <v>5105</v>
          </cell>
          <cell r="C754">
            <v>3</v>
          </cell>
          <cell r="D754" t="str">
            <v xml:space="preserve">gastos del personal      </v>
          </cell>
          <cell r="E754" t="str">
            <v>Gastos</v>
          </cell>
          <cell r="F754" t="str">
            <v>operacionales de administ</v>
          </cell>
          <cell r="G754" t="str">
            <v xml:space="preserve">gastos del personal      </v>
          </cell>
        </row>
        <row r="755">
          <cell r="A755">
            <v>9435510501</v>
          </cell>
          <cell r="B755" t="str">
            <v>510501</v>
          </cell>
          <cell r="C755">
            <v>4</v>
          </cell>
          <cell r="D755" t="str">
            <v xml:space="preserve">sueldos                  </v>
          </cell>
          <cell r="E755" t="str">
            <v>Gastos</v>
          </cell>
          <cell r="F755" t="str">
            <v>operacionales de administ</v>
          </cell>
          <cell r="G755" t="str">
            <v xml:space="preserve">gastos del personal      </v>
          </cell>
          <cell r="H755" t="str">
            <v xml:space="preserve">sueldos                  </v>
          </cell>
        </row>
        <row r="756">
          <cell r="A756">
            <v>943551050101</v>
          </cell>
          <cell r="B756" t="str">
            <v>51050101</v>
          </cell>
          <cell r="C756">
            <v>5</v>
          </cell>
          <cell r="D756" t="str">
            <v xml:space="preserve">sueldos                  </v>
          </cell>
          <cell r="E756" t="str">
            <v>Gastos</v>
          </cell>
          <cell r="F756" t="str">
            <v>operacionales de administ</v>
          </cell>
          <cell r="G756" t="str">
            <v xml:space="preserve">gastos del personal      </v>
          </cell>
          <cell r="H756" t="str">
            <v xml:space="preserve">sueldos                  </v>
          </cell>
          <cell r="I756" t="str">
            <v xml:space="preserve">sueldos                  </v>
          </cell>
        </row>
        <row r="757">
          <cell r="A757">
            <v>9435510502</v>
          </cell>
          <cell r="B757" t="str">
            <v>510502</v>
          </cell>
          <cell r="C757">
            <v>4</v>
          </cell>
          <cell r="D757" t="str">
            <v xml:space="preserve">sueldos                  </v>
          </cell>
          <cell r="E757" t="str">
            <v>Gastos</v>
          </cell>
          <cell r="F757" t="str">
            <v>operacionales de administ</v>
          </cell>
          <cell r="G757" t="str">
            <v xml:space="preserve">gastos del personal      </v>
          </cell>
          <cell r="H757" t="str">
            <v xml:space="preserve">sueldos                  </v>
          </cell>
        </row>
        <row r="758">
          <cell r="A758">
            <v>943551050201</v>
          </cell>
          <cell r="B758" t="str">
            <v>51050201</v>
          </cell>
          <cell r="C758">
            <v>5</v>
          </cell>
          <cell r="D758" t="str">
            <v xml:space="preserve">sueldos                  </v>
          </cell>
          <cell r="E758" t="str">
            <v>Gastos</v>
          </cell>
          <cell r="F758" t="str">
            <v>operacionales de administ</v>
          </cell>
          <cell r="G758" t="str">
            <v xml:space="preserve">gastos del personal      </v>
          </cell>
          <cell r="H758" t="str">
            <v xml:space="preserve">sueldos                  </v>
          </cell>
          <cell r="I758" t="str">
            <v xml:space="preserve">sueldos                  </v>
          </cell>
        </row>
        <row r="759">
          <cell r="A759">
            <v>9435510503</v>
          </cell>
          <cell r="B759" t="str">
            <v>510503</v>
          </cell>
          <cell r="C759">
            <v>4</v>
          </cell>
          <cell r="D759" t="str">
            <v xml:space="preserve">salario integral         </v>
          </cell>
          <cell r="E759" t="str">
            <v>Gastos</v>
          </cell>
          <cell r="F759" t="str">
            <v>operacionales de administ</v>
          </cell>
          <cell r="G759" t="str">
            <v xml:space="preserve">gastos del personal      </v>
          </cell>
          <cell r="H759" t="str">
            <v xml:space="preserve">salario integral         </v>
          </cell>
        </row>
        <row r="760">
          <cell r="A760">
            <v>943551050301</v>
          </cell>
          <cell r="B760" t="str">
            <v>51050301</v>
          </cell>
          <cell r="C760">
            <v>5</v>
          </cell>
          <cell r="D760" t="str">
            <v xml:space="preserve">salario integral         </v>
          </cell>
          <cell r="E760" t="str">
            <v>Gastos</v>
          </cell>
          <cell r="F760" t="str">
            <v>operacionales de administ</v>
          </cell>
          <cell r="G760" t="str">
            <v xml:space="preserve">gastos del personal      </v>
          </cell>
          <cell r="H760" t="str">
            <v xml:space="preserve">salario integral         </v>
          </cell>
          <cell r="I760" t="str">
            <v xml:space="preserve">salario integral         </v>
          </cell>
        </row>
        <row r="761">
          <cell r="A761">
            <v>9435510505</v>
          </cell>
          <cell r="B761" t="str">
            <v>510505</v>
          </cell>
          <cell r="C761">
            <v>4</v>
          </cell>
          <cell r="D761" t="str">
            <v xml:space="preserve">salarios                 </v>
          </cell>
          <cell r="E761" t="str">
            <v>Gastos</v>
          </cell>
          <cell r="F761" t="str">
            <v>operacionales de administ</v>
          </cell>
          <cell r="G761" t="str">
            <v xml:space="preserve">gastos del personal      </v>
          </cell>
          <cell r="H761" t="str">
            <v xml:space="preserve">salarios                 </v>
          </cell>
        </row>
        <row r="762">
          <cell r="A762">
            <v>943551050501</v>
          </cell>
          <cell r="B762" t="str">
            <v>51050501</v>
          </cell>
          <cell r="C762">
            <v>5</v>
          </cell>
          <cell r="D762" t="str">
            <v xml:space="preserve">sueldos                  </v>
          </cell>
          <cell r="E762" t="str">
            <v>Gastos</v>
          </cell>
          <cell r="F762" t="str">
            <v>operacionales de administ</v>
          </cell>
          <cell r="G762" t="str">
            <v xml:space="preserve">gastos del personal      </v>
          </cell>
          <cell r="H762" t="str">
            <v xml:space="preserve">salarios                 </v>
          </cell>
          <cell r="I762" t="str">
            <v xml:space="preserve">sueldos                  </v>
          </cell>
        </row>
        <row r="763">
          <cell r="A763">
            <v>9435510515</v>
          </cell>
          <cell r="B763" t="str">
            <v>510515</v>
          </cell>
          <cell r="C763">
            <v>4</v>
          </cell>
          <cell r="D763" t="str">
            <v xml:space="preserve">horas extras y recargos  </v>
          </cell>
          <cell r="E763" t="str">
            <v>Gastos</v>
          </cell>
          <cell r="F763" t="str">
            <v>operacionales de administ</v>
          </cell>
          <cell r="G763" t="str">
            <v xml:space="preserve">gastos del personal      </v>
          </cell>
          <cell r="H763" t="str">
            <v xml:space="preserve">horas extras y recargos  </v>
          </cell>
        </row>
        <row r="764">
          <cell r="A764">
            <v>943551051501</v>
          </cell>
          <cell r="B764" t="str">
            <v>51051501</v>
          </cell>
          <cell r="C764">
            <v>5</v>
          </cell>
          <cell r="D764" t="str">
            <v xml:space="preserve">horas extras             </v>
          </cell>
          <cell r="E764" t="str">
            <v>Gastos</v>
          </cell>
          <cell r="F764" t="str">
            <v>operacionales de administ</v>
          </cell>
          <cell r="G764" t="str">
            <v xml:space="preserve">gastos del personal      </v>
          </cell>
          <cell r="H764" t="str">
            <v xml:space="preserve">horas extras y recargos  </v>
          </cell>
          <cell r="I764" t="str">
            <v xml:space="preserve">horas extras             </v>
          </cell>
        </row>
        <row r="765">
          <cell r="A765">
            <v>943551051502</v>
          </cell>
          <cell r="B765" t="str">
            <v>51051502</v>
          </cell>
          <cell r="C765">
            <v>5</v>
          </cell>
          <cell r="D765" t="str">
            <v xml:space="preserve">recargo nocturno         </v>
          </cell>
          <cell r="E765" t="str">
            <v>Gastos</v>
          </cell>
          <cell r="F765" t="str">
            <v>operacionales de administ</v>
          </cell>
          <cell r="G765" t="str">
            <v xml:space="preserve">gastos del personal      </v>
          </cell>
          <cell r="H765" t="str">
            <v xml:space="preserve">horas extras y recargos  </v>
          </cell>
          <cell r="I765" t="str">
            <v xml:space="preserve">recargo nocturno         </v>
          </cell>
        </row>
        <row r="766">
          <cell r="A766">
            <v>943551051503</v>
          </cell>
          <cell r="B766" t="str">
            <v>51051503</v>
          </cell>
          <cell r="C766">
            <v>5</v>
          </cell>
          <cell r="D766" t="str">
            <v xml:space="preserve">dominicales y festivos   </v>
          </cell>
          <cell r="E766" t="str">
            <v>Gastos</v>
          </cell>
          <cell r="F766" t="str">
            <v>operacionales de administ</v>
          </cell>
          <cell r="G766" t="str">
            <v xml:space="preserve">gastos del personal      </v>
          </cell>
          <cell r="H766" t="str">
            <v xml:space="preserve">horas extras y recargos  </v>
          </cell>
          <cell r="I766" t="str">
            <v xml:space="preserve">dominicales y festivos   </v>
          </cell>
        </row>
        <row r="767">
          <cell r="A767">
            <v>9435510518</v>
          </cell>
          <cell r="B767" t="str">
            <v>510518</v>
          </cell>
          <cell r="C767">
            <v>4</v>
          </cell>
          <cell r="D767" t="str">
            <v xml:space="preserve">comisiones               </v>
          </cell>
          <cell r="E767" t="str">
            <v>Gastos</v>
          </cell>
          <cell r="F767" t="str">
            <v>operacionales de administ</v>
          </cell>
          <cell r="G767" t="str">
            <v xml:space="preserve">gastos del personal      </v>
          </cell>
          <cell r="H767" t="str">
            <v xml:space="preserve">comisiones               </v>
          </cell>
        </row>
        <row r="768">
          <cell r="A768">
            <v>943551051801</v>
          </cell>
          <cell r="B768" t="str">
            <v>51051801</v>
          </cell>
          <cell r="C768">
            <v>5</v>
          </cell>
          <cell r="D768" t="str">
            <v xml:space="preserve">comisiones               </v>
          </cell>
          <cell r="E768" t="str">
            <v>Gastos</v>
          </cell>
          <cell r="F768" t="str">
            <v>operacionales de administ</v>
          </cell>
          <cell r="G768" t="str">
            <v xml:space="preserve">gastos del personal      </v>
          </cell>
          <cell r="H768" t="str">
            <v xml:space="preserve">comisiones               </v>
          </cell>
          <cell r="I768" t="str">
            <v xml:space="preserve">comisiones               </v>
          </cell>
        </row>
        <row r="769">
          <cell r="A769">
            <v>9435510524</v>
          </cell>
          <cell r="B769" t="str">
            <v>510524</v>
          </cell>
          <cell r="C769">
            <v>4</v>
          </cell>
          <cell r="D769" t="str">
            <v xml:space="preserve">incapacidades            </v>
          </cell>
          <cell r="E769" t="str">
            <v>Gastos</v>
          </cell>
          <cell r="F769" t="str">
            <v>operacionales de administ</v>
          </cell>
          <cell r="G769" t="str">
            <v xml:space="preserve">gastos del personal      </v>
          </cell>
          <cell r="H769" t="str">
            <v xml:space="preserve">incapacidades            </v>
          </cell>
        </row>
        <row r="770">
          <cell r="A770">
            <v>943551052401</v>
          </cell>
          <cell r="B770" t="str">
            <v>51052401</v>
          </cell>
          <cell r="C770">
            <v>5</v>
          </cell>
          <cell r="D770" t="str">
            <v xml:space="preserve">incapacidades            </v>
          </cell>
          <cell r="E770" t="str">
            <v>Gastos</v>
          </cell>
          <cell r="F770" t="str">
            <v>operacionales de administ</v>
          </cell>
          <cell r="G770" t="str">
            <v xml:space="preserve">gastos del personal      </v>
          </cell>
          <cell r="H770" t="str">
            <v xml:space="preserve">incapacidades            </v>
          </cell>
          <cell r="I770" t="str">
            <v xml:space="preserve">incapacidades            </v>
          </cell>
        </row>
        <row r="771">
          <cell r="A771">
            <v>9435510527</v>
          </cell>
          <cell r="B771" t="str">
            <v>510527</v>
          </cell>
          <cell r="C771">
            <v>4</v>
          </cell>
          <cell r="D771" t="str">
            <v xml:space="preserve">auxilio de transporte    </v>
          </cell>
          <cell r="E771" t="str">
            <v>Gastos</v>
          </cell>
          <cell r="F771" t="str">
            <v>operacionales de administ</v>
          </cell>
          <cell r="G771" t="str">
            <v xml:space="preserve">gastos del personal      </v>
          </cell>
          <cell r="H771" t="str">
            <v xml:space="preserve">auxilio de transporte    </v>
          </cell>
        </row>
        <row r="772">
          <cell r="A772">
            <v>943551052701</v>
          </cell>
          <cell r="B772" t="str">
            <v>51052701</v>
          </cell>
          <cell r="C772">
            <v>5</v>
          </cell>
          <cell r="D772" t="str">
            <v xml:space="preserve">auxilio de transporte    </v>
          </cell>
          <cell r="E772" t="str">
            <v>Gastos</v>
          </cell>
          <cell r="F772" t="str">
            <v>operacionales de administ</v>
          </cell>
          <cell r="G772" t="str">
            <v xml:space="preserve">gastos del personal      </v>
          </cell>
          <cell r="H772" t="str">
            <v xml:space="preserve">auxilio de transporte    </v>
          </cell>
          <cell r="I772" t="str">
            <v xml:space="preserve">auxilio de transporte    </v>
          </cell>
        </row>
        <row r="773">
          <cell r="A773">
            <v>9435510528</v>
          </cell>
          <cell r="B773" t="str">
            <v>510528</v>
          </cell>
          <cell r="C773">
            <v>4</v>
          </cell>
          <cell r="D773" t="str">
            <v xml:space="preserve">auxilio extraleg de transporte    </v>
          </cell>
          <cell r="E773" t="str">
            <v>Gastos</v>
          </cell>
          <cell r="F773" t="str">
            <v>operacionales de administ</v>
          </cell>
          <cell r="G773" t="str">
            <v xml:space="preserve">gastos del personal      </v>
          </cell>
          <cell r="H773" t="str">
            <v xml:space="preserve">auxilio extraleg de transporte    </v>
          </cell>
        </row>
        <row r="774">
          <cell r="A774">
            <v>943551052801</v>
          </cell>
          <cell r="B774" t="str">
            <v>51052801</v>
          </cell>
          <cell r="C774">
            <v>5</v>
          </cell>
          <cell r="D774" t="str">
            <v xml:space="preserve">auxilio extraleg de transporte    </v>
          </cell>
          <cell r="E774" t="str">
            <v>Gastos</v>
          </cell>
          <cell r="F774" t="str">
            <v>operacionales de administ</v>
          </cell>
          <cell r="G774" t="str">
            <v xml:space="preserve">gastos del personal      </v>
          </cell>
          <cell r="H774" t="str">
            <v xml:space="preserve">auxilio extraleg de transporte    </v>
          </cell>
          <cell r="I774" t="str">
            <v xml:space="preserve">auxilio extraleg de transporte    </v>
          </cell>
        </row>
        <row r="775">
          <cell r="A775">
            <v>9435510530</v>
          </cell>
          <cell r="B775" t="str">
            <v>510530</v>
          </cell>
          <cell r="C775">
            <v>4</v>
          </cell>
          <cell r="D775" t="str">
            <v xml:space="preserve">cesantias                </v>
          </cell>
          <cell r="E775" t="str">
            <v>Gastos</v>
          </cell>
          <cell r="F775" t="str">
            <v>operacionales de administ</v>
          </cell>
          <cell r="G775" t="str">
            <v xml:space="preserve">gastos del personal      </v>
          </cell>
          <cell r="H775" t="str">
            <v xml:space="preserve">cesantias                </v>
          </cell>
        </row>
        <row r="776">
          <cell r="A776">
            <v>943551053001</v>
          </cell>
          <cell r="B776" t="str">
            <v>51053001</v>
          </cell>
          <cell r="C776">
            <v>5</v>
          </cell>
          <cell r="D776" t="str">
            <v xml:space="preserve">cesantias                </v>
          </cell>
          <cell r="E776" t="str">
            <v>Gastos</v>
          </cell>
          <cell r="F776" t="str">
            <v>operacionales de administ</v>
          </cell>
          <cell r="G776" t="str">
            <v xml:space="preserve">gastos del personal      </v>
          </cell>
          <cell r="H776" t="str">
            <v xml:space="preserve">cesantias                </v>
          </cell>
          <cell r="I776" t="str">
            <v xml:space="preserve">cesantias                </v>
          </cell>
        </row>
        <row r="777">
          <cell r="A777">
            <v>9435510533</v>
          </cell>
          <cell r="B777" t="str">
            <v>510533</v>
          </cell>
          <cell r="C777">
            <v>4</v>
          </cell>
          <cell r="D777" t="str">
            <v>intereses a las cesantias</v>
          </cell>
          <cell r="E777" t="str">
            <v>Gastos</v>
          </cell>
          <cell r="F777" t="str">
            <v>operacionales de administ</v>
          </cell>
          <cell r="G777" t="str">
            <v xml:space="preserve">gastos del personal      </v>
          </cell>
          <cell r="H777" t="str">
            <v>intereses a las cesantias</v>
          </cell>
        </row>
        <row r="778">
          <cell r="A778">
            <v>943551053301</v>
          </cell>
          <cell r="B778" t="str">
            <v>51053301</v>
          </cell>
          <cell r="C778">
            <v>5</v>
          </cell>
          <cell r="D778" t="str">
            <v>intereses a las cesantias</v>
          </cell>
          <cell r="E778" t="str">
            <v>Gastos</v>
          </cell>
          <cell r="F778" t="str">
            <v>operacionales de administ</v>
          </cell>
          <cell r="G778" t="str">
            <v xml:space="preserve">gastos del personal      </v>
          </cell>
          <cell r="H778" t="str">
            <v>intereses a las cesantias</v>
          </cell>
          <cell r="I778" t="str">
            <v>intereses a las cesantias</v>
          </cell>
        </row>
        <row r="779">
          <cell r="A779">
            <v>9435510536</v>
          </cell>
          <cell r="B779" t="str">
            <v>510536</v>
          </cell>
          <cell r="C779">
            <v>4</v>
          </cell>
          <cell r="D779" t="str">
            <v xml:space="preserve">prima de servicios       </v>
          </cell>
          <cell r="E779" t="str">
            <v>Gastos</v>
          </cell>
          <cell r="F779" t="str">
            <v>operacionales de administ</v>
          </cell>
          <cell r="G779" t="str">
            <v xml:space="preserve">gastos del personal      </v>
          </cell>
          <cell r="H779" t="str">
            <v xml:space="preserve">prima de servicios       </v>
          </cell>
        </row>
        <row r="780">
          <cell r="A780">
            <v>943551053601</v>
          </cell>
          <cell r="B780" t="str">
            <v>51053601</v>
          </cell>
          <cell r="C780">
            <v>5</v>
          </cell>
          <cell r="D780" t="str">
            <v xml:space="preserve">prima se servicios       </v>
          </cell>
          <cell r="E780" t="str">
            <v>Gastos</v>
          </cell>
          <cell r="F780" t="str">
            <v>operacionales de administ</v>
          </cell>
          <cell r="G780" t="str">
            <v xml:space="preserve">gastos del personal      </v>
          </cell>
          <cell r="H780" t="str">
            <v xml:space="preserve">prima de servicios       </v>
          </cell>
          <cell r="I780" t="str">
            <v xml:space="preserve">prima se servicios       </v>
          </cell>
        </row>
        <row r="781">
          <cell r="A781">
            <v>9435510539</v>
          </cell>
          <cell r="B781" t="str">
            <v>510539</v>
          </cell>
          <cell r="C781">
            <v>4</v>
          </cell>
          <cell r="D781" t="str">
            <v xml:space="preserve">vacaciones               </v>
          </cell>
          <cell r="E781" t="str">
            <v>Gastos</v>
          </cell>
          <cell r="F781" t="str">
            <v>operacionales de administ</v>
          </cell>
          <cell r="G781" t="str">
            <v xml:space="preserve">gastos del personal      </v>
          </cell>
          <cell r="H781" t="str">
            <v xml:space="preserve">vacaciones               </v>
          </cell>
        </row>
        <row r="782">
          <cell r="A782">
            <v>943551053901</v>
          </cell>
          <cell r="B782" t="str">
            <v>51053901</v>
          </cell>
          <cell r="C782">
            <v>5</v>
          </cell>
          <cell r="D782" t="str">
            <v xml:space="preserve">vacaciones               </v>
          </cell>
          <cell r="E782" t="str">
            <v>Gastos</v>
          </cell>
          <cell r="F782" t="str">
            <v>operacionales de administ</v>
          </cell>
          <cell r="G782" t="str">
            <v xml:space="preserve">gastos del personal      </v>
          </cell>
          <cell r="H782" t="str">
            <v xml:space="preserve">vacaciones               </v>
          </cell>
          <cell r="I782" t="str">
            <v xml:space="preserve">vacaciones               </v>
          </cell>
        </row>
        <row r="783">
          <cell r="A783">
            <v>9435510542</v>
          </cell>
          <cell r="B783" t="str">
            <v>510542</v>
          </cell>
          <cell r="C783">
            <v>4</v>
          </cell>
          <cell r="D783" t="str">
            <v xml:space="preserve">primas extralegales      </v>
          </cell>
          <cell r="E783" t="str">
            <v>Gastos</v>
          </cell>
          <cell r="F783" t="str">
            <v>operacionales de administ</v>
          </cell>
          <cell r="G783" t="str">
            <v xml:space="preserve">gastos del personal      </v>
          </cell>
          <cell r="H783" t="str">
            <v xml:space="preserve">primas extralegales      </v>
          </cell>
        </row>
        <row r="784">
          <cell r="A784">
            <v>943551054201</v>
          </cell>
          <cell r="B784" t="str">
            <v>51054201</v>
          </cell>
          <cell r="C784">
            <v>5</v>
          </cell>
          <cell r="D784" t="str">
            <v xml:space="preserve">primas extralegales      </v>
          </cell>
          <cell r="E784" t="str">
            <v>Gastos</v>
          </cell>
          <cell r="F784" t="str">
            <v>operacionales de administ</v>
          </cell>
          <cell r="G784" t="str">
            <v xml:space="preserve">gastos del personal      </v>
          </cell>
          <cell r="H784" t="str">
            <v xml:space="preserve">primas extralegales      </v>
          </cell>
          <cell r="I784" t="str">
            <v xml:space="preserve">primas extralegales      </v>
          </cell>
        </row>
        <row r="785">
          <cell r="A785">
            <v>9435510543</v>
          </cell>
          <cell r="B785" t="str">
            <v>510543</v>
          </cell>
          <cell r="C785">
            <v>4</v>
          </cell>
          <cell r="D785" t="str">
            <v xml:space="preserve">rodamientos              </v>
          </cell>
          <cell r="E785" t="str">
            <v>Gastos</v>
          </cell>
          <cell r="F785" t="str">
            <v>operacionales de administ</v>
          </cell>
          <cell r="G785" t="str">
            <v xml:space="preserve">gastos del personal      </v>
          </cell>
          <cell r="H785" t="str">
            <v xml:space="preserve">rodamientos              </v>
          </cell>
        </row>
        <row r="786">
          <cell r="A786">
            <v>943551054301</v>
          </cell>
          <cell r="B786" t="str">
            <v>51054301</v>
          </cell>
          <cell r="C786">
            <v>5</v>
          </cell>
          <cell r="D786" t="str">
            <v xml:space="preserve">rodamientos              </v>
          </cell>
          <cell r="E786" t="str">
            <v>Gastos</v>
          </cell>
          <cell r="F786" t="str">
            <v>operacionales de administ</v>
          </cell>
          <cell r="G786" t="str">
            <v xml:space="preserve">gastos del personal      </v>
          </cell>
          <cell r="H786" t="str">
            <v xml:space="preserve">rodamientos              </v>
          </cell>
          <cell r="I786" t="str">
            <v xml:space="preserve">rodamientos              </v>
          </cell>
        </row>
        <row r="787">
          <cell r="A787">
            <v>9435510545</v>
          </cell>
          <cell r="B787" t="str">
            <v>510545</v>
          </cell>
          <cell r="C787">
            <v>4</v>
          </cell>
          <cell r="D787" t="str">
            <v xml:space="preserve">auxilio                  </v>
          </cell>
          <cell r="E787" t="str">
            <v>Gastos</v>
          </cell>
          <cell r="F787" t="str">
            <v>operacionales de administ</v>
          </cell>
          <cell r="G787" t="str">
            <v xml:space="preserve">gastos del personal      </v>
          </cell>
          <cell r="H787" t="str">
            <v xml:space="preserve">auxilio                  </v>
          </cell>
        </row>
        <row r="788">
          <cell r="A788">
            <v>943551054501</v>
          </cell>
          <cell r="B788" t="str">
            <v>51054501</v>
          </cell>
          <cell r="C788">
            <v>5</v>
          </cell>
          <cell r="D788" t="str">
            <v xml:space="preserve">auxilio de alimentacion  </v>
          </cell>
          <cell r="E788" t="str">
            <v>Gastos</v>
          </cell>
          <cell r="F788" t="str">
            <v>operacionales de administ</v>
          </cell>
          <cell r="G788" t="str">
            <v xml:space="preserve">gastos del personal      </v>
          </cell>
          <cell r="H788" t="str">
            <v>auxilio</v>
          </cell>
          <cell r="I788" t="str">
            <v xml:space="preserve">auxilio de alimentacion  </v>
          </cell>
        </row>
        <row r="789">
          <cell r="A789">
            <v>943551054502</v>
          </cell>
          <cell r="B789" t="str">
            <v>51054502</v>
          </cell>
          <cell r="C789">
            <v>5</v>
          </cell>
          <cell r="D789" t="str">
            <v xml:space="preserve">aprendices sena          </v>
          </cell>
          <cell r="E789" t="str">
            <v>Gastos</v>
          </cell>
          <cell r="F789" t="str">
            <v>operacionales de administ</v>
          </cell>
          <cell r="G789" t="str">
            <v xml:space="preserve">gastos del personal      </v>
          </cell>
          <cell r="H789" t="str">
            <v>auxilio</v>
          </cell>
          <cell r="I789" t="str">
            <v xml:space="preserve">aprendices sena          </v>
          </cell>
        </row>
        <row r="790">
          <cell r="A790">
            <v>9435510548</v>
          </cell>
          <cell r="B790" t="str">
            <v>510548</v>
          </cell>
          <cell r="C790">
            <v>4</v>
          </cell>
          <cell r="D790" t="str">
            <v xml:space="preserve">bonificaciones           </v>
          </cell>
          <cell r="E790" t="str">
            <v>Gastos</v>
          </cell>
          <cell r="F790" t="str">
            <v>operacionales de administ</v>
          </cell>
          <cell r="G790" t="str">
            <v xml:space="preserve">gastos del personal      </v>
          </cell>
          <cell r="H790" t="str">
            <v xml:space="preserve">bonificaciones           </v>
          </cell>
        </row>
        <row r="791">
          <cell r="A791">
            <v>943551054801</v>
          </cell>
          <cell r="B791" t="str">
            <v>51054801</v>
          </cell>
          <cell r="C791">
            <v>5</v>
          </cell>
          <cell r="D791" t="str">
            <v xml:space="preserve">bonificaciones           </v>
          </cell>
          <cell r="E791" t="str">
            <v>Gastos</v>
          </cell>
          <cell r="F791" t="str">
            <v>operacionales de administ</v>
          </cell>
          <cell r="G791" t="str">
            <v xml:space="preserve">gastos del personal      </v>
          </cell>
          <cell r="H791" t="str">
            <v xml:space="preserve">bonificaciones           </v>
          </cell>
          <cell r="I791" t="str">
            <v xml:space="preserve">bonificaciones           </v>
          </cell>
        </row>
        <row r="792">
          <cell r="A792">
            <v>9435510551</v>
          </cell>
          <cell r="B792" t="str">
            <v>510551</v>
          </cell>
          <cell r="C792">
            <v>4</v>
          </cell>
          <cell r="D792" t="str">
            <v xml:space="preserve">dotaciones y suministros </v>
          </cell>
          <cell r="E792" t="str">
            <v>Gastos</v>
          </cell>
          <cell r="F792" t="str">
            <v>operacionales de administ</v>
          </cell>
          <cell r="G792" t="str">
            <v xml:space="preserve">gastos del personal      </v>
          </cell>
          <cell r="H792" t="str">
            <v xml:space="preserve">dotaciones y suministros </v>
          </cell>
        </row>
        <row r="793">
          <cell r="A793">
            <v>943551055101</v>
          </cell>
          <cell r="B793" t="str">
            <v>51055101</v>
          </cell>
          <cell r="C793">
            <v>5</v>
          </cell>
          <cell r="D793" t="str">
            <v xml:space="preserve">dotaciones y suministros </v>
          </cell>
          <cell r="E793" t="str">
            <v>Gastos</v>
          </cell>
          <cell r="F793" t="str">
            <v>operacionales de administ</v>
          </cell>
          <cell r="G793" t="str">
            <v xml:space="preserve">gastos del personal      </v>
          </cell>
          <cell r="H793" t="str">
            <v xml:space="preserve">dotaciones y suministros </v>
          </cell>
          <cell r="I793" t="str">
            <v xml:space="preserve">dotaciones y suministros </v>
          </cell>
        </row>
        <row r="794">
          <cell r="A794">
            <v>9435510560</v>
          </cell>
          <cell r="B794" t="str">
            <v>510560</v>
          </cell>
          <cell r="C794">
            <v>4</v>
          </cell>
          <cell r="D794" t="str">
            <v>indemnizaciones laborales</v>
          </cell>
          <cell r="E794" t="str">
            <v>Gastos</v>
          </cell>
          <cell r="F794" t="str">
            <v>operacionales de administ</v>
          </cell>
          <cell r="G794" t="str">
            <v xml:space="preserve">gastos del personal      </v>
          </cell>
          <cell r="H794" t="str">
            <v>indemnizaciones laborales</v>
          </cell>
        </row>
        <row r="795">
          <cell r="A795">
            <v>943551056001</v>
          </cell>
          <cell r="B795" t="str">
            <v>51056001</v>
          </cell>
          <cell r="C795">
            <v>5</v>
          </cell>
          <cell r="D795" t="str">
            <v>indemnizaciones laborales</v>
          </cell>
          <cell r="E795" t="str">
            <v>Gastos</v>
          </cell>
          <cell r="F795" t="str">
            <v>operacionales de administ</v>
          </cell>
          <cell r="G795" t="str">
            <v xml:space="preserve">gastos del personal      </v>
          </cell>
          <cell r="H795" t="str">
            <v>indemnizaciones laborales</v>
          </cell>
          <cell r="I795" t="str">
            <v>indemnizaciones laborales</v>
          </cell>
        </row>
        <row r="796">
          <cell r="A796">
            <v>9435510563</v>
          </cell>
          <cell r="B796" t="str">
            <v>510563</v>
          </cell>
          <cell r="C796">
            <v>4</v>
          </cell>
          <cell r="D796" t="str">
            <v xml:space="preserve">capacitacion de personal </v>
          </cell>
          <cell r="E796" t="str">
            <v>Gastos</v>
          </cell>
          <cell r="F796" t="str">
            <v>operacionales de administ</v>
          </cell>
          <cell r="G796" t="str">
            <v xml:space="preserve">gastos del personal      </v>
          </cell>
          <cell r="H796" t="str">
            <v xml:space="preserve">capacitacion de personal </v>
          </cell>
        </row>
        <row r="797">
          <cell r="A797">
            <v>943551056301</v>
          </cell>
          <cell r="B797" t="str">
            <v>51056301</v>
          </cell>
          <cell r="C797">
            <v>5</v>
          </cell>
          <cell r="D797" t="str">
            <v xml:space="preserve">capacitacion personal    </v>
          </cell>
          <cell r="E797" t="str">
            <v>Gastos</v>
          </cell>
          <cell r="F797" t="str">
            <v>operacionales de administ</v>
          </cell>
          <cell r="G797" t="str">
            <v xml:space="preserve">gastos del personal      </v>
          </cell>
          <cell r="H797" t="str">
            <v xml:space="preserve">capacitacion de personal </v>
          </cell>
          <cell r="I797" t="str">
            <v xml:space="preserve">capacitacion personal    </v>
          </cell>
        </row>
        <row r="798">
          <cell r="A798">
            <v>9435510566</v>
          </cell>
          <cell r="B798" t="str">
            <v>510566</v>
          </cell>
          <cell r="C798">
            <v>4</v>
          </cell>
          <cell r="D798" t="str">
            <v>gastos deportivos y de re</v>
          </cell>
          <cell r="E798" t="str">
            <v>Gastos</v>
          </cell>
          <cell r="F798" t="str">
            <v>operacionales de administ</v>
          </cell>
          <cell r="G798" t="str">
            <v xml:space="preserve">gastos del personal      </v>
          </cell>
          <cell r="H798" t="str">
            <v>gastos deportivos y de re</v>
          </cell>
        </row>
        <row r="799">
          <cell r="A799">
            <v>943551056601</v>
          </cell>
          <cell r="B799" t="str">
            <v>51056601</v>
          </cell>
          <cell r="C799">
            <v>5</v>
          </cell>
          <cell r="D799" t="str">
            <v>gastos deportivos y de re</v>
          </cell>
          <cell r="E799" t="str">
            <v>Gastos</v>
          </cell>
          <cell r="F799" t="str">
            <v>operacionales de administ</v>
          </cell>
          <cell r="G799" t="str">
            <v xml:space="preserve">gastos del personal      </v>
          </cell>
          <cell r="H799" t="str">
            <v>gastos deportivos y de re</v>
          </cell>
          <cell r="I799" t="str">
            <v>gastos deportivos y de re</v>
          </cell>
        </row>
        <row r="800">
          <cell r="A800">
            <v>9435510568</v>
          </cell>
          <cell r="B800" t="str">
            <v>510568</v>
          </cell>
          <cell r="C800">
            <v>4</v>
          </cell>
          <cell r="D800" t="str">
            <v xml:space="preserve">aporte a.r.p             </v>
          </cell>
          <cell r="E800" t="str">
            <v>Gastos</v>
          </cell>
          <cell r="F800" t="str">
            <v>operacionales de administ</v>
          </cell>
          <cell r="G800" t="str">
            <v xml:space="preserve">gastos del personal      </v>
          </cell>
          <cell r="H800" t="str">
            <v xml:space="preserve">aporte a.r.p             </v>
          </cell>
        </row>
        <row r="801">
          <cell r="A801">
            <v>943551056801</v>
          </cell>
          <cell r="B801" t="str">
            <v>51056801</v>
          </cell>
          <cell r="C801">
            <v>5</v>
          </cell>
          <cell r="D801" t="str">
            <v xml:space="preserve">aporte a.r.p             </v>
          </cell>
          <cell r="E801" t="str">
            <v>Gastos</v>
          </cell>
          <cell r="F801" t="str">
            <v>operacionales de administ</v>
          </cell>
          <cell r="G801" t="str">
            <v xml:space="preserve">gastos del personal      </v>
          </cell>
          <cell r="H801" t="str">
            <v xml:space="preserve">aporte a.r.p             </v>
          </cell>
          <cell r="I801" t="str">
            <v xml:space="preserve">aporte a.r.p             </v>
          </cell>
        </row>
        <row r="802">
          <cell r="A802">
            <v>9435510569</v>
          </cell>
          <cell r="B802" t="str">
            <v>510569</v>
          </cell>
          <cell r="C802">
            <v>4</v>
          </cell>
          <cell r="D802" t="str">
            <v xml:space="preserve">aporte e.p.s             </v>
          </cell>
          <cell r="E802" t="str">
            <v>Gastos</v>
          </cell>
          <cell r="F802" t="str">
            <v>operacionales de administ</v>
          </cell>
          <cell r="G802" t="str">
            <v xml:space="preserve">gastos del personal      </v>
          </cell>
          <cell r="H802" t="str">
            <v xml:space="preserve">aporte e.p.s             </v>
          </cell>
        </row>
        <row r="803">
          <cell r="A803">
            <v>943551056901</v>
          </cell>
          <cell r="B803" t="str">
            <v>51056901</v>
          </cell>
          <cell r="C803">
            <v>5</v>
          </cell>
          <cell r="D803" t="str">
            <v xml:space="preserve">aporte e.p.s             </v>
          </cell>
          <cell r="E803" t="str">
            <v>Gastos</v>
          </cell>
          <cell r="F803" t="str">
            <v>operacionales de administ</v>
          </cell>
          <cell r="G803" t="str">
            <v xml:space="preserve">gastos del personal      </v>
          </cell>
          <cell r="H803" t="str">
            <v xml:space="preserve">aporte e.p.s             </v>
          </cell>
          <cell r="I803" t="str">
            <v xml:space="preserve">aporte e.p.s             </v>
          </cell>
        </row>
        <row r="804">
          <cell r="A804">
            <v>9435510570</v>
          </cell>
          <cell r="B804" t="str">
            <v>510570</v>
          </cell>
          <cell r="C804">
            <v>4</v>
          </cell>
          <cell r="D804" t="str">
            <v>aporte fonde de pensiones</v>
          </cell>
          <cell r="E804" t="str">
            <v>Gastos</v>
          </cell>
          <cell r="F804" t="str">
            <v>operacionales de administ</v>
          </cell>
          <cell r="G804" t="str">
            <v xml:space="preserve">gastos del personal      </v>
          </cell>
          <cell r="H804" t="str">
            <v>aporte fonde de pensiones</v>
          </cell>
        </row>
        <row r="805">
          <cell r="A805">
            <v>943551057001</v>
          </cell>
          <cell r="B805" t="str">
            <v>51057001</v>
          </cell>
          <cell r="C805">
            <v>5</v>
          </cell>
          <cell r="D805" t="str">
            <v>aporte fondo de pensiones</v>
          </cell>
          <cell r="E805" t="str">
            <v>Gastos</v>
          </cell>
          <cell r="F805" t="str">
            <v>operacionales de administ</v>
          </cell>
          <cell r="G805" t="str">
            <v xml:space="preserve">gastos del personal      </v>
          </cell>
          <cell r="H805" t="str">
            <v>aporte fonde de pensiones</v>
          </cell>
          <cell r="I805" t="str">
            <v>aporte fondo de pensiones</v>
          </cell>
        </row>
        <row r="806">
          <cell r="A806">
            <v>9435510572</v>
          </cell>
          <cell r="B806" t="str">
            <v>510572</v>
          </cell>
          <cell r="C806">
            <v>4</v>
          </cell>
          <cell r="D806" t="str">
            <v>aportes a caja de compens</v>
          </cell>
          <cell r="E806" t="str">
            <v>Gastos</v>
          </cell>
          <cell r="F806" t="str">
            <v>operacionales de administ</v>
          </cell>
          <cell r="G806" t="str">
            <v xml:space="preserve">gastos del personal      </v>
          </cell>
          <cell r="H806" t="str">
            <v>aportes a caja de compens</v>
          </cell>
        </row>
        <row r="807">
          <cell r="A807">
            <v>943551057201</v>
          </cell>
          <cell r="B807" t="str">
            <v>51057201</v>
          </cell>
          <cell r="C807">
            <v>5</v>
          </cell>
          <cell r="D807" t="str">
            <v>aportes caja de compensac</v>
          </cell>
          <cell r="E807" t="str">
            <v>Gastos</v>
          </cell>
          <cell r="F807" t="str">
            <v>operacionales de administ</v>
          </cell>
          <cell r="G807" t="str">
            <v xml:space="preserve">gastos del personal      </v>
          </cell>
          <cell r="H807" t="str">
            <v>aportes a caja de compens</v>
          </cell>
          <cell r="I807" t="str">
            <v>aportes caja de compensac</v>
          </cell>
        </row>
        <row r="808">
          <cell r="A808">
            <v>9435510575</v>
          </cell>
          <cell r="B808" t="str">
            <v>510575</v>
          </cell>
          <cell r="C808">
            <v>4</v>
          </cell>
          <cell r="D808" t="str">
            <v xml:space="preserve">aporte i.c.b.f           </v>
          </cell>
          <cell r="E808" t="str">
            <v>Gastos</v>
          </cell>
          <cell r="F808" t="str">
            <v>operacionales de administ</v>
          </cell>
          <cell r="G808" t="str">
            <v xml:space="preserve">gastos del personal      </v>
          </cell>
          <cell r="H808" t="str">
            <v xml:space="preserve">aporte i.c.b.f           </v>
          </cell>
        </row>
        <row r="809">
          <cell r="A809">
            <v>943551057501</v>
          </cell>
          <cell r="B809" t="str">
            <v>51057501</v>
          </cell>
          <cell r="C809">
            <v>5</v>
          </cell>
          <cell r="D809" t="str">
            <v xml:space="preserve">aporte i.c.b.f           </v>
          </cell>
          <cell r="E809" t="str">
            <v>Gastos</v>
          </cell>
          <cell r="F809" t="str">
            <v>operacionales de administ</v>
          </cell>
          <cell r="G809" t="str">
            <v xml:space="preserve">gastos del personal      </v>
          </cell>
          <cell r="H809" t="str">
            <v xml:space="preserve">aporte i.c.b.f           </v>
          </cell>
          <cell r="I809" t="str">
            <v xml:space="preserve">aporte i.c.b.f           </v>
          </cell>
        </row>
        <row r="810">
          <cell r="A810">
            <v>9435510578</v>
          </cell>
          <cell r="B810" t="str">
            <v>510578</v>
          </cell>
          <cell r="C810">
            <v>4</v>
          </cell>
          <cell r="D810" t="str">
            <v xml:space="preserve">aporte al sena           </v>
          </cell>
          <cell r="E810" t="str">
            <v>Gastos</v>
          </cell>
          <cell r="F810" t="str">
            <v>operacionales de administ</v>
          </cell>
          <cell r="G810" t="str">
            <v xml:space="preserve">gastos del personal      </v>
          </cell>
          <cell r="H810" t="str">
            <v xml:space="preserve">aporte al sena           </v>
          </cell>
        </row>
        <row r="811">
          <cell r="A811">
            <v>943551057801</v>
          </cell>
          <cell r="B811" t="str">
            <v>51057801</v>
          </cell>
          <cell r="C811">
            <v>5</v>
          </cell>
          <cell r="D811" t="str">
            <v xml:space="preserve">aporte al sena           </v>
          </cell>
          <cell r="E811" t="str">
            <v>Gastos</v>
          </cell>
          <cell r="F811" t="str">
            <v>operacionales de administ</v>
          </cell>
          <cell r="G811" t="str">
            <v xml:space="preserve">gastos del personal      </v>
          </cell>
          <cell r="H811" t="str">
            <v xml:space="preserve">aporte al sena           </v>
          </cell>
          <cell r="I811" t="str">
            <v xml:space="preserve">aporte al sena           </v>
          </cell>
        </row>
        <row r="812">
          <cell r="A812">
            <v>9435510584</v>
          </cell>
          <cell r="B812" t="str">
            <v>510584</v>
          </cell>
          <cell r="C812">
            <v>4</v>
          </cell>
          <cell r="D812" t="str">
            <v xml:space="preserve">gastos medicos y drogas  </v>
          </cell>
          <cell r="E812" t="str">
            <v>Gastos</v>
          </cell>
          <cell r="F812" t="str">
            <v>operacionales de administ</v>
          </cell>
          <cell r="G812" t="str">
            <v xml:space="preserve">gastos del personal      </v>
          </cell>
          <cell r="H812" t="str">
            <v xml:space="preserve">gastos medicos y drogas  </v>
          </cell>
        </row>
        <row r="813">
          <cell r="A813">
            <v>943551058401</v>
          </cell>
          <cell r="B813" t="str">
            <v>51058401</v>
          </cell>
          <cell r="C813">
            <v>5</v>
          </cell>
          <cell r="D813" t="str">
            <v xml:space="preserve">gastos medicos y drogas  </v>
          </cell>
          <cell r="E813" t="str">
            <v>Gastos</v>
          </cell>
          <cell r="F813" t="str">
            <v>operacionales de administ</v>
          </cell>
          <cell r="G813" t="str">
            <v xml:space="preserve">gastos del personal      </v>
          </cell>
          <cell r="H813" t="str">
            <v xml:space="preserve">gastos medicos y drogas  </v>
          </cell>
          <cell r="I813" t="str">
            <v xml:space="preserve">gastos medicos y drogas  </v>
          </cell>
        </row>
        <row r="814">
          <cell r="A814">
            <v>9435510595</v>
          </cell>
          <cell r="B814" t="str">
            <v>510595</v>
          </cell>
          <cell r="C814">
            <v>4</v>
          </cell>
          <cell r="D814" t="str">
            <v xml:space="preserve">otros                    </v>
          </cell>
          <cell r="E814" t="str">
            <v>Gastos</v>
          </cell>
          <cell r="F814" t="str">
            <v>operacionales de administ</v>
          </cell>
          <cell r="G814" t="str">
            <v xml:space="preserve">gastos del personal      </v>
          </cell>
          <cell r="H814" t="str">
            <v xml:space="preserve">otros                    </v>
          </cell>
        </row>
        <row r="815">
          <cell r="A815">
            <v>943551059501</v>
          </cell>
          <cell r="B815" t="str">
            <v>51059501</v>
          </cell>
          <cell r="C815">
            <v>5</v>
          </cell>
          <cell r="D815" t="str">
            <v xml:space="preserve">otros                    </v>
          </cell>
          <cell r="E815" t="str">
            <v>Gastos</v>
          </cell>
          <cell r="F815" t="str">
            <v>operacionales de administ</v>
          </cell>
          <cell r="G815" t="str">
            <v xml:space="preserve">gastos del personal      </v>
          </cell>
          <cell r="H815" t="str">
            <v>otros</v>
          </cell>
          <cell r="I815" t="str">
            <v xml:space="preserve">otros                    </v>
          </cell>
        </row>
        <row r="816">
          <cell r="A816">
            <v>94355110</v>
          </cell>
          <cell r="B816" t="str">
            <v>5110</v>
          </cell>
          <cell r="C816">
            <v>3</v>
          </cell>
          <cell r="D816" t="str">
            <v xml:space="preserve">honorarios               </v>
          </cell>
          <cell r="E816" t="str">
            <v>Gastos</v>
          </cell>
          <cell r="F816" t="str">
            <v>operacionales de administ</v>
          </cell>
          <cell r="G816" t="str">
            <v xml:space="preserve">honorarios               </v>
          </cell>
        </row>
        <row r="817">
          <cell r="A817">
            <v>9435511005</v>
          </cell>
          <cell r="B817" t="str">
            <v>511005</v>
          </cell>
          <cell r="C817">
            <v>4</v>
          </cell>
          <cell r="D817" t="str">
            <v xml:space="preserve">junta directiva          </v>
          </cell>
          <cell r="E817" t="str">
            <v>Gastos</v>
          </cell>
          <cell r="F817" t="str">
            <v>operacionales de administ</v>
          </cell>
          <cell r="G817" t="str">
            <v xml:space="preserve">honorarios               </v>
          </cell>
          <cell r="H817" t="str">
            <v xml:space="preserve">junta directiva          </v>
          </cell>
        </row>
        <row r="818">
          <cell r="A818">
            <v>943551100501</v>
          </cell>
          <cell r="B818" t="str">
            <v>51100501</v>
          </cell>
          <cell r="C818">
            <v>5</v>
          </cell>
          <cell r="D818" t="str">
            <v xml:space="preserve">junta directiva          </v>
          </cell>
          <cell r="E818" t="str">
            <v>Gastos</v>
          </cell>
          <cell r="F818" t="str">
            <v>operacionales de administ</v>
          </cell>
          <cell r="G818" t="str">
            <v xml:space="preserve">honorarios               </v>
          </cell>
          <cell r="H818" t="str">
            <v xml:space="preserve">junta directiva          </v>
          </cell>
          <cell r="I818" t="str">
            <v xml:space="preserve">junta directiva          </v>
          </cell>
        </row>
        <row r="819">
          <cell r="A819">
            <v>9435511010</v>
          </cell>
          <cell r="B819" t="str">
            <v>511010</v>
          </cell>
          <cell r="C819">
            <v>4</v>
          </cell>
          <cell r="D819" t="str">
            <v xml:space="preserve">revisoria fiscal         </v>
          </cell>
          <cell r="E819" t="str">
            <v>Gastos</v>
          </cell>
          <cell r="F819" t="str">
            <v>operacionales de administ</v>
          </cell>
          <cell r="G819" t="str">
            <v xml:space="preserve">honorarios               </v>
          </cell>
          <cell r="H819" t="str">
            <v xml:space="preserve">revisoria fiscal         </v>
          </cell>
        </row>
        <row r="820">
          <cell r="A820">
            <v>943551101001</v>
          </cell>
          <cell r="B820" t="str">
            <v>51101001</v>
          </cell>
          <cell r="C820">
            <v>5</v>
          </cell>
          <cell r="D820" t="str">
            <v xml:space="preserve">revisoria fiscal         </v>
          </cell>
          <cell r="E820" t="str">
            <v>Gastos</v>
          </cell>
          <cell r="F820" t="str">
            <v>operacionales de administ</v>
          </cell>
          <cell r="G820" t="str">
            <v xml:space="preserve">honorarios               </v>
          </cell>
          <cell r="H820" t="str">
            <v xml:space="preserve">revisoria fiscal         </v>
          </cell>
          <cell r="I820" t="str">
            <v xml:space="preserve">revisoria fiscal         </v>
          </cell>
        </row>
        <row r="821">
          <cell r="A821">
            <v>9435511015</v>
          </cell>
          <cell r="B821" t="str">
            <v>511015</v>
          </cell>
          <cell r="C821">
            <v>4</v>
          </cell>
          <cell r="D821" t="str">
            <v xml:space="preserve">auditoria externa        </v>
          </cell>
          <cell r="E821" t="str">
            <v>Gastos</v>
          </cell>
          <cell r="F821" t="str">
            <v>operacionales de administ</v>
          </cell>
          <cell r="G821" t="str">
            <v xml:space="preserve">honorarios               </v>
          </cell>
          <cell r="H821" t="str">
            <v xml:space="preserve">auditoria externa        </v>
          </cell>
        </row>
        <row r="822">
          <cell r="A822">
            <v>9435511020</v>
          </cell>
          <cell r="B822" t="str">
            <v>511020</v>
          </cell>
          <cell r="C822">
            <v>4</v>
          </cell>
          <cell r="D822" t="str">
            <v xml:space="preserve">avaluos                  </v>
          </cell>
          <cell r="E822" t="str">
            <v>Gastos</v>
          </cell>
          <cell r="F822" t="str">
            <v>operacionales de administ</v>
          </cell>
          <cell r="G822" t="str">
            <v xml:space="preserve">honorarios               </v>
          </cell>
          <cell r="H822" t="str">
            <v xml:space="preserve">avaluos                  </v>
          </cell>
        </row>
        <row r="823">
          <cell r="A823">
            <v>9435511025</v>
          </cell>
          <cell r="B823" t="str">
            <v>511025</v>
          </cell>
          <cell r="C823">
            <v>4</v>
          </cell>
          <cell r="D823" t="str">
            <v xml:space="preserve">asesoria juridica        </v>
          </cell>
          <cell r="E823" t="str">
            <v>Gastos</v>
          </cell>
          <cell r="F823" t="str">
            <v>operacionales de administ</v>
          </cell>
          <cell r="G823" t="str">
            <v xml:space="preserve">honorarios               </v>
          </cell>
          <cell r="H823" t="str">
            <v xml:space="preserve">asesoria juridica        </v>
          </cell>
        </row>
        <row r="824">
          <cell r="A824">
            <v>943551102501</v>
          </cell>
          <cell r="B824" t="str">
            <v>51102501</v>
          </cell>
          <cell r="C824">
            <v>5</v>
          </cell>
          <cell r="D824" t="str">
            <v xml:space="preserve">asesoria juridica        </v>
          </cell>
          <cell r="E824" t="str">
            <v>Gastos</v>
          </cell>
          <cell r="F824" t="str">
            <v>operacionales de administ</v>
          </cell>
          <cell r="G824" t="str">
            <v xml:space="preserve">honorarios               </v>
          </cell>
          <cell r="H824" t="str">
            <v xml:space="preserve">asesoria juridica        </v>
          </cell>
          <cell r="I824" t="str">
            <v xml:space="preserve">asesoria juridica        </v>
          </cell>
        </row>
        <row r="825">
          <cell r="A825">
            <v>9435511030</v>
          </cell>
          <cell r="B825" t="str">
            <v>511030</v>
          </cell>
          <cell r="C825">
            <v>4</v>
          </cell>
          <cell r="D825" t="str">
            <v xml:space="preserve">asesoria financiera      </v>
          </cell>
          <cell r="E825" t="str">
            <v>Gastos</v>
          </cell>
          <cell r="F825" t="str">
            <v>operacionales de administ</v>
          </cell>
          <cell r="G825" t="str">
            <v xml:space="preserve">honorarios               </v>
          </cell>
          <cell r="H825" t="str">
            <v xml:space="preserve">asesoria financiera      </v>
          </cell>
        </row>
        <row r="826">
          <cell r="A826">
            <v>9435511035</v>
          </cell>
          <cell r="B826" t="str">
            <v>511035</v>
          </cell>
          <cell r="C826">
            <v>4</v>
          </cell>
          <cell r="D826" t="str">
            <v xml:space="preserve">asesoria tecnica         </v>
          </cell>
          <cell r="E826" t="str">
            <v>Gastos</v>
          </cell>
          <cell r="F826" t="str">
            <v>operacionales de administ</v>
          </cell>
          <cell r="G826" t="str">
            <v xml:space="preserve">honorarios               </v>
          </cell>
          <cell r="H826" t="str">
            <v xml:space="preserve">asesoria tecnica         </v>
          </cell>
        </row>
        <row r="827">
          <cell r="A827">
            <v>9435511040</v>
          </cell>
          <cell r="B827" t="str">
            <v>511040</v>
          </cell>
          <cell r="C827">
            <v>4</v>
          </cell>
          <cell r="D827" t="str">
            <v xml:space="preserve">asesoria de sistemas     </v>
          </cell>
          <cell r="E827" t="str">
            <v>Gastos</v>
          </cell>
          <cell r="F827" t="str">
            <v>operacionales de administ</v>
          </cell>
          <cell r="G827" t="str">
            <v xml:space="preserve">honorarios               </v>
          </cell>
          <cell r="H827" t="str">
            <v xml:space="preserve">asesoria de sistemas     </v>
          </cell>
        </row>
        <row r="828">
          <cell r="A828">
            <v>943551104001</v>
          </cell>
          <cell r="B828" t="str">
            <v>51104001</v>
          </cell>
          <cell r="C828">
            <v>5</v>
          </cell>
          <cell r="D828" t="str">
            <v xml:space="preserve">asesoria sistemas        </v>
          </cell>
          <cell r="E828" t="str">
            <v>Gastos</v>
          </cell>
          <cell r="F828" t="str">
            <v>operacionales de administ</v>
          </cell>
          <cell r="G828" t="str">
            <v xml:space="preserve">honorarios               </v>
          </cell>
          <cell r="H828" t="str">
            <v xml:space="preserve">asesoria de sistemas     </v>
          </cell>
          <cell r="I828" t="str">
            <v xml:space="preserve">asesoria sistemas        </v>
          </cell>
        </row>
        <row r="829">
          <cell r="A829">
            <v>9435511045</v>
          </cell>
          <cell r="B829" t="str">
            <v>511045</v>
          </cell>
          <cell r="C829">
            <v>4</v>
          </cell>
          <cell r="D829" t="str">
            <v xml:space="preserve">asesoria seguridad       </v>
          </cell>
          <cell r="E829" t="str">
            <v>Gastos</v>
          </cell>
          <cell r="F829" t="str">
            <v>operacionales de administ</v>
          </cell>
          <cell r="G829" t="str">
            <v xml:space="preserve">honorarios               </v>
          </cell>
          <cell r="H829" t="str">
            <v xml:space="preserve">asesoria seguridad       </v>
          </cell>
        </row>
        <row r="830">
          <cell r="A830">
            <v>943551104501</v>
          </cell>
          <cell r="B830" t="str">
            <v>51104501</v>
          </cell>
          <cell r="C830">
            <v>5</v>
          </cell>
          <cell r="D830" t="str">
            <v xml:space="preserve">asesoria seguridad       </v>
          </cell>
          <cell r="E830" t="str">
            <v>Gastos</v>
          </cell>
          <cell r="F830" t="str">
            <v>operacionales de administ</v>
          </cell>
          <cell r="G830" t="str">
            <v xml:space="preserve">honorarios               </v>
          </cell>
          <cell r="H830" t="str">
            <v xml:space="preserve">asesoria seguridad       </v>
          </cell>
          <cell r="I830" t="str">
            <v xml:space="preserve">asesoria seguridad       </v>
          </cell>
        </row>
        <row r="831">
          <cell r="A831">
            <v>9435511050</v>
          </cell>
          <cell r="B831" t="str">
            <v>511050</v>
          </cell>
          <cell r="C831">
            <v>4</v>
          </cell>
          <cell r="D831" t="str">
            <v>asesoria contable y tribu</v>
          </cell>
          <cell r="E831" t="str">
            <v>Gastos</v>
          </cell>
          <cell r="F831" t="str">
            <v>operacionales de administ</v>
          </cell>
          <cell r="G831" t="str">
            <v xml:space="preserve">honorarios               </v>
          </cell>
          <cell r="H831" t="str">
            <v>asesoria contable y tribu</v>
          </cell>
        </row>
        <row r="832">
          <cell r="A832">
            <v>943551105001</v>
          </cell>
          <cell r="B832" t="str">
            <v>51105001</v>
          </cell>
          <cell r="C832">
            <v>5</v>
          </cell>
          <cell r="D832" t="str">
            <v>asesoria contable y tribu</v>
          </cell>
          <cell r="E832" t="str">
            <v>Gastos</v>
          </cell>
          <cell r="F832" t="str">
            <v>operacionales de administ</v>
          </cell>
          <cell r="G832" t="str">
            <v xml:space="preserve">honorarios               </v>
          </cell>
          <cell r="H832" t="str">
            <v>asesoria contable y tribu</v>
          </cell>
          <cell r="I832" t="str">
            <v>asesoria contable y tribu</v>
          </cell>
        </row>
        <row r="833">
          <cell r="A833">
            <v>9435511095</v>
          </cell>
          <cell r="B833" t="str">
            <v>511095</v>
          </cell>
          <cell r="C833">
            <v>4</v>
          </cell>
          <cell r="D833" t="str">
            <v xml:space="preserve">renta operador           </v>
          </cell>
          <cell r="E833" t="str">
            <v>Gastos</v>
          </cell>
          <cell r="F833" t="str">
            <v>operacionales de administ</v>
          </cell>
          <cell r="G833" t="str">
            <v xml:space="preserve">honorarios               </v>
          </cell>
          <cell r="H833" t="str">
            <v xml:space="preserve">renta operador           </v>
          </cell>
        </row>
        <row r="834">
          <cell r="A834">
            <v>943551109501</v>
          </cell>
          <cell r="B834" t="str">
            <v>51109501</v>
          </cell>
          <cell r="C834">
            <v>5</v>
          </cell>
          <cell r="D834" t="str">
            <v xml:space="preserve">renta operador           </v>
          </cell>
          <cell r="E834" t="str">
            <v>Gastos</v>
          </cell>
          <cell r="F834" t="str">
            <v>operacionales de administ</v>
          </cell>
          <cell r="G834" t="str">
            <v xml:space="preserve">honorarios               </v>
          </cell>
          <cell r="H834" t="str">
            <v xml:space="preserve">renta operador           </v>
          </cell>
          <cell r="I834" t="str">
            <v xml:space="preserve">renta operador           </v>
          </cell>
        </row>
        <row r="835">
          <cell r="A835">
            <v>9435511096</v>
          </cell>
          <cell r="B835" t="str">
            <v>511096</v>
          </cell>
          <cell r="C835">
            <v>4</v>
          </cell>
          <cell r="D835" t="str">
            <v xml:space="preserve">otros honorarios         </v>
          </cell>
          <cell r="E835" t="str">
            <v>Gastos</v>
          </cell>
          <cell r="F835" t="str">
            <v>operacionales de administ</v>
          </cell>
          <cell r="G835" t="str">
            <v xml:space="preserve">honorarios               </v>
          </cell>
          <cell r="H835" t="str">
            <v xml:space="preserve">otros honorarios         </v>
          </cell>
        </row>
        <row r="836">
          <cell r="A836">
            <v>943551109601</v>
          </cell>
          <cell r="B836" t="str">
            <v>51109601</v>
          </cell>
          <cell r="C836">
            <v>5</v>
          </cell>
          <cell r="D836" t="str">
            <v xml:space="preserve">otros honorarios         </v>
          </cell>
          <cell r="E836" t="str">
            <v>Gastos</v>
          </cell>
          <cell r="F836" t="str">
            <v>operacionales de administ</v>
          </cell>
          <cell r="G836" t="str">
            <v xml:space="preserve">honorarios               </v>
          </cell>
          <cell r="H836" t="str">
            <v xml:space="preserve">otros honorarios         </v>
          </cell>
          <cell r="I836" t="str">
            <v xml:space="preserve">otros honorarios         </v>
          </cell>
        </row>
        <row r="837">
          <cell r="A837">
            <v>94355115</v>
          </cell>
          <cell r="B837" t="str">
            <v>5115</v>
          </cell>
          <cell r="C837">
            <v>3</v>
          </cell>
          <cell r="D837" t="str">
            <v xml:space="preserve">impuestos                </v>
          </cell>
          <cell r="E837" t="str">
            <v>Gastos</v>
          </cell>
          <cell r="F837" t="str">
            <v>operacionales de administ</v>
          </cell>
          <cell r="G837" t="str">
            <v xml:space="preserve">impuestos                </v>
          </cell>
        </row>
        <row r="838">
          <cell r="A838">
            <v>9435511505</v>
          </cell>
          <cell r="B838" t="str">
            <v>511505</v>
          </cell>
          <cell r="C838">
            <v>4</v>
          </cell>
          <cell r="D838" t="str">
            <v xml:space="preserve">industria y comercio     </v>
          </cell>
          <cell r="E838" t="str">
            <v>Gastos</v>
          </cell>
          <cell r="F838" t="str">
            <v>operacionales de administ</v>
          </cell>
          <cell r="G838" t="str">
            <v xml:space="preserve">impuestos                </v>
          </cell>
          <cell r="H838" t="str">
            <v xml:space="preserve">industria y comercio     </v>
          </cell>
        </row>
        <row r="839">
          <cell r="A839">
            <v>943551150501</v>
          </cell>
          <cell r="B839" t="str">
            <v>51150501</v>
          </cell>
          <cell r="C839">
            <v>5</v>
          </cell>
          <cell r="D839" t="str">
            <v>impuesto industria y come</v>
          </cell>
          <cell r="E839" t="str">
            <v>Gastos</v>
          </cell>
          <cell r="F839" t="str">
            <v>operacionales de administ</v>
          </cell>
          <cell r="G839" t="str">
            <v xml:space="preserve">impuestos                </v>
          </cell>
          <cell r="H839" t="str">
            <v xml:space="preserve">industria y comercio     </v>
          </cell>
          <cell r="I839" t="str">
            <v>impuesto industria y come</v>
          </cell>
        </row>
        <row r="840">
          <cell r="A840">
            <v>943551150502</v>
          </cell>
          <cell r="B840" t="str">
            <v>51150502</v>
          </cell>
          <cell r="C840">
            <v>5</v>
          </cell>
          <cell r="D840" t="str">
            <v>impuesto ind y cio tarifa</v>
          </cell>
          <cell r="E840" t="str">
            <v>Gastos</v>
          </cell>
          <cell r="F840" t="str">
            <v>operacionales de administ</v>
          </cell>
          <cell r="G840" t="str">
            <v xml:space="preserve">impuestos                </v>
          </cell>
          <cell r="H840" t="str">
            <v xml:space="preserve">industria y comercio     </v>
          </cell>
          <cell r="I840" t="str">
            <v>impuesto ind y cio tarifa</v>
          </cell>
        </row>
        <row r="841">
          <cell r="A841">
            <v>943551150503</v>
          </cell>
          <cell r="B841" t="str">
            <v>51150503</v>
          </cell>
          <cell r="C841">
            <v>5</v>
          </cell>
          <cell r="D841" t="str">
            <v>impuesto de avisos y tabl</v>
          </cell>
          <cell r="E841" t="str">
            <v>Gastos</v>
          </cell>
          <cell r="F841" t="str">
            <v>operacionales de administ</v>
          </cell>
          <cell r="G841" t="str">
            <v xml:space="preserve">impuestos                </v>
          </cell>
          <cell r="H841" t="str">
            <v xml:space="preserve">industria y comercio     </v>
          </cell>
          <cell r="I841" t="str">
            <v>impuesto de avisos y tabl</v>
          </cell>
        </row>
        <row r="842">
          <cell r="A842">
            <v>9435511510</v>
          </cell>
          <cell r="B842" t="str">
            <v>511510</v>
          </cell>
          <cell r="C842">
            <v>4</v>
          </cell>
          <cell r="D842" t="str">
            <v xml:space="preserve">impuesto de timbre       </v>
          </cell>
          <cell r="E842" t="str">
            <v>Gastos</v>
          </cell>
          <cell r="F842" t="str">
            <v>operacionales de administ</v>
          </cell>
          <cell r="G842" t="str">
            <v xml:space="preserve">impuestos                </v>
          </cell>
          <cell r="H842" t="str">
            <v xml:space="preserve">impuesto de timbre       </v>
          </cell>
        </row>
        <row r="843">
          <cell r="A843">
            <v>943551151001</v>
          </cell>
          <cell r="B843" t="str">
            <v>51151001</v>
          </cell>
          <cell r="C843">
            <v>5</v>
          </cell>
          <cell r="D843" t="str">
            <v xml:space="preserve">impuesto de timbre       </v>
          </cell>
          <cell r="E843" t="str">
            <v>Gastos</v>
          </cell>
          <cell r="F843" t="str">
            <v>operacionales de administ</v>
          </cell>
          <cell r="G843" t="str">
            <v xml:space="preserve">impuestos                </v>
          </cell>
          <cell r="H843" t="str">
            <v xml:space="preserve">impuesto de timbre       </v>
          </cell>
          <cell r="I843" t="str">
            <v xml:space="preserve">impuesto de timbre       </v>
          </cell>
        </row>
        <row r="844">
          <cell r="A844">
            <v>9435511515</v>
          </cell>
          <cell r="B844" t="str">
            <v>511515</v>
          </cell>
          <cell r="C844">
            <v>4</v>
          </cell>
          <cell r="D844" t="str">
            <v xml:space="preserve">a la propiedad raiz      </v>
          </cell>
          <cell r="E844" t="str">
            <v>Gastos</v>
          </cell>
          <cell r="F844" t="str">
            <v>operacionales de administ</v>
          </cell>
          <cell r="G844" t="str">
            <v xml:space="preserve">impuestos                </v>
          </cell>
          <cell r="H844" t="str">
            <v xml:space="preserve">a la propiedad raiz      </v>
          </cell>
        </row>
        <row r="845">
          <cell r="A845">
            <v>943551151501</v>
          </cell>
          <cell r="B845" t="str">
            <v>51151501</v>
          </cell>
          <cell r="C845">
            <v>5</v>
          </cell>
          <cell r="D845" t="str">
            <v xml:space="preserve">a la propiedad raiz      </v>
          </cell>
          <cell r="E845" t="str">
            <v>Gastos</v>
          </cell>
          <cell r="F845" t="str">
            <v>operacionales de administ</v>
          </cell>
          <cell r="G845" t="str">
            <v xml:space="preserve">impuestos                </v>
          </cell>
          <cell r="H845" t="str">
            <v xml:space="preserve">a la propiedad raiz      </v>
          </cell>
          <cell r="I845" t="str">
            <v xml:space="preserve">a la propiedad raiz      </v>
          </cell>
        </row>
        <row r="846">
          <cell r="A846">
            <v>9435511520</v>
          </cell>
          <cell r="B846" t="str">
            <v>511520</v>
          </cell>
          <cell r="C846">
            <v>4</v>
          </cell>
          <cell r="D846" t="str">
            <v>derechos sobre instrument</v>
          </cell>
          <cell r="E846" t="str">
            <v>Gastos</v>
          </cell>
          <cell r="F846" t="str">
            <v>operacionales de administ</v>
          </cell>
          <cell r="G846" t="str">
            <v xml:space="preserve">impuestos                </v>
          </cell>
          <cell r="H846" t="str">
            <v>derechos sobre instrument</v>
          </cell>
        </row>
        <row r="847">
          <cell r="A847">
            <v>943551152001</v>
          </cell>
          <cell r="B847" t="str">
            <v>51152001</v>
          </cell>
          <cell r="C847">
            <v>5</v>
          </cell>
          <cell r="D847" t="str">
            <v>derechos sobre instrument</v>
          </cell>
          <cell r="E847" t="str">
            <v>Gastos</v>
          </cell>
          <cell r="F847" t="str">
            <v>operacionales de administ</v>
          </cell>
          <cell r="G847" t="str">
            <v xml:space="preserve">impuestos                </v>
          </cell>
          <cell r="H847" t="str">
            <v>derechos sobre instrument</v>
          </cell>
          <cell r="I847" t="str">
            <v>derechos sobre instrument</v>
          </cell>
        </row>
        <row r="848">
          <cell r="A848">
            <v>9435511525</v>
          </cell>
          <cell r="B848" t="str">
            <v>511525</v>
          </cell>
          <cell r="C848">
            <v>4</v>
          </cell>
          <cell r="D848" t="str">
            <v xml:space="preserve">de valorizacion          </v>
          </cell>
          <cell r="E848" t="str">
            <v>Gastos</v>
          </cell>
          <cell r="F848" t="str">
            <v>operacionales de administ</v>
          </cell>
          <cell r="G848" t="str">
            <v xml:space="preserve">impuestos                </v>
          </cell>
          <cell r="H848" t="str">
            <v xml:space="preserve">de valorizacion          </v>
          </cell>
        </row>
        <row r="849">
          <cell r="A849">
            <v>943551152501</v>
          </cell>
          <cell r="B849" t="str">
            <v>51152501</v>
          </cell>
          <cell r="C849">
            <v>5</v>
          </cell>
          <cell r="D849" t="str">
            <v xml:space="preserve">de valorizacion          </v>
          </cell>
          <cell r="E849" t="str">
            <v>Gastos</v>
          </cell>
          <cell r="F849" t="str">
            <v>operacionales de administ</v>
          </cell>
          <cell r="G849" t="str">
            <v xml:space="preserve">impuestos                </v>
          </cell>
          <cell r="H849" t="str">
            <v xml:space="preserve">de valorizacion          </v>
          </cell>
          <cell r="I849" t="str">
            <v xml:space="preserve">de valorizacion          </v>
          </cell>
        </row>
        <row r="850">
          <cell r="A850">
            <v>9435511530</v>
          </cell>
          <cell r="B850" t="str">
            <v>511530</v>
          </cell>
          <cell r="C850">
            <v>4</v>
          </cell>
          <cell r="D850" t="str">
            <v xml:space="preserve">de turismo               </v>
          </cell>
          <cell r="E850" t="str">
            <v>Gastos</v>
          </cell>
          <cell r="F850" t="str">
            <v>operacionales de administ</v>
          </cell>
          <cell r="G850" t="str">
            <v xml:space="preserve">impuestos                </v>
          </cell>
          <cell r="H850" t="str">
            <v xml:space="preserve">de turismo               </v>
          </cell>
        </row>
        <row r="851">
          <cell r="A851">
            <v>943551153001</v>
          </cell>
          <cell r="B851" t="str">
            <v>51153001</v>
          </cell>
          <cell r="C851">
            <v>5</v>
          </cell>
          <cell r="D851" t="str">
            <v xml:space="preserve">de turismo               </v>
          </cell>
          <cell r="E851" t="str">
            <v>Gastos</v>
          </cell>
          <cell r="F851" t="str">
            <v>operacionales de administ</v>
          </cell>
          <cell r="G851" t="str">
            <v xml:space="preserve">impuestos                </v>
          </cell>
          <cell r="H851" t="str">
            <v xml:space="preserve">de turismo               </v>
          </cell>
          <cell r="I851" t="str">
            <v xml:space="preserve">de turismo               </v>
          </cell>
        </row>
        <row r="852">
          <cell r="A852">
            <v>9435511570</v>
          </cell>
          <cell r="B852" t="str">
            <v>511570</v>
          </cell>
          <cell r="C852">
            <v>4</v>
          </cell>
          <cell r="D852" t="str">
            <v xml:space="preserve">iva descontable          </v>
          </cell>
          <cell r="E852" t="str">
            <v>Gastos</v>
          </cell>
          <cell r="F852" t="str">
            <v>operacionales de administ</v>
          </cell>
          <cell r="G852" t="str">
            <v xml:space="preserve">impuestos                </v>
          </cell>
          <cell r="H852" t="str">
            <v xml:space="preserve">iva descontable          </v>
          </cell>
        </row>
        <row r="853">
          <cell r="A853">
            <v>943551157001</v>
          </cell>
          <cell r="B853" t="str">
            <v>51157001</v>
          </cell>
          <cell r="C853">
            <v>5</v>
          </cell>
          <cell r="D853" t="str">
            <v xml:space="preserve">iva descontable          </v>
          </cell>
          <cell r="E853" t="str">
            <v>Gastos</v>
          </cell>
          <cell r="F853" t="str">
            <v>operacionales de administ</v>
          </cell>
          <cell r="G853" t="str">
            <v xml:space="preserve">impuestos                </v>
          </cell>
          <cell r="H853" t="str">
            <v xml:space="preserve">iva descontable          </v>
          </cell>
          <cell r="I853" t="str">
            <v xml:space="preserve">iva descontable          </v>
          </cell>
        </row>
        <row r="854">
          <cell r="A854">
            <v>9435511595</v>
          </cell>
          <cell r="B854" t="str">
            <v>511595</v>
          </cell>
          <cell r="C854">
            <v>4</v>
          </cell>
          <cell r="D854" t="str">
            <v xml:space="preserve">otros                    </v>
          </cell>
          <cell r="E854" t="str">
            <v>Gastos</v>
          </cell>
          <cell r="F854" t="str">
            <v>operacionales de administ</v>
          </cell>
          <cell r="G854" t="str">
            <v xml:space="preserve">impuestos                </v>
          </cell>
          <cell r="H854" t="str">
            <v xml:space="preserve">otros                    </v>
          </cell>
        </row>
        <row r="855">
          <cell r="A855">
            <v>943551159501</v>
          </cell>
          <cell r="B855" t="str">
            <v>51159501</v>
          </cell>
          <cell r="C855">
            <v>5</v>
          </cell>
          <cell r="D855" t="str">
            <v xml:space="preserve">otros                    </v>
          </cell>
          <cell r="E855" t="str">
            <v>Gastos</v>
          </cell>
          <cell r="F855" t="str">
            <v>operacionales de administ</v>
          </cell>
          <cell r="G855" t="str">
            <v xml:space="preserve">impuestos                </v>
          </cell>
          <cell r="H855" t="str">
            <v>otros</v>
          </cell>
          <cell r="I855" t="str">
            <v xml:space="preserve">otros                    </v>
          </cell>
        </row>
        <row r="856">
          <cell r="A856">
            <v>94355120</v>
          </cell>
          <cell r="B856" t="str">
            <v>5120</v>
          </cell>
          <cell r="C856">
            <v>3</v>
          </cell>
          <cell r="D856" t="str">
            <v xml:space="preserve">arrendamientos           </v>
          </cell>
          <cell r="E856" t="str">
            <v>Gastos</v>
          </cell>
          <cell r="F856" t="str">
            <v>operacionales de administ</v>
          </cell>
          <cell r="G856" t="str">
            <v xml:space="preserve">arrendamientos           </v>
          </cell>
        </row>
        <row r="857">
          <cell r="A857">
            <v>9435512010</v>
          </cell>
          <cell r="B857" t="str">
            <v>512010</v>
          </cell>
          <cell r="C857">
            <v>4</v>
          </cell>
          <cell r="D857" t="str">
            <v>construcciones y edificac</v>
          </cell>
          <cell r="E857" t="str">
            <v>Gastos</v>
          </cell>
          <cell r="F857" t="str">
            <v>operacionales de administ</v>
          </cell>
          <cell r="G857" t="str">
            <v xml:space="preserve">arrendamientos           </v>
          </cell>
          <cell r="H857" t="str">
            <v>construcciones y edificac</v>
          </cell>
        </row>
        <row r="858">
          <cell r="A858">
            <v>943551201001</v>
          </cell>
          <cell r="B858" t="str">
            <v>51201001</v>
          </cell>
          <cell r="C858">
            <v>5</v>
          </cell>
          <cell r="D858" t="str">
            <v>construcciones y edificac</v>
          </cell>
          <cell r="E858" t="str">
            <v>Gastos</v>
          </cell>
          <cell r="F858" t="str">
            <v>operacionales de administ</v>
          </cell>
          <cell r="G858" t="str">
            <v xml:space="preserve">arrendamientos           </v>
          </cell>
          <cell r="H858" t="str">
            <v>construcciones y edificac</v>
          </cell>
          <cell r="I858" t="str">
            <v>construcciones y edificac</v>
          </cell>
        </row>
        <row r="859">
          <cell r="A859">
            <v>9435512015</v>
          </cell>
          <cell r="B859" t="str">
            <v>512015</v>
          </cell>
          <cell r="C859">
            <v>4</v>
          </cell>
          <cell r="D859" t="str">
            <v xml:space="preserve">maquinaria y equipos     </v>
          </cell>
          <cell r="E859" t="str">
            <v>Gastos</v>
          </cell>
          <cell r="F859" t="str">
            <v>operacionales de administ</v>
          </cell>
          <cell r="G859" t="str">
            <v xml:space="preserve">arrendamientos           </v>
          </cell>
          <cell r="H859" t="str">
            <v xml:space="preserve">maquinaria y equipos     </v>
          </cell>
        </row>
        <row r="860">
          <cell r="A860">
            <v>943551201501</v>
          </cell>
          <cell r="B860" t="str">
            <v>51201501</v>
          </cell>
          <cell r="C860">
            <v>5</v>
          </cell>
          <cell r="D860" t="str">
            <v xml:space="preserve">maquinaria y equipos     </v>
          </cell>
          <cell r="E860" t="str">
            <v>Gastos</v>
          </cell>
          <cell r="F860" t="str">
            <v>operacionales de administ</v>
          </cell>
          <cell r="G860" t="str">
            <v xml:space="preserve">arrendamientos           </v>
          </cell>
          <cell r="H860" t="str">
            <v xml:space="preserve">maquinaria y equipos     </v>
          </cell>
          <cell r="I860" t="str">
            <v xml:space="preserve">maquinaria y equipos     </v>
          </cell>
        </row>
        <row r="861">
          <cell r="A861">
            <v>9435512020</v>
          </cell>
          <cell r="B861" t="str">
            <v>512020</v>
          </cell>
          <cell r="C861">
            <v>4</v>
          </cell>
          <cell r="D861" t="str">
            <v xml:space="preserve">equipo de oficina        </v>
          </cell>
          <cell r="E861" t="str">
            <v>Gastos</v>
          </cell>
          <cell r="F861" t="str">
            <v>operacionales de administ</v>
          </cell>
          <cell r="G861" t="str">
            <v xml:space="preserve">arrendamientos           </v>
          </cell>
          <cell r="H861" t="str">
            <v xml:space="preserve">equipo de oficina        </v>
          </cell>
        </row>
        <row r="862">
          <cell r="A862">
            <v>943551202001</v>
          </cell>
          <cell r="B862" t="str">
            <v>51202001</v>
          </cell>
          <cell r="C862">
            <v>5</v>
          </cell>
          <cell r="D862" t="str">
            <v xml:space="preserve">equipo de oficina        </v>
          </cell>
          <cell r="E862" t="str">
            <v>Gastos</v>
          </cell>
          <cell r="F862" t="str">
            <v>operacionales de administ</v>
          </cell>
          <cell r="G862" t="str">
            <v xml:space="preserve">arrendamientos           </v>
          </cell>
          <cell r="H862" t="str">
            <v xml:space="preserve">equipo de oficina        </v>
          </cell>
          <cell r="I862" t="str">
            <v xml:space="preserve">equipo de oficina        </v>
          </cell>
        </row>
        <row r="863">
          <cell r="A863">
            <v>9435512025</v>
          </cell>
          <cell r="B863" t="str">
            <v>512025</v>
          </cell>
          <cell r="C863">
            <v>4</v>
          </cell>
          <cell r="D863" t="str">
            <v xml:space="preserve">equipo de comunicacion y </v>
          </cell>
          <cell r="E863" t="str">
            <v>Gastos</v>
          </cell>
          <cell r="F863" t="str">
            <v>operacionales de administ</v>
          </cell>
          <cell r="G863" t="str">
            <v xml:space="preserve">arrendamientos           </v>
          </cell>
          <cell r="H863" t="str">
            <v xml:space="preserve">equipo de comunicacion y </v>
          </cell>
        </row>
        <row r="864">
          <cell r="A864">
            <v>943551202501</v>
          </cell>
          <cell r="B864" t="str">
            <v>51202501</v>
          </cell>
          <cell r="C864">
            <v>5</v>
          </cell>
          <cell r="D864" t="str">
            <v xml:space="preserve">equipo de comunicacion y </v>
          </cell>
          <cell r="E864" t="str">
            <v>Gastos</v>
          </cell>
          <cell r="F864" t="str">
            <v>operacionales de administ</v>
          </cell>
          <cell r="G864" t="str">
            <v xml:space="preserve">arrendamientos           </v>
          </cell>
          <cell r="H864" t="str">
            <v>equipo de comunicación y</v>
          </cell>
          <cell r="I864" t="str">
            <v xml:space="preserve">equipo de comunicacion y </v>
          </cell>
        </row>
        <row r="865">
          <cell r="A865">
            <v>9435512035</v>
          </cell>
          <cell r="B865" t="str">
            <v>512035</v>
          </cell>
          <cell r="C865">
            <v>4</v>
          </cell>
          <cell r="D865" t="str">
            <v>equipo de hoteles y resta</v>
          </cell>
          <cell r="E865" t="str">
            <v>Gastos</v>
          </cell>
          <cell r="F865" t="str">
            <v>operacionales de administ</v>
          </cell>
          <cell r="G865" t="str">
            <v xml:space="preserve">arrendamientos           </v>
          </cell>
          <cell r="H865" t="str">
            <v>equipo de hoteles y resta</v>
          </cell>
        </row>
        <row r="866">
          <cell r="A866">
            <v>943551203501</v>
          </cell>
          <cell r="B866" t="str">
            <v>51203501</v>
          </cell>
          <cell r="C866">
            <v>5</v>
          </cell>
          <cell r="D866" t="str">
            <v>equipos de hoteles y rest</v>
          </cell>
          <cell r="E866" t="str">
            <v>Gastos</v>
          </cell>
          <cell r="F866" t="str">
            <v>operacionales de administ</v>
          </cell>
          <cell r="G866" t="str">
            <v xml:space="preserve">arrendamientos           </v>
          </cell>
          <cell r="H866" t="str">
            <v>equipo de hoteles y resta</v>
          </cell>
          <cell r="I866" t="str">
            <v>equipos de hoteles y rest</v>
          </cell>
        </row>
        <row r="867">
          <cell r="A867">
            <v>9435512040</v>
          </cell>
          <cell r="B867" t="str">
            <v>512040</v>
          </cell>
          <cell r="C867">
            <v>4</v>
          </cell>
          <cell r="D867" t="str">
            <v>flota y equipo de transpo</v>
          </cell>
          <cell r="E867" t="str">
            <v>Gastos</v>
          </cell>
          <cell r="F867" t="str">
            <v>operacionales de administ</v>
          </cell>
          <cell r="G867" t="str">
            <v xml:space="preserve">arrendamientos           </v>
          </cell>
          <cell r="H867" t="str">
            <v>flota y equipo de transpo</v>
          </cell>
        </row>
        <row r="868">
          <cell r="A868">
            <v>943551204001</v>
          </cell>
          <cell r="B868" t="str">
            <v>51204001</v>
          </cell>
          <cell r="C868">
            <v>5</v>
          </cell>
          <cell r="D868" t="str">
            <v>flota y equipo de transpo</v>
          </cell>
          <cell r="E868" t="str">
            <v>Gastos</v>
          </cell>
          <cell r="F868" t="str">
            <v>operacionales de administ</v>
          </cell>
          <cell r="G868" t="str">
            <v xml:space="preserve">arrendamientos           </v>
          </cell>
          <cell r="H868" t="str">
            <v>flota y equipo de transpo</v>
          </cell>
          <cell r="I868" t="str">
            <v>flota y equipo de transpo</v>
          </cell>
        </row>
        <row r="869">
          <cell r="A869">
            <v>9435512095</v>
          </cell>
          <cell r="B869" t="str">
            <v>512095</v>
          </cell>
          <cell r="C869">
            <v>4</v>
          </cell>
          <cell r="D869" t="str">
            <v>cuota de administracion c</v>
          </cell>
          <cell r="E869" t="str">
            <v>Gastos</v>
          </cell>
          <cell r="F869" t="str">
            <v>operacionales de administ</v>
          </cell>
          <cell r="G869" t="str">
            <v xml:space="preserve">arrendamientos           </v>
          </cell>
          <cell r="H869" t="str">
            <v>cuota de administracion c</v>
          </cell>
        </row>
        <row r="870">
          <cell r="A870">
            <v>943551209501</v>
          </cell>
          <cell r="B870" t="str">
            <v>51209501</v>
          </cell>
          <cell r="C870">
            <v>5</v>
          </cell>
          <cell r="D870" t="str">
            <v>cuota de administracion c</v>
          </cell>
          <cell r="E870" t="str">
            <v>Gastos</v>
          </cell>
          <cell r="F870" t="str">
            <v>operacionales de administ</v>
          </cell>
          <cell r="G870" t="str">
            <v xml:space="preserve">arrendamientos           </v>
          </cell>
          <cell r="H870" t="str">
            <v>cuota de administracion c</v>
          </cell>
          <cell r="I870" t="str">
            <v>cuota de administracion c</v>
          </cell>
        </row>
        <row r="871">
          <cell r="A871">
            <v>9435512096</v>
          </cell>
          <cell r="B871" t="str">
            <v>512096</v>
          </cell>
          <cell r="C871">
            <v>4</v>
          </cell>
          <cell r="D871" t="str">
            <v>cuota extraordinaria a di</v>
          </cell>
          <cell r="E871" t="str">
            <v>Gastos</v>
          </cell>
          <cell r="F871" t="str">
            <v>operacionales de administ</v>
          </cell>
          <cell r="G871" t="str">
            <v xml:space="preserve">arrendamientos           </v>
          </cell>
          <cell r="H871" t="str">
            <v>cuota extraordinaria a di</v>
          </cell>
        </row>
        <row r="872">
          <cell r="A872">
            <v>943551209601</v>
          </cell>
          <cell r="B872" t="str">
            <v>51209601</v>
          </cell>
          <cell r="C872">
            <v>5</v>
          </cell>
          <cell r="D872" t="str">
            <v>cuota extraordinaria a di</v>
          </cell>
          <cell r="E872" t="str">
            <v>Gastos</v>
          </cell>
          <cell r="F872" t="str">
            <v>operacionales de administ</v>
          </cell>
          <cell r="G872" t="str">
            <v xml:space="preserve">arrendamientos           </v>
          </cell>
          <cell r="H872" t="str">
            <v>cuota extraordinaria a di</v>
          </cell>
          <cell r="I872" t="str">
            <v>cuota extraordinaria a di</v>
          </cell>
        </row>
        <row r="873">
          <cell r="A873">
            <v>9435512099</v>
          </cell>
          <cell r="B873" t="str">
            <v>512099</v>
          </cell>
          <cell r="C873">
            <v>4</v>
          </cell>
          <cell r="D873" t="str">
            <v xml:space="preserve">otros                    </v>
          </cell>
          <cell r="E873" t="str">
            <v>Gastos</v>
          </cell>
          <cell r="F873" t="str">
            <v>operacionales de administ</v>
          </cell>
          <cell r="G873" t="str">
            <v xml:space="preserve">arrendamientos           </v>
          </cell>
          <cell r="H873" t="str">
            <v xml:space="preserve">otros                    </v>
          </cell>
        </row>
        <row r="874">
          <cell r="A874">
            <v>943551209901</v>
          </cell>
          <cell r="B874" t="str">
            <v>51209901</v>
          </cell>
          <cell r="C874">
            <v>5</v>
          </cell>
          <cell r="D874" t="str">
            <v xml:space="preserve">otros                    </v>
          </cell>
          <cell r="E874" t="str">
            <v>Gastos</v>
          </cell>
          <cell r="F874" t="str">
            <v>operacionales de administ</v>
          </cell>
          <cell r="G874" t="str">
            <v xml:space="preserve">arrendamientos           </v>
          </cell>
          <cell r="H874" t="str">
            <v>otros</v>
          </cell>
          <cell r="I874" t="str">
            <v xml:space="preserve">otros                    </v>
          </cell>
        </row>
        <row r="875">
          <cell r="A875">
            <v>943551209902</v>
          </cell>
          <cell r="B875" t="str">
            <v>51209902</v>
          </cell>
          <cell r="C875">
            <v>5</v>
          </cell>
          <cell r="D875" t="str">
            <v xml:space="preserve">lenceria                 </v>
          </cell>
          <cell r="E875" t="str">
            <v>Gastos</v>
          </cell>
          <cell r="F875" t="str">
            <v>operacionales de administ</v>
          </cell>
          <cell r="G875" t="str">
            <v xml:space="preserve">arrendamientos           </v>
          </cell>
          <cell r="H875" t="str">
            <v>otros</v>
          </cell>
          <cell r="I875" t="str">
            <v xml:space="preserve">lenceria                 </v>
          </cell>
        </row>
        <row r="876">
          <cell r="A876">
            <v>94355125</v>
          </cell>
          <cell r="B876" t="str">
            <v>5125</v>
          </cell>
          <cell r="C876">
            <v>3</v>
          </cell>
          <cell r="D876" t="str">
            <v>contribuciones y afiliaci</v>
          </cell>
          <cell r="E876" t="str">
            <v>Gastos</v>
          </cell>
          <cell r="F876" t="str">
            <v>operacionales de administ</v>
          </cell>
          <cell r="G876" t="str">
            <v>contribuciones y afiliaci</v>
          </cell>
        </row>
        <row r="877">
          <cell r="A877">
            <v>9435512505</v>
          </cell>
          <cell r="B877" t="str">
            <v>512505</v>
          </cell>
          <cell r="C877">
            <v>4</v>
          </cell>
          <cell r="D877" t="str">
            <v xml:space="preserve">contribuciones           </v>
          </cell>
          <cell r="E877" t="str">
            <v>Gastos</v>
          </cell>
          <cell r="F877" t="str">
            <v>operacionales de administ</v>
          </cell>
          <cell r="G877" t="str">
            <v>contribuciones y afiliaci</v>
          </cell>
          <cell r="H877" t="str">
            <v xml:space="preserve">contribuciones           </v>
          </cell>
        </row>
        <row r="878">
          <cell r="A878">
            <v>943551250501</v>
          </cell>
          <cell r="B878" t="str">
            <v>51250501</v>
          </cell>
          <cell r="C878">
            <v>5</v>
          </cell>
          <cell r="D878" t="str">
            <v xml:space="preserve">contribuciones           </v>
          </cell>
          <cell r="E878" t="str">
            <v>Gastos</v>
          </cell>
          <cell r="F878" t="str">
            <v>operacionales de administ</v>
          </cell>
          <cell r="G878" t="str">
            <v>contribuciones y afiliaci</v>
          </cell>
          <cell r="H878" t="str">
            <v xml:space="preserve">contribuciones           </v>
          </cell>
          <cell r="I878" t="str">
            <v xml:space="preserve">contribuciones           </v>
          </cell>
        </row>
        <row r="879">
          <cell r="A879">
            <v>9435512510</v>
          </cell>
          <cell r="B879" t="str">
            <v>512510</v>
          </cell>
          <cell r="C879">
            <v>4</v>
          </cell>
          <cell r="D879" t="str">
            <v>afiliaciones y sostenimie</v>
          </cell>
          <cell r="E879" t="str">
            <v>Gastos</v>
          </cell>
          <cell r="F879" t="str">
            <v>operacionales de administ</v>
          </cell>
          <cell r="G879" t="str">
            <v>contribuciones y afiliaci</v>
          </cell>
          <cell r="H879" t="str">
            <v>afiliaciones y sostenimie</v>
          </cell>
        </row>
        <row r="880">
          <cell r="A880">
            <v>943551251001</v>
          </cell>
          <cell r="B880" t="str">
            <v>51251001</v>
          </cell>
          <cell r="C880">
            <v>5</v>
          </cell>
          <cell r="D880" t="str">
            <v>afiliaciones y sostenimie</v>
          </cell>
          <cell r="E880" t="str">
            <v>Gastos</v>
          </cell>
          <cell r="F880" t="str">
            <v>operacionales de administ</v>
          </cell>
          <cell r="G880" t="str">
            <v>contribuciones y afiliaci</v>
          </cell>
          <cell r="H880" t="str">
            <v>afiliaciones y sostenimie</v>
          </cell>
          <cell r="I880" t="str">
            <v>afiliaciones y sostenimie</v>
          </cell>
        </row>
        <row r="881">
          <cell r="A881">
            <v>94355130</v>
          </cell>
          <cell r="B881" t="str">
            <v>5130</v>
          </cell>
          <cell r="C881">
            <v>3</v>
          </cell>
          <cell r="D881" t="str">
            <v xml:space="preserve">seguros                  </v>
          </cell>
          <cell r="E881" t="str">
            <v>Gastos</v>
          </cell>
          <cell r="F881" t="str">
            <v>operacionales de administ</v>
          </cell>
          <cell r="G881" t="str">
            <v xml:space="preserve">seguros                  </v>
          </cell>
        </row>
        <row r="882">
          <cell r="A882">
            <v>9435513005</v>
          </cell>
          <cell r="B882" t="str">
            <v>513005</v>
          </cell>
          <cell r="C882">
            <v>4</v>
          </cell>
          <cell r="D882" t="str">
            <v xml:space="preserve">manejo                   </v>
          </cell>
          <cell r="E882" t="str">
            <v>Gastos</v>
          </cell>
          <cell r="F882" t="str">
            <v>operacionales de administ</v>
          </cell>
          <cell r="G882" t="str">
            <v xml:space="preserve">seguros                  </v>
          </cell>
          <cell r="H882" t="str">
            <v xml:space="preserve">manejo                   </v>
          </cell>
        </row>
        <row r="883">
          <cell r="A883">
            <v>943551300501</v>
          </cell>
          <cell r="B883" t="str">
            <v>51300501</v>
          </cell>
          <cell r="C883">
            <v>5</v>
          </cell>
          <cell r="D883" t="str">
            <v xml:space="preserve">manejo                   </v>
          </cell>
          <cell r="E883" t="str">
            <v>Gastos</v>
          </cell>
          <cell r="F883" t="str">
            <v>operacionales de administ</v>
          </cell>
          <cell r="G883" t="str">
            <v xml:space="preserve">seguros                  </v>
          </cell>
          <cell r="H883" t="str">
            <v xml:space="preserve">manejo                   </v>
          </cell>
          <cell r="I883" t="str">
            <v xml:space="preserve">manejo                   </v>
          </cell>
        </row>
        <row r="884">
          <cell r="A884">
            <v>9435513010</v>
          </cell>
          <cell r="B884" t="str">
            <v>513010</v>
          </cell>
          <cell r="C884">
            <v>4</v>
          </cell>
          <cell r="D884" t="str">
            <v xml:space="preserve">cumplimiento             </v>
          </cell>
          <cell r="E884" t="str">
            <v>Gastos</v>
          </cell>
          <cell r="F884" t="str">
            <v>operacionales de administ</v>
          </cell>
          <cell r="G884" t="str">
            <v xml:space="preserve">seguros                  </v>
          </cell>
          <cell r="H884" t="str">
            <v xml:space="preserve">cumplimiento             </v>
          </cell>
        </row>
        <row r="885">
          <cell r="A885">
            <v>943551301001</v>
          </cell>
          <cell r="B885" t="str">
            <v>51301001</v>
          </cell>
          <cell r="C885">
            <v>5</v>
          </cell>
          <cell r="D885" t="str">
            <v xml:space="preserve">cumplimiento             </v>
          </cell>
          <cell r="E885" t="str">
            <v>Gastos</v>
          </cell>
          <cell r="F885" t="str">
            <v>operacionales de administ</v>
          </cell>
          <cell r="G885" t="str">
            <v xml:space="preserve">seguros                  </v>
          </cell>
          <cell r="H885" t="str">
            <v xml:space="preserve">cumplimiento             </v>
          </cell>
          <cell r="I885" t="str">
            <v xml:space="preserve">cumplimiento             </v>
          </cell>
        </row>
        <row r="886">
          <cell r="A886">
            <v>9435513015</v>
          </cell>
          <cell r="B886" t="str">
            <v>513015</v>
          </cell>
          <cell r="C886">
            <v>4</v>
          </cell>
          <cell r="D886" t="str">
            <v xml:space="preserve">corriente debil          </v>
          </cell>
          <cell r="E886" t="str">
            <v>Gastos</v>
          </cell>
          <cell r="F886" t="str">
            <v>operacionales de administ</v>
          </cell>
          <cell r="G886" t="str">
            <v xml:space="preserve">seguros                  </v>
          </cell>
          <cell r="H886" t="str">
            <v xml:space="preserve">corriente debil          </v>
          </cell>
        </row>
        <row r="887">
          <cell r="A887">
            <v>943551301501</v>
          </cell>
          <cell r="B887" t="str">
            <v>51301501</v>
          </cell>
          <cell r="C887">
            <v>5</v>
          </cell>
          <cell r="D887" t="str">
            <v xml:space="preserve">corriente debil          </v>
          </cell>
          <cell r="E887" t="str">
            <v>Gastos</v>
          </cell>
          <cell r="F887" t="str">
            <v>operacionales de administ</v>
          </cell>
          <cell r="G887" t="str">
            <v xml:space="preserve">seguros                  </v>
          </cell>
          <cell r="H887" t="str">
            <v xml:space="preserve">corriente debil          </v>
          </cell>
          <cell r="I887" t="str">
            <v xml:space="preserve">corriente debil          </v>
          </cell>
        </row>
        <row r="888">
          <cell r="A888">
            <v>9435513020</v>
          </cell>
          <cell r="B888" t="str">
            <v>513020</v>
          </cell>
          <cell r="C888">
            <v>4</v>
          </cell>
          <cell r="D888" t="str">
            <v xml:space="preserve">transporte de valores    </v>
          </cell>
          <cell r="E888" t="str">
            <v>Gastos</v>
          </cell>
          <cell r="F888" t="str">
            <v>operacionales de administ</v>
          </cell>
          <cell r="G888" t="str">
            <v xml:space="preserve">seguros                  </v>
          </cell>
          <cell r="H888" t="str">
            <v xml:space="preserve">transporte de valores    </v>
          </cell>
        </row>
        <row r="889">
          <cell r="A889">
            <v>943551302001</v>
          </cell>
          <cell r="B889" t="str">
            <v>51302001</v>
          </cell>
          <cell r="C889">
            <v>5</v>
          </cell>
          <cell r="D889" t="str">
            <v xml:space="preserve">transporte de valores    </v>
          </cell>
          <cell r="E889" t="str">
            <v>Gastos</v>
          </cell>
          <cell r="F889" t="str">
            <v>operacionales de administ</v>
          </cell>
          <cell r="G889" t="str">
            <v xml:space="preserve">seguros                  </v>
          </cell>
          <cell r="H889" t="str">
            <v xml:space="preserve">transporte de valores    </v>
          </cell>
          <cell r="I889" t="str">
            <v xml:space="preserve">transporte de valores    </v>
          </cell>
        </row>
        <row r="890">
          <cell r="A890">
            <v>9435513025</v>
          </cell>
          <cell r="B890" t="str">
            <v>513025</v>
          </cell>
          <cell r="C890">
            <v>4</v>
          </cell>
          <cell r="D890" t="str">
            <v xml:space="preserve">incendio                 </v>
          </cell>
          <cell r="E890" t="str">
            <v>Gastos</v>
          </cell>
          <cell r="F890" t="str">
            <v>operacionales de administ</v>
          </cell>
          <cell r="G890" t="str">
            <v xml:space="preserve">seguros                  </v>
          </cell>
          <cell r="H890" t="str">
            <v xml:space="preserve">incendio                 </v>
          </cell>
        </row>
        <row r="891">
          <cell r="A891">
            <v>943551302501</v>
          </cell>
          <cell r="B891" t="str">
            <v>51302501</v>
          </cell>
          <cell r="C891">
            <v>5</v>
          </cell>
          <cell r="D891" t="str">
            <v xml:space="preserve">incendio                 </v>
          </cell>
          <cell r="E891" t="str">
            <v>Gastos</v>
          </cell>
          <cell r="F891" t="str">
            <v>operacionales de administ</v>
          </cell>
          <cell r="G891" t="str">
            <v xml:space="preserve">seguros                  </v>
          </cell>
          <cell r="H891" t="str">
            <v xml:space="preserve">incendio                 </v>
          </cell>
          <cell r="I891" t="str">
            <v xml:space="preserve">incendio                 </v>
          </cell>
        </row>
        <row r="892">
          <cell r="A892">
            <v>9435513030</v>
          </cell>
          <cell r="B892" t="str">
            <v>513030</v>
          </cell>
          <cell r="C892">
            <v>4</v>
          </cell>
          <cell r="D892" t="str">
            <v xml:space="preserve">terremoto                </v>
          </cell>
          <cell r="E892" t="str">
            <v>Gastos</v>
          </cell>
          <cell r="F892" t="str">
            <v>operacionales de administ</v>
          </cell>
          <cell r="G892" t="str">
            <v xml:space="preserve">seguros                  </v>
          </cell>
          <cell r="H892" t="str">
            <v xml:space="preserve">terremoto                </v>
          </cell>
        </row>
        <row r="893">
          <cell r="A893">
            <v>943551303001</v>
          </cell>
          <cell r="B893" t="str">
            <v>51303001</v>
          </cell>
          <cell r="C893">
            <v>5</v>
          </cell>
          <cell r="D893" t="str">
            <v xml:space="preserve">terremoto                </v>
          </cell>
          <cell r="E893" t="str">
            <v>Gastos</v>
          </cell>
          <cell r="F893" t="str">
            <v>operacionales de administ</v>
          </cell>
          <cell r="G893" t="str">
            <v xml:space="preserve">seguros                  </v>
          </cell>
          <cell r="H893" t="str">
            <v xml:space="preserve">terremoto                </v>
          </cell>
          <cell r="I893" t="str">
            <v xml:space="preserve">terremoto                </v>
          </cell>
        </row>
        <row r="894">
          <cell r="A894">
            <v>9435513035</v>
          </cell>
          <cell r="B894" t="str">
            <v>513035</v>
          </cell>
          <cell r="C894">
            <v>4</v>
          </cell>
          <cell r="D894" t="str">
            <v xml:space="preserve">sustraccion y hurto      </v>
          </cell>
          <cell r="E894" t="str">
            <v>Gastos</v>
          </cell>
          <cell r="F894" t="str">
            <v>operacionales de administ</v>
          </cell>
          <cell r="G894" t="str">
            <v xml:space="preserve">seguros                  </v>
          </cell>
          <cell r="H894" t="str">
            <v xml:space="preserve">sustraccion y hurto      </v>
          </cell>
        </row>
        <row r="895">
          <cell r="A895">
            <v>943551303501</v>
          </cell>
          <cell r="B895" t="str">
            <v>51303501</v>
          </cell>
          <cell r="C895">
            <v>5</v>
          </cell>
          <cell r="D895" t="str">
            <v xml:space="preserve">sustraccion y hurto      </v>
          </cell>
          <cell r="E895" t="str">
            <v>Gastos</v>
          </cell>
          <cell r="F895" t="str">
            <v>operacionales de administ</v>
          </cell>
          <cell r="G895" t="str">
            <v xml:space="preserve">seguros                  </v>
          </cell>
          <cell r="H895" t="str">
            <v xml:space="preserve">sustraccion y hurto      </v>
          </cell>
          <cell r="I895" t="str">
            <v xml:space="preserve">sustraccion y hurto      </v>
          </cell>
        </row>
        <row r="896">
          <cell r="A896">
            <v>9435513040</v>
          </cell>
          <cell r="B896" t="str">
            <v>513040</v>
          </cell>
          <cell r="C896">
            <v>4</v>
          </cell>
          <cell r="D896" t="str">
            <v xml:space="preserve">caldera y maquinaria     </v>
          </cell>
          <cell r="E896" t="str">
            <v>Gastos</v>
          </cell>
          <cell r="F896" t="str">
            <v>operacionales de administ</v>
          </cell>
          <cell r="G896" t="str">
            <v xml:space="preserve">seguros                  </v>
          </cell>
          <cell r="H896" t="str">
            <v xml:space="preserve">caldera y maquinaria     </v>
          </cell>
        </row>
        <row r="897">
          <cell r="A897">
            <v>943551304001</v>
          </cell>
          <cell r="B897" t="str">
            <v>51304001</v>
          </cell>
          <cell r="C897">
            <v>5</v>
          </cell>
          <cell r="D897" t="str">
            <v xml:space="preserve">caldera y maquinaria     </v>
          </cell>
          <cell r="E897" t="str">
            <v>Gastos</v>
          </cell>
          <cell r="F897" t="str">
            <v>operacionales de administ</v>
          </cell>
          <cell r="G897" t="str">
            <v xml:space="preserve">seguros                  </v>
          </cell>
          <cell r="H897" t="str">
            <v xml:space="preserve">caldera y maquinaria     </v>
          </cell>
          <cell r="I897" t="str">
            <v xml:space="preserve">caldera y maquinaria     </v>
          </cell>
        </row>
        <row r="898">
          <cell r="A898">
            <v>9435513060</v>
          </cell>
          <cell r="B898" t="str">
            <v>513060</v>
          </cell>
          <cell r="C898">
            <v>4</v>
          </cell>
          <cell r="D898" t="str">
            <v>responsabilidad civil y e</v>
          </cell>
          <cell r="E898" t="str">
            <v>Gastos</v>
          </cell>
          <cell r="F898" t="str">
            <v>operacionales de administ</v>
          </cell>
          <cell r="G898" t="str">
            <v xml:space="preserve">seguros                  </v>
          </cell>
          <cell r="H898" t="str">
            <v>responsabilidad civil y e</v>
          </cell>
        </row>
        <row r="899">
          <cell r="A899">
            <v>943551306001</v>
          </cell>
          <cell r="B899" t="str">
            <v>51306001</v>
          </cell>
          <cell r="C899">
            <v>5</v>
          </cell>
          <cell r="D899" t="str">
            <v>responsabilidad civil y e</v>
          </cell>
          <cell r="E899" t="str">
            <v>Gastos</v>
          </cell>
          <cell r="F899" t="str">
            <v>operacionales de administ</v>
          </cell>
          <cell r="G899" t="str">
            <v xml:space="preserve">seguros                  </v>
          </cell>
          <cell r="H899" t="str">
            <v>responsabilidad civil y e</v>
          </cell>
          <cell r="I899" t="str">
            <v>responsabilidad civil y e</v>
          </cell>
        </row>
        <row r="900">
          <cell r="A900">
            <v>9435513080</v>
          </cell>
          <cell r="B900" t="str">
            <v>513080</v>
          </cell>
          <cell r="C900">
            <v>4</v>
          </cell>
          <cell r="D900" t="str">
            <v xml:space="preserve">lucro cesante            </v>
          </cell>
          <cell r="E900" t="str">
            <v>Gastos</v>
          </cell>
          <cell r="F900" t="str">
            <v>operacionales de administ</v>
          </cell>
          <cell r="G900" t="str">
            <v xml:space="preserve">seguros                  </v>
          </cell>
          <cell r="H900" t="str">
            <v xml:space="preserve">lucro cesante            </v>
          </cell>
        </row>
        <row r="901">
          <cell r="A901">
            <v>943551308001</v>
          </cell>
          <cell r="B901" t="str">
            <v>51308001</v>
          </cell>
          <cell r="C901">
            <v>5</v>
          </cell>
          <cell r="D901" t="str">
            <v xml:space="preserve">lucro cesante            </v>
          </cell>
          <cell r="E901" t="str">
            <v>Gastos</v>
          </cell>
          <cell r="F901" t="str">
            <v>operacionales de administ</v>
          </cell>
          <cell r="G901" t="str">
            <v xml:space="preserve">seguros                  </v>
          </cell>
          <cell r="H901" t="str">
            <v xml:space="preserve">lucro cesante            </v>
          </cell>
          <cell r="I901" t="str">
            <v xml:space="preserve">lucro cesante            </v>
          </cell>
        </row>
        <row r="902">
          <cell r="A902">
            <v>9435513095</v>
          </cell>
          <cell r="B902" t="str">
            <v>513095</v>
          </cell>
          <cell r="C902">
            <v>4</v>
          </cell>
          <cell r="D902" t="str">
            <v xml:space="preserve">otros                    </v>
          </cell>
          <cell r="E902" t="str">
            <v>Gastos</v>
          </cell>
          <cell r="F902" t="str">
            <v>operacionales de administ</v>
          </cell>
          <cell r="G902" t="str">
            <v xml:space="preserve">seguros                  </v>
          </cell>
          <cell r="H902" t="str">
            <v xml:space="preserve">otros                    </v>
          </cell>
        </row>
        <row r="903">
          <cell r="A903">
            <v>943551309501</v>
          </cell>
          <cell r="B903" t="str">
            <v>51309501</v>
          </cell>
          <cell r="C903">
            <v>5</v>
          </cell>
          <cell r="D903" t="str">
            <v xml:space="preserve">otros                    </v>
          </cell>
          <cell r="E903" t="str">
            <v>Gastos</v>
          </cell>
          <cell r="F903" t="str">
            <v>operacionales de administ</v>
          </cell>
          <cell r="G903" t="str">
            <v xml:space="preserve">seguros                  </v>
          </cell>
          <cell r="H903" t="str">
            <v>otros</v>
          </cell>
          <cell r="I903" t="str">
            <v xml:space="preserve">otros                    </v>
          </cell>
        </row>
        <row r="904">
          <cell r="A904">
            <v>9435513099</v>
          </cell>
          <cell r="B904" t="str">
            <v>513099</v>
          </cell>
          <cell r="C904">
            <v>4</v>
          </cell>
          <cell r="D904" t="str">
            <v>seguro huespedes</v>
          </cell>
          <cell r="E904" t="str">
            <v>Gastos</v>
          </cell>
          <cell r="F904" t="str">
            <v>operacionales de administ</v>
          </cell>
          <cell r="G904" t="str">
            <v xml:space="preserve">seguros                  </v>
          </cell>
          <cell r="H904" t="str">
            <v>seguro huespedes</v>
          </cell>
        </row>
        <row r="905">
          <cell r="A905">
            <v>943551309901</v>
          </cell>
          <cell r="B905" t="str">
            <v>51309901</v>
          </cell>
          <cell r="C905">
            <v>5</v>
          </cell>
          <cell r="D905" t="str">
            <v>seguro huespedes</v>
          </cell>
          <cell r="E905" t="str">
            <v>Gastos</v>
          </cell>
          <cell r="F905" t="str">
            <v>operacionales de administ</v>
          </cell>
          <cell r="G905" t="str">
            <v xml:space="preserve">seguros                  </v>
          </cell>
          <cell r="H905" t="str">
            <v>seguro huespedes</v>
          </cell>
          <cell r="I905" t="str">
            <v>seguro huespedes</v>
          </cell>
        </row>
        <row r="906">
          <cell r="A906">
            <v>94355135</v>
          </cell>
          <cell r="B906" t="str">
            <v>5135</v>
          </cell>
          <cell r="C906">
            <v>3</v>
          </cell>
          <cell r="D906" t="str">
            <v xml:space="preserve">servicios                </v>
          </cell>
          <cell r="E906" t="str">
            <v>Gastos</v>
          </cell>
          <cell r="F906" t="str">
            <v>operacionales de administ</v>
          </cell>
          <cell r="G906" t="str">
            <v xml:space="preserve">servicios                </v>
          </cell>
        </row>
        <row r="907">
          <cell r="A907">
            <v>9435513505</v>
          </cell>
          <cell r="B907" t="str">
            <v>513505</v>
          </cell>
          <cell r="C907">
            <v>4</v>
          </cell>
          <cell r="D907" t="str">
            <v xml:space="preserve">aseo y vigilancia        </v>
          </cell>
          <cell r="E907" t="str">
            <v>Gastos</v>
          </cell>
          <cell r="F907" t="str">
            <v>operacionales de administ</v>
          </cell>
          <cell r="G907" t="str">
            <v xml:space="preserve">servicios                </v>
          </cell>
          <cell r="H907" t="str">
            <v xml:space="preserve">aseo y vigilancia        </v>
          </cell>
        </row>
        <row r="908">
          <cell r="A908">
            <v>943551350501</v>
          </cell>
          <cell r="B908" t="str">
            <v>51350501</v>
          </cell>
          <cell r="C908">
            <v>5</v>
          </cell>
          <cell r="D908" t="str">
            <v xml:space="preserve">aseo                     </v>
          </cell>
          <cell r="E908" t="str">
            <v>Gastos</v>
          </cell>
          <cell r="F908" t="str">
            <v>operacionales de administ</v>
          </cell>
          <cell r="G908" t="str">
            <v xml:space="preserve">servicios                </v>
          </cell>
          <cell r="H908" t="str">
            <v xml:space="preserve">aseo y vigilancia        </v>
          </cell>
          <cell r="I908" t="str">
            <v xml:space="preserve">aseo                     </v>
          </cell>
        </row>
        <row r="909">
          <cell r="A909">
            <v>943551350502</v>
          </cell>
          <cell r="B909" t="str">
            <v>51350502</v>
          </cell>
          <cell r="C909">
            <v>5</v>
          </cell>
          <cell r="D909" t="str">
            <v xml:space="preserve">vigilancia               </v>
          </cell>
          <cell r="E909" t="str">
            <v>Gastos</v>
          </cell>
          <cell r="F909" t="str">
            <v>operacionales de administ</v>
          </cell>
          <cell r="G909" t="str">
            <v xml:space="preserve">servicios                </v>
          </cell>
          <cell r="H909" t="str">
            <v xml:space="preserve">aseo y vigilancia        </v>
          </cell>
          <cell r="I909" t="str">
            <v xml:space="preserve">vigilancia               </v>
          </cell>
        </row>
        <row r="910">
          <cell r="A910">
            <v>9435513510</v>
          </cell>
          <cell r="B910" t="str">
            <v>513510</v>
          </cell>
          <cell r="C910">
            <v>4</v>
          </cell>
          <cell r="D910" t="str">
            <v xml:space="preserve">temporales               </v>
          </cell>
          <cell r="E910" t="str">
            <v>Gastos</v>
          </cell>
          <cell r="F910" t="str">
            <v>operacionales de administ</v>
          </cell>
          <cell r="G910" t="str">
            <v xml:space="preserve">servicios                </v>
          </cell>
          <cell r="H910" t="str">
            <v xml:space="preserve">temporales               </v>
          </cell>
        </row>
        <row r="911">
          <cell r="A911">
            <v>943551351001</v>
          </cell>
          <cell r="B911" t="str">
            <v>51351001</v>
          </cell>
          <cell r="C911">
            <v>5</v>
          </cell>
          <cell r="D911" t="str">
            <v xml:space="preserve">temporales               </v>
          </cell>
          <cell r="E911" t="str">
            <v>Gastos</v>
          </cell>
          <cell r="F911" t="str">
            <v>operacionales de administ</v>
          </cell>
          <cell r="G911" t="str">
            <v xml:space="preserve">servicios                </v>
          </cell>
          <cell r="H911" t="str">
            <v xml:space="preserve">temporales               </v>
          </cell>
          <cell r="I911" t="str">
            <v xml:space="preserve">temporales               </v>
          </cell>
        </row>
        <row r="912">
          <cell r="A912">
            <v>9435513515</v>
          </cell>
          <cell r="B912" t="str">
            <v>513515</v>
          </cell>
          <cell r="C912">
            <v>4</v>
          </cell>
          <cell r="D912" t="str">
            <v xml:space="preserve">asistencia tecnica       </v>
          </cell>
          <cell r="E912" t="str">
            <v>Gastos</v>
          </cell>
          <cell r="F912" t="str">
            <v>operacionales de administ</v>
          </cell>
          <cell r="G912" t="str">
            <v xml:space="preserve">servicios                </v>
          </cell>
          <cell r="H912" t="str">
            <v xml:space="preserve">asistencia tecnica       </v>
          </cell>
        </row>
        <row r="913">
          <cell r="A913">
            <v>943551351501</v>
          </cell>
          <cell r="B913" t="str">
            <v>51351501</v>
          </cell>
          <cell r="C913">
            <v>5</v>
          </cell>
          <cell r="D913" t="str">
            <v xml:space="preserve">asistencia tecnica       </v>
          </cell>
          <cell r="E913" t="str">
            <v>Gastos</v>
          </cell>
          <cell r="F913" t="str">
            <v>operacionales de administ</v>
          </cell>
          <cell r="G913" t="str">
            <v xml:space="preserve">servicios                </v>
          </cell>
          <cell r="H913" t="str">
            <v xml:space="preserve">asistencia tecnica       </v>
          </cell>
          <cell r="I913" t="str">
            <v xml:space="preserve">asistencia tecnica       </v>
          </cell>
        </row>
        <row r="914">
          <cell r="A914">
            <v>9435513520</v>
          </cell>
          <cell r="B914" t="str">
            <v>513520</v>
          </cell>
          <cell r="C914">
            <v>4</v>
          </cell>
          <cell r="D914" t="str">
            <v>procesamiento electronico</v>
          </cell>
          <cell r="E914" t="str">
            <v>Gastos</v>
          </cell>
          <cell r="F914" t="str">
            <v>operacionales de administ</v>
          </cell>
          <cell r="G914" t="str">
            <v xml:space="preserve">servicios                </v>
          </cell>
          <cell r="H914" t="str">
            <v>procesamiento electronico</v>
          </cell>
        </row>
        <row r="915">
          <cell r="A915">
            <v>943551352001</v>
          </cell>
          <cell r="B915" t="str">
            <v>51352001</v>
          </cell>
          <cell r="C915">
            <v>5</v>
          </cell>
          <cell r="D915" t="str">
            <v>procesamiento electronico</v>
          </cell>
          <cell r="E915" t="str">
            <v>Gastos</v>
          </cell>
          <cell r="F915" t="str">
            <v>operacionales de administ</v>
          </cell>
          <cell r="G915" t="str">
            <v xml:space="preserve">servicios                </v>
          </cell>
          <cell r="H915" t="str">
            <v>procesamiento electronico</v>
          </cell>
          <cell r="I915" t="str">
            <v>procesamiento electronico</v>
          </cell>
        </row>
        <row r="916">
          <cell r="A916">
            <v>9435513525</v>
          </cell>
          <cell r="B916" t="str">
            <v>513525</v>
          </cell>
          <cell r="C916">
            <v>4</v>
          </cell>
          <cell r="D916" t="str">
            <v>acueducto y alcantarillad</v>
          </cell>
          <cell r="E916" t="str">
            <v>Gastos</v>
          </cell>
          <cell r="F916" t="str">
            <v>operacionales de administ</v>
          </cell>
          <cell r="G916" t="str">
            <v xml:space="preserve">servicios                </v>
          </cell>
          <cell r="H916" t="str">
            <v>acueducto y alcantarillad</v>
          </cell>
        </row>
        <row r="917">
          <cell r="A917">
            <v>943551352501</v>
          </cell>
          <cell r="B917" t="str">
            <v>51352501</v>
          </cell>
          <cell r="C917">
            <v>5</v>
          </cell>
          <cell r="D917" t="str">
            <v>acueducto y alcantarillad</v>
          </cell>
          <cell r="E917" t="str">
            <v>Gastos</v>
          </cell>
          <cell r="F917" t="str">
            <v>operacionales de administ</v>
          </cell>
          <cell r="G917" t="str">
            <v xml:space="preserve">servicios                </v>
          </cell>
          <cell r="H917" t="str">
            <v>acueducto y alcantarillad</v>
          </cell>
          <cell r="I917" t="str">
            <v>acueducto y alcantarillad</v>
          </cell>
        </row>
        <row r="918">
          <cell r="A918">
            <v>9435513530</v>
          </cell>
          <cell r="B918" t="str">
            <v>513530</v>
          </cell>
          <cell r="C918">
            <v>4</v>
          </cell>
          <cell r="D918" t="str">
            <v xml:space="preserve">energia electrica        </v>
          </cell>
          <cell r="E918" t="str">
            <v>Gastos</v>
          </cell>
          <cell r="F918" t="str">
            <v>operacionales de administ</v>
          </cell>
          <cell r="G918" t="str">
            <v xml:space="preserve">servicios                </v>
          </cell>
          <cell r="H918" t="str">
            <v xml:space="preserve">energia electrica        </v>
          </cell>
        </row>
        <row r="919">
          <cell r="A919">
            <v>943551353001</v>
          </cell>
          <cell r="B919" t="str">
            <v>51353001</v>
          </cell>
          <cell r="C919">
            <v>5</v>
          </cell>
          <cell r="D919" t="str">
            <v xml:space="preserve">energia electrica        </v>
          </cell>
          <cell r="E919" t="str">
            <v>Gastos</v>
          </cell>
          <cell r="F919" t="str">
            <v>operacionales de administ</v>
          </cell>
          <cell r="G919" t="str">
            <v xml:space="preserve">servicios                </v>
          </cell>
          <cell r="H919" t="str">
            <v xml:space="preserve">energia electrica        </v>
          </cell>
          <cell r="I919" t="str">
            <v xml:space="preserve">energia electrica        </v>
          </cell>
        </row>
        <row r="920">
          <cell r="A920">
            <v>9435513531</v>
          </cell>
          <cell r="B920" t="str">
            <v>513531</v>
          </cell>
          <cell r="C920">
            <v>4</v>
          </cell>
          <cell r="D920" t="str">
            <v xml:space="preserve">servicio de gas natural  </v>
          </cell>
          <cell r="E920" t="str">
            <v>Gastos</v>
          </cell>
          <cell r="F920" t="str">
            <v>operacionales de administ</v>
          </cell>
          <cell r="G920" t="str">
            <v xml:space="preserve">servicios                </v>
          </cell>
          <cell r="H920" t="str">
            <v xml:space="preserve">servicio de gas natural  </v>
          </cell>
        </row>
        <row r="921">
          <cell r="A921">
            <v>943551353101</v>
          </cell>
          <cell r="B921" t="str">
            <v>51353101</v>
          </cell>
          <cell r="C921">
            <v>5</v>
          </cell>
          <cell r="D921" t="str">
            <v xml:space="preserve">servicio de gas natural  </v>
          </cell>
          <cell r="E921" t="str">
            <v>Gastos</v>
          </cell>
          <cell r="F921" t="str">
            <v>operacionales de administ</v>
          </cell>
          <cell r="G921" t="str">
            <v xml:space="preserve">servicios                </v>
          </cell>
          <cell r="H921" t="str">
            <v xml:space="preserve">servicio de gas natural  </v>
          </cell>
          <cell r="I921" t="str">
            <v xml:space="preserve">servicio de gas natural  </v>
          </cell>
        </row>
        <row r="922">
          <cell r="A922">
            <v>9435513535</v>
          </cell>
          <cell r="B922" t="str">
            <v>513535</v>
          </cell>
          <cell r="C922">
            <v>4</v>
          </cell>
          <cell r="D922" t="str">
            <v xml:space="preserve">telefonos                </v>
          </cell>
          <cell r="E922" t="str">
            <v>Gastos</v>
          </cell>
          <cell r="F922" t="str">
            <v>operacionales de administ</v>
          </cell>
          <cell r="G922" t="str">
            <v xml:space="preserve">servicios                </v>
          </cell>
          <cell r="H922" t="str">
            <v xml:space="preserve">telefonos                </v>
          </cell>
        </row>
        <row r="923">
          <cell r="A923">
            <v>943551353501</v>
          </cell>
          <cell r="B923" t="str">
            <v>51353501</v>
          </cell>
          <cell r="C923">
            <v>5</v>
          </cell>
          <cell r="D923" t="str">
            <v xml:space="preserve">telefonos                </v>
          </cell>
          <cell r="E923" t="str">
            <v>Gastos</v>
          </cell>
          <cell r="F923" t="str">
            <v>operacionales de administ</v>
          </cell>
          <cell r="G923" t="str">
            <v xml:space="preserve">servicios                </v>
          </cell>
          <cell r="H923" t="str">
            <v xml:space="preserve">telefonos                </v>
          </cell>
          <cell r="I923" t="str">
            <v xml:space="preserve">telefonos                </v>
          </cell>
        </row>
        <row r="924">
          <cell r="A924">
            <v>9435513536</v>
          </cell>
          <cell r="B924" t="str">
            <v>513536</v>
          </cell>
          <cell r="C924">
            <v>4</v>
          </cell>
          <cell r="D924" t="str">
            <v xml:space="preserve">cargo fijo telefonos     </v>
          </cell>
          <cell r="E924" t="str">
            <v>Gastos</v>
          </cell>
          <cell r="F924" t="str">
            <v>operacionales de administ</v>
          </cell>
          <cell r="G924" t="str">
            <v xml:space="preserve">servicios                </v>
          </cell>
          <cell r="H924" t="str">
            <v xml:space="preserve">cargo fijo telefonos     </v>
          </cell>
        </row>
        <row r="925">
          <cell r="A925">
            <v>943551353601</v>
          </cell>
          <cell r="B925" t="str">
            <v>51353601</v>
          </cell>
          <cell r="C925">
            <v>5</v>
          </cell>
          <cell r="D925" t="str">
            <v xml:space="preserve">cargo fijo telefonos     </v>
          </cell>
          <cell r="E925" t="str">
            <v>Gastos</v>
          </cell>
          <cell r="F925" t="str">
            <v>operacionales de administ</v>
          </cell>
          <cell r="G925" t="str">
            <v xml:space="preserve">servicios                </v>
          </cell>
          <cell r="H925" t="str">
            <v xml:space="preserve">cargo fijo telefonos     </v>
          </cell>
          <cell r="I925" t="str">
            <v xml:space="preserve">cargo fijo telefonos     </v>
          </cell>
        </row>
        <row r="926">
          <cell r="A926">
            <v>9435513537</v>
          </cell>
          <cell r="B926" t="str">
            <v>513537</v>
          </cell>
          <cell r="C926">
            <v>4</v>
          </cell>
          <cell r="D926" t="str">
            <v>fondo del deporte telefon</v>
          </cell>
          <cell r="E926" t="str">
            <v>Gastos</v>
          </cell>
          <cell r="F926" t="str">
            <v>operacionales de administ</v>
          </cell>
          <cell r="G926" t="str">
            <v xml:space="preserve">servicios                </v>
          </cell>
          <cell r="H926" t="str">
            <v>fondo del deporte telefon</v>
          </cell>
        </row>
        <row r="927">
          <cell r="A927">
            <v>943551353701</v>
          </cell>
          <cell r="B927" t="str">
            <v>51353701</v>
          </cell>
          <cell r="C927">
            <v>5</v>
          </cell>
          <cell r="D927" t="str">
            <v>fondo del deporte telefon</v>
          </cell>
          <cell r="E927" t="str">
            <v>Gastos</v>
          </cell>
          <cell r="F927" t="str">
            <v>operacionales de administ</v>
          </cell>
          <cell r="G927" t="str">
            <v xml:space="preserve">servicios                </v>
          </cell>
          <cell r="H927" t="str">
            <v>fondo del deporte telefon</v>
          </cell>
          <cell r="I927" t="str">
            <v>fondo del deporte telefon</v>
          </cell>
        </row>
        <row r="928">
          <cell r="A928">
            <v>9435513538</v>
          </cell>
          <cell r="B928" t="str">
            <v>513538</v>
          </cell>
          <cell r="C928">
            <v>4</v>
          </cell>
          <cell r="D928" t="str">
            <v xml:space="preserve">marcaciones locales      </v>
          </cell>
          <cell r="E928" t="str">
            <v>Gastos</v>
          </cell>
          <cell r="F928" t="str">
            <v>operacionales de administ</v>
          </cell>
          <cell r="G928" t="str">
            <v xml:space="preserve">servicios                </v>
          </cell>
          <cell r="H928" t="str">
            <v xml:space="preserve">marcaciones locales      </v>
          </cell>
        </row>
        <row r="929">
          <cell r="A929">
            <v>943551353801</v>
          </cell>
          <cell r="B929" t="str">
            <v>51353801</v>
          </cell>
          <cell r="C929">
            <v>5</v>
          </cell>
          <cell r="D929" t="str">
            <v xml:space="preserve">marcaciones locales      </v>
          </cell>
          <cell r="E929" t="str">
            <v>Gastos</v>
          </cell>
          <cell r="F929" t="str">
            <v>operacionales de administ</v>
          </cell>
          <cell r="G929" t="str">
            <v xml:space="preserve">servicios                </v>
          </cell>
          <cell r="H929" t="str">
            <v xml:space="preserve">marcaciones locales      </v>
          </cell>
          <cell r="I929" t="str">
            <v xml:space="preserve">marcaciones locales      </v>
          </cell>
        </row>
        <row r="930">
          <cell r="A930">
            <v>9435513540</v>
          </cell>
          <cell r="B930" t="str">
            <v>513540</v>
          </cell>
          <cell r="C930">
            <v>4</v>
          </cell>
          <cell r="D930" t="str">
            <v>correo portes y telegrama</v>
          </cell>
          <cell r="E930" t="str">
            <v>Gastos</v>
          </cell>
          <cell r="F930" t="str">
            <v>operacionales de administ</v>
          </cell>
          <cell r="G930" t="str">
            <v xml:space="preserve">servicios                </v>
          </cell>
          <cell r="H930" t="str">
            <v>correo portes y telegrama</v>
          </cell>
        </row>
        <row r="931">
          <cell r="A931">
            <v>943551354001</v>
          </cell>
          <cell r="B931" t="str">
            <v>51354001</v>
          </cell>
          <cell r="C931">
            <v>5</v>
          </cell>
          <cell r="D931" t="str">
            <v>correo d eportes y telegr</v>
          </cell>
          <cell r="E931" t="str">
            <v>Gastos</v>
          </cell>
          <cell r="F931" t="str">
            <v>operacionales de administ</v>
          </cell>
          <cell r="G931" t="str">
            <v xml:space="preserve">servicios                </v>
          </cell>
          <cell r="H931" t="str">
            <v>correo portes y telegrama</v>
          </cell>
          <cell r="I931" t="str">
            <v>correo d eportes y telegr</v>
          </cell>
        </row>
        <row r="932">
          <cell r="A932">
            <v>9435513545</v>
          </cell>
          <cell r="B932" t="str">
            <v>513545</v>
          </cell>
          <cell r="C932">
            <v>4</v>
          </cell>
          <cell r="D932" t="str">
            <v xml:space="preserve">fax y telex              </v>
          </cell>
          <cell r="E932" t="str">
            <v>Gastos</v>
          </cell>
          <cell r="F932" t="str">
            <v>operacionales de administ</v>
          </cell>
          <cell r="G932" t="str">
            <v xml:space="preserve">servicios                </v>
          </cell>
          <cell r="H932" t="str">
            <v xml:space="preserve">fax y telex              </v>
          </cell>
        </row>
        <row r="933">
          <cell r="A933">
            <v>943551354501</v>
          </cell>
          <cell r="B933" t="str">
            <v>51354501</v>
          </cell>
          <cell r="C933">
            <v>5</v>
          </cell>
          <cell r="D933" t="str">
            <v xml:space="preserve">fax y telefax            </v>
          </cell>
          <cell r="E933" t="str">
            <v>Gastos</v>
          </cell>
          <cell r="F933" t="str">
            <v>operacionales de administ</v>
          </cell>
          <cell r="G933" t="str">
            <v xml:space="preserve">servicios                </v>
          </cell>
          <cell r="H933" t="str">
            <v xml:space="preserve">fax y telex              </v>
          </cell>
          <cell r="I933" t="str">
            <v xml:space="preserve">fax y telefax            </v>
          </cell>
        </row>
        <row r="934">
          <cell r="A934">
            <v>9435513550</v>
          </cell>
          <cell r="B934" t="str">
            <v>513550</v>
          </cell>
          <cell r="C934">
            <v>4</v>
          </cell>
          <cell r="D934" t="str">
            <v>transporte fletes y acarr</v>
          </cell>
          <cell r="E934" t="str">
            <v>Gastos</v>
          </cell>
          <cell r="F934" t="str">
            <v>operacionales de administ</v>
          </cell>
          <cell r="G934" t="str">
            <v xml:space="preserve">servicios                </v>
          </cell>
          <cell r="H934" t="str">
            <v>transporte fletes y acarr</v>
          </cell>
        </row>
        <row r="935">
          <cell r="A935">
            <v>943551355001</v>
          </cell>
          <cell r="B935" t="str">
            <v>51355001</v>
          </cell>
          <cell r="C935">
            <v>5</v>
          </cell>
          <cell r="D935" t="str">
            <v>transporte de fletes y ac</v>
          </cell>
          <cell r="E935" t="str">
            <v>Gastos</v>
          </cell>
          <cell r="F935" t="str">
            <v>operacionales de administ</v>
          </cell>
          <cell r="G935" t="str">
            <v xml:space="preserve">servicios                </v>
          </cell>
          <cell r="H935" t="str">
            <v>transporte fletes y acarr</v>
          </cell>
          <cell r="I935" t="str">
            <v>transporte de fletes y ac</v>
          </cell>
        </row>
        <row r="936">
          <cell r="A936">
            <v>9435513555</v>
          </cell>
          <cell r="B936" t="str">
            <v>513555</v>
          </cell>
          <cell r="C936">
            <v>4</v>
          </cell>
          <cell r="D936" t="str">
            <v xml:space="preserve">gas                      </v>
          </cell>
          <cell r="E936" t="str">
            <v>Gastos</v>
          </cell>
          <cell r="F936" t="str">
            <v>operacionales de administ</v>
          </cell>
          <cell r="G936" t="str">
            <v xml:space="preserve">servicios                </v>
          </cell>
          <cell r="H936" t="str">
            <v xml:space="preserve">gas                      </v>
          </cell>
        </row>
        <row r="937">
          <cell r="A937">
            <v>943551355501</v>
          </cell>
          <cell r="B937" t="str">
            <v>51355501</v>
          </cell>
          <cell r="C937">
            <v>5</v>
          </cell>
          <cell r="D937" t="str">
            <v xml:space="preserve">gas                      </v>
          </cell>
          <cell r="E937" t="str">
            <v>Gastos</v>
          </cell>
          <cell r="F937" t="str">
            <v>operacionales de administ</v>
          </cell>
          <cell r="G937" t="str">
            <v xml:space="preserve">servicios                </v>
          </cell>
          <cell r="H937" t="str">
            <v xml:space="preserve">gas                      </v>
          </cell>
          <cell r="I937" t="str">
            <v xml:space="preserve">gas                      </v>
          </cell>
        </row>
        <row r="938">
          <cell r="A938">
            <v>9435513560</v>
          </cell>
          <cell r="B938" t="str">
            <v>513560</v>
          </cell>
          <cell r="C938">
            <v>4</v>
          </cell>
          <cell r="D938" t="str">
            <v>publicidad propaganda y p</v>
          </cell>
          <cell r="E938" t="str">
            <v>Gastos</v>
          </cell>
          <cell r="F938" t="str">
            <v>operacionales de administ</v>
          </cell>
          <cell r="G938" t="str">
            <v xml:space="preserve">servicios                </v>
          </cell>
          <cell r="H938" t="str">
            <v>publicidad propaganda y p</v>
          </cell>
        </row>
        <row r="939">
          <cell r="A939">
            <v>943551356001</v>
          </cell>
          <cell r="B939" t="str">
            <v>51356001</v>
          </cell>
          <cell r="C939">
            <v>5</v>
          </cell>
          <cell r="D939" t="str">
            <v>publiidad propaganda y pr</v>
          </cell>
          <cell r="E939" t="str">
            <v>Gastos</v>
          </cell>
          <cell r="F939" t="str">
            <v>operacionales de administ</v>
          </cell>
          <cell r="G939" t="str">
            <v xml:space="preserve">servicios                </v>
          </cell>
          <cell r="H939" t="str">
            <v>publicidad propaganda y p</v>
          </cell>
          <cell r="I939" t="str">
            <v>publiidad propaganda y pr</v>
          </cell>
        </row>
        <row r="940">
          <cell r="A940">
            <v>9435513565</v>
          </cell>
          <cell r="B940" t="str">
            <v>513565</v>
          </cell>
          <cell r="C940">
            <v>4</v>
          </cell>
          <cell r="D940" t="str">
            <v xml:space="preserve">a.c.p.m                  </v>
          </cell>
          <cell r="E940" t="str">
            <v>Gastos</v>
          </cell>
          <cell r="F940" t="str">
            <v>operacionales de administ</v>
          </cell>
          <cell r="G940" t="str">
            <v xml:space="preserve">servicios                </v>
          </cell>
          <cell r="H940" t="str">
            <v xml:space="preserve">a.c.p.m                  </v>
          </cell>
        </row>
        <row r="941">
          <cell r="A941">
            <v>943551356501</v>
          </cell>
          <cell r="B941" t="str">
            <v>51356501</v>
          </cell>
          <cell r="C941">
            <v>5</v>
          </cell>
          <cell r="D941" t="str">
            <v xml:space="preserve">a.c.p.m                  </v>
          </cell>
          <cell r="E941" t="str">
            <v>Gastos</v>
          </cell>
          <cell r="F941" t="str">
            <v>operacionales de administ</v>
          </cell>
          <cell r="G941" t="str">
            <v xml:space="preserve">servicios                </v>
          </cell>
          <cell r="H941" t="str">
            <v xml:space="preserve">a.c.p.m                  </v>
          </cell>
          <cell r="I941" t="str">
            <v xml:space="preserve">a.c.p.m                  </v>
          </cell>
        </row>
        <row r="942">
          <cell r="A942">
            <v>9435513595</v>
          </cell>
          <cell r="B942" t="str">
            <v>513595</v>
          </cell>
          <cell r="C942">
            <v>4</v>
          </cell>
          <cell r="D942" t="str">
            <v xml:space="preserve">otros                    </v>
          </cell>
          <cell r="E942" t="str">
            <v>Gastos</v>
          </cell>
          <cell r="F942" t="str">
            <v>operacionales de administ</v>
          </cell>
          <cell r="G942" t="str">
            <v xml:space="preserve">servicios                </v>
          </cell>
          <cell r="H942" t="str">
            <v xml:space="preserve">otros                    </v>
          </cell>
        </row>
        <row r="943">
          <cell r="A943">
            <v>943551359501</v>
          </cell>
          <cell r="B943" t="str">
            <v>51359501</v>
          </cell>
          <cell r="C943">
            <v>5</v>
          </cell>
          <cell r="D943" t="str">
            <v xml:space="preserve">otros                    </v>
          </cell>
          <cell r="E943" t="str">
            <v>Gastos</v>
          </cell>
          <cell r="F943" t="str">
            <v>operacionales de administ</v>
          </cell>
          <cell r="G943" t="str">
            <v xml:space="preserve">servicios                </v>
          </cell>
          <cell r="H943" t="str">
            <v>otros</v>
          </cell>
          <cell r="I943" t="str">
            <v xml:space="preserve">otros                    </v>
          </cell>
        </row>
        <row r="944">
          <cell r="A944">
            <v>94355140</v>
          </cell>
          <cell r="B944" t="str">
            <v>5140</v>
          </cell>
          <cell r="C944">
            <v>3</v>
          </cell>
          <cell r="D944" t="str">
            <v xml:space="preserve">gastos legales           </v>
          </cell>
          <cell r="E944" t="str">
            <v>Gastos</v>
          </cell>
          <cell r="F944" t="str">
            <v>operacionales de administ</v>
          </cell>
          <cell r="G944" t="str">
            <v xml:space="preserve">gastos legales           </v>
          </cell>
        </row>
        <row r="945">
          <cell r="A945">
            <v>9435514005</v>
          </cell>
          <cell r="B945" t="str">
            <v>514005</v>
          </cell>
          <cell r="C945">
            <v>4</v>
          </cell>
          <cell r="D945" t="str">
            <v xml:space="preserve">notariales               </v>
          </cell>
          <cell r="E945" t="str">
            <v>Gastos</v>
          </cell>
          <cell r="F945" t="str">
            <v>operacionales de administ</v>
          </cell>
          <cell r="G945" t="str">
            <v xml:space="preserve">gastos legales           </v>
          </cell>
          <cell r="H945" t="str">
            <v xml:space="preserve">notariales               </v>
          </cell>
        </row>
        <row r="946">
          <cell r="A946">
            <v>943551400501</v>
          </cell>
          <cell r="B946" t="str">
            <v>51400501</v>
          </cell>
          <cell r="C946">
            <v>5</v>
          </cell>
          <cell r="D946" t="str">
            <v xml:space="preserve">notariales               </v>
          </cell>
          <cell r="E946" t="str">
            <v>Gastos</v>
          </cell>
          <cell r="F946" t="str">
            <v>operacionales de administ</v>
          </cell>
          <cell r="G946" t="str">
            <v xml:space="preserve">gastos legales           </v>
          </cell>
          <cell r="H946" t="str">
            <v xml:space="preserve">notariales               </v>
          </cell>
          <cell r="I946" t="str">
            <v xml:space="preserve">notariales               </v>
          </cell>
        </row>
        <row r="947">
          <cell r="A947">
            <v>9435514010</v>
          </cell>
          <cell r="B947" t="str">
            <v>514010</v>
          </cell>
          <cell r="C947">
            <v>4</v>
          </cell>
          <cell r="D947" t="str">
            <v xml:space="preserve">registro mercantil       </v>
          </cell>
          <cell r="E947" t="str">
            <v>Gastos</v>
          </cell>
          <cell r="F947" t="str">
            <v>operacionales de administ</v>
          </cell>
          <cell r="G947" t="str">
            <v xml:space="preserve">gastos legales           </v>
          </cell>
          <cell r="H947" t="str">
            <v xml:space="preserve">registro mercantil       </v>
          </cell>
        </row>
        <row r="948">
          <cell r="A948">
            <v>943551401001</v>
          </cell>
          <cell r="B948" t="str">
            <v>51401001</v>
          </cell>
          <cell r="C948">
            <v>5</v>
          </cell>
          <cell r="D948" t="str">
            <v xml:space="preserve">registro mercantil       </v>
          </cell>
          <cell r="E948" t="str">
            <v>Gastos</v>
          </cell>
          <cell r="F948" t="str">
            <v>operacionales de administ</v>
          </cell>
          <cell r="G948" t="str">
            <v xml:space="preserve">gastos legales           </v>
          </cell>
          <cell r="H948" t="str">
            <v xml:space="preserve">registro mercantil       </v>
          </cell>
          <cell r="I948" t="str">
            <v xml:space="preserve">registro mercantil       </v>
          </cell>
        </row>
        <row r="949">
          <cell r="A949">
            <v>9435514015</v>
          </cell>
          <cell r="B949" t="str">
            <v>514015</v>
          </cell>
          <cell r="C949">
            <v>4</v>
          </cell>
          <cell r="D949" t="str">
            <v xml:space="preserve">tramites y licencias     </v>
          </cell>
          <cell r="E949" t="str">
            <v>Gastos</v>
          </cell>
          <cell r="F949" t="str">
            <v>operacionales de administ</v>
          </cell>
          <cell r="G949" t="str">
            <v xml:space="preserve">gastos legales           </v>
          </cell>
          <cell r="H949" t="str">
            <v xml:space="preserve">tramites y licencias     </v>
          </cell>
        </row>
        <row r="950">
          <cell r="A950">
            <v>943551401501</v>
          </cell>
          <cell r="B950" t="str">
            <v>51401501</v>
          </cell>
          <cell r="C950">
            <v>5</v>
          </cell>
          <cell r="D950" t="str">
            <v xml:space="preserve">tramites y licencias     </v>
          </cell>
          <cell r="E950" t="str">
            <v>Gastos</v>
          </cell>
          <cell r="F950" t="str">
            <v>operacionales de administ</v>
          </cell>
          <cell r="G950" t="str">
            <v xml:space="preserve">gastos legales           </v>
          </cell>
          <cell r="H950" t="str">
            <v xml:space="preserve">tramites y licencias     </v>
          </cell>
          <cell r="I950" t="str">
            <v xml:space="preserve">tramites y licencias     </v>
          </cell>
        </row>
        <row r="951">
          <cell r="A951">
            <v>9435514020</v>
          </cell>
          <cell r="B951" t="str">
            <v>514020</v>
          </cell>
          <cell r="C951">
            <v>4</v>
          </cell>
          <cell r="D951" t="str">
            <v>certificados constituciòn</v>
          </cell>
          <cell r="E951" t="str">
            <v>Gastos</v>
          </cell>
          <cell r="F951" t="str">
            <v>operacionales de administ</v>
          </cell>
          <cell r="G951" t="str">
            <v xml:space="preserve">gastos legales           </v>
          </cell>
          <cell r="H951" t="str">
            <v>certificados constituciòn</v>
          </cell>
        </row>
        <row r="952">
          <cell r="A952">
            <v>943551402001</v>
          </cell>
          <cell r="B952" t="str">
            <v>51402001</v>
          </cell>
          <cell r="C952">
            <v>5</v>
          </cell>
          <cell r="D952" t="str">
            <v>certificados constitucion</v>
          </cell>
          <cell r="E952" t="str">
            <v>Gastos</v>
          </cell>
          <cell r="F952" t="str">
            <v>operacionales de administ</v>
          </cell>
          <cell r="G952" t="str">
            <v xml:space="preserve">gastos legales           </v>
          </cell>
          <cell r="H952" t="str">
            <v>certificados constituciòn</v>
          </cell>
          <cell r="I952" t="str">
            <v>certificados constitucion</v>
          </cell>
        </row>
        <row r="953">
          <cell r="A953">
            <v>9435514095</v>
          </cell>
          <cell r="B953" t="str">
            <v>514095</v>
          </cell>
          <cell r="C953">
            <v>4</v>
          </cell>
          <cell r="D953" t="str">
            <v xml:space="preserve">otros                    </v>
          </cell>
          <cell r="E953" t="str">
            <v>Gastos</v>
          </cell>
          <cell r="F953" t="str">
            <v>operacionales de administ</v>
          </cell>
          <cell r="G953" t="str">
            <v xml:space="preserve">gastos legales           </v>
          </cell>
          <cell r="H953" t="str">
            <v xml:space="preserve">otros                    </v>
          </cell>
        </row>
        <row r="954">
          <cell r="A954">
            <v>943551409501</v>
          </cell>
          <cell r="B954" t="str">
            <v>51409501</v>
          </cell>
          <cell r="C954">
            <v>5</v>
          </cell>
          <cell r="D954" t="str">
            <v xml:space="preserve">otros                    </v>
          </cell>
          <cell r="E954" t="str">
            <v>Gastos</v>
          </cell>
          <cell r="F954" t="str">
            <v>operacionales de administ</v>
          </cell>
          <cell r="G954" t="str">
            <v xml:space="preserve">gastos legales           </v>
          </cell>
          <cell r="H954" t="str">
            <v>otros</v>
          </cell>
          <cell r="I954" t="str">
            <v xml:space="preserve">otros                    </v>
          </cell>
        </row>
        <row r="955">
          <cell r="A955">
            <v>94355145</v>
          </cell>
          <cell r="B955" t="str">
            <v>5145</v>
          </cell>
          <cell r="C955">
            <v>3</v>
          </cell>
          <cell r="D955" t="str">
            <v>mantenimiento y reparacio</v>
          </cell>
          <cell r="E955" t="str">
            <v>Gastos</v>
          </cell>
          <cell r="F955" t="str">
            <v>operacionales de administ</v>
          </cell>
          <cell r="G955" t="str">
            <v>mantenimiento y reparacio</v>
          </cell>
        </row>
        <row r="956">
          <cell r="A956">
            <v>9435514510</v>
          </cell>
          <cell r="B956" t="str">
            <v>514510</v>
          </cell>
          <cell r="C956">
            <v>4</v>
          </cell>
          <cell r="D956" t="str">
            <v>construcciones y edificac</v>
          </cell>
          <cell r="E956" t="str">
            <v>Gastos</v>
          </cell>
          <cell r="F956" t="str">
            <v>operacionales de administ</v>
          </cell>
          <cell r="G956" t="str">
            <v>mantenimiento y reparacio</v>
          </cell>
          <cell r="H956" t="str">
            <v>construcciones y edificac</v>
          </cell>
        </row>
        <row r="957">
          <cell r="A957">
            <v>943551451001</v>
          </cell>
          <cell r="B957" t="str">
            <v>51451001</v>
          </cell>
          <cell r="C957">
            <v>5</v>
          </cell>
          <cell r="D957" t="str">
            <v xml:space="preserve">pinturas y decoracion    </v>
          </cell>
          <cell r="E957" t="str">
            <v>Gastos</v>
          </cell>
          <cell r="F957" t="str">
            <v>operacionales de administ</v>
          </cell>
          <cell r="G957" t="str">
            <v>mantenimiento y reparacio</v>
          </cell>
          <cell r="H957" t="str">
            <v>construcciones y edificac</v>
          </cell>
          <cell r="I957" t="str">
            <v xml:space="preserve">pinturas y decoracion    </v>
          </cell>
        </row>
        <row r="958">
          <cell r="A958">
            <v>943551451002</v>
          </cell>
          <cell r="B958" t="str">
            <v>51451002</v>
          </cell>
          <cell r="C958">
            <v>5</v>
          </cell>
          <cell r="D958" t="str">
            <v>instalaciones hidraulicas</v>
          </cell>
          <cell r="E958" t="str">
            <v>Gastos</v>
          </cell>
          <cell r="F958" t="str">
            <v>operacionales de administ</v>
          </cell>
          <cell r="G958" t="str">
            <v>mantenimiento y reparacio</v>
          </cell>
          <cell r="H958" t="str">
            <v>construcciones y edificac</v>
          </cell>
          <cell r="I958" t="str">
            <v>instalaciones hidraulicas</v>
          </cell>
        </row>
        <row r="959">
          <cell r="A959">
            <v>943551451003</v>
          </cell>
          <cell r="B959" t="str">
            <v>51451003</v>
          </cell>
          <cell r="C959">
            <v>5</v>
          </cell>
          <cell r="D959" t="str">
            <v xml:space="preserve">mantenimiento marmol     </v>
          </cell>
          <cell r="E959" t="str">
            <v>Gastos</v>
          </cell>
          <cell r="F959" t="str">
            <v>operacionales de administ</v>
          </cell>
          <cell r="G959" t="str">
            <v>mantenimiento y reparacio</v>
          </cell>
          <cell r="H959" t="str">
            <v>construcciones y edificac</v>
          </cell>
          <cell r="I959" t="str">
            <v xml:space="preserve">mantenimiento marmol     </v>
          </cell>
        </row>
        <row r="960">
          <cell r="A960">
            <v>943551451004</v>
          </cell>
          <cell r="B960" t="str">
            <v>51451004</v>
          </cell>
          <cell r="C960">
            <v>5</v>
          </cell>
          <cell r="D960" t="str">
            <v xml:space="preserve">mantenimiento cerraduras </v>
          </cell>
          <cell r="E960" t="str">
            <v>Gastos</v>
          </cell>
          <cell r="F960" t="str">
            <v>operacionales de administ</v>
          </cell>
          <cell r="G960" t="str">
            <v>mantenimiento y reparacio</v>
          </cell>
          <cell r="H960" t="str">
            <v>construcciones y edificac</v>
          </cell>
          <cell r="I960" t="str">
            <v xml:space="preserve">mantenimiento cerraduras </v>
          </cell>
        </row>
        <row r="961">
          <cell r="A961">
            <v>943551451006</v>
          </cell>
          <cell r="B961" t="str">
            <v>51451006</v>
          </cell>
          <cell r="C961">
            <v>5</v>
          </cell>
          <cell r="D961" t="str">
            <v xml:space="preserve">reparacion edificio      </v>
          </cell>
          <cell r="E961" t="str">
            <v>Gastos</v>
          </cell>
          <cell r="F961" t="str">
            <v>operacionales de administ</v>
          </cell>
          <cell r="G961" t="str">
            <v>mantenimiento y reparacio</v>
          </cell>
          <cell r="H961" t="str">
            <v>construcciones y edificac</v>
          </cell>
          <cell r="I961" t="str">
            <v xml:space="preserve">reparacion edificio      </v>
          </cell>
        </row>
        <row r="962">
          <cell r="A962">
            <v>943551451007</v>
          </cell>
          <cell r="B962" t="str">
            <v>51451007</v>
          </cell>
          <cell r="C962">
            <v>5</v>
          </cell>
          <cell r="D962" t="str">
            <v xml:space="preserve">mantenimiento  jardines  </v>
          </cell>
          <cell r="E962" t="str">
            <v>Gastos</v>
          </cell>
          <cell r="F962" t="str">
            <v>operacionales de administ</v>
          </cell>
          <cell r="G962" t="str">
            <v>mantenimiento y reparacio</v>
          </cell>
          <cell r="H962" t="str">
            <v>construcciones y edificac</v>
          </cell>
          <cell r="I962" t="str">
            <v xml:space="preserve">mantenimiento  jardines  </v>
          </cell>
        </row>
        <row r="963">
          <cell r="A963">
            <v>943551451008</v>
          </cell>
          <cell r="B963" t="str">
            <v>51451008</v>
          </cell>
          <cell r="C963">
            <v>5</v>
          </cell>
          <cell r="D963" t="str">
            <v>mantenimiento vidrios y e</v>
          </cell>
          <cell r="E963" t="str">
            <v>Gastos</v>
          </cell>
          <cell r="F963" t="str">
            <v>operacionales de administ</v>
          </cell>
          <cell r="G963" t="str">
            <v>mantenimiento y reparacio</v>
          </cell>
          <cell r="H963" t="str">
            <v>construcciones y edificac</v>
          </cell>
          <cell r="I963" t="str">
            <v>mantenimiento vidrios y e</v>
          </cell>
        </row>
        <row r="964">
          <cell r="A964">
            <v>943551451009</v>
          </cell>
          <cell r="B964" t="str">
            <v>51451009</v>
          </cell>
          <cell r="C964">
            <v>5</v>
          </cell>
          <cell r="D964" t="str">
            <v xml:space="preserve">mantenimiento muebles de </v>
          </cell>
          <cell r="E964" t="str">
            <v>Gastos</v>
          </cell>
          <cell r="F964" t="str">
            <v>operacionales de administ</v>
          </cell>
          <cell r="G964" t="str">
            <v>mantenimiento y reparacio</v>
          </cell>
          <cell r="H964" t="str">
            <v>construcciones y edificac</v>
          </cell>
          <cell r="I964" t="str">
            <v xml:space="preserve">mantenimiento muebles de </v>
          </cell>
        </row>
        <row r="965">
          <cell r="A965">
            <v>9435514515</v>
          </cell>
          <cell r="B965" t="str">
            <v>514515</v>
          </cell>
          <cell r="C965">
            <v>4</v>
          </cell>
          <cell r="D965" t="str">
            <v xml:space="preserve">maquinaria y equipos     </v>
          </cell>
          <cell r="E965" t="str">
            <v>Gastos</v>
          </cell>
          <cell r="F965" t="str">
            <v>operacionales de administ</v>
          </cell>
          <cell r="G965" t="str">
            <v>mantenimiento y reparacio</v>
          </cell>
          <cell r="H965" t="str">
            <v xml:space="preserve">maquinaria y equipos     </v>
          </cell>
        </row>
        <row r="966">
          <cell r="A966">
            <v>943551451501</v>
          </cell>
          <cell r="B966" t="str">
            <v>51451501</v>
          </cell>
          <cell r="C966">
            <v>5</v>
          </cell>
          <cell r="D966" t="str">
            <v xml:space="preserve">equipo electromecanico   </v>
          </cell>
          <cell r="E966" t="str">
            <v>Gastos</v>
          </cell>
          <cell r="F966" t="str">
            <v>operacionales de administ</v>
          </cell>
          <cell r="G966" t="str">
            <v>mantenimiento y reparacio</v>
          </cell>
          <cell r="H966" t="str">
            <v xml:space="preserve">maquinaria y equipos     </v>
          </cell>
          <cell r="I966" t="str">
            <v xml:space="preserve">equipo electromecanico   </v>
          </cell>
        </row>
        <row r="967">
          <cell r="A967">
            <v>943551451502</v>
          </cell>
          <cell r="B967" t="str">
            <v>51451502</v>
          </cell>
          <cell r="C967">
            <v>5</v>
          </cell>
          <cell r="D967" t="str">
            <v xml:space="preserve">equipo electronico       </v>
          </cell>
          <cell r="E967" t="str">
            <v>Gastos</v>
          </cell>
          <cell r="F967" t="str">
            <v>operacionales de administ</v>
          </cell>
          <cell r="G967" t="str">
            <v>mantenimiento y reparacio</v>
          </cell>
          <cell r="H967" t="str">
            <v xml:space="preserve">maquinaria y equipos     </v>
          </cell>
          <cell r="I967" t="str">
            <v xml:space="preserve">equipo electronico       </v>
          </cell>
        </row>
        <row r="968">
          <cell r="A968">
            <v>943551451503</v>
          </cell>
          <cell r="B968" t="str">
            <v>51451503</v>
          </cell>
          <cell r="C968">
            <v>5</v>
          </cell>
          <cell r="D968" t="str">
            <v xml:space="preserve">equipo de incendio       </v>
          </cell>
          <cell r="E968" t="str">
            <v>Gastos</v>
          </cell>
          <cell r="F968" t="str">
            <v>operacionales de administ</v>
          </cell>
          <cell r="G968" t="str">
            <v>mantenimiento y reparacio</v>
          </cell>
          <cell r="H968" t="str">
            <v xml:space="preserve">maquinaria y equipos     </v>
          </cell>
          <cell r="I968" t="str">
            <v xml:space="preserve">equipo de incendio       </v>
          </cell>
        </row>
        <row r="969">
          <cell r="A969">
            <v>943551451504</v>
          </cell>
          <cell r="B969" t="str">
            <v>51451504</v>
          </cell>
          <cell r="C969">
            <v>5</v>
          </cell>
          <cell r="D969" t="str">
            <v xml:space="preserve">equipo de seguridad      </v>
          </cell>
          <cell r="E969" t="str">
            <v>Gastos</v>
          </cell>
          <cell r="F969" t="str">
            <v>operacionales de administ</v>
          </cell>
          <cell r="G969" t="str">
            <v>mantenimiento y reparacio</v>
          </cell>
          <cell r="H969" t="str">
            <v xml:space="preserve">maquinaria y equipos     </v>
          </cell>
          <cell r="I969" t="str">
            <v xml:space="preserve">equipo de seguridad      </v>
          </cell>
        </row>
        <row r="970">
          <cell r="A970">
            <v>943551451505</v>
          </cell>
          <cell r="B970" t="str">
            <v>51451505</v>
          </cell>
          <cell r="C970">
            <v>5</v>
          </cell>
          <cell r="D970" t="str">
            <v xml:space="preserve">equipo de lavanderia     </v>
          </cell>
          <cell r="E970" t="str">
            <v>Gastos</v>
          </cell>
          <cell r="F970" t="str">
            <v>operacionales de administ</v>
          </cell>
          <cell r="G970" t="str">
            <v>mantenimiento y reparacio</v>
          </cell>
          <cell r="H970" t="str">
            <v xml:space="preserve">maquinaria y equipos     </v>
          </cell>
          <cell r="I970" t="str">
            <v xml:space="preserve">equipo de lavanderia     </v>
          </cell>
        </row>
        <row r="971">
          <cell r="A971">
            <v>9435514520</v>
          </cell>
          <cell r="B971" t="str">
            <v>514520</v>
          </cell>
          <cell r="C971">
            <v>4</v>
          </cell>
          <cell r="D971" t="str">
            <v xml:space="preserve">equipo de oficina        </v>
          </cell>
          <cell r="E971" t="str">
            <v>Gastos</v>
          </cell>
          <cell r="F971" t="str">
            <v>operacionales de administ</v>
          </cell>
          <cell r="G971" t="str">
            <v>mantenimiento y reparacio</v>
          </cell>
          <cell r="H971" t="str">
            <v xml:space="preserve">equipo de oficina        </v>
          </cell>
        </row>
        <row r="972">
          <cell r="A972">
            <v>943551452001</v>
          </cell>
          <cell r="B972" t="str">
            <v>51452001</v>
          </cell>
          <cell r="C972">
            <v>5</v>
          </cell>
          <cell r="D972" t="str">
            <v xml:space="preserve">equipo de oficina        </v>
          </cell>
          <cell r="E972" t="str">
            <v>Gastos</v>
          </cell>
          <cell r="F972" t="str">
            <v>operacionales de administ</v>
          </cell>
          <cell r="G972" t="str">
            <v>mantenimiento y reparacio</v>
          </cell>
          <cell r="H972" t="str">
            <v xml:space="preserve">equipo de oficina        </v>
          </cell>
          <cell r="I972" t="str">
            <v xml:space="preserve">equipo de oficina        </v>
          </cell>
        </row>
        <row r="973">
          <cell r="A973">
            <v>9435514525</v>
          </cell>
          <cell r="B973" t="str">
            <v>514525</v>
          </cell>
          <cell r="C973">
            <v>4</v>
          </cell>
          <cell r="D973" t="str">
            <v>equipo de computacion y c</v>
          </cell>
          <cell r="E973" t="str">
            <v>Gastos</v>
          </cell>
          <cell r="F973" t="str">
            <v>operacionales de administ</v>
          </cell>
          <cell r="G973" t="str">
            <v>mantenimiento y reparacio</v>
          </cell>
          <cell r="H973" t="str">
            <v>equipo de computacion y c</v>
          </cell>
        </row>
        <row r="974">
          <cell r="A974">
            <v>943551452501</v>
          </cell>
          <cell r="B974" t="str">
            <v>51452501</v>
          </cell>
          <cell r="C974">
            <v>5</v>
          </cell>
          <cell r="D974" t="str">
            <v xml:space="preserve">ups                      </v>
          </cell>
          <cell r="E974" t="str">
            <v>Gastos</v>
          </cell>
          <cell r="F974" t="str">
            <v>operacionales de administ</v>
          </cell>
          <cell r="G974" t="str">
            <v>mantenimiento y reparacio</v>
          </cell>
          <cell r="H974" t="str">
            <v>equipo de computacion y c</v>
          </cell>
          <cell r="I974" t="str">
            <v xml:space="preserve">ups                      </v>
          </cell>
        </row>
        <row r="975">
          <cell r="A975">
            <v>943551452502</v>
          </cell>
          <cell r="B975" t="str">
            <v>51452502</v>
          </cell>
          <cell r="C975">
            <v>5</v>
          </cell>
          <cell r="D975" t="str">
            <v xml:space="preserve">radio transmisores       </v>
          </cell>
          <cell r="E975" t="str">
            <v>Gastos</v>
          </cell>
          <cell r="F975" t="str">
            <v>operacionales de administ</v>
          </cell>
          <cell r="G975" t="str">
            <v>mantenimiento y reparacio</v>
          </cell>
          <cell r="H975" t="str">
            <v>equipo de computacion y c</v>
          </cell>
          <cell r="I975" t="str">
            <v xml:space="preserve">radio transmisores       </v>
          </cell>
        </row>
        <row r="976">
          <cell r="A976">
            <v>943551452503</v>
          </cell>
          <cell r="B976" t="str">
            <v>51452503</v>
          </cell>
          <cell r="C976">
            <v>5</v>
          </cell>
          <cell r="D976" t="str">
            <v xml:space="preserve">mantenimiento conmutador </v>
          </cell>
          <cell r="E976" t="str">
            <v>Gastos</v>
          </cell>
          <cell r="F976" t="str">
            <v>operacionales de administ</v>
          </cell>
          <cell r="G976" t="str">
            <v>mantenimiento y reparacio</v>
          </cell>
          <cell r="H976" t="str">
            <v>equipo de computacion y c</v>
          </cell>
          <cell r="I976" t="str">
            <v xml:space="preserve">mantenimiento conmutador </v>
          </cell>
        </row>
        <row r="977">
          <cell r="A977">
            <v>943551452504</v>
          </cell>
          <cell r="B977" t="str">
            <v>51452504</v>
          </cell>
          <cell r="C977">
            <v>5</v>
          </cell>
          <cell r="D977" t="str">
            <v>mantenimiento computadore</v>
          </cell>
          <cell r="E977" t="str">
            <v>Gastos</v>
          </cell>
          <cell r="F977" t="str">
            <v>operacionales de administ</v>
          </cell>
          <cell r="G977" t="str">
            <v>mantenimiento y reparacio</v>
          </cell>
          <cell r="H977" t="str">
            <v>equipo de computacion y c</v>
          </cell>
          <cell r="I977" t="str">
            <v>mantenimiento computadore</v>
          </cell>
        </row>
        <row r="978">
          <cell r="A978">
            <v>943551452505</v>
          </cell>
          <cell r="B978" t="str">
            <v>51452505</v>
          </cell>
          <cell r="C978">
            <v>5</v>
          </cell>
          <cell r="D978" t="str">
            <v>licencias y actualizacion</v>
          </cell>
          <cell r="E978" t="str">
            <v>Gastos</v>
          </cell>
          <cell r="F978" t="str">
            <v>operacionales de administ</v>
          </cell>
          <cell r="G978" t="str">
            <v>mantenimiento y reparacio</v>
          </cell>
          <cell r="H978" t="str">
            <v>equipo de computacion y c</v>
          </cell>
          <cell r="I978" t="str">
            <v>licencias y actualizacion</v>
          </cell>
        </row>
        <row r="979">
          <cell r="A979">
            <v>9435514535</v>
          </cell>
          <cell r="B979" t="str">
            <v>514535</v>
          </cell>
          <cell r="C979">
            <v>4</v>
          </cell>
          <cell r="D979" t="str">
            <v>equipo de hoteles y resta</v>
          </cell>
          <cell r="E979" t="str">
            <v>Gastos</v>
          </cell>
          <cell r="F979" t="str">
            <v>operacionales de administ</v>
          </cell>
          <cell r="G979" t="str">
            <v>mantenimiento y reparacio</v>
          </cell>
          <cell r="H979" t="str">
            <v>equipo de hoteles y resta</v>
          </cell>
        </row>
        <row r="980">
          <cell r="A980">
            <v>943551453501</v>
          </cell>
          <cell r="B980" t="str">
            <v>51453501</v>
          </cell>
          <cell r="C980">
            <v>5</v>
          </cell>
          <cell r="D980" t="str">
            <v xml:space="preserve">mantenimiento ascensores </v>
          </cell>
          <cell r="E980" t="str">
            <v>Gastos</v>
          </cell>
          <cell r="F980" t="str">
            <v>operacionales de administ</v>
          </cell>
          <cell r="G980" t="str">
            <v>mantenimiento y reparacio</v>
          </cell>
          <cell r="H980" t="str">
            <v>equipo de hoteles y resta</v>
          </cell>
          <cell r="I980" t="str">
            <v xml:space="preserve">mantenimiento ascensores </v>
          </cell>
        </row>
        <row r="981">
          <cell r="A981">
            <v>943551453502</v>
          </cell>
          <cell r="B981" t="str">
            <v>51453502</v>
          </cell>
          <cell r="C981">
            <v>5</v>
          </cell>
          <cell r="D981" t="str">
            <v>mantenimiento planta elec</v>
          </cell>
          <cell r="E981" t="str">
            <v>Gastos</v>
          </cell>
          <cell r="F981" t="str">
            <v>operacionales de administ</v>
          </cell>
          <cell r="G981" t="str">
            <v>mantenimiento y reparacio</v>
          </cell>
          <cell r="H981" t="str">
            <v>equipo de hoteles y resta</v>
          </cell>
          <cell r="I981" t="str">
            <v>mantenimiento planta elec</v>
          </cell>
        </row>
        <row r="982">
          <cell r="A982">
            <v>943551453503</v>
          </cell>
          <cell r="B982" t="str">
            <v>51453503</v>
          </cell>
          <cell r="C982">
            <v>5</v>
          </cell>
          <cell r="D982" t="str">
            <v>mantenimiento bombas de a</v>
          </cell>
          <cell r="E982" t="str">
            <v>Gastos</v>
          </cell>
          <cell r="F982" t="str">
            <v>operacionales de administ</v>
          </cell>
          <cell r="G982" t="str">
            <v>mantenimiento y reparacio</v>
          </cell>
          <cell r="H982" t="str">
            <v>equipo de hoteles y resta</v>
          </cell>
          <cell r="I982" t="str">
            <v>mantenimiento bombas de a</v>
          </cell>
        </row>
        <row r="983">
          <cell r="A983">
            <v>943551453504</v>
          </cell>
          <cell r="B983" t="str">
            <v>51453504</v>
          </cell>
          <cell r="C983">
            <v>5</v>
          </cell>
          <cell r="D983" t="str">
            <v xml:space="preserve">mantenimiento caldera    </v>
          </cell>
          <cell r="E983" t="str">
            <v>Gastos</v>
          </cell>
          <cell r="F983" t="str">
            <v>operacionales de administ</v>
          </cell>
          <cell r="G983" t="str">
            <v>mantenimiento y reparacio</v>
          </cell>
          <cell r="H983" t="str">
            <v>equipo de hoteles y resta</v>
          </cell>
          <cell r="I983" t="str">
            <v xml:space="preserve">mantenimiento caldera    </v>
          </cell>
        </row>
        <row r="984">
          <cell r="A984">
            <v>943551453505</v>
          </cell>
          <cell r="B984" t="str">
            <v>51453505</v>
          </cell>
          <cell r="C984">
            <v>5</v>
          </cell>
          <cell r="D984" t="str">
            <v xml:space="preserve">bombillos                </v>
          </cell>
          <cell r="E984" t="str">
            <v>Gastos</v>
          </cell>
          <cell r="F984" t="str">
            <v>operacionales de administ</v>
          </cell>
          <cell r="G984" t="str">
            <v>mantenimiento y reparacio</v>
          </cell>
          <cell r="H984" t="str">
            <v>equipo de hoteles y resta</v>
          </cell>
          <cell r="I984" t="str">
            <v xml:space="preserve">bombillos                </v>
          </cell>
        </row>
        <row r="985">
          <cell r="A985">
            <v>943551453506</v>
          </cell>
          <cell r="B985" t="str">
            <v>51453506</v>
          </cell>
          <cell r="C985">
            <v>5</v>
          </cell>
          <cell r="D985" t="str">
            <v xml:space="preserve">equipo de cocina         </v>
          </cell>
          <cell r="E985" t="str">
            <v>Gastos</v>
          </cell>
          <cell r="F985" t="str">
            <v>operacionales de administ</v>
          </cell>
          <cell r="G985" t="str">
            <v>mantenimiento y reparacio</v>
          </cell>
          <cell r="H985" t="str">
            <v>equipo de hoteles y resta</v>
          </cell>
          <cell r="I985" t="str">
            <v xml:space="preserve">equipo de cocina         </v>
          </cell>
        </row>
        <row r="986">
          <cell r="A986">
            <v>943551453507</v>
          </cell>
          <cell r="B986" t="str">
            <v>51453507</v>
          </cell>
          <cell r="C986">
            <v>5</v>
          </cell>
          <cell r="D986" t="str">
            <v xml:space="preserve">cuartos frios            </v>
          </cell>
          <cell r="E986" t="str">
            <v>Gastos</v>
          </cell>
          <cell r="F986" t="str">
            <v>operacionales de administ</v>
          </cell>
          <cell r="G986" t="str">
            <v>mantenimiento y reparacio</v>
          </cell>
          <cell r="H986" t="str">
            <v>equipo de hoteles y resta</v>
          </cell>
          <cell r="I986" t="str">
            <v xml:space="preserve">cuartos frios            </v>
          </cell>
        </row>
        <row r="987">
          <cell r="A987">
            <v>943551453508</v>
          </cell>
          <cell r="B987" t="str">
            <v>51453508</v>
          </cell>
          <cell r="C987">
            <v>5</v>
          </cell>
          <cell r="D987" t="str">
            <v xml:space="preserve">tanques de agua          </v>
          </cell>
          <cell r="E987" t="str">
            <v>Gastos</v>
          </cell>
          <cell r="F987" t="str">
            <v>operacionales de administ</v>
          </cell>
          <cell r="G987" t="str">
            <v>mantenimiento y reparacio</v>
          </cell>
          <cell r="H987" t="str">
            <v>equipo de hoteles y resta</v>
          </cell>
          <cell r="I987" t="str">
            <v xml:space="preserve">tanques de agua          </v>
          </cell>
        </row>
        <row r="988">
          <cell r="A988">
            <v>943551453509</v>
          </cell>
          <cell r="B988" t="str">
            <v>51453509</v>
          </cell>
          <cell r="C988">
            <v>5</v>
          </cell>
          <cell r="D988" t="str">
            <v xml:space="preserve">mantenimiento cortinas   </v>
          </cell>
          <cell r="E988" t="str">
            <v>Gastos</v>
          </cell>
          <cell r="F988" t="str">
            <v>operacionales de administ</v>
          </cell>
          <cell r="G988" t="str">
            <v>mantenimiento y reparacio</v>
          </cell>
          <cell r="H988" t="str">
            <v>equipo de hoteles y resta</v>
          </cell>
          <cell r="I988" t="str">
            <v xml:space="preserve">mantenimiento cortinas   </v>
          </cell>
        </row>
        <row r="989">
          <cell r="A989">
            <v>9435514540</v>
          </cell>
          <cell r="B989" t="str">
            <v>514540</v>
          </cell>
          <cell r="C989">
            <v>4</v>
          </cell>
          <cell r="D989" t="str">
            <v xml:space="preserve">muebles y enseres        </v>
          </cell>
          <cell r="E989" t="str">
            <v>Gastos</v>
          </cell>
          <cell r="F989" t="str">
            <v>operacionales de administ</v>
          </cell>
          <cell r="G989" t="str">
            <v>mantenimiento y reparacio</v>
          </cell>
          <cell r="H989" t="str">
            <v xml:space="preserve">muebles y enseres        </v>
          </cell>
        </row>
        <row r="990">
          <cell r="A990">
            <v>943551454001</v>
          </cell>
          <cell r="B990" t="str">
            <v>51454001</v>
          </cell>
          <cell r="C990">
            <v>5</v>
          </cell>
          <cell r="D990" t="str">
            <v xml:space="preserve">muebles de oficina       </v>
          </cell>
          <cell r="E990" t="str">
            <v>Gastos</v>
          </cell>
          <cell r="F990" t="str">
            <v>operacionales de administ</v>
          </cell>
          <cell r="G990" t="str">
            <v>mantenimiento y reparacio</v>
          </cell>
          <cell r="H990" t="str">
            <v xml:space="preserve">muebles y enseres        </v>
          </cell>
          <cell r="I990" t="str">
            <v xml:space="preserve">muebles de oficina       </v>
          </cell>
        </row>
        <row r="991">
          <cell r="A991">
            <v>943551454002</v>
          </cell>
          <cell r="B991" t="str">
            <v>51454002</v>
          </cell>
          <cell r="C991">
            <v>5</v>
          </cell>
          <cell r="D991" t="str">
            <v xml:space="preserve">muebles de habitaciones  </v>
          </cell>
          <cell r="E991" t="str">
            <v>Gastos</v>
          </cell>
          <cell r="F991" t="str">
            <v>operacionales de administ</v>
          </cell>
          <cell r="G991" t="str">
            <v>mantenimiento y reparacio</v>
          </cell>
          <cell r="H991" t="str">
            <v xml:space="preserve">muebles y enseres        </v>
          </cell>
          <cell r="I991" t="str">
            <v xml:space="preserve">muebles de habitaciones  </v>
          </cell>
        </row>
        <row r="992">
          <cell r="A992">
            <v>9435514545</v>
          </cell>
          <cell r="B992" t="str">
            <v>514545</v>
          </cell>
          <cell r="C992">
            <v>4</v>
          </cell>
          <cell r="D992" t="str">
            <v xml:space="preserve">mantenimiento vehiculos  </v>
          </cell>
          <cell r="E992" t="str">
            <v>Gastos</v>
          </cell>
          <cell r="F992" t="str">
            <v>operacionales de administ</v>
          </cell>
          <cell r="G992" t="str">
            <v>mantenimiento y reparacio</v>
          </cell>
          <cell r="H992" t="str">
            <v xml:space="preserve">mantenimiento vehiculos  </v>
          </cell>
        </row>
        <row r="993">
          <cell r="A993">
            <v>94355150</v>
          </cell>
          <cell r="B993" t="str">
            <v>5150</v>
          </cell>
          <cell r="C993">
            <v>3</v>
          </cell>
          <cell r="D993" t="str">
            <v xml:space="preserve">adecuacion e instalacion </v>
          </cell>
          <cell r="E993" t="str">
            <v>Gastos</v>
          </cell>
          <cell r="F993" t="str">
            <v>operacionales de administ</v>
          </cell>
          <cell r="G993" t="str">
            <v xml:space="preserve">adecuacion e instalacion </v>
          </cell>
        </row>
        <row r="994">
          <cell r="A994">
            <v>9435515005</v>
          </cell>
          <cell r="B994" t="str">
            <v>515005</v>
          </cell>
          <cell r="C994">
            <v>4</v>
          </cell>
          <cell r="D994" t="str">
            <v xml:space="preserve">instalaciones electricas </v>
          </cell>
          <cell r="E994" t="str">
            <v>Gastos</v>
          </cell>
          <cell r="F994" t="str">
            <v>operacionales de administ</v>
          </cell>
          <cell r="G994" t="str">
            <v xml:space="preserve">adecuacion e instalacion </v>
          </cell>
          <cell r="H994" t="str">
            <v xml:space="preserve">instalaciones electricas </v>
          </cell>
        </row>
        <row r="995">
          <cell r="A995">
            <v>943551500501</v>
          </cell>
          <cell r="B995" t="str">
            <v>51500501</v>
          </cell>
          <cell r="C995">
            <v>5</v>
          </cell>
          <cell r="D995" t="str">
            <v xml:space="preserve">instalaciones electricas </v>
          </cell>
          <cell r="E995" t="str">
            <v>Gastos</v>
          </cell>
          <cell r="F995" t="str">
            <v>operacionales de administ</v>
          </cell>
          <cell r="G995" t="str">
            <v xml:space="preserve">adecuacion e instalacion </v>
          </cell>
          <cell r="H995" t="str">
            <v xml:space="preserve">instalaciones electricas </v>
          </cell>
          <cell r="I995" t="str">
            <v xml:space="preserve">instalaciones electricas </v>
          </cell>
        </row>
        <row r="996">
          <cell r="A996">
            <v>9435515010</v>
          </cell>
          <cell r="B996" t="str">
            <v>515010</v>
          </cell>
          <cell r="C996">
            <v>4</v>
          </cell>
          <cell r="D996" t="str">
            <v xml:space="preserve">arreglos ornamentales    </v>
          </cell>
          <cell r="E996" t="str">
            <v>Gastos</v>
          </cell>
          <cell r="F996" t="str">
            <v>operacionales de administ</v>
          </cell>
          <cell r="G996" t="str">
            <v xml:space="preserve">adecuacion e instalacion </v>
          </cell>
          <cell r="H996" t="str">
            <v xml:space="preserve">arreglos ornamentales    </v>
          </cell>
        </row>
        <row r="997">
          <cell r="A997">
            <v>9435515015</v>
          </cell>
          <cell r="B997" t="str">
            <v>515015</v>
          </cell>
          <cell r="C997">
            <v>4</v>
          </cell>
          <cell r="D997" t="str">
            <v xml:space="preserve">reparaciones locativas   </v>
          </cell>
          <cell r="E997" t="str">
            <v>Gastos</v>
          </cell>
          <cell r="F997" t="str">
            <v>operacionales de administ</v>
          </cell>
          <cell r="G997" t="str">
            <v xml:space="preserve">adecuacion e instalacion </v>
          </cell>
          <cell r="H997" t="str">
            <v xml:space="preserve">reparaciones locativas   </v>
          </cell>
        </row>
        <row r="998">
          <cell r="A998">
            <v>943551501501</v>
          </cell>
          <cell r="B998" t="str">
            <v>51501501</v>
          </cell>
          <cell r="C998">
            <v>5</v>
          </cell>
          <cell r="D998" t="str">
            <v xml:space="preserve">reparaciones locativas   </v>
          </cell>
          <cell r="E998" t="str">
            <v>Gastos</v>
          </cell>
          <cell r="F998" t="str">
            <v>operacionales de administ</v>
          </cell>
          <cell r="G998" t="str">
            <v xml:space="preserve">adecuacion e instalacion </v>
          </cell>
          <cell r="H998" t="str">
            <v xml:space="preserve">reparaciones locativas   </v>
          </cell>
          <cell r="I998" t="str">
            <v xml:space="preserve">reparaciones locativas   </v>
          </cell>
        </row>
        <row r="999">
          <cell r="A999">
            <v>9435515095</v>
          </cell>
          <cell r="B999" t="str">
            <v>515095</v>
          </cell>
          <cell r="C999">
            <v>4</v>
          </cell>
          <cell r="D999" t="str">
            <v xml:space="preserve">otros                    </v>
          </cell>
          <cell r="E999" t="str">
            <v>Gastos</v>
          </cell>
          <cell r="F999" t="str">
            <v>operacionales de administ</v>
          </cell>
          <cell r="G999" t="str">
            <v xml:space="preserve">adecuacion e instalacion </v>
          </cell>
          <cell r="H999" t="str">
            <v xml:space="preserve">otros                    </v>
          </cell>
        </row>
        <row r="1000">
          <cell r="A1000">
            <v>943551509501</v>
          </cell>
          <cell r="B1000" t="str">
            <v>51509501</v>
          </cell>
          <cell r="C1000">
            <v>5</v>
          </cell>
          <cell r="D1000" t="str">
            <v xml:space="preserve">otros                    </v>
          </cell>
          <cell r="E1000" t="str">
            <v>Gastos</v>
          </cell>
          <cell r="F1000" t="str">
            <v>operacionales de administ</v>
          </cell>
          <cell r="G1000" t="str">
            <v xml:space="preserve">adecuacion e instalacion </v>
          </cell>
          <cell r="H1000" t="str">
            <v>otros</v>
          </cell>
          <cell r="I1000" t="str">
            <v xml:space="preserve">otros                    </v>
          </cell>
        </row>
        <row r="1001">
          <cell r="A1001">
            <v>94355155</v>
          </cell>
          <cell r="B1001" t="str">
            <v>5155</v>
          </cell>
          <cell r="C1001">
            <v>3</v>
          </cell>
          <cell r="D1001" t="str">
            <v xml:space="preserve">gastos de viaje          </v>
          </cell>
          <cell r="E1001" t="str">
            <v>Gastos</v>
          </cell>
          <cell r="F1001" t="str">
            <v>operacionales de administ</v>
          </cell>
          <cell r="G1001" t="str">
            <v xml:space="preserve">gastos de viaje          </v>
          </cell>
        </row>
        <row r="1002">
          <cell r="A1002">
            <v>9435515515</v>
          </cell>
          <cell r="B1002" t="str">
            <v>515515</v>
          </cell>
          <cell r="C1002">
            <v>4</v>
          </cell>
          <cell r="D1002" t="str">
            <v xml:space="preserve">pasajes aereos           </v>
          </cell>
          <cell r="E1002" t="str">
            <v>Gastos</v>
          </cell>
          <cell r="F1002" t="str">
            <v>operacionales de administ</v>
          </cell>
          <cell r="G1002" t="str">
            <v xml:space="preserve">gastos de viaje          </v>
          </cell>
          <cell r="H1002" t="str">
            <v xml:space="preserve">pasajes aereos           </v>
          </cell>
        </row>
        <row r="1003">
          <cell r="A1003">
            <v>943551551501</v>
          </cell>
          <cell r="B1003" t="str">
            <v>51551501</v>
          </cell>
          <cell r="C1003">
            <v>5</v>
          </cell>
          <cell r="D1003" t="str">
            <v xml:space="preserve">pasajes aereos           </v>
          </cell>
          <cell r="E1003" t="str">
            <v>Gastos</v>
          </cell>
          <cell r="F1003" t="str">
            <v>operacionales de administ</v>
          </cell>
          <cell r="G1003" t="str">
            <v xml:space="preserve">gastos de viaje          </v>
          </cell>
          <cell r="H1003" t="str">
            <v xml:space="preserve">pasajes aereos           </v>
          </cell>
          <cell r="I1003" t="str">
            <v xml:space="preserve">pasajes aereos           </v>
          </cell>
        </row>
        <row r="1004">
          <cell r="A1004">
            <v>94355160</v>
          </cell>
          <cell r="B1004" t="str">
            <v>5160</v>
          </cell>
          <cell r="C1004">
            <v>3</v>
          </cell>
          <cell r="D1004" t="str">
            <v xml:space="preserve">depreciaciones           </v>
          </cell>
          <cell r="E1004" t="str">
            <v>Gastos</v>
          </cell>
          <cell r="F1004" t="str">
            <v>operacionales de administ</v>
          </cell>
          <cell r="G1004" t="str">
            <v xml:space="preserve">depreciaciones           </v>
          </cell>
        </row>
        <row r="1005">
          <cell r="A1005">
            <v>9435516020</v>
          </cell>
          <cell r="B1005" t="str">
            <v>516020</v>
          </cell>
          <cell r="C1005">
            <v>4</v>
          </cell>
          <cell r="D1005" t="str">
            <v>equipo de computaciòn y c</v>
          </cell>
          <cell r="E1005" t="str">
            <v>Gastos</v>
          </cell>
          <cell r="F1005" t="str">
            <v>operacionales de administ</v>
          </cell>
          <cell r="G1005" t="str">
            <v xml:space="preserve">depreciaciones           </v>
          </cell>
          <cell r="H1005" t="str">
            <v>equipo de computaciòn y c</v>
          </cell>
        </row>
        <row r="1006">
          <cell r="A1006">
            <v>943551602001</v>
          </cell>
          <cell r="B1006" t="str">
            <v>51602001</v>
          </cell>
          <cell r="C1006">
            <v>5</v>
          </cell>
          <cell r="D1006" t="str">
            <v>equipo de computacion y c</v>
          </cell>
          <cell r="E1006" t="str">
            <v>Gastos</v>
          </cell>
          <cell r="F1006" t="str">
            <v>operacionales de administ</v>
          </cell>
          <cell r="G1006" t="str">
            <v xml:space="preserve">depreciaciones           </v>
          </cell>
          <cell r="H1006" t="str">
            <v>equipo de computaciòn y c</v>
          </cell>
          <cell r="I1006" t="str">
            <v>equipo de computacion y c</v>
          </cell>
        </row>
        <row r="1007">
          <cell r="A1007">
            <v>9435516030</v>
          </cell>
          <cell r="B1007" t="str">
            <v>516030</v>
          </cell>
          <cell r="C1007">
            <v>4</v>
          </cell>
          <cell r="D1007" t="str">
            <v>equipo de hotel y restaur</v>
          </cell>
          <cell r="E1007" t="str">
            <v>Gastos</v>
          </cell>
          <cell r="F1007" t="str">
            <v>operacionales de administ</v>
          </cell>
          <cell r="G1007" t="str">
            <v xml:space="preserve">depreciaciones           </v>
          </cell>
          <cell r="H1007" t="str">
            <v>equipo de hotel y restaur</v>
          </cell>
        </row>
        <row r="1008">
          <cell r="A1008">
            <v>943551603001</v>
          </cell>
          <cell r="B1008" t="str">
            <v>51603001</v>
          </cell>
          <cell r="C1008">
            <v>5</v>
          </cell>
          <cell r="D1008" t="str">
            <v>equipo de hotel y restaur</v>
          </cell>
          <cell r="E1008" t="str">
            <v>Gastos</v>
          </cell>
          <cell r="F1008" t="str">
            <v>operacionales de administ</v>
          </cell>
          <cell r="G1008" t="str">
            <v xml:space="preserve">depreciaciones           </v>
          </cell>
          <cell r="H1008" t="str">
            <v>equipo de hotel y restaur</v>
          </cell>
          <cell r="I1008" t="str">
            <v>equipo de hotel y restaur</v>
          </cell>
        </row>
        <row r="1009">
          <cell r="A1009">
            <v>94355165</v>
          </cell>
          <cell r="B1009" t="str">
            <v>5165</v>
          </cell>
          <cell r="C1009">
            <v>3</v>
          </cell>
          <cell r="D1009" t="str">
            <v xml:space="preserve">amortizaciones           </v>
          </cell>
          <cell r="E1009" t="str">
            <v>Gastos</v>
          </cell>
          <cell r="F1009" t="str">
            <v>operacionales de administ</v>
          </cell>
          <cell r="G1009" t="str">
            <v xml:space="preserve">amortizaciones           </v>
          </cell>
        </row>
        <row r="1010">
          <cell r="A1010">
            <v>94355170</v>
          </cell>
          <cell r="B1010" t="str">
            <v>5170</v>
          </cell>
          <cell r="C1010">
            <v>3</v>
          </cell>
          <cell r="D1010" t="str">
            <v xml:space="preserve">cargos diferidos         </v>
          </cell>
          <cell r="E1010" t="str">
            <v>Gastos</v>
          </cell>
          <cell r="F1010" t="str">
            <v>operacionales de administ</v>
          </cell>
          <cell r="G1010" t="str">
            <v xml:space="preserve">cargos diferidos         </v>
          </cell>
        </row>
        <row r="1011">
          <cell r="A1011">
            <v>9435517001</v>
          </cell>
          <cell r="B1011" t="str">
            <v>517001</v>
          </cell>
          <cell r="C1011">
            <v>4</v>
          </cell>
          <cell r="D1011" t="str">
            <v xml:space="preserve">cargos diferidos         </v>
          </cell>
          <cell r="E1011" t="str">
            <v>Gastos</v>
          </cell>
          <cell r="F1011" t="str">
            <v>operacionales de administ</v>
          </cell>
          <cell r="G1011" t="str">
            <v xml:space="preserve">cargos diferidos         </v>
          </cell>
          <cell r="H1011" t="str">
            <v xml:space="preserve">cargos diferidos         </v>
          </cell>
        </row>
        <row r="1012">
          <cell r="A1012">
            <v>94355195</v>
          </cell>
          <cell r="B1012" t="str">
            <v>5195</v>
          </cell>
          <cell r="C1012">
            <v>3</v>
          </cell>
          <cell r="D1012" t="str">
            <v xml:space="preserve">diversos                 </v>
          </cell>
          <cell r="E1012" t="str">
            <v>Gastos</v>
          </cell>
          <cell r="F1012" t="str">
            <v>operacionales de administ</v>
          </cell>
          <cell r="G1012" t="str">
            <v xml:space="preserve">diversos                 </v>
          </cell>
        </row>
        <row r="1013">
          <cell r="A1013">
            <v>9435519505</v>
          </cell>
          <cell r="B1013" t="str">
            <v>519505</v>
          </cell>
          <cell r="C1013">
            <v>4</v>
          </cell>
          <cell r="D1013" t="str">
            <v xml:space="preserve">comisiones               </v>
          </cell>
          <cell r="E1013" t="str">
            <v>Gastos</v>
          </cell>
          <cell r="F1013" t="str">
            <v>operacionales de administ</v>
          </cell>
          <cell r="G1013" t="str">
            <v xml:space="preserve">diversos                 </v>
          </cell>
          <cell r="H1013" t="str">
            <v xml:space="preserve">comisiones               </v>
          </cell>
        </row>
        <row r="1014">
          <cell r="A1014">
            <v>943551950501</v>
          </cell>
          <cell r="B1014" t="str">
            <v>51950501</v>
          </cell>
          <cell r="C1014">
            <v>5</v>
          </cell>
          <cell r="D1014" t="str">
            <v>comisiones agencias nacio</v>
          </cell>
          <cell r="E1014" t="str">
            <v>Gastos</v>
          </cell>
          <cell r="F1014" t="str">
            <v>operacionales de administ</v>
          </cell>
          <cell r="G1014" t="str">
            <v xml:space="preserve">diversos                 </v>
          </cell>
          <cell r="H1014" t="str">
            <v>comisiones</v>
          </cell>
          <cell r="I1014" t="str">
            <v>comisiones agencias nacio</v>
          </cell>
        </row>
        <row r="1015">
          <cell r="A1015">
            <v>943551950502</v>
          </cell>
          <cell r="B1015" t="str">
            <v>51950502</v>
          </cell>
          <cell r="C1015">
            <v>5</v>
          </cell>
          <cell r="D1015" t="str">
            <v>comisiones agencias inter</v>
          </cell>
          <cell r="E1015" t="str">
            <v>Gastos</v>
          </cell>
          <cell r="F1015" t="str">
            <v>operacionales de administ</v>
          </cell>
          <cell r="G1015" t="str">
            <v xml:space="preserve">diversos                 </v>
          </cell>
          <cell r="H1015" t="str">
            <v>comisiones</v>
          </cell>
          <cell r="I1015" t="str">
            <v>comisiones agencias inter</v>
          </cell>
        </row>
        <row r="1016">
          <cell r="A1016">
            <v>943551950503</v>
          </cell>
          <cell r="B1016" t="str">
            <v>51950503</v>
          </cell>
          <cell r="C1016">
            <v>5</v>
          </cell>
          <cell r="D1016" t="str">
            <v xml:space="preserve">comisiones ejecutivas    </v>
          </cell>
          <cell r="E1016" t="str">
            <v>Gastos</v>
          </cell>
          <cell r="F1016" t="str">
            <v>operacionales de administ</v>
          </cell>
          <cell r="G1016" t="str">
            <v xml:space="preserve">diversos                 </v>
          </cell>
          <cell r="H1016" t="str">
            <v>comisiones</v>
          </cell>
          <cell r="I1016" t="str">
            <v xml:space="preserve">comisiones ejecutivas    </v>
          </cell>
        </row>
        <row r="1017">
          <cell r="A1017">
            <v>943551950504</v>
          </cell>
          <cell r="B1017" t="str">
            <v>51950504</v>
          </cell>
          <cell r="C1017">
            <v>5</v>
          </cell>
          <cell r="D1017" t="str">
            <v xml:space="preserve">comisiones ejecutivas    </v>
          </cell>
          <cell r="E1017" t="str">
            <v>Gastos</v>
          </cell>
          <cell r="F1017" t="str">
            <v>operacionales de administ</v>
          </cell>
          <cell r="G1017" t="str">
            <v xml:space="preserve">diversos                 </v>
          </cell>
          <cell r="H1017" t="str">
            <v>comisiones</v>
          </cell>
          <cell r="I1017" t="str">
            <v xml:space="preserve">comisiones ejecutivas    </v>
          </cell>
        </row>
        <row r="1018">
          <cell r="A1018">
            <v>9435519510</v>
          </cell>
          <cell r="B1018" t="str">
            <v>519510</v>
          </cell>
          <cell r="C1018">
            <v>4</v>
          </cell>
          <cell r="D1018" t="str">
            <v>libros suscripciones peri</v>
          </cell>
          <cell r="E1018" t="str">
            <v>Gastos</v>
          </cell>
          <cell r="F1018" t="str">
            <v>operacionales de administ</v>
          </cell>
          <cell r="G1018" t="str">
            <v xml:space="preserve">diversos                 </v>
          </cell>
          <cell r="H1018" t="str">
            <v>libros suscripciones peri</v>
          </cell>
        </row>
        <row r="1019">
          <cell r="A1019">
            <v>943551951001</v>
          </cell>
          <cell r="B1019" t="str">
            <v>51951001</v>
          </cell>
          <cell r="C1019">
            <v>5</v>
          </cell>
          <cell r="D1019" t="str">
            <v>libros y suscripciones pe</v>
          </cell>
          <cell r="E1019" t="str">
            <v>Gastos</v>
          </cell>
          <cell r="F1019" t="str">
            <v>operacionales de administ</v>
          </cell>
          <cell r="G1019" t="str">
            <v xml:space="preserve">diversos                 </v>
          </cell>
          <cell r="H1019" t="str">
            <v>libros suscripciones peri</v>
          </cell>
          <cell r="I1019" t="str">
            <v>libros y suscripciones pe</v>
          </cell>
        </row>
        <row r="1020">
          <cell r="A1020">
            <v>9435519515</v>
          </cell>
          <cell r="B1020" t="str">
            <v>519515</v>
          </cell>
          <cell r="C1020">
            <v>4</v>
          </cell>
          <cell r="D1020" t="str">
            <v xml:space="preserve">musica ambiental         </v>
          </cell>
          <cell r="E1020" t="str">
            <v>Gastos</v>
          </cell>
          <cell r="F1020" t="str">
            <v>operacionales de administ</v>
          </cell>
          <cell r="G1020" t="str">
            <v xml:space="preserve">diversos                 </v>
          </cell>
          <cell r="H1020" t="str">
            <v xml:space="preserve">musica ambiental         </v>
          </cell>
        </row>
        <row r="1021">
          <cell r="A1021">
            <v>943551951501</v>
          </cell>
          <cell r="B1021" t="str">
            <v>51951501</v>
          </cell>
          <cell r="C1021">
            <v>5</v>
          </cell>
          <cell r="D1021" t="str">
            <v xml:space="preserve">mujsica ambiental        </v>
          </cell>
          <cell r="E1021" t="str">
            <v>Gastos</v>
          </cell>
          <cell r="F1021" t="str">
            <v>operacionales de administ</v>
          </cell>
          <cell r="G1021" t="str">
            <v xml:space="preserve">diversos                 </v>
          </cell>
          <cell r="H1021" t="str">
            <v xml:space="preserve">musica ambiental         </v>
          </cell>
          <cell r="I1021" t="str">
            <v xml:space="preserve">mujsica ambiental        </v>
          </cell>
        </row>
        <row r="1022">
          <cell r="A1022">
            <v>9435519520</v>
          </cell>
          <cell r="B1022" t="str">
            <v>519520</v>
          </cell>
          <cell r="C1022">
            <v>4</v>
          </cell>
          <cell r="D1022" t="str">
            <v xml:space="preserve">gastos de representacion </v>
          </cell>
          <cell r="E1022" t="str">
            <v>Gastos</v>
          </cell>
          <cell r="F1022" t="str">
            <v>operacionales de administ</v>
          </cell>
          <cell r="G1022" t="str">
            <v xml:space="preserve">diversos                 </v>
          </cell>
          <cell r="H1022" t="str">
            <v xml:space="preserve">gastos de representacion </v>
          </cell>
        </row>
        <row r="1023">
          <cell r="A1023">
            <v>943551952001</v>
          </cell>
          <cell r="B1023" t="str">
            <v>51952001</v>
          </cell>
          <cell r="C1023">
            <v>5</v>
          </cell>
          <cell r="D1023" t="str">
            <v>gastos de respresentacion</v>
          </cell>
          <cell r="E1023" t="str">
            <v>Gastos</v>
          </cell>
          <cell r="F1023" t="str">
            <v>operacionales de administ</v>
          </cell>
          <cell r="G1023" t="str">
            <v xml:space="preserve">diversos                 </v>
          </cell>
          <cell r="H1023" t="str">
            <v xml:space="preserve">gastos de representacion </v>
          </cell>
          <cell r="I1023" t="str">
            <v>gastos de respresentacion</v>
          </cell>
        </row>
        <row r="1024">
          <cell r="A1024">
            <v>9435519525</v>
          </cell>
          <cell r="B1024" t="str">
            <v>519525</v>
          </cell>
          <cell r="C1024">
            <v>4</v>
          </cell>
          <cell r="D1024" t="str">
            <v>elementos de aseo y cafet</v>
          </cell>
          <cell r="E1024" t="str">
            <v>Gastos</v>
          </cell>
          <cell r="F1024" t="str">
            <v>operacionales de administ</v>
          </cell>
          <cell r="G1024" t="str">
            <v xml:space="preserve">diversos                 </v>
          </cell>
          <cell r="H1024" t="str">
            <v>elementos de aseo y cafet</v>
          </cell>
        </row>
        <row r="1025">
          <cell r="A1025">
            <v>943551952501</v>
          </cell>
          <cell r="B1025" t="str">
            <v>51952501</v>
          </cell>
          <cell r="C1025">
            <v>5</v>
          </cell>
          <cell r="D1025" t="str">
            <v>elementos de aseo y cafet</v>
          </cell>
          <cell r="E1025" t="str">
            <v>Gastos</v>
          </cell>
          <cell r="F1025" t="str">
            <v>operacionales de administ</v>
          </cell>
          <cell r="G1025" t="str">
            <v xml:space="preserve">diversos                 </v>
          </cell>
          <cell r="H1025" t="str">
            <v>elementos de aseo y cafet</v>
          </cell>
          <cell r="I1025" t="str">
            <v>elementos de aseo y cafet</v>
          </cell>
        </row>
        <row r="1026">
          <cell r="A1026">
            <v>9435519530</v>
          </cell>
          <cell r="B1026" t="str">
            <v>519530</v>
          </cell>
          <cell r="C1026">
            <v>4</v>
          </cell>
          <cell r="D1026" t="str">
            <v>utiles de papeleria y fot</v>
          </cell>
          <cell r="E1026" t="str">
            <v>Gastos</v>
          </cell>
          <cell r="F1026" t="str">
            <v>operacionales de administ</v>
          </cell>
          <cell r="G1026" t="str">
            <v xml:space="preserve">diversos                 </v>
          </cell>
          <cell r="H1026" t="str">
            <v>utiles de papeleria y fot</v>
          </cell>
        </row>
        <row r="1027">
          <cell r="A1027">
            <v>943551953001</v>
          </cell>
          <cell r="B1027" t="str">
            <v>51953001</v>
          </cell>
          <cell r="C1027">
            <v>5</v>
          </cell>
          <cell r="D1027" t="str">
            <v xml:space="preserve">formularios e impresos   </v>
          </cell>
          <cell r="E1027" t="str">
            <v>Gastos</v>
          </cell>
          <cell r="F1027" t="str">
            <v>operacionales de administ</v>
          </cell>
          <cell r="G1027" t="str">
            <v xml:space="preserve">diversos                 </v>
          </cell>
          <cell r="H1027" t="str">
            <v>utiles de papeleria y fot</v>
          </cell>
          <cell r="I1027" t="str">
            <v xml:space="preserve">formularios e impresos   </v>
          </cell>
        </row>
        <row r="1028">
          <cell r="A1028">
            <v>943551953002</v>
          </cell>
          <cell r="B1028" t="str">
            <v>51953002</v>
          </cell>
          <cell r="C1028">
            <v>5</v>
          </cell>
          <cell r="D1028" t="str">
            <v>papaleria y utiles de esc</v>
          </cell>
          <cell r="E1028" t="str">
            <v>Gastos</v>
          </cell>
          <cell r="F1028" t="str">
            <v>operacionales de administ</v>
          </cell>
          <cell r="G1028" t="str">
            <v xml:space="preserve">diversos                 </v>
          </cell>
          <cell r="H1028" t="str">
            <v>utiles de papeleria y fot</v>
          </cell>
          <cell r="I1028" t="str">
            <v>papaleria y utiles de esc</v>
          </cell>
        </row>
        <row r="1029">
          <cell r="A1029">
            <v>943551953003</v>
          </cell>
          <cell r="B1029" t="str">
            <v>51953003</v>
          </cell>
          <cell r="C1029">
            <v>5</v>
          </cell>
          <cell r="D1029" t="str">
            <v xml:space="preserve">fotocopias               </v>
          </cell>
          <cell r="E1029" t="str">
            <v>Gastos</v>
          </cell>
          <cell r="F1029" t="str">
            <v>operacionales de administ</v>
          </cell>
          <cell r="G1029" t="str">
            <v xml:space="preserve">diversos                 </v>
          </cell>
          <cell r="H1029" t="str">
            <v>utiles de papeleria y fot</v>
          </cell>
          <cell r="I1029" t="str">
            <v xml:space="preserve">fotocopias               </v>
          </cell>
        </row>
        <row r="1030">
          <cell r="A1030">
            <v>9435519535</v>
          </cell>
          <cell r="B1030" t="str">
            <v>519535</v>
          </cell>
          <cell r="C1030">
            <v>4</v>
          </cell>
          <cell r="D1030" t="str">
            <v>combustibles y lubricante</v>
          </cell>
          <cell r="E1030" t="str">
            <v>Gastos</v>
          </cell>
          <cell r="F1030" t="str">
            <v>operacionales de administ</v>
          </cell>
          <cell r="G1030" t="str">
            <v xml:space="preserve">diversos                 </v>
          </cell>
          <cell r="H1030" t="str">
            <v>combustibles y lubricante</v>
          </cell>
        </row>
        <row r="1031">
          <cell r="A1031">
            <v>943551953501</v>
          </cell>
          <cell r="B1031" t="str">
            <v>51953501</v>
          </cell>
          <cell r="C1031">
            <v>5</v>
          </cell>
          <cell r="D1031" t="str">
            <v>combustible y lubricantes</v>
          </cell>
          <cell r="E1031" t="str">
            <v>Gastos</v>
          </cell>
          <cell r="F1031" t="str">
            <v>operacionales de administ</v>
          </cell>
          <cell r="G1031" t="str">
            <v xml:space="preserve">diversos                 </v>
          </cell>
          <cell r="H1031" t="str">
            <v>combustibles y lubricante</v>
          </cell>
          <cell r="I1031" t="str">
            <v>combustible y lubricantes</v>
          </cell>
        </row>
        <row r="1032">
          <cell r="A1032">
            <v>9435519545</v>
          </cell>
          <cell r="B1032" t="str">
            <v>519545</v>
          </cell>
          <cell r="C1032">
            <v>4</v>
          </cell>
          <cell r="D1032" t="str">
            <v xml:space="preserve">taxis y buses            </v>
          </cell>
          <cell r="E1032" t="str">
            <v>Gastos</v>
          </cell>
          <cell r="F1032" t="str">
            <v>operacionales de administ</v>
          </cell>
          <cell r="G1032" t="str">
            <v xml:space="preserve">diversos                 </v>
          </cell>
          <cell r="H1032" t="str">
            <v xml:space="preserve">taxis y buses            </v>
          </cell>
        </row>
        <row r="1033">
          <cell r="A1033">
            <v>943551954501</v>
          </cell>
          <cell r="B1033" t="str">
            <v>51954501</v>
          </cell>
          <cell r="C1033">
            <v>5</v>
          </cell>
          <cell r="D1033" t="str">
            <v xml:space="preserve">taxis y buses            </v>
          </cell>
          <cell r="E1033" t="str">
            <v>Gastos</v>
          </cell>
          <cell r="F1033" t="str">
            <v>operacionales de administ</v>
          </cell>
          <cell r="G1033" t="str">
            <v xml:space="preserve">diversos                 </v>
          </cell>
          <cell r="H1033" t="str">
            <v xml:space="preserve">taxis y buses            </v>
          </cell>
          <cell r="I1033" t="str">
            <v xml:space="preserve">taxis y buses            </v>
          </cell>
        </row>
        <row r="1034">
          <cell r="A1034">
            <v>9435519550</v>
          </cell>
          <cell r="B1034" t="str">
            <v>519550</v>
          </cell>
          <cell r="C1034">
            <v>4</v>
          </cell>
          <cell r="D1034" t="str">
            <v xml:space="preserve">gastos de cobranzas      </v>
          </cell>
          <cell r="E1034" t="str">
            <v>Gastos</v>
          </cell>
          <cell r="F1034" t="str">
            <v>operacionales de administ</v>
          </cell>
          <cell r="G1034" t="str">
            <v xml:space="preserve">diversos                 </v>
          </cell>
          <cell r="H1034" t="str">
            <v xml:space="preserve">gastos de cobranzas      </v>
          </cell>
        </row>
        <row r="1035">
          <cell r="A1035">
            <v>943551955001</v>
          </cell>
          <cell r="B1035" t="str">
            <v>51955001</v>
          </cell>
          <cell r="C1035">
            <v>5</v>
          </cell>
          <cell r="D1035" t="str">
            <v xml:space="preserve">gastos de cobranzas      </v>
          </cell>
          <cell r="E1035" t="str">
            <v>Gastos</v>
          </cell>
          <cell r="F1035" t="str">
            <v>operacionales de administ</v>
          </cell>
          <cell r="G1035" t="str">
            <v xml:space="preserve">diversos                 </v>
          </cell>
          <cell r="H1035" t="str">
            <v xml:space="preserve">gastos de cobranzas      </v>
          </cell>
          <cell r="I1035" t="str">
            <v xml:space="preserve">gastos de cobranzas      </v>
          </cell>
        </row>
        <row r="1036">
          <cell r="A1036">
            <v>9435519560</v>
          </cell>
          <cell r="B1036" t="str">
            <v>519560</v>
          </cell>
          <cell r="C1036">
            <v>4</v>
          </cell>
          <cell r="D1036" t="str">
            <v xml:space="preserve">casino y restaurante     </v>
          </cell>
          <cell r="E1036" t="str">
            <v>Gastos</v>
          </cell>
          <cell r="F1036" t="str">
            <v>operacionales de administ</v>
          </cell>
          <cell r="G1036" t="str">
            <v xml:space="preserve">diversos                 </v>
          </cell>
          <cell r="H1036" t="str">
            <v xml:space="preserve">casino y restaurante     </v>
          </cell>
        </row>
        <row r="1037">
          <cell r="A1037">
            <v>943551956001</v>
          </cell>
          <cell r="B1037" t="str">
            <v>51956001</v>
          </cell>
          <cell r="C1037">
            <v>5</v>
          </cell>
          <cell r="D1037" t="str">
            <v xml:space="preserve">casino y restaurante     </v>
          </cell>
          <cell r="E1037" t="str">
            <v>Gastos</v>
          </cell>
          <cell r="F1037" t="str">
            <v>operacionales de administ</v>
          </cell>
          <cell r="G1037" t="str">
            <v xml:space="preserve">diversos                 </v>
          </cell>
          <cell r="H1037" t="str">
            <v xml:space="preserve">casino y restaurante     </v>
          </cell>
          <cell r="I1037" t="str">
            <v xml:space="preserve">casino y restaurante     </v>
          </cell>
        </row>
        <row r="1038">
          <cell r="A1038">
            <v>9435519565</v>
          </cell>
          <cell r="B1038" t="str">
            <v>519565</v>
          </cell>
          <cell r="C1038">
            <v>4</v>
          </cell>
          <cell r="D1038" t="str">
            <v xml:space="preserve">parqueadero              </v>
          </cell>
          <cell r="E1038" t="str">
            <v>Gastos</v>
          </cell>
          <cell r="F1038" t="str">
            <v>operacionales de administ</v>
          </cell>
          <cell r="G1038" t="str">
            <v xml:space="preserve">diversos                 </v>
          </cell>
          <cell r="H1038" t="str">
            <v xml:space="preserve">parqueadero              </v>
          </cell>
        </row>
        <row r="1039">
          <cell r="A1039">
            <v>943551956501</v>
          </cell>
          <cell r="B1039" t="str">
            <v>51956501</v>
          </cell>
          <cell r="C1039">
            <v>5</v>
          </cell>
          <cell r="D1039" t="str">
            <v xml:space="preserve">parqueadero              </v>
          </cell>
          <cell r="E1039" t="str">
            <v>Gastos</v>
          </cell>
          <cell r="F1039" t="str">
            <v>operacionales de administ</v>
          </cell>
          <cell r="G1039" t="str">
            <v xml:space="preserve">diversos                 </v>
          </cell>
          <cell r="H1039" t="str">
            <v xml:space="preserve">parqueadero              </v>
          </cell>
          <cell r="I1039" t="str">
            <v xml:space="preserve">parqueadero              </v>
          </cell>
        </row>
        <row r="1040">
          <cell r="A1040">
            <v>9435519570</v>
          </cell>
          <cell r="B1040" t="str">
            <v>519570</v>
          </cell>
          <cell r="C1040">
            <v>4</v>
          </cell>
          <cell r="D1040" t="str">
            <v>indemnizacion por daños a</v>
          </cell>
          <cell r="E1040" t="str">
            <v>Gastos</v>
          </cell>
          <cell r="F1040" t="str">
            <v>operacionales de administ</v>
          </cell>
          <cell r="G1040" t="str">
            <v xml:space="preserve">diversos                 </v>
          </cell>
          <cell r="H1040" t="str">
            <v>indemnizacion por daños a</v>
          </cell>
        </row>
        <row r="1041">
          <cell r="A1041">
            <v>943551957001</v>
          </cell>
          <cell r="B1041" t="str">
            <v>51957001</v>
          </cell>
          <cell r="C1041">
            <v>5</v>
          </cell>
          <cell r="D1041" t="str">
            <v>indemnizacion por daños a</v>
          </cell>
          <cell r="E1041" t="str">
            <v>Gastos</v>
          </cell>
          <cell r="F1041" t="str">
            <v>operacionales de administ</v>
          </cell>
          <cell r="G1041" t="str">
            <v xml:space="preserve">diversos                 </v>
          </cell>
          <cell r="H1041" t="str">
            <v>indemnizacion por daños a</v>
          </cell>
          <cell r="I1041" t="str">
            <v>indemnizacion por daños a</v>
          </cell>
        </row>
        <row r="1042">
          <cell r="A1042">
            <v>9435519580</v>
          </cell>
          <cell r="B1042" t="str">
            <v>519580</v>
          </cell>
          <cell r="C1042">
            <v>4</v>
          </cell>
          <cell r="D1042" t="str">
            <v xml:space="preserve">fondo de reposicion      </v>
          </cell>
          <cell r="E1042" t="str">
            <v>Gastos</v>
          </cell>
          <cell r="F1042" t="str">
            <v>operacionales de administ</v>
          </cell>
          <cell r="G1042" t="str">
            <v xml:space="preserve">diversos                 </v>
          </cell>
          <cell r="H1042" t="str">
            <v xml:space="preserve">fondo de reposicion      </v>
          </cell>
        </row>
        <row r="1043">
          <cell r="A1043">
            <v>943551958001</v>
          </cell>
          <cell r="B1043" t="str">
            <v>51958001</v>
          </cell>
          <cell r="C1043">
            <v>5</v>
          </cell>
          <cell r="D1043" t="str">
            <v xml:space="preserve">fondo de reposicion      </v>
          </cell>
          <cell r="E1043" t="str">
            <v>Gastos</v>
          </cell>
          <cell r="F1043" t="str">
            <v>operacionales de administ</v>
          </cell>
          <cell r="G1043" t="str">
            <v xml:space="preserve">diversos                 </v>
          </cell>
          <cell r="H1043" t="str">
            <v xml:space="preserve">fondo de reposicion      </v>
          </cell>
          <cell r="I1043" t="str">
            <v xml:space="preserve">fondo de reposicion      </v>
          </cell>
        </row>
        <row r="1044">
          <cell r="A1044">
            <v>9435519595</v>
          </cell>
          <cell r="B1044" t="str">
            <v>519595</v>
          </cell>
          <cell r="C1044">
            <v>4</v>
          </cell>
          <cell r="D1044" t="str">
            <v xml:space="preserve">otros                    </v>
          </cell>
          <cell r="E1044" t="str">
            <v>Gastos</v>
          </cell>
          <cell r="F1044" t="str">
            <v>operacionales de administ</v>
          </cell>
          <cell r="G1044" t="str">
            <v xml:space="preserve">diversos                 </v>
          </cell>
          <cell r="H1044" t="str">
            <v xml:space="preserve">otros                    </v>
          </cell>
        </row>
        <row r="1045">
          <cell r="A1045">
            <v>943551959501</v>
          </cell>
          <cell r="B1045" t="str">
            <v>51959501</v>
          </cell>
          <cell r="C1045">
            <v>5</v>
          </cell>
          <cell r="D1045" t="str">
            <v xml:space="preserve">suministros              </v>
          </cell>
          <cell r="E1045" t="str">
            <v>Gastos</v>
          </cell>
          <cell r="F1045" t="str">
            <v>operacionales de administ</v>
          </cell>
          <cell r="G1045" t="str">
            <v xml:space="preserve">diversos                 </v>
          </cell>
          <cell r="H1045" t="str">
            <v>otros</v>
          </cell>
          <cell r="I1045" t="str">
            <v xml:space="preserve">suministros              </v>
          </cell>
        </row>
        <row r="1046">
          <cell r="A1046">
            <v>943551959502</v>
          </cell>
          <cell r="B1046" t="str">
            <v>51959502</v>
          </cell>
          <cell r="C1046">
            <v>5</v>
          </cell>
          <cell r="D1046" t="str">
            <v xml:space="preserve">decoracion               </v>
          </cell>
          <cell r="E1046" t="str">
            <v>Gastos</v>
          </cell>
          <cell r="F1046" t="str">
            <v>operacionales de administ</v>
          </cell>
          <cell r="G1046" t="str">
            <v xml:space="preserve">diversos                 </v>
          </cell>
          <cell r="H1046" t="str">
            <v>otros</v>
          </cell>
          <cell r="I1046" t="str">
            <v xml:space="preserve">decoracion               </v>
          </cell>
        </row>
        <row r="1047">
          <cell r="A1047">
            <v>943551959503</v>
          </cell>
          <cell r="B1047" t="str">
            <v>51959503</v>
          </cell>
          <cell r="C1047">
            <v>5</v>
          </cell>
          <cell r="D1047" t="str">
            <v xml:space="preserve">costo de calidad         </v>
          </cell>
          <cell r="E1047" t="str">
            <v>Gastos</v>
          </cell>
          <cell r="F1047" t="str">
            <v>operacionales de administ</v>
          </cell>
          <cell r="G1047" t="str">
            <v xml:space="preserve">diversos                 </v>
          </cell>
          <cell r="H1047" t="str">
            <v>otros</v>
          </cell>
          <cell r="I1047" t="str">
            <v xml:space="preserve">costo de calidad         </v>
          </cell>
        </row>
        <row r="1048">
          <cell r="A1048">
            <v>943551959504</v>
          </cell>
          <cell r="B1048" t="str">
            <v>51959504</v>
          </cell>
          <cell r="C1048">
            <v>5</v>
          </cell>
          <cell r="D1048" t="str">
            <v xml:space="preserve">dotaciones               </v>
          </cell>
          <cell r="E1048" t="str">
            <v>Gastos</v>
          </cell>
          <cell r="F1048" t="str">
            <v>operacionales de administ</v>
          </cell>
          <cell r="G1048" t="str">
            <v xml:space="preserve">diversos                 </v>
          </cell>
          <cell r="H1048" t="str">
            <v>otros</v>
          </cell>
          <cell r="I1048" t="str">
            <v xml:space="preserve">dotaciones               </v>
          </cell>
        </row>
        <row r="1049">
          <cell r="A1049">
            <v>943551959505</v>
          </cell>
          <cell r="B1049" t="str">
            <v>51959505</v>
          </cell>
          <cell r="C1049">
            <v>5</v>
          </cell>
          <cell r="D1049" t="str">
            <v xml:space="preserve">flores                   </v>
          </cell>
          <cell r="E1049" t="str">
            <v>Gastos</v>
          </cell>
          <cell r="F1049" t="str">
            <v>operacionales de administ</v>
          </cell>
          <cell r="G1049" t="str">
            <v xml:space="preserve">diversos                 </v>
          </cell>
          <cell r="H1049" t="str">
            <v>otros</v>
          </cell>
          <cell r="I1049" t="str">
            <v xml:space="preserve">flores                   </v>
          </cell>
        </row>
        <row r="1050">
          <cell r="A1050">
            <v>943551959506</v>
          </cell>
          <cell r="B1050" t="str">
            <v>51959506</v>
          </cell>
          <cell r="C1050">
            <v>5</v>
          </cell>
          <cell r="D1050" t="str">
            <v xml:space="preserve">gastos al personal       </v>
          </cell>
          <cell r="E1050" t="str">
            <v>Gastos</v>
          </cell>
          <cell r="F1050" t="str">
            <v>operacionales de administ</v>
          </cell>
          <cell r="G1050" t="str">
            <v xml:space="preserve">diversos                 </v>
          </cell>
          <cell r="H1050" t="str">
            <v>otros</v>
          </cell>
          <cell r="I1050" t="str">
            <v xml:space="preserve">gastos al personal       </v>
          </cell>
        </row>
        <row r="1051">
          <cell r="A1051">
            <v>943551959507</v>
          </cell>
          <cell r="B1051" t="str">
            <v>51959507</v>
          </cell>
          <cell r="C1051">
            <v>5</v>
          </cell>
          <cell r="D1051" t="str">
            <v xml:space="preserve">miscelaneos              </v>
          </cell>
          <cell r="E1051" t="str">
            <v>Gastos</v>
          </cell>
          <cell r="F1051" t="str">
            <v>operacionales de administ</v>
          </cell>
          <cell r="G1051" t="str">
            <v xml:space="preserve">diversos                 </v>
          </cell>
          <cell r="H1051" t="str">
            <v>otros</v>
          </cell>
          <cell r="I1051" t="str">
            <v xml:space="preserve">miscelaneos              </v>
          </cell>
        </row>
        <row r="1052">
          <cell r="A1052">
            <v>943551959508</v>
          </cell>
          <cell r="B1052" t="str">
            <v>51959508</v>
          </cell>
          <cell r="C1052">
            <v>5</v>
          </cell>
          <cell r="D1052" t="str">
            <v xml:space="preserve">velas y veladoras        </v>
          </cell>
          <cell r="E1052" t="str">
            <v>Gastos</v>
          </cell>
          <cell r="F1052" t="str">
            <v>operacionales de administ</v>
          </cell>
          <cell r="G1052" t="str">
            <v xml:space="preserve">diversos                 </v>
          </cell>
          <cell r="H1052" t="str">
            <v>otros</v>
          </cell>
          <cell r="I1052" t="str">
            <v xml:space="preserve">velas y veladoras        </v>
          </cell>
        </row>
        <row r="1053">
          <cell r="A1053">
            <v>943551959509</v>
          </cell>
          <cell r="B1053" t="str">
            <v>51959509</v>
          </cell>
          <cell r="C1053">
            <v>5</v>
          </cell>
          <cell r="D1053" t="str">
            <v xml:space="preserve">diversos                 </v>
          </cell>
          <cell r="E1053" t="str">
            <v>Gastos</v>
          </cell>
          <cell r="F1053" t="str">
            <v>operacionales de administ</v>
          </cell>
          <cell r="G1053" t="str">
            <v xml:space="preserve">diversos                 </v>
          </cell>
          <cell r="H1053" t="str">
            <v>otros</v>
          </cell>
          <cell r="I1053" t="str">
            <v xml:space="preserve">diversos                 </v>
          </cell>
        </row>
        <row r="1054">
          <cell r="A1054">
            <v>943551959523</v>
          </cell>
          <cell r="B1054" t="str">
            <v>51959523</v>
          </cell>
          <cell r="C1054">
            <v>5</v>
          </cell>
          <cell r="D1054" t="str">
            <v xml:space="preserve">velas y veladoras        </v>
          </cell>
          <cell r="E1054" t="str">
            <v>Gastos</v>
          </cell>
          <cell r="F1054" t="str">
            <v>operacionales de administ</v>
          </cell>
          <cell r="G1054" t="str">
            <v xml:space="preserve">diversos                 </v>
          </cell>
          <cell r="H1054" t="str">
            <v>otros</v>
          </cell>
          <cell r="I1054" t="str">
            <v xml:space="preserve">velas y veladoras        </v>
          </cell>
        </row>
        <row r="1055">
          <cell r="A1055">
            <v>94355199</v>
          </cell>
          <cell r="B1055" t="str">
            <v>5199</v>
          </cell>
          <cell r="C1055">
            <v>3</v>
          </cell>
          <cell r="D1055" t="str">
            <v xml:space="preserve">provisiones              </v>
          </cell>
          <cell r="E1055" t="str">
            <v>Gastos</v>
          </cell>
          <cell r="F1055" t="str">
            <v>operacionales de administ</v>
          </cell>
          <cell r="G1055" t="str">
            <v xml:space="preserve">provisiones              </v>
          </cell>
        </row>
        <row r="1056">
          <cell r="A1056">
            <v>9435519910</v>
          </cell>
          <cell r="B1056" t="str">
            <v>519910</v>
          </cell>
          <cell r="C1056">
            <v>4</v>
          </cell>
          <cell r="D1056" t="str">
            <v xml:space="preserve">deudores                 </v>
          </cell>
          <cell r="E1056" t="str">
            <v>Gastos</v>
          </cell>
          <cell r="F1056" t="str">
            <v>operacionales de administ</v>
          </cell>
          <cell r="G1056" t="str">
            <v xml:space="preserve">provisiones              </v>
          </cell>
          <cell r="H1056" t="str">
            <v xml:space="preserve">deudores                 </v>
          </cell>
        </row>
        <row r="1057">
          <cell r="A1057">
            <v>943551991001</v>
          </cell>
          <cell r="B1057" t="str">
            <v>51991001</v>
          </cell>
          <cell r="C1057">
            <v>5</v>
          </cell>
          <cell r="D1057" t="str">
            <v xml:space="preserve">cuentas compañia         </v>
          </cell>
          <cell r="E1057" t="str">
            <v>Gastos</v>
          </cell>
          <cell r="F1057" t="str">
            <v>operacionales de administ</v>
          </cell>
          <cell r="G1057" t="str">
            <v xml:space="preserve">provisiones              </v>
          </cell>
          <cell r="H1057" t="str">
            <v xml:space="preserve">deudores                 </v>
          </cell>
          <cell r="I1057" t="str">
            <v xml:space="preserve">cuentas compañia         </v>
          </cell>
        </row>
        <row r="1058">
          <cell r="A1058">
            <v>943551991002</v>
          </cell>
          <cell r="B1058" t="str">
            <v>51991002</v>
          </cell>
          <cell r="C1058">
            <v>5</v>
          </cell>
          <cell r="D1058" t="str">
            <v>cheques y tarjetas devuel</v>
          </cell>
          <cell r="E1058" t="str">
            <v>Gastos</v>
          </cell>
          <cell r="F1058" t="str">
            <v>operacionales de administ</v>
          </cell>
          <cell r="G1058" t="str">
            <v xml:space="preserve">provisiones              </v>
          </cell>
          <cell r="H1058" t="str">
            <v xml:space="preserve">deudores                 </v>
          </cell>
          <cell r="I1058" t="str">
            <v>cheques y tarjetas devuel</v>
          </cell>
        </row>
        <row r="1059">
          <cell r="A1059">
            <v>943552</v>
          </cell>
          <cell r="B1059" t="str">
            <v>52</v>
          </cell>
          <cell r="C1059">
            <v>2</v>
          </cell>
          <cell r="D1059" t="str">
            <v xml:space="preserve">operacionales de ventas  </v>
          </cell>
          <cell r="E1059" t="str">
            <v>Gastos</v>
          </cell>
          <cell r="F1059" t="str">
            <v xml:space="preserve">operacionales de ventas  </v>
          </cell>
        </row>
        <row r="1060">
          <cell r="A1060">
            <v>94355205</v>
          </cell>
          <cell r="B1060" t="str">
            <v>5205</v>
          </cell>
          <cell r="C1060">
            <v>3</v>
          </cell>
          <cell r="D1060" t="str">
            <v xml:space="preserve">gastos del personal      </v>
          </cell>
          <cell r="E1060" t="str">
            <v>Gastos</v>
          </cell>
          <cell r="F1060" t="str">
            <v xml:space="preserve">operacionales de ventas  </v>
          </cell>
          <cell r="G1060" t="str">
            <v xml:space="preserve">gastos del personal      </v>
          </cell>
        </row>
        <row r="1061">
          <cell r="A1061">
            <v>9435520503</v>
          </cell>
          <cell r="B1061" t="str">
            <v>520503</v>
          </cell>
          <cell r="C1061">
            <v>4</v>
          </cell>
          <cell r="D1061" t="str">
            <v xml:space="preserve">salario integral         </v>
          </cell>
          <cell r="E1061" t="str">
            <v>Gastos</v>
          </cell>
          <cell r="F1061" t="str">
            <v xml:space="preserve">operacionales de ventas  </v>
          </cell>
          <cell r="G1061" t="str">
            <v xml:space="preserve">gastos del personal      </v>
          </cell>
          <cell r="H1061" t="str">
            <v xml:space="preserve">salario integral         </v>
          </cell>
        </row>
        <row r="1062">
          <cell r="A1062">
            <v>943552050301</v>
          </cell>
          <cell r="B1062" t="str">
            <v>52050301</v>
          </cell>
          <cell r="C1062">
            <v>5</v>
          </cell>
          <cell r="D1062" t="str">
            <v xml:space="preserve">salario integral         </v>
          </cell>
          <cell r="E1062" t="str">
            <v>Gastos</v>
          </cell>
          <cell r="F1062" t="str">
            <v xml:space="preserve">operacionales de ventas  </v>
          </cell>
          <cell r="G1062" t="str">
            <v xml:space="preserve">gastos del personal      </v>
          </cell>
          <cell r="H1062" t="str">
            <v xml:space="preserve">salario integral         </v>
          </cell>
          <cell r="I1062" t="str">
            <v xml:space="preserve">salario integral         </v>
          </cell>
        </row>
        <row r="1063">
          <cell r="A1063">
            <v>9435520505</v>
          </cell>
          <cell r="B1063" t="str">
            <v>520505</v>
          </cell>
          <cell r="C1063">
            <v>4</v>
          </cell>
          <cell r="D1063" t="str">
            <v xml:space="preserve">sueldos                  </v>
          </cell>
          <cell r="E1063" t="str">
            <v>Gastos</v>
          </cell>
          <cell r="F1063" t="str">
            <v xml:space="preserve">operacionales de ventas  </v>
          </cell>
          <cell r="G1063" t="str">
            <v xml:space="preserve">gastos del personal      </v>
          </cell>
          <cell r="H1063" t="str">
            <v xml:space="preserve">sueldos                  </v>
          </cell>
        </row>
        <row r="1064">
          <cell r="A1064">
            <v>943552050501</v>
          </cell>
          <cell r="B1064" t="str">
            <v>52050501</v>
          </cell>
          <cell r="C1064">
            <v>5</v>
          </cell>
          <cell r="D1064" t="str">
            <v xml:space="preserve">sueldos                  </v>
          </cell>
          <cell r="E1064" t="str">
            <v>Gastos</v>
          </cell>
          <cell r="F1064" t="str">
            <v xml:space="preserve">operacionales de ventas  </v>
          </cell>
          <cell r="G1064" t="str">
            <v xml:space="preserve">gastos del personal      </v>
          </cell>
          <cell r="H1064" t="str">
            <v xml:space="preserve">sueldos                  </v>
          </cell>
          <cell r="I1064" t="str">
            <v xml:space="preserve">sueldos                  </v>
          </cell>
        </row>
        <row r="1065">
          <cell r="A1065">
            <v>9435520515</v>
          </cell>
          <cell r="B1065" t="str">
            <v>520515</v>
          </cell>
          <cell r="C1065">
            <v>4</v>
          </cell>
          <cell r="D1065" t="str">
            <v xml:space="preserve">horas extras y recargos  </v>
          </cell>
          <cell r="E1065" t="str">
            <v>Gastos</v>
          </cell>
          <cell r="F1065" t="str">
            <v xml:space="preserve">operacionales de ventas  </v>
          </cell>
          <cell r="G1065" t="str">
            <v xml:space="preserve">gastos del personal      </v>
          </cell>
          <cell r="H1065" t="str">
            <v xml:space="preserve">horas extras y recargos  </v>
          </cell>
        </row>
        <row r="1066">
          <cell r="A1066">
            <v>943552051501</v>
          </cell>
          <cell r="B1066" t="str">
            <v>52051501</v>
          </cell>
          <cell r="C1066">
            <v>5</v>
          </cell>
          <cell r="D1066" t="str">
            <v xml:space="preserve">horas extras             </v>
          </cell>
          <cell r="E1066" t="str">
            <v>Gastos</v>
          </cell>
          <cell r="F1066" t="str">
            <v xml:space="preserve">operacionales de ventas  </v>
          </cell>
          <cell r="G1066" t="str">
            <v xml:space="preserve">gastos del personal      </v>
          </cell>
          <cell r="H1066" t="str">
            <v xml:space="preserve">horas extras y recargos  </v>
          </cell>
          <cell r="I1066" t="str">
            <v xml:space="preserve">horas extras             </v>
          </cell>
        </row>
        <row r="1067">
          <cell r="A1067">
            <v>943552051502</v>
          </cell>
          <cell r="B1067" t="str">
            <v>52051502</v>
          </cell>
          <cell r="C1067">
            <v>5</v>
          </cell>
          <cell r="D1067" t="str">
            <v xml:space="preserve">regargo nocturno         </v>
          </cell>
          <cell r="E1067" t="str">
            <v>Gastos</v>
          </cell>
          <cell r="F1067" t="str">
            <v xml:space="preserve">operacionales de ventas  </v>
          </cell>
          <cell r="G1067" t="str">
            <v xml:space="preserve">gastos del personal      </v>
          </cell>
          <cell r="H1067" t="str">
            <v xml:space="preserve">horas extras y recargos  </v>
          </cell>
          <cell r="I1067" t="str">
            <v xml:space="preserve">regargo nocturno         </v>
          </cell>
        </row>
        <row r="1068">
          <cell r="A1068">
            <v>943552051503</v>
          </cell>
          <cell r="B1068" t="str">
            <v>52051503</v>
          </cell>
          <cell r="C1068">
            <v>5</v>
          </cell>
          <cell r="D1068" t="str">
            <v xml:space="preserve">dominicales y festivos   </v>
          </cell>
          <cell r="E1068" t="str">
            <v>Gastos</v>
          </cell>
          <cell r="F1068" t="str">
            <v xml:space="preserve">operacionales de ventas  </v>
          </cell>
          <cell r="G1068" t="str">
            <v xml:space="preserve">gastos del personal      </v>
          </cell>
          <cell r="H1068" t="str">
            <v xml:space="preserve">horas extras y recargos  </v>
          </cell>
          <cell r="I1068" t="str">
            <v xml:space="preserve">dominicales y festivos   </v>
          </cell>
        </row>
        <row r="1069">
          <cell r="A1069">
            <v>9435520518</v>
          </cell>
          <cell r="B1069" t="str">
            <v>520518</v>
          </cell>
          <cell r="C1069">
            <v>4</v>
          </cell>
          <cell r="D1069" t="str">
            <v xml:space="preserve">comisiones sobre ventas  </v>
          </cell>
          <cell r="E1069" t="str">
            <v>Gastos</v>
          </cell>
          <cell r="F1069" t="str">
            <v xml:space="preserve">operacionales de ventas  </v>
          </cell>
          <cell r="G1069" t="str">
            <v xml:space="preserve">gastos del personal      </v>
          </cell>
          <cell r="H1069" t="str">
            <v xml:space="preserve">comisiones sobre ventas  </v>
          </cell>
        </row>
        <row r="1070">
          <cell r="A1070">
            <v>943552051801</v>
          </cell>
          <cell r="B1070" t="str">
            <v>52051801</v>
          </cell>
          <cell r="C1070">
            <v>5</v>
          </cell>
          <cell r="D1070" t="str">
            <v xml:space="preserve">comisiones sobre ventas  </v>
          </cell>
          <cell r="E1070" t="str">
            <v>Gastos</v>
          </cell>
          <cell r="F1070" t="str">
            <v xml:space="preserve">operacionales de ventas  </v>
          </cell>
          <cell r="G1070" t="str">
            <v xml:space="preserve">gastos del personal      </v>
          </cell>
          <cell r="H1070" t="str">
            <v xml:space="preserve">comisiones sobre ventas  </v>
          </cell>
          <cell r="I1070" t="str">
            <v xml:space="preserve">comisiones sobre ventas  </v>
          </cell>
        </row>
        <row r="1071">
          <cell r="A1071">
            <v>9435520524</v>
          </cell>
          <cell r="B1071" t="str">
            <v>520524</v>
          </cell>
          <cell r="C1071">
            <v>4</v>
          </cell>
          <cell r="D1071" t="str">
            <v xml:space="preserve">incapacidades            </v>
          </cell>
          <cell r="E1071" t="str">
            <v>Gastos</v>
          </cell>
          <cell r="F1071" t="str">
            <v xml:space="preserve">operacionales de ventas  </v>
          </cell>
          <cell r="G1071" t="str">
            <v xml:space="preserve">gastos del personal      </v>
          </cell>
          <cell r="H1071" t="str">
            <v xml:space="preserve">incapacidades            </v>
          </cell>
        </row>
        <row r="1072">
          <cell r="A1072">
            <v>943552052401</v>
          </cell>
          <cell r="B1072" t="str">
            <v>52052401</v>
          </cell>
          <cell r="C1072">
            <v>5</v>
          </cell>
          <cell r="D1072" t="str">
            <v xml:space="preserve">incapacidades            </v>
          </cell>
          <cell r="E1072" t="str">
            <v>Gastos</v>
          </cell>
          <cell r="F1072" t="str">
            <v xml:space="preserve">operacionales de ventas  </v>
          </cell>
          <cell r="G1072" t="str">
            <v xml:space="preserve">gastos del personal      </v>
          </cell>
          <cell r="H1072" t="str">
            <v xml:space="preserve">incapacidades            </v>
          </cell>
          <cell r="I1072" t="str">
            <v xml:space="preserve">incapacidades            </v>
          </cell>
        </row>
        <row r="1073">
          <cell r="A1073">
            <v>9435520527</v>
          </cell>
          <cell r="B1073" t="str">
            <v>520527</v>
          </cell>
          <cell r="C1073">
            <v>4</v>
          </cell>
          <cell r="D1073" t="str">
            <v xml:space="preserve">auxilio de transporte    </v>
          </cell>
          <cell r="E1073" t="str">
            <v>Gastos</v>
          </cell>
          <cell r="F1073" t="str">
            <v xml:space="preserve">operacionales de ventas  </v>
          </cell>
          <cell r="G1073" t="str">
            <v xml:space="preserve">gastos del personal      </v>
          </cell>
          <cell r="H1073" t="str">
            <v xml:space="preserve">auxilio de transporte    </v>
          </cell>
        </row>
        <row r="1074">
          <cell r="A1074">
            <v>943552052701</v>
          </cell>
          <cell r="B1074" t="str">
            <v>52052701</v>
          </cell>
          <cell r="C1074">
            <v>5</v>
          </cell>
          <cell r="D1074" t="str">
            <v xml:space="preserve">auxilio de transporte    </v>
          </cell>
          <cell r="E1074" t="str">
            <v>Gastos</v>
          </cell>
          <cell r="F1074" t="str">
            <v xml:space="preserve">operacionales de ventas  </v>
          </cell>
          <cell r="G1074" t="str">
            <v xml:space="preserve">gastos del personal      </v>
          </cell>
          <cell r="H1074" t="str">
            <v xml:space="preserve">auxilio de transporte    </v>
          </cell>
          <cell r="I1074" t="str">
            <v xml:space="preserve">auxilio de transporte    </v>
          </cell>
        </row>
        <row r="1075">
          <cell r="A1075">
            <v>9435520528</v>
          </cell>
          <cell r="B1075" t="str">
            <v>520528</v>
          </cell>
          <cell r="C1075">
            <v>4</v>
          </cell>
          <cell r="D1075" t="str">
            <v xml:space="preserve">subsidio de transporte   </v>
          </cell>
          <cell r="E1075" t="str">
            <v>Gastos</v>
          </cell>
          <cell r="F1075" t="str">
            <v xml:space="preserve">operacionales de ventas  </v>
          </cell>
          <cell r="G1075" t="str">
            <v xml:space="preserve">gastos del personal      </v>
          </cell>
          <cell r="H1075" t="str">
            <v xml:space="preserve">subsidio de transporte   </v>
          </cell>
        </row>
        <row r="1076">
          <cell r="A1076">
            <v>943552052801</v>
          </cell>
          <cell r="B1076" t="str">
            <v>52052801</v>
          </cell>
          <cell r="C1076">
            <v>5</v>
          </cell>
          <cell r="D1076" t="str">
            <v xml:space="preserve">subsidio de transporte   </v>
          </cell>
          <cell r="E1076" t="str">
            <v>Gastos</v>
          </cell>
          <cell r="F1076" t="str">
            <v xml:space="preserve">operacionales de ventas  </v>
          </cell>
          <cell r="G1076" t="str">
            <v xml:space="preserve">gastos del personal      </v>
          </cell>
          <cell r="H1076" t="str">
            <v xml:space="preserve">subsidio de transporte   </v>
          </cell>
          <cell r="I1076" t="str">
            <v xml:space="preserve">subsidio de transporte   </v>
          </cell>
        </row>
        <row r="1077">
          <cell r="A1077">
            <v>9435520530</v>
          </cell>
          <cell r="B1077" t="str">
            <v>520530</v>
          </cell>
          <cell r="C1077">
            <v>4</v>
          </cell>
          <cell r="D1077" t="str">
            <v xml:space="preserve">cesantias                </v>
          </cell>
          <cell r="E1077" t="str">
            <v>Gastos</v>
          </cell>
          <cell r="F1077" t="str">
            <v xml:space="preserve">operacionales de ventas  </v>
          </cell>
          <cell r="G1077" t="str">
            <v xml:space="preserve">gastos del personal      </v>
          </cell>
          <cell r="H1077" t="str">
            <v xml:space="preserve">cesantias                </v>
          </cell>
        </row>
        <row r="1078">
          <cell r="A1078">
            <v>943552053001</v>
          </cell>
          <cell r="B1078" t="str">
            <v>52053001</v>
          </cell>
          <cell r="C1078">
            <v>5</v>
          </cell>
          <cell r="D1078" t="str">
            <v xml:space="preserve">cesantias                </v>
          </cell>
          <cell r="E1078" t="str">
            <v>Gastos</v>
          </cell>
          <cell r="F1078" t="str">
            <v xml:space="preserve">operacionales de ventas  </v>
          </cell>
          <cell r="G1078" t="str">
            <v xml:space="preserve">gastos del personal      </v>
          </cell>
          <cell r="H1078" t="str">
            <v xml:space="preserve">cesantias                </v>
          </cell>
          <cell r="I1078" t="str">
            <v xml:space="preserve">cesantias                </v>
          </cell>
        </row>
        <row r="1079">
          <cell r="A1079">
            <v>9435520533</v>
          </cell>
          <cell r="B1079" t="str">
            <v>520533</v>
          </cell>
          <cell r="C1079">
            <v>4</v>
          </cell>
          <cell r="D1079" t="str">
            <v>intereses sobre cesantias</v>
          </cell>
          <cell r="E1079" t="str">
            <v>Gastos</v>
          </cell>
          <cell r="F1079" t="str">
            <v xml:space="preserve">operacionales de ventas  </v>
          </cell>
          <cell r="G1079" t="str">
            <v xml:space="preserve">gastos del personal      </v>
          </cell>
          <cell r="H1079" t="str">
            <v>intereses sobre cesantias</v>
          </cell>
        </row>
        <row r="1080">
          <cell r="A1080">
            <v>943552053301</v>
          </cell>
          <cell r="B1080" t="str">
            <v>52053301</v>
          </cell>
          <cell r="C1080">
            <v>5</v>
          </cell>
          <cell r="D1080" t="str">
            <v>intereses sobre cesantias</v>
          </cell>
          <cell r="E1080" t="str">
            <v>Gastos</v>
          </cell>
          <cell r="F1080" t="str">
            <v xml:space="preserve">operacionales de ventas  </v>
          </cell>
          <cell r="G1080" t="str">
            <v xml:space="preserve">gastos del personal      </v>
          </cell>
          <cell r="H1080" t="str">
            <v>intereses sobre cesantias</v>
          </cell>
          <cell r="I1080" t="str">
            <v>intereses sobre cesantias</v>
          </cell>
        </row>
        <row r="1081">
          <cell r="A1081">
            <v>9435520536</v>
          </cell>
          <cell r="B1081" t="str">
            <v>520536</v>
          </cell>
          <cell r="C1081">
            <v>4</v>
          </cell>
          <cell r="D1081" t="str">
            <v xml:space="preserve">prima de servicios       </v>
          </cell>
          <cell r="E1081" t="str">
            <v>Gastos</v>
          </cell>
          <cell r="F1081" t="str">
            <v xml:space="preserve">operacionales de ventas  </v>
          </cell>
          <cell r="G1081" t="str">
            <v xml:space="preserve">gastos del personal      </v>
          </cell>
          <cell r="H1081" t="str">
            <v xml:space="preserve">prima de servicios       </v>
          </cell>
        </row>
        <row r="1082">
          <cell r="A1082">
            <v>943552053601</v>
          </cell>
          <cell r="B1082" t="str">
            <v>52053601</v>
          </cell>
          <cell r="C1082">
            <v>5</v>
          </cell>
          <cell r="D1082" t="str">
            <v xml:space="preserve">prima de servicios       </v>
          </cell>
          <cell r="E1082" t="str">
            <v>Gastos</v>
          </cell>
          <cell r="F1082" t="str">
            <v xml:space="preserve">operacionales de ventas  </v>
          </cell>
          <cell r="G1082" t="str">
            <v xml:space="preserve">gastos del personal      </v>
          </cell>
          <cell r="H1082" t="str">
            <v xml:space="preserve">prima de servicios       </v>
          </cell>
          <cell r="I1082" t="str">
            <v xml:space="preserve">prima de servicios       </v>
          </cell>
        </row>
        <row r="1083">
          <cell r="A1083">
            <v>9435520539</v>
          </cell>
          <cell r="B1083" t="str">
            <v>520539</v>
          </cell>
          <cell r="C1083">
            <v>4</v>
          </cell>
          <cell r="D1083" t="str">
            <v xml:space="preserve">vacaciones               </v>
          </cell>
          <cell r="E1083" t="str">
            <v>Gastos</v>
          </cell>
          <cell r="F1083" t="str">
            <v xml:space="preserve">operacionales de ventas  </v>
          </cell>
          <cell r="G1083" t="str">
            <v xml:space="preserve">gastos del personal      </v>
          </cell>
          <cell r="H1083" t="str">
            <v xml:space="preserve">vacaciones               </v>
          </cell>
        </row>
        <row r="1084">
          <cell r="A1084">
            <v>943552053901</v>
          </cell>
          <cell r="B1084" t="str">
            <v>52053901</v>
          </cell>
          <cell r="C1084">
            <v>5</v>
          </cell>
          <cell r="D1084" t="str">
            <v xml:space="preserve">vacaciones               </v>
          </cell>
          <cell r="E1084" t="str">
            <v>Gastos</v>
          </cell>
          <cell r="F1084" t="str">
            <v xml:space="preserve">operacionales de ventas  </v>
          </cell>
          <cell r="G1084" t="str">
            <v xml:space="preserve">gastos del personal      </v>
          </cell>
          <cell r="H1084" t="str">
            <v xml:space="preserve">vacaciones               </v>
          </cell>
          <cell r="I1084" t="str">
            <v xml:space="preserve">vacaciones               </v>
          </cell>
        </row>
        <row r="1085">
          <cell r="A1085">
            <v>9435520542</v>
          </cell>
          <cell r="B1085" t="str">
            <v>520542</v>
          </cell>
          <cell r="C1085">
            <v>4</v>
          </cell>
          <cell r="D1085" t="str">
            <v xml:space="preserve">primas extralegales      </v>
          </cell>
          <cell r="E1085" t="str">
            <v>Gastos</v>
          </cell>
          <cell r="F1085" t="str">
            <v xml:space="preserve">operacionales de ventas  </v>
          </cell>
          <cell r="G1085" t="str">
            <v xml:space="preserve">gastos del personal      </v>
          </cell>
          <cell r="H1085" t="str">
            <v xml:space="preserve">primas extralegales      </v>
          </cell>
        </row>
        <row r="1086">
          <cell r="A1086">
            <v>943552054201</v>
          </cell>
          <cell r="B1086" t="str">
            <v>52054201</v>
          </cell>
          <cell r="C1086">
            <v>5</v>
          </cell>
          <cell r="D1086" t="str">
            <v xml:space="preserve">primas extralegales      </v>
          </cell>
          <cell r="E1086" t="str">
            <v>Gastos</v>
          </cell>
          <cell r="F1086" t="str">
            <v xml:space="preserve">operacionales de ventas  </v>
          </cell>
          <cell r="G1086" t="str">
            <v xml:space="preserve">gastos del personal      </v>
          </cell>
          <cell r="H1086" t="str">
            <v xml:space="preserve">primas extralegales      </v>
          </cell>
          <cell r="I1086" t="str">
            <v xml:space="preserve">primas extralegales      </v>
          </cell>
        </row>
        <row r="1087">
          <cell r="A1087">
            <v>9435520545</v>
          </cell>
          <cell r="B1087" t="str">
            <v>520545</v>
          </cell>
          <cell r="C1087">
            <v>4</v>
          </cell>
          <cell r="D1087" t="str">
            <v xml:space="preserve">auxilios                 </v>
          </cell>
          <cell r="E1087" t="str">
            <v>Gastos</v>
          </cell>
          <cell r="F1087" t="str">
            <v xml:space="preserve">operacionales de ventas  </v>
          </cell>
          <cell r="G1087" t="str">
            <v xml:space="preserve">gastos del personal      </v>
          </cell>
          <cell r="H1087" t="str">
            <v xml:space="preserve">auxilios                 </v>
          </cell>
        </row>
        <row r="1088">
          <cell r="A1088">
            <v>943552054501</v>
          </cell>
          <cell r="B1088" t="str">
            <v>52054501</v>
          </cell>
          <cell r="C1088">
            <v>5</v>
          </cell>
          <cell r="D1088" t="str">
            <v xml:space="preserve">auxilios                 </v>
          </cell>
          <cell r="E1088" t="str">
            <v>Gastos</v>
          </cell>
          <cell r="F1088" t="str">
            <v xml:space="preserve">operacionales de ventas  </v>
          </cell>
          <cell r="G1088" t="str">
            <v xml:space="preserve">gastos del personal      </v>
          </cell>
          <cell r="H1088" t="str">
            <v xml:space="preserve">auxilios                 </v>
          </cell>
          <cell r="I1088" t="str">
            <v xml:space="preserve">auxilios                 </v>
          </cell>
        </row>
        <row r="1089">
          <cell r="A1089">
            <v>943552054502</v>
          </cell>
          <cell r="B1089" t="str">
            <v>52054502</v>
          </cell>
          <cell r="C1089">
            <v>5</v>
          </cell>
          <cell r="D1089" t="str">
            <v xml:space="preserve">aprendices sena          </v>
          </cell>
          <cell r="E1089" t="str">
            <v>Gastos</v>
          </cell>
          <cell r="F1089" t="str">
            <v xml:space="preserve">operacionales de ventas  </v>
          </cell>
          <cell r="G1089" t="str">
            <v xml:space="preserve">gastos del personal      </v>
          </cell>
          <cell r="H1089" t="str">
            <v xml:space="preserve">auxilios                 </v>
          </cell>
          <cell r="I1089" t="str">
            <v xml:space="preserve">aprendices sena          </v>
          </cell>
        </row>
        <row r="1090">
          <cell r="A1090">
            <v>9435520548</v>
          </cell>
          <cell r="B1090" t="str">
            <v>520548</v>
          </cell>
          <cell r="C1090">
            <v>4</v>
          </cell>
          <cell r="D1090" t="str">
            <v xml:space="preserve">bonificaciones           </v>
          </cell>
          <cell r="E1090" t="str">
            <v>Gastos</v>
          </cell>
          <cell r="F1090" t="str">
            <v xml:space="preserve">operacionales de ventas  </v>
          </cell>
          <cell r="G1090" t="str">
            <v xml:space="preserve">gastos del personal      </v>
          </cell>
          <cell r="H1090" t="str">
            <v xml:space="preserve">bonificaciones           </v>
          </cell>
        </row>
        <row r="1091">
          <cell r="A1091">
            <v>943552054801</v>
          </cell>
          <cell r="B1091" t="str">
            <v>52054801</v>
          </cell>
          <cell r="C1091">
            <v>5</v>
          </cell>
          <cell r="D1091" t="str">
            <v xml:space="preserve">bonificaciones           </v>
          </cell>
          <cell r="E1091" t="str">
            <v>Gastos</v>
          </cell>
          <cell r="F1091" t="str">
            <v xml:space="preserve">operacionales de ventas  </v>
          </cell>
          <cell r="G1091" t="str">
            <v xml:space="preserve">gastos del personal      </v>
          </cell>
          <cell r="H1091" t="str">
            <v xml:space="preserve">bonificaciones           </v>
          </cell>
          <cell r="I1091" t="str">
            <v xml:space="preserve">bonificaciones           </v>
          </cell>
        </row>
        <row r="1092">
          <cell r="A1092">
            <v>9435520551</v>
          </cell>
          <cell r="B1092" t="str">
            <v>520551</v>
          </cell>
          <cell r="C1092">
            <v>4</v>
          </cell>
          <cell r="D1092" t="str">
            <v>dotacion y suministro tra</v>
          </cell>
          <cell r="E1092" t="str">
            <v>Gastos</v>
          </cell>
          <cell r="F1092" t="str">
            <v xml:space="preserve">operacionales de ventas  </v>
          </cell>
          <cell r="G1092" t="str">
            <v xml:space="preserve">gastos del personal      </v>
          </cell>
          <cell r="H1092" t="str">
            <v>dotacion y suministro tra</v>
          </cell>
        </row>
        <row r="1093">
          <cell r="A1093">
            <v>943552055101</v>
          </cell>
          <cell r="B1093" t="str">
            <v>52055101</v>
          </cell>
          <cell r="C1093">
            <v>5</v>
          </cell>
          <cell r="D1093" t="str">
            <v xml:space="preserve">dotacion y suministro de </v>
          </cell>
          <cell r="E1093" t="str">
            <v>Gastos</v>
          </cell>
          <cell r="F1093" t="str">
            <v xml:space="preserve">operacionales de ventas  </v>
          </cell>
          <cell r="G1093" t="str">
            <v xml:space="preserve">gastos del personal      </v>
          </cell>
          <cell r="H1093" t="str">
            <v>dotacion y suministro tra</v>
          </cell>
          <cell r="I1093" t="str">
            <v xml:space="preserve">dotacion y suministro de </v>
          </cell>
        </row>
        <row r="1094">
          <cell r="A1094">
            <v>9435520560</v>
          </cell>
          <cell r="B1094" t="str">
            <v>520560</v>
          </cell>
          <cell r="C1094">
            <v>4</v>
          </cell>
          <cell r="D1094" t="str">
            <v>indemnizaciones laborales</v>
          </cell>
          <cell r="E1094" t="str">
            <v>Gastos</v>
          </cell>
          <cell r="F1094" t="str">
            <v xml:space="preserve">operacionales de ventas  </v>
          </cell>
          <cell r="G1094" t="str">
            <v xml:space="preserve">gastos del personal      </v>
          </cell>
          <cell r="H1094" t="str">
            <v>indemnizaciones laborales</v>
          </cell>
        </row>
        <row r="1095">
          <cell r="A1095">
            <v>943552056001</v>
          </cell>
          <cell r="B1095" t="str">
            <v>52056001</v>
          </cell>
          <cell r="C1095">
            <v>5</v>
          </cell>
          <cell r="D1095" t="str">
            <v>indemnizaciones laborales</v>
          </cell>
          <cell r="E1095" t="str">
            <v>Gastos</v>
          </cell>
          <cell r="F1095" t="str">
            <v xml:space="preserve">operacionales de ventas  </v>
          </cell>
          <cell r="G1095" t="str">
            <v xml:space="preserve">gastos del personal      </v>
          </cell>
          <cell r="H1095" t="str">
            <v>indemnizaciones laborales</v>
          </cell>
          <cell r="I1095" t="str">
            <v>indemnizaciones laborales</v>
          </cell>
        </row>
        <row r="1096">
          <cell r="A1096">
            <v>9435520563</v>
          </cell>
          <cell r="B1096" t="str">
            <v>520563</v>
          </cell>
          <cell r="C1096">
            <v>4</v>
          </cell>
          <cell r="D1096" t="str">
            <v xml:space="preserve">capacitacion al personal </v>
          </cell>
          <cell r="E1096" t="str">
            <v>Gastos</v>
          </cell>
          <cell r="F1096" t="str">
            <v xml:space="preserve">operacionales de ventas  </v>
          </cell>
          <cell r="G1096" t="str">
            <v xml:space="preserve">gastos del personal      </v>
          </cell>
          <cell r="H1096" t="str">
            <v xml:space="preserve">capacitacion al personal </v>
          </cell>
        </row>
        <row r="1097">
          <cell r="A1097">
            <v>943552056301</v>
          </cell>
          <cell r="B1097" t="str">
            <v>52056301</v>
          </cell>
          <cell r="C1097">
            <v>5</v>
          </cell>
          <cell r="D1097" t="str">
            <v xml:space="preserve">capacitacion al personal </v>
          </cell>
          <cell r="E1097" t="str">
            <v>Gastos</v>
          </cell>
          <cell r="F1097" t="str">
            <v xml:space="preserve">operacionales de ventas  </v>
          </cell>
          <cell r="G1097" t="str">
            <v xml:space="preserve">gastos del personal      </v>
          </cell>
          <cell r="H1097" t="str">
            <v xml:space="preserve">capacitacion al personal </v>
          </cell>
          <cell r="I1097" t="str">
            <v xml:space="preserve">capacitacion al personal </v>
          </cell>
        </row>
        <row r="1098">
          <cell r="A1098">
            <v>9435520566</v>
          </cell>
          <cell r="B1098" t="str">
            <v>520566</v>
          </cell>
          <cell r="C1098">
            <v>4</v>
          </cell>
          <cell r="D1098" t="str">
            <v>gastos deportivos y de re</v>
          </cell>
          <cell r="E1098" t="str">
            <v>Gastos</v>
          </cell>
          <cell r="F1098" t="str">
            <v xml:space="preserve">operacionales de ventas  </v>
          </cell>
          <cell r="G1098" t="str">
            <v xml:space="preserve">gastos del personal      </v>
          </cell>
          <cell r="H1098" t="str">
            <v>gastos deportivos y de re</v>
          </cell>
        </row>
        <row r="1099">
          <cell r="A1099">
            <v>943552056601</v>
          </cell>
          <cell r="B1099" t="str">
            <v>52056601</v>
          </cell>
          <cell r="C1099">
            <v>5</v>
          </cell>
          <cell r="D1099" t="str">
            <v>gastos deportivos y de re</v>
          </cell>
          <cell r="E1099" t="str">
            <v>Gastos</v>
          </cell>
          <cell r="F1099" t="str">
            <v xml:space="preserve">operacionales de ventas  </v>
          </cell>
          <cell r="G1099" t="str">
            <v xml:space="preserve">gastos del personal      </v>
          </cell>
          <cell r="H1099" t="str">
            <v>gastos deportivos y de re</v>
          </cell>
          <cell r="I1099" t="str">
            <v>gastos deportivos y de re</v>
          </cell>
        </row>
        <row r="1100">
          <cell r="A1100">
            <v>9435520568</v>
          </cell>
          <cell r="B1100" t="str">
            <v>520568</v>
          </cell>
          <cell r="C1100">
            <v>4</v>
          </cell>
          <cell r="D1100" t="str">
            <v>aportes administradoras d</v>
          </cell>
          <cell r="E1100" t="str">
            <v>Gastos</v>
          </cell>
          <cell r="F1100" t="str">
            <v xml:space="preserve">operacionales de ventas  </v>
          </cell>
          <cell r="G1100" t="str">
            <v xml:space="preserve">gastos del personal      </v>
          </cell>
          <cell r="H1100" t="str">
            <v>aportes administradoras d</v>
          </cell>
        </row>
        <row r="1101">
          <cell r="A1101">
            <v>943552056801</v>
          </cell>
          <cell r="B1101" t="str">
            <v>52056801</v>
          </cell>
          <cell r="C1101">
            <v>5</v>
          </cell>
          <cell r="D1101" t="str">
            <v>aportes administradoras d</v>
          </cell>
          <cell r="E1101" t="str">
            <v>Gastos</v>
          </cell>
          <cell r="F1101" t="str">
            <v xml:space="preserve">operacionales de ventas  </v>
          </cell>
          <cell r="G1101" t="str">
            <v xml:space="preserve">gastos del personal      </v>
          </cell>
          <cell r="H1101" t="str">
            <v>aportes administradoras d</v>
          </cell>
          <cell r="I1101" t="str">
            <v>aportes administradoras d</v>
          </cell>
        </row>
        <row r="1102">
          <cell r="A1102">
            <v>9435520569</v>
          </cell>
          <cell r="B1102" t="str">
            <v>520569</v>
          </cell>
          <cell r="C1102">
            <v>4</v>
          </cell>
          <cell r="D1102" t="str">
            <v>aportes a entidades promo</v>
          </cell>
          <cell r="E1102" t="str">
            <v>Gastos</v>
          </cell>
          <cell r="F1102" t="str">
            <v xml:space="preserve">operacionales de ventas  </v>
          </cell>
          <cell r="G1102" t="str">
            <v xml:space="preserve">gastos del personal      </v>
          </cell>
          <cell r="H1102" t="str">
            <v>aportes a entidades promo</v>
          </cell>
        </row>
        <row r="1103">
          <cell r="A1103">
            <v>943552056901</v>
          </cell>
          <cell r="B1103" t="str">
            <v>52056901</v>
          </cell>
          <cell r="C1103">
            <v>5</v>
          </cell>
          <cell r="D1103" t="str">
            <v>aporte a entidades promot</v>
          </cell>
          <cell r="E1103" t="str">
            <v>Gastos</v>
          </cell>
          <cell r="F1103" t="str">
            <v xml:space="preserve">operacionales de ventas  </v>
          </cell>
          <cell r="G1103" t="str">
            <v xml:space="preserve">gastos del personal      </v>
          </cell>
          <cell r="H1103" t="str">
            <v>aportes a entidades promo</v>
          </cell>
          <cell r="I1103" t="str">
            <v>aporte a entidades promot</v>
          </cell>
        </row>
        <row r="1104">
          <cell r="A1104">
            <v>9435520570</v>
          </cell>
          <cell r="B1104" t="str">
            <v>520570</v>
          </cell>
          <cell r="C1104">
            <v>4</v>
          </cell>
          <cell r="D1104" t="str">
            <v>aportes a fondos de pensi</v>
          </cell>
          <cell r="E1104" t="str">
            <v>Gastos</v>
          </cell>
          <cell r="F1104" t="str">
            <v xml:space="preserve">operacionales de ventas  </v>
          </cell>
          <cell r="G1104" t="str">
            <v xml:space="preserve">gastos del personal      </v>
          </cell>
          <cell r="H1104" t="str">
            <v>aportes a fondos de pensi</v>
          </cell>
        </row>
        <row r="1105">
          <cell r="A1105">
            <v>943552057001</v>
          </cell>
          <cell r="B1105" t="str">
            <v>52057001</v>
          </cell>
          <cell r="C1105">
            <v>5</v>
          </cell>
          <cell r="D1105" t="str">
            <v>aportes a fondos de pensi</v>
          </cell>
          <cell r="E1105" t="str">
            <v>Gastos</v>
          </cell>
          <cell r="F1105" t="str">
            <v xml:space="preserve">operacionales de ventas  </v>
          </cell>
          <cell r="G1105" t="str">
            <v xml:space="preserve">gastos del personal      </v>
          </cell>
          <cell r="H1105" t="str">
            <v>aportes a fondos de pensi</v>
          </cell>
          <cell r="I1105" t="str">
            <v>aportes a fondos de pensi</v>
          </cell>
        </row>
        <row r="1106">
          <cell r="A1106">
            <v>9435520572</v>
          </cell>
          <cell r="B1106" t="str">
            <v>520572</v>
          </cell>
          <cell r="C1106">
            <v>4</v>
          </cell>
          <cell r="D1106" t="str">
            <v>aportes a cajas de compen</v>
          </cell>
          <cell r="E1106" t="str">
            <v>Gastos</v>
          </cell>
          <cell r="F1106" t="str">
            <v xml:space="preserve">operacionales de ventas  </v>
          </cell>
          <cell r="G1106" t="str">
            <v xml:space="preserve">gastos del personal      </v>
          </cell>
          <cell r="H1106" t="str">
            <v>aportes a cajas de compen</v>
          </cell>
        </row>
        <row r="1107">
          <cell r="A1107">
            <v>943552057201</v>
          </cell>
          <cell r="B1107" t="str">
            <v>52057201</v>
          </cell>
          <cell r="C1107">
            <v>5</v>
          </cell>
          <cell r="D1107" t="str">
            <v>aporte a cajas de compens</v>
          </cell>
          <cell r="E1107" t="str">
            <v>Gastos</v>
          </cell>
          <cell r="F1107" t="str">
            <v xml:space="preserve">operacionales de ventas  </v>
          </cell>
          <cell r="G1107" t="str">
            <v xml:space="preserve">gastos del personal      </v>
          </cell>
          <cell r="H1107" t="str">
            <v>aportes a cajas de compen</v>
          </cell>
          <cell r="I1107" t="str">
            <v>aporte a cajas de compens</v>
          </cell>
        </row>
        <row r="1108">
          <cell r="A1108">
            <v>9435520575</v>
          </cell>
          <cell r="B1108" t="str">
            <v>520575</v>
          </cell>
          <cell r="C1108">
            <v>4</v>
          </cell>
          <cell r="D1108" t="str">
            <v xml:space="preserve">aportes al i.c.b.f.      </v>
          </cell>
          <cell r="E1108" t="str">
            <v>Gastos</v>
          </cell>
          <cell r="F1108" t="str">
            <v xml:space="preserve">operacionales de ventas  </v>
          </cell>
          <cell r="G1108" t="str">
            <v xml:space="preserve">gastos del personal      </v>
          </cell>
          <cell r="H1108" t="str">
            <v xml:space="preserve">aportes al i.c.b.f.      </v>
          </cell>
        </row>
        <row r="1109">
          <cell r="A1109">
            <v>943552057501</v>
          </cell>
          <cell r="B1109" t="str">
            <v>52057501</v>
          </cell>
          <cell r="C1109">
            <v>5</v>
          </cell>
          <cell r="D1109" t="str">
            <v xml:space="preserve">aportes al i.c.b.f       </v>
          </cell>
          <cell r="E1109" t="str">
            <v>Gastos</v>
          </cell>
          <cell r="F1109" t="str">
            <v xml:space="preserve">operacionales de ventas  </v>
          </cell>
          <cell r="G1109" t="str">
            <v xml:space="preserve">gastos del personal      </v>
          </cell>
          <cell r="H1109" t="str">
            <v xml:space="preserve">aportes al i.c.b.f.      </v>
          </cell>
          <cell r="I1109" t="str">
            <v xml:space="preserve">aportes al i.c.b.f       </v>
          </cell>
        </row>
        <row r="1110">
          <cell r="A1110">
            <v>9435520578</v>
          </cell>
          <cell r="B1110" t="str">
            <v>520578</v>
          </cell>
          <cell r="C1110">
            <v>4</v>
          </cell>
          <cell r="D1110" t="str">
            <v xml:space="preserve">aportes al sena          </v>
          </cell>
          <cell r="E1110" t="str">
            <v>Gastos</v>
          </cell>
          <cell r="F1110" t="str">
            <v xml:space="preserve">operacionales de ventas  </v>
          </cell>
          <cell r="G1110" t="str">
            <v xml:space="preserve">gastos del personal      </v>
          </cell>
          <cell r="H1110" t="str">
            <v xml:space="preserve">aportes al sena          </v>
          </cell>
        </row>
        <row r="1111">
          <cell r="A1111">
            <v>943552057801</v>
          </cell>
          <cell r="B1111" t="str">
            <v>52057801</v>
          </cell>
          <cell r="C1111">
            <v>5</v>
          </cell>
          <cell r="D1111" t="str">
            <v xml:space="preserve">aportes al sena          </v>
          </cell>
          <cell r="E1111" t="str">
            <v>Gastos</v>
          </cell>
          <cell r="F1111" t="str">
            <v xml:space="preserve">operacionales de ventas  </v>
          </cell>
          <cell r="G1111" t="str">
            <v xml:space="preserve">gastos del personal      </v>
          </cell>
          <cell r="H1111" t="str">
            <v xml:space="preserve">aportes al sena          </v>
          </cell>
          <cell r="I1111" t="str">
            <v xml:space="preserve">aportes al sena          </v>
          </cell>
        </row>
        <row r="1112">
          <cell r="A1112">
            <v>9435520584</v>
          </cell>
          <cell r="B1112" t="str">
            <v>520584</v>
          </cell>
          <cell r="C1112">
            <v>4</v>
          </cell>
          <cell r="D1112" t="str">
            <v xml:space="preserve">gastos medicos y drogas  </v>
          </cell>
          <cell r="E1112" t="str">
            <v>Gastos</v>
          </cell>
          <cell r="F1112" t="str">
            <v xml:space="preserve">operacionales de ventas  </v>
          </cell>
          <cell r="G1112" t="str">
            <v xml:space="preserve">gastos del personal      </v>
          </cell>
          <cell r="H1112" t="str">
            <v xml:space="preserve">gastos medicos y drogas  </v>
          </cell>
        </row>
        <row r="1113">
          <cell r="A1113">
            <v>9435520595</v>
          </cell>
          <cell r="B1113" t="str">
            <v>520595</v>
          </cell>
          <cell r="C1113">
            <v>4</v>
          </cell>
          <cell r="D1113" t="str">
            <v xml:space="preserve">otros                    </v>
          </cell>
          <cell r="E1113" t="str">
            <v>Gastos</v>
          </cell>
          <cell r="F1113" t="str">
            <v xml:space="preserve">operacionales de ventas  </v>
          </cell>
          <cell r="G1113" t="str">
            <v xml:space="preserve">gastos del personal      </v>
          </cell>
          <cell r="H1113" t="str">
            <v xml:space="preserve">otros                    </v>
          </cell>
        </row>
        <row r="1114">
          <cell r="A1114">
            <v>943552059501</v>
          </cell>
          <cell r="B1114" t="str">
            <v>52059501</v>
          </cell>
          <cell r="C1114">
            <v>5</v>
          </cell>
          <cell r="D1114" t="str">
            <v xml:space="preserve">otros                    </v>
          </cell>
          <cell r="E1114" t="str">
            <v>Gastos</v>
          </cell>
          <cell r="F1114" t="str">
            <v xml:space="preserve">operacionales de ventas  </v>
          </cell>
          <cell r="G1114" t="str">
            <v xml:space="preserve">gastos del personal      </v>
          </cell>
          <cell r="H1114" t="str">
            <v>otros</v>
          </cell>
          <cell r="I1114" t="str">
            <v xml:space="preserve">otros                    </v>
          </cell>
        </row>
        <row r="1115">
          <cell r="A1115">
            <v>9435520598</v>
          </cell>
          <cell r="B1115" t="str">
            <v>520598</v>
          </cell>
          <cell r="C1115">
            <v>4</v>
          </cell>
          <cell r="D1115" t="str">
            <v>gastos de personal-mandat</v>
          </cell>
          <cell r="E1115" t="str">
            <v>Gastos</v>
          </cell>
          <cell r="F1115" t="str">
            <v xml:space="preserve">operacionales de ventas  </v>
          </cell>
          <cell r="G1115" t="str">
            <v xml:space="preserve">gastos del personal      </v>
          </cell>
          <cell r="H1115" t="str">
            <v>gastos de personal-mandat</v>
          </cell>
        </row>
        <row r="1116">
          <cell r="A1116">
            <v>943552059801</v>
          </cell>
          <cell r="B1116" t="str">
            <v>52059801</v>
          </cell>
          <cell r="C1116">
            <v>5</v>
          </cell>
          <cell r="D1116" t="str">
            <v>gastos de personal -manda</v>
          </cell>
          <cell r="E1116" t="str">
            <v>Gastos</v>
          </cell>
          <cell r="F1116" t="str">
            <v xml:space="preserve">operacionales de ventas  </v>
          </cell>
          <cell r="G1116" t="str">
            <v xml:space="preserve">gastos del personal      </v>
          </cell>
          <cell r="H1116" t="str">
            <v>gastos de personal-mandat</v>
          </cell>
          <cell r="I1116" t="str">
            <v>gastos de personal -manda</v>
          </cell>
        </row>
        <row r="1117">
          <cell r="A1117">
            <v>94355210</v>
          </cell>
          <cell r="B1117" t="str">
            <v>5210</v>
          </cell>
          <cell r="C1117">
            <v>3</v>
          </cell>
          <cell r="D1117" t="str">
            <v xml:space="preserve">honorarios               </v>
          </cell>
          <cell r="E1117" t="str">
            <v>Gastos</v>
          </cell>
          <cell r="F1117" t="str">
            <v xml:space="preserve">operacionales de ventas  </v>
          </cell>
          <cell r="G1117" t="str">
            <v xml:space="preserve">honorarios               </v>
          </cell>
        </row>
        <row r="1118">
          <cell r="A1118">
            <v>9435521096</v>
          </cell>
          <cell r="B1118" t="str">
            <v>521096</v>
          </cell>
          <cell r="C1118">
            <v>4</v>
          </cell>
          <cell r="D1118" t="str">
            <v xml:space="preserve">otros honorarios         </v>
          </cell>
          <cell r="E1118" t="str">
            <v>Gastos</v>
          </cell>
          <cell r="F1118" t="str">
            <v xml:space="preserve">operacionales de ventas  </v>
          </cell>
          <cell r="G1118" t="str">
            <v xml:space="preserve">honorarios               </v>
          </cell>
          <cell r="H1118" t="str">
            <v xml:space="preserve">otros honorarios         </v>
          </cell>
        </row>
        <row r="1119">
          <cell r="A1119">
            <v>943552109601</v>
          </cell>
          <cell r="B1119" t="str">
            <v>52109601</v>
          </cell>
          <cell r="C1119">
            <v>5</v>
          </cell>
          <cell r="D1119" t="str">
            <v xml:space="preserve">otros honorarios         </v>
          </cell>
          <cell r="E1119" t="str">
            <v>Gastos</v>
          </cell>
          <cell r="F1119" t="str">
            <v xml:space="preserve">operacionales de ventas  </v>
          </cell>
          <cell r="G1119" t="str">
            <v xml:space="preserve">honorarios               </v>
          </cell>
          <cell r="H1119" t="str">
            <v xml:space="preserve">otros honorarios         </v>
          </cell>
          <cell r="I1119" t="str">
            <v xml:space="preserve">otros honorarios         </v>
          </cell>
        </row>
        <row r="1120">
          <cell r="A1120">
            <v>94355215</v>
          </cell>
          <cell r="B1120" t="str">
            <v>5215</v>
          </cell>
          <cell r="C1120">
            <v>3</v>
          </cell>
          <cell r="D1120" t="str">
            <v xml:space="preserve">impuestos                </v>
          </cell>
          <cell r="E1120" t="str">
            <v>Gastos</v>
          </cell>
          <cell r="F1120" t="str">
            <v xml:space="preserve">operacionales de ventas  </v>
          </cell>
          <cell r="G1120" t="str">
            <v xml:space="preserve">impuestos                </v>
          </cell>
        </row>
        <row r="1121">
          <cell r="A1121">
            <v>9435521505</v>
          </cell>
          <cell r="B1121" t="str">
            <v>521505</v>
          </cell>
          <cell r="C1121">
            <v>4</v>
          </cell>
          <cell r="D1121" t="str">
            <v>impuesto de industria y c</v>
          </cell>
          <cell r="E1121" t="str">
            <v>Gastos</v>
          </cell>
          <cell r="F1121" t="str">
            <v xml:space="preserve">operacionales de ventas  </v>
          </cell>
          <cell r="G1121" t="str">
            <v xml:space="preserve">impuestos                </v>
          </cell>
          <cell r="H1121" t="str">
            <v>impuesto de industria y c</v>
          </cell>
        </row>
        <row r="1122">
          <cell r="A1122">
            <v>943552150501</v>
          </cell>
          <cell r="B1122" t="str">
            <v>52150501</v>
          </cell>
          <cell r="C1122">
            <v>5</v>
          </cell>
          <cell r="D1122" t="str">
            <v>impuesto de industria com</v>
          </cell>
          <cell r="E1122" t="str">
            <v>Gastos</v>
          </cell>
          <cell r="F1122" t="str">
            <v xml:space="preserve">operacionales de ventas  </v>
          </cell>
          <cell r="G1122" t="str">
            <v xml:space="preserve">impuestos                </v>
          </cell>
          <cell r="H1122" t="str">
            <v>impuesto de industria y c</v>
          </cell>
          <cell r="I1122" t="str">
            <v>impuesto de industria com</v>
          </cell>
        </row>
        <row r="1123">
          <cell r="A1123">
            <v>943552150502</v>
          </cell>
          <cell r="B1123" t="str">
            <v>52150502</v>
          </cell>
          <cell r="C1123">
            <v>5</v>
          </cell>
          <cell r="D1123" t="str">
            <v xml:space="preserve">avisos y tableros        </v>
          </cell>
          <cell r="E1123" t="str">
            <v>Gastos</v>
          </cell>
          <cell r="F1123" t="str">
            <v xml:space="preserve">operacionales de ventas  </v>
          </cell>
          <cell r="G1123" t="str">
            <v xml:space="preserve">impuestos                </v>
          </cell>
          <cell r="H1123" t="str">
            <v>impuesto de industria y c</v>
          </cell>
          <cell r="I1123" t="str">
            <v xml:space="preserve">avisos y tableros        </v>
          </cell>
        </row>
        <row r="1124">
          <cell r="A1124">
            <v>9435521530</v>
          </cell>
          <cell r="B1124" t="str">
            <v>521530</v>
          </cell>
          <cell r="C1124">
            <v>4</v>
          </cell>
          <cell r="D1124" t="str">
            <v xml:space="preserve">de turismo               </v>
          </cell>
          <cell r="E1124" t="str">
            <v>Gastos</v>
          </cell>
          <cell r="F1124" t="str">
            <v xml:space="preserve">operacionales de ventas  </v>
          </cell>
          <cell r="G1124" t="str">
            <v xml:space="preserve">impuestos                </v>
          </cell>
          <cell r="H1124" t="str">
            <v xml:space="preserve">de turismo               </v>
          </cell>
        </row>
        <row r="1125">
          <cell r="A1125">
            <v>943552153001</v>
          </cell>
          <cell r="B1125" t="str">
            <v>52153001</v>
          </cell>
          <cell r="C1125">
            <v>5</v>
          </cell>
          <cell r="D1125" t="str">
            <v xml:space="preserve">de turismo               </v>
          </cell>
          <cell r="E1125" t="str">
            <v>Gastos</v>
          </cell>
          <cell r="F1125" t="str">
            <v xml:space="preserve">operacionales de ventas  </v>
          </cell>
          <cell r="G1125" t="str">
            <v xml:space="preserve">impuestos                </v>
          </cell>
          <cell r="H1125" t="str">
            <v xml:space="preserve">de turismo               </v>
          </cell>
          <cell r="I1125" t="str">
            <v xml:space="preserve">de turismo               </v>
          </cell>
        </row>
        <row r="1126">
          <cell r="A1126">
            <v>9435521570</v>
          </cell>
          <cell r="B1126" t="str">
            <v>521570</v>
          </cell>
          <cell r="C1126">
            <v>4</v>
          </cell>
          <cell r="D1126" t="str">
            <v xml:space="preserve">iva descontable          </v>
          </cell>
          <cell r="E1126" t="str">
            <v>Gastos</v>
          </cell>
          <cell r="F1126" t="str">
            <v xml:space="preserve">operacionales de ventas  </v>
          </cell>
          <cell r="G1126" t="str">
            <v xml:space="preserve">impuestos                </v>
          </cell>
          <cell r="H1126" t="str">
            <v xml:space="preserve">iva descontable          </v>
          </cell>
        </row>
        <row r="1127">
          <cell r="A1127">
            <v>943552157001</v>
          </cell>
          <cell r="B1127" t="str">
            <v>52157001</v>
          </cell>
          <cell r="C1127">
            <v>5</v>
          </cell>
          <cell r="D1127" t="str">
            <v xml:space="preserve">iva descontable          </v>
          </cell>
          <cell r="E1127" t="str">
            <v>Gastos</v>
          </cell>
          <cell r="F1127" t="str">
            <v xml:space="preserve">operacionales de ventas  </v>
          </cell>
          <cell r="G1127" t="str">
            <v xml:space="preserve">impuestos                </v>
          </cell>
          <cell r="H1127" t="str">
            <v xml:space="preserve">iva descontable          </v>
          </cell>
          <cell r="I1127" t="str">
            <v xml:space="preserve">iva descontable          </v>
          </cell>
        </row>
        <row r="1128">
          <cell r="A1128">
            <v>94355220</v>
          </cell>
          <cell r="B1128" t="str">
            <v>5220</v>
          </cell>
          <cell r="C1128">
            <v>3</v>
          </cell>
          <cell r="D1128" t="str">
            <v xml:space="preserve">arrendamientos           </v>
          </cell>
          <cell r="E1128" t="str">
            <v>Gastos</v>
          </cell>
          <cell r="F1128" t="str">
            <v xml:space="preserve">operacionales de ventas  </v>
          </cell>
          <cell r="G1128" t="str">
            <v xml:space="preserve">arrendamientos           </v>
          </cell>
        </row>
        <row r="1129">
          <cell r="A1129">
            <v>9435522010</v>
          </cell>
          <cell r="B1129" t="str">
            <v>522010</v>
          </cell>
          <cell r="C1129">
            <v>4</v>
          </cell>
          <cell r="D1129" t="str">
            <v>construcciones y edificac</v>
          </cell>
          <cell r="E1129" t="str">
            <v>Gastos</v>
          </cell>
          <cell r="F1129" t="str">
            <v xml:space="preserve">operacionales de ventas  </v>
          </cell>
          <cell r="G1129" t="str">
            <v xml:space="preserve">arrendamientos           </v>
          </cell>
          <cell r="H1129" t="str">
            <v>construcciones y edificac</v>
          </cell>
        </row>
        <row r="1130">
          <cell r="A1130">
            <v>943552201001</v>
          </cell>
          <cell r="B1130" t="str">
            <v>52201001</v>
          </cell>
          <cell r="C1130">
            <v>5</v>
          </cell>
          <cell r="D1130" t="str">
            <v>construcciones y edificac</v>
          </cell>
          <cell r="E1130" t="str">
            <v>Gastos</v>
          </cell>
          <cell r="F1130" t="str">
            <v xml:space="preserve">operacionales de ventas  </v>
          </cell>
          <cell r="G1130" t="str">
            <v xml:space="preserve">arrendamientos           </v>
          </cell>
          <cell r="H1130" t="str">
            <v>construcciones y edificac</v>
          </cell>
          <cell r="I1130" t="str">
            <v>construcciones y edificac</v>
          </cell>
        </row>
        <row r="1131">
          <cell r="A1131">
            <v>9435522015</v>
          </cell>
          <cell r="B1131" t="str">
            <v>522015</v>
          </cell>
          <cell r="C1131">
            <v>4</v>
          </cell>
          <cell r="D1131" t="str">
            <v xml:space="preserve">maquinaria y equipo      </v>
          </cell>
          <cell r="E1131" t="str">
            <v>Gastos</v>
          </cell>
          <cell r="F1131" t="str">
            <v xml:space="preserve">operacionales de ventas  </v>
          </cell>
          <cell r="G1131" t="str">
            <v xml:space="preserve">arrendamientos           </v>
          </cell>
          <cell r="H1131" t="str">
            <v xml:space="preserve">maquinaria y equipo      </v>
          </cell>
        </row>
        <row r="1132">
          <cell r="A1132">
            <v>943552201501</v>
          </cell>
          <cell r="B1132" t="str">
            <v>52201501</v>
          </cell>
          <cell r="C1132">
            <v>5</v>
          </cell>
          <cell r="D1132" t="str">
            <v xml:space="preserve">maquinaria y equipo      </v>
          </cell>
          <cell r="E1132" t="str">
            <v>Gastos</v>
          </cell>
          <cell r="F1132" t="str">
            <v xml:space="preserve">operacionales de ventas  </v>
          </cell>
          <cell r="G1132" t="str">
            <v xml:space="preserve">arrendamientos           </v>
          </cell>
          <cell r="H1132" t="str">
            <v xml:space="preserve">maquinaria y equipo      </v>
          </cell>
          <cell r="I1132" t="str">
            <v xml:space="preserve">maquinaria y equipo      </v>
          </cell>
        </row>
        <row r="1133">
          <cell r="A1133">
            <v>9435522025</v>
          </cell>
          <cell r="B1133" t="str">
            <v>522025</v>
          </cell>
          <cell r="C1133">
            <v>4</v>
          </cell>
          <cell r="D1133" t="str">
            <v xml:space="preserve">equipo de comunicacion y </v>
          </cell>
          <cell r="E1133" t="str">
            <v>Gastos</v>
          </cell>
          <cell r="F1133" t="str">
            <v xml:space="preserve">operacionales de ventas  </v>
          </cell>
          <cell r="G1133" t="str">
            <v xml:space="preserve">arrendamientos           </v>
          </cell>
          <cell r="H1133" t="str">
            <v xml:space="preserve">equipo de comunicacion y </v>
          </cell>
        </row>
        <row r="1134">
          <cell r="A1134">
            <v>943552202501</v>
          </cell>
          <cell r="B1134" t="str">
            <v>52202501</v>
          </cell>
          <cell r="C1134">
            <v>5</v>
          </cell>
          <cell r="D1134" t="str">
            <v xml:space="preserve">equipo de comunicacion y </v>
          </cell>
          <cell r="E1134" t="str">
            <v>Gastos</v>
          </cell>
          <cell r="F1134" t="str">
            <v xml:space="preserve">operacionales de ventas  </v>
          </cell>
          <cell r="G1134" t="str">
            <v xml:space="preserve">arrendamientos           </v>
          </cell>
          <cell r="H1134" t="str">
            <v>equipo de comunicación y</v>
          </cell>
          <cell r="I1134" t="str">
            <v xml:space="preserve">equipo de comunicacion y </v>
          </cell>
        </row>
        <row r="1135">
          <cell r="A1135">
            <v>9435522035</v>
          </cell>
          <cell r="B1135" t="str">
            <v>522035</v>
          </cell>
          <cell r="C1135">
            <v>4</v>
          </cell>
          <cell r="D1135" t="str">
            <v>equipo de hoteles y resta</v>
          </cell>
          <cell r="E1135" t="str">
            <v>Gastos</v>
          </cell>
          <cell r="F1135" t="str">
            <v xml:space="preserve">operacionales de ventas  </v>
          </cell>
          <cell r="G1135" t="str">
            <v xml:space="preserve">arrendamientos           </v>
          </cell>
          <cell r="H1135" t="str">
            <v>equipo de hoteles y resta</v>
          </cell>
        </row>
        <row r="1136">
          <cell r="A1136">
            <v>943552203501</v>
          </cell>
          <cell r="B1136" t="str">
            <v>52203501</v>
          </cell>
          <cell r="C1136">
            <v>5</v>
          </cell>
          <cell r="D1136" t="str">
            <v>equipos de hotel y restau</v>
          </cell>
          <cell r="E1136" t="str">
            <v>Gastos</v>
          </cell>
          <cell r="F1136" t="str">
            <v xml:space="preserve">operacionales de ventas  </v>
          </cell>
          <cell r="G1136" t="str">
            <v xml:space="preserve">arrendamientos           </v>
          </cell>
          <cell r="H1136" t="str">
            <v>equipo de hoteles y resta</v>
          </cell>
          <cell r="I1136" t="str">
            <v>equipos de hotel y restau</v>
          </cell>
        </row>
        <row r="1137">
          <cell r="A1137">
            <v>9435522095</v>
          </cell>
          <cell r="B1137" t="str">
            <v>522095</v>
          </cell>
          <cell r="C1137">
            <v>4</v>
          </cell>
          <cell r="D1137" t="str">
            <v xml:space="preserve">otros                    </v>
          </cell>
          <cell r="E1137" t="str">
            <v>Gastos</v>
          </cell>
          <cell r="F1137" t="str">
            <v xml:space="preserve">operacionales de ventas  </v>
          </cell>
          <cell r="G1137" t="str">
            <v xml:space="preserve">arrendamientos           </v>
          </cell>
          <cell r="H1137" t="str">
            <v xml:space="preserve">otros                    </v>
          </cell>
        </row>
        <row r="1138">
          <cell r="A1138">
            <v>943552209501</v>
          </cell>
          <cell r="B1138" t="str">
            <v>52209501</v>
          </cell>
          <cell r="C1138">
            <v>5</v>
          </cell>
          <cell r="D1138" t="str">
            <v xml:space="preserve">otros                    </v>
          </cell>
          <cell r="E1138" t="str">
            <v>Gastos</v>
          </cell>
          <cell r="F1138" t="str">
            <v xml:space="preserve">operacionales de ventas  </v>
          </cell>
          <cell r="G1138" t="str">
            <v xml:space="preserve">arrendamientos           </v>
          </cell>
          <cell r="H1138" t="str">
            <v>otros</v>
          </cell>
          <cell r="I1138" t="str">
            <v xml:space="preserve">otros                    </v>
          </cell>
        </row>
        <row r="1139">
          <cell r="A1139">
            <v>94355225</v>
          </cell>
          <cell r="B1139" t="str">
            <v>5225</v>
          </cell>
          <cell r="C1139">
            <v>3</v>
          </cell>
          <cell r="D1139" t="str">
            <v>contribuciones y afiliaci</v>
          </cell>
          <cell r="E1139" t="str">
            <v>Gastos</v>
          </cell>
          <cell r="F1139" t="str">
            <v xml:space="preserve">operacionales de ventas  </v>
          </cell>
          <cell r="G1139" t="str">
            <v>contribuciones y afiliaci</v>
          </cell>
        </row>
        <row r="1140">
          <cell r="A1140">
            <v>9435522505</v>
          </cell>
          <cell r="B1140" t="str">
            <v>522505</v>
          </cell>
          <cell r="C1140">
            <v>4</v>
          </cell>
          <cell r="D1140" t="str">
            <v xml:space="preserve">contribuciones           </v>
          </cell>
          <cell r="E1140" t="str">
            <v>Gastos</v>
          </cell>
          <cell r="F1140" t="str">
            <v xml:space="preserve">operacionales de ventas  </v>
          </cell>
          <cell r="G1140" t="str">
            <v>contribuciones y afiliaci</v>
          </cell>
          <cell r="H1140" t="str">
            <v xml:space="preserve">contribuciones           </v>
          </cell>
        </row>
        <row r="1141">
          <cell r="A1141">
            <v>943552250501</v>
          </cell>
          <cell r="B1141" t="str">
            <v>52250501</v>
          </cell>
          <cell r="C1141">
            <v>5</v>
          </cell>
          <cell r="D1141" t="str">
            <v xml:space="preserve">contribuciones           </v>
          </cell>
          <cell r="E1141" t="str">
            <v>Gastos</v>
          </cell>
          <cell r="F1141" t="str">
            <v xml:space="preserve">operacionales de ventas  </v>
          </cell>
          <cell r="G1141" t="str">
            <v>contribuciones y afiliaci</v>
          </cell>
          <cell r="H1141" t="str">
            <v xml:space="preserve">contribuciones           </v>
          </cell>
          <cell r="I1141" t="str">
            <v xml:space="preserve">contribuciones           </v>
          </cell>
        </row>
        <row r="1142">
          <cell r="A1142">
            <v>9435522510</v>
          </cell>
          <cell r="B1142" t="str">
            <v>522510</v>
          </cell>
          <cell r="C1142">
            <v>4</v>
          </cell>
          <cell r="D1142" t="str">
            <v>afiliaciones y sostenimie</v>
          </cell>
          <cell r="E1142" t="str">
            <v>Gastos</v>
          </cell>
          <cell r="F1142" t="str">
            <v xml:space="preserve">operacionales de ventas  </v>
          </cell>
          <cell r="G1142" t="str">
            <v>contribuciones y afiliaci</v>
          </cell>
          <cell r="H1142" t="str">
            <v>afiliaciones y sostenimie</v>
          </cell>
        </row>
        <row r="1143">
          <cell r="A1143">
            <v>943552251001</v>
          </cell>
          <cell r="B1143" t="str">
            <v>52251001</v>
          </cell>
          <cell r="C1143">
            <v>5</v>
          </cell>
          <cell r="D1143" t="str">
            <v>afiliaciones y sostenimie</v>
          </cell>
          <cell r="E1143" t="str">
            <v>Gastos</v>
          </cell>
          <cell r="F1143" t="str">
            <v xml:space="preserve">operacionales de ventas  </v>
          </cell>
          <cell r="G1143" t="str">
            <v>contribuciones y afiliaci</v>
          </cell>
          <cell r="H1143" t="str">
            <v>afiliaciones y sostenimie</v>
          </cell>
          <cell r="I1143" t="str">
            <v>afiliaciones y sostenimie</v>
          </cell>
        </row>
        <row r="1144">
          <cell r="A1144">
            <v>943552251002</v>
          </cell>
          <cell r="B1144" t="str">
            <v>52251002</v>
          </cell>
          <cell r="C1144">
            <v>5</v>
          </cell>
          <cell r="D1144" t="str">
            <v xml:space="preserve">direc tv                 </v>
          </cell>
          <cell r="E1144" t="str">
            <v>Gastos</v>
          </cell>
          <cell r="F1144" t="str">
            <v xml:space="preserve">operacionales de ventas  </v>
          </cell>
          <cell r="G1144" t="str">
            <v>contribuciones y afiliaci</v>
          </cell>
          <cell r="H1144" t="str">
            <v>afiliaciones y sostenimie</v>
          </cell>
          <cell r="I1144" t="str">
            <v xml:space="preserve">direc tv                 </v>
          </cell>
        </row>
        <row r="1145">
          <cell r="A1145">
            <v>94355230</v>
          </cell>
          <cell r="B1145" t="str">
            <v>5230</v>
          </cell>
          <cell r="C1145">
            <v>3</v>
          </cell>
          <cell r="D1145" t="str">
            <v xml:space="preserve">seguros                  </v>
          </cell>
          <cell r="E1145" t="str">
            <v>Gastos</v>
          </cell>
          <cell r="F1145" t="str">
            <v xml:space="preserve">operacionales de ventas  </v>
          </cell>
          <cell r="G1145" t="str">
            <v xml:space="preserve">seguros                  </v>
          </cell>
        </row>
        <row r="1146">
          <cell r="A1146">
            <v>94355235</v>
          </cell>
          <cell r="B1146" t="str">
            <v>5235</v>
          </cell>
          <cell r="C1146">
            <v>3</v>
          </cell>
          <cell r="D1146" t="str">
            <v xml:space="preserve">servicios                </v>
          </cell>
          <cell r="E1146" t="str">
            <v>Gastos</v>
          </cell>
          <cell r="F1146" t="str">
            <v xml:space="preserve">operacionales de ventas  </v>
          </cell>
          <cell r="G1146" t="str">
            <v xml:space="preserve">servicios                </v>
          </cell>
        </row>
        <row r="1147">
          <cell r="A1147">
            <v>9435523505</v>
          </cell>
          <cell r="B1147" t="str">
            <v>523505</v>
          </cell>
          <cell r="C1147">
            <v>4</v>
          </cell>
          <cell r="D1147" t="str">
            <v xml:space="preserve">aseo y vigilancia        </v>
          </cell>
          <cell r="E1147" t="str">
            <v>Gastos</v>
          </cell>
          <cell r="F1147" t="str">
            <v xml:space="preserve">operacionales de ventas  </v>
          </cell>
          <cell r="G1147" t="str">
            <v xml:space="preserve">servicios                </v>
          </cell>
          <cell r="H1147" t="str">
            <v xml:space="preserve">aseo y vigilancia        </v>
          </cell>
        </row>
        <row r="1148">
          <cell r="A1148">
            <v>943552350501</v>
          </cell>
          <cell r="B1148" t="str">
            <v>52350501</v>
          </cell>
          <cell r="C1148">
            <v>5</v>
          </cell>
          <cell r="D1148" t="str">
            <v xml:space="preserve">contratos de aseo        </v>
          </cell>
          <cell r="E1148" t="str">
            <v>Gastos</v>
          </cell>
          <cell r="F1148" t="str">
            <v xml:space="preserve">operacionales de ventas  </v>
          </cell>
          <cell r="G1148" t="str">
            <v xml:space="preserve">servicios                </v>
          </cell>
          <cell r="H1148" t="str">
            <v xml:space="preserve">aseo y vigilancia        </v>
          </cell>
          <cell r="I1148" t="str">
            <v xml:space="preserve">contratos de aseo        </v>
          </cell>
        </row>
        <row r="1149">
          <cell r="A1149">
            <v>943552350502</v>
          </cell>
          <cell r="B1149" t="str">
            <v>52350502</v>
          </cell>
          <cell r="C1149">
            <v>5</v>
          </cell>
          <cell r="D1149" t="str">
            <v xml:space="preserve">vigilancia               </v>
          </cell>
          <cell r="E1149" t="str">
            <v>Gastos</v>
          </cell>
          <cell r="F1149" t="str">
            <v xml:space="preserve">operacionales de ventas  </v>
          </cell>
          <cell r="G1149" t="str">
            <v xml:space="preserve">servicios                </v>
          </cell>
          <cell r="H1149" t="str">
            <v xml:space="preserve">aseo y vigilancia        </v>
          </cell>
          <cell r="I1149" t="str">
            <v xml:space="preserve">vigilancia               </v>
          </cell>
        </row>
        <row r="1150">
          <cell r="A1150">
            <v>9435523510</v>
          </cell>
          <cell r="B1150" t="str">
            <v>523510</v>
          </cell>
          <cell r="C1150">
            <v>4</v>
          </cell>
          <cell r="D1150" t="str">
            <v xml:space="preserve">temporales               </v>
          </cell>
          <cell r="E1150" t="str">
            <v>Gastos</v>
          </cell>
          <cell r="F1150" t="str">
            <v xml:space="preserve">operacionales de ventas  </v>
          </cell>
          <cell r="G1150" t="str">
            <v xml:space="preserve">servicios                </v>
          </cell>
          <cell r="H1150" t="str">
            <v xml:space="preserve">temporales               </v>
          </cell>
        </row>
        <row r="1151">
          <cell r="A1151">
            <v>943552351001</v>
          </cell>
          <cell r="B1151" t="str">
            <v>52351001</v>
          </cell>
          <cell r="C1151">
            <v>5</v>
          </cell>
          <cell r="D1151" t="str">
            <v xml:space="preserve">temporales               </v>
          </cell>
          <cell r="E1151" t="str">
            <v>Gastos</v>
          </cell>
          <cell r="F1151" t="str">
            <v xml:space="preserve">operacionales de ventas  </v>
          </cell>
          <cell r="G1151" t="str">
            <v xml:space="preserve">servicios                </v>
          </cell>
          <cell r="H1151" t="str">
            <v xml:space="preserve">temporales               </v>
          </cell>
          <cell r="I1151" t="str">
            <v xml:space="preserve">temporales               </v>
          </cell>
        </row>
        <row r="1152">
          <cell r="A1152">
            <v>9435523515</v>
          </cell>
          <cell r="B1152" t="str">
            <v>523515</v>
          </cell>
          <cell r="C1152">
            <v>4</v>
          </cell>
          <cell r="D1152" t="str">
            <v xml:space="preserve">asistencia tecnica       </v>
          </cell>
          <cell r="E1152" t="str">
            <v>Gastos</v>
          </cell>
          <cell r="F1152" t="str">
            <v xml:space="preserve">operacionales de ventas  </v>
          </cell>
          <cell r="G1152" t="str">
            <v xml:space="preserve">servicios                </v>
          </cell>
          <cell r="H1152" t="str">
            <v xml:space="preserve">asistencia tecnica       </v>
          </cell>
        </row>
        <row r="1153">
          <cell r="A1153">
            <v>943552351501</v>
          </cell>
          <cell r="B1153" t="str">
            <v>52351501</v>
          </cell>
          <cell r="C1153">
            <v>5</v>
          </cell>
          <cell r="D1153" t="str">
            <v xml:space="preserve">asistencia tecnica       </v>
          </cell>
          <cell r="E1153" t="str">
            <v>Gastos</v>
          </cell>
          <cell r="F1153" t="str">
            <v xml:space="preserve">operacionales de ventas  </v>
          </cell>
          <cell r="G1153" t="str">
            <v xml:space="preserve">servicios                </v>
          </cell>
          <cell r="H1153" t="str">
            <v xml:space="preserve">asistencia tecnica       </v>
          </cell>
          <cell r="I1153" t="str">
            <v xml:space="preserve">asistencia tecnica       </v>
          </cell>
        </row>
        <row r="1154">
          <cell r="A1154">
            <v>9435523525</v>
          </cell>
          <cell r="B1154" t="str">
            <v>523525</v>
          </cell>
          <cell r="C1154">
            <v>4</v>
          </cell>
          <cell r="D1154" t="str">
            <v>acueducto y alcantarillad</v>
          </cell>
          <cell r="E1154" t="str">
            <v>Gastos</v>
          </cell>
          <cell r="F1154" t="str">
            <v xml:space="preserve">operacionales de ventas  </v>
          </cell>
          <cell r="G1154" t="str">
            <v xml:space="preserve">servicios                </v>
          </cell>
          <cell r="H1154" t="str">
            <v>acueducto y alcantarillad</v>
          </cell>
        </row>
        <row r="1155">
          <cell r="A1155">
            <v>943552352501</v>
          </cell>
          <cell r="B1155" t="str">
            <v>52352501</v>
          </cell>
          <cell r="C1155">
            <v>5</v>
          </cell>
          <cell r="D1155" t="str">
            <v>acueducto y alcantarillad</v>
          </cell>
          <cell r="E1155" t="str">
            <v>Gastos</v>
          </cell>
          <cell r="F1155" t="str">
            <v xml:space="preserve">operacionales de ventas  </v>
          </cell>
          <cell r="G1155" t="str">
            <v xml:space="preserve">servicios                </v>
          </cell>
          <cell r="H1155" t="str">
            <v>acueducto y alcantarillad</v>
          </cell>
          <cell r="I1155" t="str">
            <v>acueducto y alcantarillad</v>
          </cell>
        </row>
        <row r="1156">
          <cell r="A1156">
            <v>9435523530</v>
          </cell>
          <cell r="B1156" t="str">
            <v>523530</v>
          </cell>
          <cell r="C1156">
            <v>4</v>
          </cell>
          <cell r="D1156" t="str">
            <v xml:space="preserve">energia electrica        </v>
          </cell>
          <cell r="E1156" t="str">
            <v>Gastos</v>
          </cell>
          <cell r="F1156" t="str">
            <v xml:space="preserve">operacionales de ventas  </v>
          </cell>
          <cell r="G1156" t="str">
            <v xml:space="preserve">servicios                </v>
          </cell>
          <cell r="H1156" t="str">
            <v xml:space="preserve">energia electrica        </v>
          </cell>
        </row>
        <row r="1157">
          <cell r="A1157">
            <v>943552353001</v>
          </cell>
          <cell r="B1157" t="str">
            <v>52353001</v>
          </cell>
          <cell r="C1157">
            <v>5</v>
          </cell>
          <cell r="D1157" t="str">
            <v xml:space="preserve">energia electrica        </v>
          </cell>
          <cell r="E1157" t="str">
            <v>Gastos</v>
          </cell>
          <cell r="F1157" t="str">
            <v xml:space="preserve">operacionales de ventas  </v>
          </cell>
          <cell r="G1157" t="str">
            <v xml:space="preserve">servicios                </v>
          </cell>
          <cell r="H1157" t="str">
            <v xml:space="preserve">energia electrica        </v>
          </cell>
          <cell r="I1157" t="str">
            <v xml:space="preserve">energia electrica        </v>
          </cell>
        </row>
        <row r="1158">
          <cell r="A1158">
            <v>9435523535</v>
          </cell>
          <cell r="B1158" t="str">
            <v>523535</v>
          </cell>
          <cell r="C1158">
            <v>4</v>
          </cell>
          <cell r="D1158" t="str">
            <v xml:space="preserve">telefono                 </v>
          </cell>
          <cell r="E1158" t="str">
            <v>Gastos</v>
          </cell>
          <cell r="F1158" t="str">
            <v xml:space="preserve">operacionales de ventas  </v>
          </cell>
          <cell r="G1158" t="str">
            <v xml:space="preserve">servicios                </v>
          </cell>
          <cell r="H1158" t="str">
            <v xml:space="preserve">telefono                 </v>
          </cell>
        </row>
        <row r="1159">
          <cell r="A1159">
            <v>943552353501</v>
          </cell>
          <cell r="B1159" t="str">
            <v>52353501</v>
          </cell>
          <cell r="C1159">
            <v>5</v>
          </cell>
          <cell r="D1159" t="str">
            <v xml:space="preserve">telefono                 </v>
          </cell>
          <cell r="E1159" t="str">
            <v>Gastos</v>
          </cell>
          <cell r="F1159" t="str">
            <v xml:space="preserve">operacionales de ventas  </v>
          </cell>
          <cell r="G1159" t="str">
            <v xml:space="preserve">servicios                </v>
          </cell>
          <cell r="H1159" t="str">
            <v xml:space="preserve">telefono                 </v>
          </cell>
          <cell r="I1159" t="str">
            <v xml:space="preserve">telefono                 </v>
          </cell>
        </row>
        <row r="1160">
          <cell r="A1160">
            <v>9435523536</v>
          </cell>
          <cell r="B1160" t="str">
            <v>523536</v>
          </cell>
          <cell r="C1160">
            <v>4</v>
          </cell>
          <cell r="D1160" t="str">
            <v xml:space="preserve">cargo fijo telefonos     </v>
          </cell>
          <cell r="E1160" t="str">
            <v>Gastos</v>
          </cell>
          <cell r="F1160" t="str">
            <v xml:space="preserve">operacionales de ventas  </v>
          </cell>
          <cell r="G1160" t="str">
            <v xml:space="preserve">servicios                </v>
          </cell>
          <cell r="H1160" t="str">
            <v xml:space="preserve">cargo fijo telefonos     </v>
          </cell>
        </row>
        <row r="1161">
          <cell r="A1161">
            <v>943552353601</v>
          </cell>
          <cell r="B1161" t="str">
            <v>52353601</v>
          </cell>
          <cell r="C1161">
            <v>5</v>
          </cell>
          <cell r="D1161" t="str">
            <v xml:space="preserve">carfo fijo telefonos     </v>
          </cell>
          <cell r="E1161" t="str">
            <v>Gastos</v>
          </cell>
          <cell r="F1161" t="str">
            <v xml:space="preserve">operacionales de ventas  </v>
          </cell>
          <cell r="G1161" t="str">
            <v xml:space="preserve">servicios                </v>
          </cell>
          <cell r="H1161" t="str">
            <v xml:space="preserve">cargo fijo telefonos     </v>
          </cell>
          <cell r="I1161" t="str">
            <v xml:space="preserve">carfo fijo telefonos     </v>
          </cell>
        </row>
        <row r="1162">
          <cell r="A1162">
            <v>9435523537</v>
          </cell>
          <cell r="B1162" t="str">
            <v>523537</v>
          </cell>
          <cell r="C1162">
            <v>4</v>
          </cell>
          <cell r="D1162" t="str">
            <v>fondo del deporte telefon</v>
          </cell>
          <cell r="E1162" t="str">
            <v>Gastos</v>
          </cell>
          <cell r="F1162" t="str">
            <v xml:space="preserve">operacionales de ventas  </v>
          </cell>
          <cell r="G1162" t="str">
            <v xml:space="preserve">servicios                </v>
          </cell>
          <cell r="H1162" t="str">
            <v>fondo del deporte telefon</v>
          </cell>
        </row>
        <row r="1163">
          <cell r="A1163">
            <v>943552353701</v>
          </cell>
          <cell r="B1163" t="str">
            <v>52353701</v>
          </cell>
          <cell r="C1163">
            <v>5</v>
          </cell>
          <cell r="D1163" t="str">
            <v>fonfo del deporte telefon</v>
          </cell>
          <cell r="E1163" t="str">
            <v>Gastos</v>
          </cell>
          <cell r="F1163" t="str">
            <v xml:space="preserve">operacionales de ventas  </v>
          </cell>
          <cell r="G1163" t="str">
            <v xml:space="preserve">servicios                </v>
          </cell>
          <cell r="H1163" t="str">
            <v>fondo del deporte telefon</v>
          </cell>
          <cell r="I1163" t="str">
            <v>fonfo del deporte telefon</v>
          </cell>
        </row>
        <row r="1164">
          <cell r="A1164">
            <v>9435523538</v>
          </cell>
          <cell r="B1164" t="str">
            <v>523538</v>
          </cell>
          <cell r="C1164">
            <v>4</v>
          </cell>
          <cell r="D1164" t="str">
            <v xml:space="preserve">auditoria telefonica     </v>
          </cell>
          <cell r="E1164" t="str">
            <v>Gastos</v>
          </cell>
          <cell r="F1164" t="str">
            <v xml:space="preserve">operacionales de ventas  </v>
          </cell>
          <cell r="G1164" t="str">
            <v xml:space="preserve">servicios                </v>
          </cell>
          <cell r="H1164" t="str">
            <v xml:space="preserve">auditoria telefonica     </v>
          </cell>
        </row>
        <row r="1165">
          <cell r="A1165">
            <v>943552353801</v>
          </cell>
          <cell r="B1165" t="str">
            <v>52353801</v>
          </cell>
          <cell r="C1165">
            <v>5</v>
          </cell>
          <cell r="D1165" t="str">
            <v xml:space="preserve">auditoria telefonica     </v>
          </cell>
          <cell r="E1165" t="str">
            <v>Gastos</v>
          </cell>
          <cell r="F1165" t="str">
            <v xml:space="preserve">operacionales de ventas  </v>
          </cell>
          <cell r="G1165" t="str">
            <v xml:space="preserve">servicios                </v>
          </cell>
          <cell r="H1165" t="str">
            <v xml:space="preserve">auditoria telefonica     </v>
          </cell>
          <cell r="I1165" t="str">
            <v xml:space="preserve">auditoria telefonica     </v>
          </cell>
        </row>
        <row r="1166">
          <cell r="A1166">
            <v>9435523539</v>
          </cell>
          <cell r="B1166" t="str">
            <v>523539</v>
          </cell>
          <cell r="C1166">
            <v>4</v>
          </cell>
          <cell r="D1166" t="str">
            <v>marcaciones locales (gast</v>
          </cell>
          <cell r="E1166" t="str">
            <v>Gastos</v>
          </cell>
          <cell r="F1166" t="str">
            <v xml:space="preserve">operacionales de ventas  </v>
          </cell>
          <cell r="G1166" t="str">
            <v xml:space="preserve">servicios                </v>
          </cell>
          <cell r="H1166" t="str">
            <v>marcaciones locales (gast</v>
          </cell>
        </row>
        <row r="1167">
          <cell r="A1167">
            <v>943552353901</v>
          </cell>
          <cell r="B1167" t="str">
            <v>52353901</v>
          </cell>
          <cell r="C1167">
            <v>5</v>
          </cell>
          <cell r="D1167" t="str">
            <v>marcaciones locales (gast</v>
          </cell>
          <cell r="E1167" t="str">
            <v>Gastos</v>
          </cell>
          <cell r="F1167" t="str">
            <v xml:space="preserve">operacionales de ventas  </v>
          </cell>
          <cell r="G1167" t="str">
            <v xml:space="preserve">servicios                </v>
          </cell>
          <cell r="H1167" t="str">
            <v>marcaciones locales (gast</v>
          </cell>
          <cell r="I1167" t="str">
            <v>marcaciones locales (gast</v>
          </cell>
        </row>
        <row r="1168">
          <cell r="A1168">
            <v>9435523540</v>
          </cell>
          <cell r="B1168" t="str">
            <v>523540</v>
          </cell>
          <cell r="C1168">
            <v>4</v>
          </cell>
          <cell r="D1168" t="str">
            <v>correo portes y telegrama</v>
          </cell>
          <cell r="E1168" t="str">
            <v>Gastos</v>
          </cell>
          <cell r="F1168" t="str">
            <v xml:space="preserve">operacionales de ventas  </v>
          </cell>
          <cell r="G1168" t="str">
            <v xml:space="preserve">servicios                </v>
          </cell>
          <cell r="H1168" t="str">
            <v>correo portes y telegrama</v>
          </cell>
        </row>
        <row r="1169">
          <cell r="A1169">
            <v>943552354001</v>
          </cell>
          <cell r="B1169" t="str">
            <v>52354001</v>
          </cell>
          <cell r="C1169">
            <v>5</v>
          </cell>
          <cell r="D1169" t="str">
            <v>correo portes y telegrama</v>
          </cell>
          <cell r="E1169" t="str">
            <v>Gastos</v>
          </cell>
          <cell r="F1169" t="str">
            <v xml:space="preserve">operacionales de ventas  </v>
          </cell>
          <cell r="G1169" t="str">
            <v xml:space="preserve">servicios                </v>
          </cell>
          <cell r="H1169" t="str">
            <v>correo portes y telegrama</v>
          </cell>
          <cell r="I1169" t="str">
            <v>correo portes y telegrama</v>
          </cell>
        </row>
        <row r="1170">
          <cell r="A1170">
            <v>9435523545</v>
          </cell>
          <cell r="B1170" t="str">
            <v>523545</v>
          </cell>
          <cell r="C1170">
            <v>4</v>
          </cell>
          <cell r="D1170" t="str">
            <v>servicio tv por suscripci</v>
          </cell>
          <cell r="E1170" t="str">
            <v>Gastos</v>
          </cell>
          <cell r="F1170" t="str">
            <v xml:space="preserve">operacionales de ventas  </v>
          </cell>
          <cell r="G1170" t="str">
            <v xml:space="preserve">servicios                </v>
          </cell>
          <cell r="H1170" t="str">
            <v>servicio tv por suscripci</v>
          </cell>
        </row>
        <row r="1171">
          <cell r="A1171">
            <v>943552354501</v>
          </cell>
          <cell r="B1171" t="str">
            <v>52354501</v>
          </cell>
          <cell r="C1171">
            <v>5</v>
          </cell>
          <cell r="D1171" t="str">
            <v>sercico tv por suscripcio</v>
          </cell>
          <cell r="E1171" t="str">
            <v>Gastos</v>
          </cell>
          <cell r="F1171" t="str">
            <v xml:space="preserve">operacionales de ventas  </v>
          </cell>
          <cell r="G1171" t="str">
            <v xml:space="preserve">servicios                </v>
          </cell>
          <cell r="H1171" t="str">
            <v>servicio tv por suscripci</v>
          </cell>
          <cell r="I1171" t="str">
            <v>sercico tv por suscripcio</v>
          </cell>
        </row>
        <row r="1172">
          <cell r="A1172">
            <v>9435523550</v>
          </cell>
          <cell r="B1172" t="str">
            <v>523550</v>
          </cell>
          <cell r="C1172">
            <v>4</v>
          </cell>
          <cell r="D1172" t="str">
            <v>transporte fletes y acarr</v>
          </cell>
          <cell r="E1172" t="str">
            <v>Gastos</v>
          </cell>
          <cell r="F1172" t="str">
            <v xml:space="preserve">operacionales de ventas  </v>
          </cell>
          <cell r="G1172" t="str">
            <v xml:space="preserve">servicios                </v>
          </cell>
          <cell r="H1172" t="str">
            <v>transporte fletes y acarr</v>
          </cell>
        </row>
        <row r="1173">
          <cell r="A1173">
            <v>943552355001</v>
          </cell>
          <cell r="B1173" t="str">
            <v>52355001</v>
          </cell>
          <cell r="C1173">
            <v>5</v>
          </cell>
          <cell r="D1173" t="str">
            <v>transporte fletes y acarr</v>
          </cell>
          <cell r="E1173" t="str">
            <v>Gastos</v>
          </cell>
          <cell r="F1173" t="str">
            <v xml:space="preserve">operacionales de ventas  </v>
          </cell>
          <cell r="G1173" t="str">
            <v xml:space="preserve">servicios                </v>
          </cell>
          <cell r="H1173" t="str">
            <v>transporte fletes y acarr</v>
          </cell>
          <cell r="I1173" t="str">
            <v>transporte fletes y acarr</v>
          </cell>
        </row>
        <row r="1174">
          <cell r="A1174">
            <v>9435523555</v>
          </cell>
          <cell r="B1174" t="str">
            <v>523555</v>
          </cell>
          <cell r="C1174">
            <v>4</v>
          </cell>
          <cell r="D1174" t="str">
            <v xml:space="preserve">gas                      </v>
          </cell>
          <cell r="E1174" t="str">
            <v>Gastos</v>
          </cell>
          <cell r="F1174" t="str">
            <v xml:space="preserve">operacionales de ventas  </v>
          </cell>
          <cell r="G1174" t="str">
            <v xml:space="preserve">servicios                </v>
          </cell>
          <cell r="H1174" t="str">
            <v xml:space="preserve">gas                      </v>
          </cell>
        </row>
        <row r="1175">
          <cell r="A1175">
            <v>943552355501</v>
          </cell>
          <cell r="B1175" t="str">
            <v>52355501</v>
          </cell>
          <cell r="C1175">
            <v>5</v>
          </cell>
          <cell r="D1175" t="str">
            <v xml:space="preserve">gas                      </v>
          </cell>
          <cell r="E1175" t="str">
            <v>Gastos</v>
          </cell>
          <cell r="F1175" t="str">
            <v xml:space="preserve">operacionales de ventas  </v>
          </cell>
          <cell r="G1175" t="str">
            <v xml:space="preserve">servicios                </v>
          </cell>
          <cell r="H1175" t="str">
            <v>gas</v>
          </cell>
          <cell r="I1175" t="str">
            <v xml:space="preserve">gas                      </v>
          </cell>
        </row>
        <row r="1176">
          <cell r="A1176">
            <v>9435523560</v>
          </cell>
          <cell r="B1176" t="str">
            <v>523560</v>
          </cell>
          <cell r="C1176">
            <v>4</v>
          </cell>
          <cell r="D1176" t="str">
            <v>publicidad propaganda y p</v>
          </cell>
          <cell r="E1176" t="str">
            <v>Gastos</v>
          </cell>
          <cell r="F1176" t="str">
            <v xml:space="preserve">operacionales de ventas  </v>
          </cell>
          <cell r="G1176" t="str">
            <v xml:space="preserve">servicios                </v>
          </cell>
          <cell r="H1176" t="str">
            <v>publicidad propaganda y p</v>
          </cell>
        </row>
        <row r="1177">
          <cell r="A1177">
            <v>943552356001</v>
          </cell>
          <cell r="B1177" t="str">
            <v>52356001</v>
          </cell>
          <cell r="C1177">
            <v>5</v>
          </cell>
          <cell r="D1177" t="str">
            <v xml:space="preserve">publicidad, propaganda y </v>
          </cell>
          <cell r="E1177" t="str">
            <v>Gastos</v>
          </cell>
          <cell r="F1177" t="str">
            <v xml:space="preserve">operacionales de ventas  </v>
          </cell>
          <cell r="G1177" t="str">
            <v xml:space="preserve">servicios                </v>
          </cell>
          <cell r="H1177" t="str">
            <v>publicidad propaganda y p</v>
          </cell>
          <cell r="I1177" t="str">
            <v xml:space="preserve">publicidad, propaganda y </v>
          </cell>
        </row>
        <row r="1178">
          <cell r="A1178">
            <v>9435523565</v>
          </cell>
          <cell r="B1178" t="str">
            <v>523565</v>
          </cell>
          <cell r="C1178">
            <v>4</v>
          </cell>
          <cell r="D1178" t="str">
            <v xml:space="preserve">t.v. cable               </v>
          </cell>
          <cell r="E1178" t="str">
            <v>Gastos</v>
          </cell>
          <cell r="F1178" t="str">
            <v xml:space="preserve">operacionales de ventas  </v>
          </cell>
          <cell r="G1178" t="str">
            <v xml:space="preserve">servicios                </v>
          </cell>
          <cell r="H1178" t="str">
            <v xml:space="preserve">t.v. cable               </v>
          </cell>
        </row>
        <row r="1179">
          <cell r="A1179">
            <v>943552356501</v>
          </cell>
          <cell r="B1179" t="str">
            <v>52356501</v>
          </cell>
          <cell r="C1179">
            <v>5</v>
          </cell>
          <cell r="D1179" t="str">
            <v xml:space="preserve">tv cable                 </v>
          </cell>
          <cell r="E1179" t="str">
            <v>Gastos</v>
          </cell>
          <cell r="F1179" t="str">
            <v xml:space="preserve">operacionales de ventas  </v>
          </cell>
          <cell r="G1179" t="str">
            <v xml:space="preserve">servicios                </v>
          </cell>
          <cell r="H1179" t="str">
            <v xml:space="preserve">t.v. cable               </v>
          </cell>
          <cell r="I1179" t="str">
            <v xml:space="preserve">tv cable                 </v>
          </cell>
        </row>
        <row r="1180">
          <cell r="A1180">
            <v>9435523570</v>
          </cell>
          <cell r="B1180" t="str">
            <v>523570</v>
          </cell>
          <cell r="C1180">
            <v>4</v>
          </cell>
          <cell r="D1180" t="str">
            <v xml:space="preserve">lavanderia               </v>
          </cell>
          <cell r="E1180" t="str">
            <v>Gastos</v>
          </cell>
          <cell r="F1180" t="str">
            <v xml:space="preserve">operacionales de ventas  </v>
          </cell>
          <cell r="G1180" t="str">
            <v xml:space="preserve">servicios                </v>
          </cell>
          <cell r="H1180" t="str">
            <v xml:space="preserve">lavanderia               </v>
          </cell>
        </row>
        <row r="1181">
          <cell r="A1181">
            <v>943552357001</v>
          </cell>
          <cell r="B1181" t="str">
            <v>52357001</v>
          </cell>
          <cell r="C1181">
            <v>5</v>
          </cell>
          <cell r="D1181" t="str">
            <v xml:space="preserve">lavanderia               </v>
          </cell>
          <cell r="E1181" t="str">
            <v>Gastos</v>
          </cell>
          <cell r="F1181" t="str">
            <v xml:space="preserve">operacionales de ventas  </v>
          </cell>
          <cell r="G1181" t="str">
            <v xml:space="preserve">servicios                </v>
          </cell>
          <cell r="H1181" t="str">
            <v xml:space="preserve">lavanderia               </v>
          </cell>
          <cell r="I1181" t="str">
            <v xml:space="preserve">lavanderia               </v>
          </cell>
        </row>
        <row r="1182">
          <cell r="A1182">
            <v>9435523595</v>
          </cell>
          <cell r="B1182" t="str">
            <v>523595</v>
          </cell>
          <cell r="C1182">
            <v>4</v>
          </cell>
          <cell r="D1182" t="str">
            <v xml:space="preserve">otros                    </v>
          </cell>
          <cell r="E1182" t="str">
            <v>Gastos</v>
          </cell>
          <cell r="F1182" t="str">
            <v xml:space="preserve">operacionales de ventas  </v>
          </cell>
          <cell r="G1182" t="str">
            <v xml:space="preserve">servicios                </v>
          </cell>
          <cell r="H1182" t="str">
            <v xml:space="preserve">otros                    </v>
          </cell>
        </row>
        <row r="1183">
          <cell r="A1183">
            <v>943552359501</v>
          </cell>
          <cell r="B1183" t="str">
            <v>52359501</v>
          </cell>
          <cell r="C1183">
            <v>5</v>
          </cell>
          <cell r="D1183" t="str">
            <v xml:space="preserve">otros                    </v>
          </cell>
          <cell r="E1183" t="str">
            <v>Gastos</v>
          </cell>
          <cell r="F1183" t="str">
            <v xml:space="preserve">operacionales de ventas  </v>
          </cell>
          <cell r="G1183" t="str">
            <v xml:space="preserve">servicios                </v>
          </cell>
          <cell r="H1183" t="str">
            <v>otros</v>
          </cell>
          <cell r="I1183" t="str">
            <v xml:space="preserve">otros                    </v>
          </cell>
        </row>
        <row r="1184">
          <cell r="A1184">
            <v>94355240</v>
          </cell>
          <cell r="B1184" t="str">
            <v>5240</v>
          </cell>
          <cell r="C1184">
            <v>3</v>
          </cell>
          <cell r="D1184" t="str">
            <v xml:space="preserve">gastos legales           </v>
          </cell>
          <cell r="E1184" t="str">
            <v>Gastos</v>
          </cell>
          <cell r="F1184" t="str">
            <v xml:space="preserve">operacionales de ventas  </v>
          </cell>
          <cell r="G1184" t="str">
            <v xml:space="preserve">gastos legales           </v>
          </cell>
        </row>
        <row r="1185">
          <cell r="A1185">
            <v>9435524005</v>
          </cell>
          <cell r="B1185" t="str">
            <v>524005</v>
          </cell>
          <cell r="C1185">
            <v>4</v>
          </cell>
          <cell r="D1185" t="str">
            <v xml:space="preserve">notariales               </v>
          </cell>
          <cell r="E1185" t="str">
            <v>Gastos</v>
          </cell>
          <cell r="F1185" t="str">
            <v xml:space="preserve">operacionales de ventas  </v>
          </cell>
          <cell r="G1185" t="str">
            <v xml:space="preserve">gastos legales           </v>
          </cell>
          <cell r="H1185" t="str">
            <v xml:space="preserve">notariales               </v>
          </cell>
        </row>
        <row r="1186">
          <cell r="A1186">
            <v>943552400501</v>
          </cell>
          <cell r="B1186" t="str">
            <v>52400501</v>
          </cell>
          <cell r="C1186">
            <v>5</v>
          </cell>
          <cell r="D1186" t="str">
            <v xml:space="preserve">notariales               </v>
          </cell>
          <cell r="E1186" t="str">
            <v>Gastos</v>
          </cell>
          <cell r="F1186" t="str">
            <v xml:space="preserve">operacionales de ventas  </v>
          </cell>
          <cell r="G1186" t="str">
            <v xml:space="preserve">gastos legales           </v>
          </cell>
          <cell r="H1186" t="str">
            <v xml:space="preserve">notariales               </v>
          </cell>
          <cell r="I1186" t="str">
            <v xml:space="preserve">notariales               </v>
          </cell>
        </row>
        <row r="1187">
          <cell r="A1187">
            <v>9435524010</v>
          </cell>
          <cell r="B1187" t="str">
            <v>524010</v>
          </cell>
          <cell r="C1187">
            <v>4</v>
          </cell>
          <cell r="D1187" t="str">
            <v xml:space="preserve">registro mercantil       </v>
          </cell>
          <cell r="E1187" t="str">
            <v>Gastos</v>
          </cell>
          <cell r="F1187" t="str">
            <v xml:space="preserve">operacionales de ventas  </v>
          </cell>
          <cell r="G1187" t="str">
            <v xml:space="preserve">gastos legales           </v>
          </cell>
          <cell r="H1187" t="str">
            <v xml:space="preserve">registro mercantil       </v>
          </cell>
        </row>
        <row r="1188">
          <cell r="A1188">
            <v>943552401001</v>
          </cell>
          <cell r="B1188" t="str">
            <v>52401001</v>
          </cell>
          <cell r="C1188">
            <v>5</v>
          </cell>
          <cell r="D1188" t="str">
            <v xml:space="preserve">registro mercantoil      </v>
          </cell>
          <cell r="E1188" t="str">
            <v>Gastos</v>
          </cell>
          <cell r="F1188" t="str">
            <v xml:space="preserve">operacionales de ventas  </v>
          </cell>
          <cell r="G1188" t="str">
            <v xml:space="preserve">gastos legales           </v>
          </cell>
          <cell r="H1188" t="str">
            <v xml:space="preserve">registro mercantil       </v>
          </cell>
          <cell r="I1188" t="str">
            <v xml:space="preserve">registro mercantoil      </v>
          </cell>
        </row>
        <row r="1189">
          <cell r="A1189">
            <v>9435524015</v>
          </cell>
          <cell r="B1189" t="str">
            <v>524015</v>
          </cell>
          <cell r="C1189">
            <v>4</v>
          </cell>
          <cell r="D1189" t="str">
            <v xml:space="preserve">tramites y licencias     </v>
          </cell>
          <cell r="E1189" t="str">
            <v>Gastos</v>
          </cell>
          <cell r="F1189" t="str">
            <v xml:space="preserve">operacionales de ventas  </v>
          </cell>
          <cell r="G1189" t="str">
            <v xml:space="preserve">gastos legales           </v>
          </cell>
          <cell r="H1189" t="str">
            <v xml:space="preserve">tramites y licencias     </v>
          </cell>
        </row>
        <row r="1190">
          <cell r="A1190">
            <v>943552401501</v>
          </cell>
          <cell r="B1190" t="str">
            <v>52401501</v>
          </cell>
          <cell r="C1190">
            <v>5</v>
          </cell>
          <cell r="D1190" t="str">
            <v xml:space="preserve">tramites y licencias     </v>
          </cell>
          <cell r="E1190" t="str">
            <v>Gastos</v>
          </cell>
          <cell r="F1190" t="str">
            <v xml:space="preserve">operacionales de ventas  </v>
          </cell>
          <cell r="G1190" t="str">
            <v xml:space="preserve">gastos legales           </v>
          </cell>
          <cell r="H1190" t="str">
            <v xml:space="preserve">tramites y licencias     </v>
          </cell>
          <cell r="I1190" t="str">
            <v xml:space="preserve">tramites y licencias     </v>
          </cell>
        </row>
        <row r="1191">
          <cell r="A1191">
            <v>9435524020</v>
          </cell>
          <cell r="B1191" t="str">
            <v>524020</v>
          </cell>
          <cell r="C1191">
            <v>4</v>
          </cell>
          <cell r="D1191" t="str">
            <v>certificados constitucion</v>
          </cell>
          <cell r="E1191" t="str">
            <v>Gastos</v>
          </cell>
          <cell r="F1191" t="str">
            <v xml:space="preserve">operacionales de ventas  </v>
          </cell>
          <cell r="G1191" t="str">
            <v xml:space="preserve">gastos legales           </v>
          </cell>
          <cell r="H1191" t="str">
            <v>certificados constitucion</v>
          </cell>
        </row>
        <row r="1192">
          <cell r="A1192">
            <v>943552402001</v>
          </cell>
          <cell r="B1192" t="str">
            <v>52402001</v>
          </cell>
          <cell r="C1192">
            <v>5</v>
          </cell>
          <cell r="D1192" t="str">
            <v>certificados constitucion</v>
          </cell>
          <cell r="E1192" t="str">
            <v>Gastos</v>
          </cell>
          <cell r="F1192" t="str">
            <v xml:space="preserve">operacionales de ventas  </v>
          </cell>
          <cell r="G1192" t="str">
            <v xml:space="preserve">gastos legales           </v>
          </cell>
          <cell r="H1192" t="str">
            <v>certificados constitucion</v>
          </cell>
          <cell r="I1192" t="str">
            <v>certificados constitucion</v>
          </cell>
        </row>
        <row r="1193">
          <cell r="A1193">
            <v>9435524095</v>
          </cell>
          <cell r="B1193" t="str">
            <v>524095</v>
          </cell>
          <cell r="C1193">
            <v>4</v>
          </cell>
          <cell r="D1193" t="str">
            <v xml:space="preserve">otros                    </v>
          </cell>
          <cell r="E1193" t="str">
            <v>Gastos</v>
          </cell>
          <cell r="F1193" t="str">
            <v xml:space="preserve">operacionales de ventas  </v>
          </cell>
          <cell r="G1193" t="str">
            <v xml:space="preserve">gastos legales           </v>
          </cell>
          <cell r="H1193" t="str">
            <v xml:space="preserve">otros                    </v>
          </cell>
        </row>
        <row r="1194">
          <cell r="A1194">
            <v>943552409501</v>
          </cell>
          <cell r="B1194" t="str">
            <v>52409501</v>
          </cell>
          <cell r="C1194">
            <v>5</v>
          </cell>
          <cell r="D1194" t="str">
            <v xml:space="preserve">otros                    </v>
          </cell>
          <cell r="E1194" t="str">
            <v>Gastos</v>
          </cell>
          <cell r="F1194" t="str">
            <v xml:space="preserve">operacionales de ventas  </v>
          </cell>
          <cell r="G1194" t="str">
            <v xml:space="preserve">gastos legales           </v>
          </cell>
          <cell r="H1194" t="str">
            <v>otros</v>
          </cell>
          <cell r="I1194" t="str">
            <v xml:space="preserve">otros                    </v>
          </cell>
        </row>
        <row r="1195">
          <cell r="A1195">
            <v>94355245</v>
          </cell>
          <cell r="B1195" t="str">
            <v>5245</v>
          </cell>
          <cell r="C1195">
            <v>3</v>
          </cell>
          <cell r="D1195" t="str">
            <v>mantenimiento y reparacio</v>
          </cell>
          <cell r="E1195" t="str">
            <v>Gastos</v>
          </cell>
          <cell r="F1195" t="str">
            <v xml:space="preserve">operacionales de ventas  </v>
          </cell>
          <cell r="G1195" t="str">
            <v>mantenimiento y reparacio</v>
          </cell>
        </row>
        <row r="1196">
          <cell r="A1196">
            <v>9435524510</v>
          </cell>
          <cell r="B1196" t="str">
            <v>524510</v>
          </cell>
          <cell r="C1196">
            <v>4</v>
          </cell>
          <cell r="D1196" t="str">
            <v>construcciones y edificac</v>
          </cell>
          <cell r="E1196" t="str">
            <v>Gastos</v>
          </cell>
          <cell r="F1196" t="str">
            <v xml:space="preserve">operacionales de ventas  </v>
          </cell>
          <cell r="G1196" t="str">
            <v>mantenimiento y reparacio</v>
          </cell>
          <cell r="H1196" t="str">
            <v>construcciones y edificac</v>
          </cell>
        </row>
        <row r="1197">
          <cell r="A1197">
            <v>943552451001</v>
          </cell>
          <cell r="B1197" t="str">
            <v>52451001</v>
          </cell>
          <cell r="C1197">
            <v>5</v>
          </cell>
          <cell r="D1197" t="str">
            <v xml:space="preserve">pinturas y decoracion    </v>
          </cell>
          <cell r="E1197" t="str">
            <v>Gastos</v>
          </cell>
          <cell r="F1197" t="str">
            <v xml:space="preserve">operacionales de ventas  </v>
          </cell>
          <cell r="G1197" t="str">
            <v>mantenimiento y reparacio</v>
          </cell>
          <cell r="H1197" t="str">
            <v>construcciones y edificac</v>
          </cell>
          <cell r="I1197" t="str">
            <v xml:space="preserve">pinturas y decoracion    </v>
          </cell>
        </row>
        <row r="1198">
          <cell r="A1198">
            <v>943552451002</v>
          </cell>
          <cell r="B1198" t="str">
            <v>52451002</v>
          </cell>
          <cell r="C1198">
            <v>5</v>
          </cell>
          <cell r="D1198" t="str">
            <v>instalaciones hidraulicas</v>
          </cell>
          <cell r="E1198" t="str">
            <v>Gastos</v>
          </cell>
          <cell r="F1198" t="str">
            <v xml:space="preserve">operacionales de ventas  </v>
          </cell>
          <cell r="G1198" t="str">
            <v>mantenimiento y reparacio</v>
          </cell>
          <cell r="H1198" t="str">
            <v>construcciones y edificac</v>
          </cell>
          <cell r="I1198" t="str">
            <v>instalaciones hidraulicas</v>
          </cell>
        </row>
        <row r="1199">
          <cell r="A1199">
            <v>943552451005</v>
          </cell>
          <cell r="B1199" t="str">
            <v>52451005</v>
          </cell>
          <cell r="C1199">
            <v>5</v>
          </cell>
          <cell r="D1199" t="str">
            <v>mantenimiento montacargas</v>
          </cell>
          <cell r="E1199" t="str">
            <v>Gastos</v>
          </cell>
          <cell r="F1199" t="str">
            <v xml:space="preserve">operacionales de ventas  </v>
          </cell>
          <cell r="G1199" t="str">
            <v>mantenimiento y reparacio</v>
          </cell>
          <cell r="H1199" t="str">
            <v>construcciones y edificac</v>
          </cell>
          <cell r="I1199" t="str">
            <v>mantenimiento montacargas</v>
          </cell>
        </row>
        <row r="1200">
          <cell r="A1200">
            <v>943552451007</v>
          </cell>
          <cell r="B1200" t="str">
            <v>52451007</v>
          </cell>
          <cell r="C1200">
            <v>5</v>
          </cell>
          <cell r="D1200" t="str">
            <v xml:space="preserve">mantenimiento jardines   </v>
          </cell>
          <cell r="E1200" t="str">
            <v>Gastos</v>
          </cell>
          <cell r="F1200" t="str">
            <v xml:space="preserve">operacionales de ventas  </v>
          </cell>
          <cell r="G1200" t="str">
            <v>mantenimiento y reparacio</v>
          </cell>
          <cell r="H1200" t="str">
            <v>construcciones y edificac</v>
          </cell>
          <cell r="I1200" t="str">
            <v xml:space="preserve">mantenimiento jardines   </v>
          </cell>
        </row>
        <row r="1201">
          <cell r="A1201">
            <v>9435524515</v>
          </cell>
          <cell r="B1201" t="str">
            <v>524515</v>
          </cell>
          <cell r="C1201">
            <v>4</v>
          </cell>
          <cell r="D1201" t="str">
            <v xml:space="preserve">maquinaria y equipo      </v>
          </cell>
          <cell r="E1201" t="str">
            <v>Gastos</v>
          </cell>
          <cell r="F1201" t="str">
            <v xml:space="preserve">operacionales de ventas  </v>
          </cell>
          <cell r="G1201" t="str">
            <v>mantenimiento y reparacio</v>
          </cell>
          <cell r="H1201" t="str">
            <v xml:space="preserve">maquinaria y equipo      </v>
          </cell>
        </row>
        <row r="1202">
          <cell r="A1202">
            <v>943552451502</v>
          </cell>
          <cell r="B1202" t="str">
            <v>52451502</v>
          </cell>
          <cell r="C1202">
            <v>5</v>
          </cell>
          <cell r="D1202" t="str">
            <v xml:space="preserve">equipo electronico       </v>
          </cell>
          <cell r="E1202" t="str">
            <v>Gastos</v>
          </cell>
          <cell r="F1202" t="str">
            <v xml:space="preserve">operacionales de ventas  </v>
          </cell>
          <cell r="G1202" t="str">
            <v>mantenimiento y reparacio</v>
          </cell>
          <cell r="H1202" t="str">
            <v xml:space="preserve">maquinaria y equipo      </v>
          </cell>
          <cell r="I1202" t="str">
            <v xml:space="preserve">equipo electronico       </v>
          </cell>
        </row>
        <row r="1203">
          <cell r="A1203">
            <v>943552451504</v>
          </cell>
          <cell r="B1203" t="str">
            <v>52451504</v>
          </cell>
          <cell r="C1203">
            <v>5</v>
          </cell>
          <cell r="D1203" t="str">
            <v xml:space="preserve">equipo de seguridad      </v>
          </cell>
          <cell r="E1203" t="str">
            <v>Gastos</v>
          </cell>
          <cell r="F1203" t="str">
            <v xml:space="preserve">operacionales de ventas  </v>
          </cell>
          <cell r="G1203" t="str">
            <v>mantenimiento y reparacio</v>
          </cell>
          <cell r="H1203" t="str">
            <v xml:space="preserve">maquinaria y equipo      </v>
          </cell>
          <cell r="I1203" t="str">
            <v xml:space="preserve">equipo de seguridad      </v>
          </cell>
        </row>
        <row r="1204">
          <cell r="A1204">
            <v>9435524520</v>
          </cell>
          <cell r="B1204" t="str">
            <v>524520</v>
          </cell>
          <cell r="C1204">
            <v>4</v>
          </cell>
          <cell r="D1204" t="str">
            <v xml:space="preserve">equipo de oficina        </v>
          </cell>
          <cell r="E1204" t="str">
            <v>Gastos</v>
          </cell>
          <cell r="F1204" t="str">
            <v xml:space="preserve">operacionales de ventas  </v>
          </cell>
          <cell r="G1204" t="str">
            <v>mantenimiento y reparacio</v>
          </cell>
          <cell r="H1204" t="str">
            <v xml:space="preserve">equipo de oficina        </v>
          </cell>
        </row>
        <row r="1205">
          <cell r="A1205">
            <v>943552452002</v>
          </cell>
          <cell r="B1205" t="str">
            <v>52452002</v>
          </cell>
          <cell r="C1205">
            <v>5</v>
          </cell>
          <cell r="D1205" t="str">
            <v xml:space="preserve">muebles de habitaciones  </v>
          </cell>
          <cell r="E1205" t="str">
            <v>Gastos</v>
          </cell>
          <cell r="F1205" t="str">
            <v xml:space="preserve">operacionales de ventas  </v>
          </cell>
          <cell r="G1205" t="str">
            <v>mantenimiento y reparacio</v>
          </cell>
          <cell r="H1205" t="str">
            <v xml:space="preserve">equipo de oficina        </v>
          </cell>
          <cell r="I1205" t="str">
            <v xml:space="preserve">muebles de habitaciones  </v>
          </cell>
        </row>
        <row r="1206">
          <cell r="A1206">
            <v>9435524525</v>
          </cell>
          <cell r="B1206" t="str">
            <v>524525</v>
          </cell>
          <cell r="C1206">
            <v>4</v>
          </cell>
          <cell r="D1206" t="str">
            <v>equipo de computacion y c</v>
          </cell>
          <cell r="E1206" t="str">
            <v>Gastos</v>
          </cell>
          <cell r="F1206" t="str">
            <v xml:space="preserve">operacionales de ventas  </v>
          </cell>
          <cell r="G1206" t="str">
            <v>mantenimiento y reparacio</v>
          </cell>
          <cell r="H1206" t="str">
            <v>equipo de computacion y c</v>
          </cell>
        </row>
        <row r="1207">
          <cell r="A1207">
            <v>943552452503</v>
          </cell>
          <cell r="B1207" t="str">
            <v>52452503</v>
          </cell>
          <cell r="C1207">
            <v>5</v>
          </cell>
          <cell r="D1207" t="str">
            <v xml:space="preserve">mantenimiento conmutador </v>
          </cell>
          <cell r="E1207" t="str">
            <v>Gastos</v>
          </cell>
          <cell r="F1207" t="str">
            <v xml:space="preserve">operacionales de ventas  </v>
          </cell>
          <cell r="G1207" t="str">
            <v>mantenimiento y reparacio</v>
          </cell>
          <cell r="H1207" t="str">
            <v>equipo de computacion y c</v>
          </cell>
          <cell r="I1207" t="str">
            <v xml:space="preserve">mantenimiento conmutador </v>
          </cell>
        </row>
        <row r="1208">
          <cell r="A1208">
            <v>943552452504</v>
          </cell>
          <cell r="B1208" t="str">
            <v>52452504</v>
          </cell>
          <cell r="C1208">
            <v>5</v>
          </cell>
          <cell r="D1208" t="str">
            <v>mantenimiento de computad</v>
          </cell>
          <cell r="E1208" t="str">
            <v>Gastos</v>
          </cell>
          <cell r="F1208" t="str">
            <v xml:space="preserve">operacionales de ventas  </v>
          </cell>
          <cell r="G1208" t="str">
            <v>mantenimiento y reparacio</v>
          </cell>
          <cell r="H1208" t="str">
            <v>equipo de computacion y c</v>
          </cell>
          <cell r="I1208" t="str">
            <v>mantenimiento de computad</v>
          </cell>
        </row>
        <row r="1209">
          <cell r="A1209">
            <v>943552452505</v>
          </cell>
          <cell r="B1209" t="str">
            <v>52452505</v>
          </cell>
          <cell r="C1209">
            <v>5</v>
          </cell>
          <cell r="D1209" t="str">
            <v xml:space="preserve">televisores              </v>
          </cell>
          <cell r="E1209" t="str">
            <v>Gastos</v>
          </cell>
          <cell r="F1209" t="str">
            <v xml:space="preserve">operacionales de ventas  </v>
          </cell>
          <cell r="G1209" t="str">
            <v>mantenimiento y reparacio</v>
          </cell>
          <cell r="H1209" t="str">
            <v>equipo de computacion y c</v>
          </cell>
          <cell r="I1209" t="str">
            <v xml:space="preserve">televisores              </v>
          </cell>
        </row>
        <row r="1210">
          <cell r="A1210">
            <v>9435524535</v>
          </cell>
          <cell r="B1210" t="str">
            <v>524535</v>
          </cell>
          <cell r="C1210">
            <v>4</v>
          </cell>
          <cell r="D1210" t="str">
            <v>equipo de hoteles y resta</v>
          </cell>
          <cell r="E1210" t="str">
            <v>Gastos</v>
          </cell>
          <cell r="F1210" t="str">
            <v xml:space="preserve">operacionales de ventas  </v>
          </cell>
          <cell r="G1210" t="str">
            <v>mantenimiento y reparacio</v>
          </cell>
          <cell r="H1210" t="str">
            <v>equipo de hoteles y resta</v>
          </cell>
        </row>
        <row r="1211">
          <cell r="A1211">
            <v>943552453501</v>
          </cell>
          <cell r="B1211" t="str">
            <v>52453501</v>
          </cell>
          <cell r="C1211">
            <v>5</v>
          </cell>
          <cell r="D1211" t="str">
            <v>mantenimiento de ascensor</v>
          </cell>
          <cell r="E1211" t="str">
            <v>Gastos</v>
          </cell>
          <cell r="F1211" t="str">
            <v xml:space="preserve">operacionales de ventas  </v>
          </cell>
          <cell r="G1211" t="str">
            <v>mantenimiento y reparacio</v>
          </cell>
          <cell r="H1211" t="str">
            <v>equipo de hoteles y resta</v>
          </cell>
          <cell r="I1211" t="str">
            <v>mantenimiento de ascensor</v>
          </cell>
        </row>
        <row r="1212">
          <cell r="A1212">
            <v>943552453502</v>
          </cell>
          <cell r="B1212" t="str">
            <v>52453502</v>
          </cell>
          <cell r="C1212">
            <v>5</v>
          </cell>
          <cell r="D1212" t="str">
            <v>mantenimiento planta elec</v>
          </cell>
          <cell r="E1212" t="str">
            <v>Gastos</v>
          </cell>
          <cell r="F1212" t="str">
            <v xml:space="preserve">operacionales de ventas  </v>
          </cell>
          <cell r="G1212" t="str">
            <v>mantenimiento y reparacio</v>
          </cell>
          <cell r="H1212" t="str">
            <v>equipo de hoteles y resta</v>
          </cell>
          <cell r="I1212" t="str">
            <v>mantenimiento planta elec</v>
          </cell>
        </row>
        <row r="1213">
          <cell r="A1213">
            <v>943552453504</v>
          </cell>
          <cell r="B1213" t="str">
            <v>52453504</v>
          </cell>
          <cell r="C1213">
            <v>5</v>
          </cell>
          <cell r="D1213" t="str">
            <v xml:space="preserve">mantenimiento de caldera </v>
          </cell>
          <cell r="E1213" t="str">
            <v>Gastos</v>
          </cell>
          <cell r="F1213" t="str">
            <v xml:space="preserve">operacionales de ventas  </v>
          </cell>
          <cell r="G1213" t="str">
            <v>mantenimiento y reparacio</v>
          </cell>
          <cell r="H1213" t="str">
            <v>equipo de hoteles y resta</v>
          </cell>
          <cell r="I1213" t="str">
            <v xml:space="preserve">mantenimiento de caldera </v>
          </cell>
        </row>
        <row r="1214">
          <cell r="A1214">
            <v>943552453509</v>
          </cell>
          <cell r="B1214" t="str">
            <v>52453509</v>
          </cell>
          <cell r="C1214">
            <v>5</v>
          </cell>
          <cell r="D1214" t="str">
            <v xml:space="preserve">cortinas                 </v>
          </cell>
          <cell r="E1214" t="str">
            <v>Gastos</v>
          </cell>
          <cell r="F1214" t="str">
            <v xml:space="preserve">operacionales de ventas  </v>
          </cell>
          <cell r="G1214" t="str">
            <v>mantenimiento y reparacio</v>
          </cell>
          <cell r="H1214" t="str">
            <v>equipo de hoteles y resta</v>
          </cell>
          <cell r="I1214" t="str">
            <v xml:space="preserve">cortinas                 </v>
          </cell>
        </row>
        <row r="1215">
          <cell r="A1215">
            <v>94355250</v>
          </cell>
          <cell r="B1215" t="str">
            <v>5250</v>
          </cell>
          <cell r="C1215">
            <v>3</v>
          </cell>
          <cell r="D1215" t="str">
            <v xml:space="preserve">adecuacion e instalacion </v>
          </cell>
          <cell r="E1215" t="str">
            <v>Gastos</v>
          </cell>
          <cell r="F1215" t="str">
            <v xml:space="preserve">operacionales de ventas  </v>
          </cell>
          <cell r="G1215" t="str">
            <v xml:space="preserve">adecuacion e instalacion </v>
          </cell>
        </row>
        <row r="1216">
          <cell r="A1216">
            <v>9435525005</v>
          </cell>
          <cell r="B1216" t="str">
            <v>525005</v>
          </cell>
          <cell r="C1216">
            <v>4</v>
          </cell>
          <cell r="D1216" t="str">
            <v xml:space="preserve">instalaciones electricas </v>
          </cell>
          <cell r="E1216" t="str">
            <v>Gastos</v>
          </cell>
          <cell r="F1216" t="str">
            <v xml:space="preserve">operacionales de ventas  </v>
          </cell>
          <cell r="G1216" t="str">
            <v xml:space="preserve">adecuacion e instalacion </v>
          </cell>
          <cell r="H1216" t="str">
            <v xml:space="preserve">instalaciones electricas </v>
          </cell>
        </row>
        <row r="1217">
          <cell r="A1217">
            <v>943552500501</v>
          </cell>
          <cell r="B1217" t="str">
            <v>52500501</v>
          </cell>
          <cell r="C1217">
            <v>5</v>
          </cell>
          <cell r="D1217" t="str">
            <v xml:space="preserve">instalaciones electricas </v>
          </cell>
          <cell r="E1217" t="str">
            <v>Gastos</v>
          </cell>
          <cell r="F1217" t="str">
            <v xml:space="preserve">operacionales de ventas  </v>
          </cell>
          <cell r="G1217" t="str">
            <v xml:space="preserve">adecuacion e instalacion </v>
          </cell>
          <cell r="H1217" t="str">
            <v xml:space="preserve">instalaciones electricas </v>
          </cell>
          <cell r="I1217" t="str">
            <v xml:space="preserve">instalaciones electricas </v>
          </cell>
        </row>
        <row r="1218">
          <cell r="A1218">
            <v>9435525010</v>
          </cell>
          <cell r="B1218" t="str">
            <v>525010</v>
          </cell>
          <cell r="C1218">
            <v>4</v>
          </cell>
          <cell r="D1218" t="str">
            <v xml:space="preserve">arreglos ornamentales    </v>
          </cell>
          <cell r="E1218" t="str">
            <v>Gastos</v>
          </cell>
          <cell r="F1218" t="str">
            <v xml:space="preserve">operacionales de ventas  </v>
          </cell>
          <cell r="G1218" t="str">
            <v xml:space="preserve">adecuacion e instalacion </v>
          </cell>
          <cell r="H1218" t="str">
            <v xml:space="preserve">arreglos ornamentales    </v>
          </cell>
        </row>
        <row r="1219">
          <cell r="A1219">
            <v>943552501001</v>
          </cell>
          <cell r="B1219" t="str">
            <v>52501001</v>
          </cell>
          <cell r="C1219">
            <v>5</v>
          </cell>
          <cell r="D1219" t="str">
            <v xml:space="preserve">arreglos ornamentales    </v>
          </cell>
          <cell r="E1219" t="str">
            <v>Gastos</v>
          </cell>
          <cell r="F1219" t="str">
            <v xml:space="preserve">operacionales de ventas  </v>
          </cell>
          <cell r="G1219" t="str">
            <v xml:space="preserve">adecuacion e instalacion </v>
          </cell>
          <cell r="H1219" t="str">
            <v xml:space="preserve">arreglos ornamentales    </v>
          </cell>
          <cell r="I1219" t="str">
            <v xml:space="preserve">arreglos ornamentales    </v>
          </cell>
        </row>
        <row r="1220">
          <cell r="A1220">
            <v>9435525015</v>
          </cell>
          <cell r="B1220" t="str">
            <v>525015</v>
          </cell>
          <cell r="C1220">
            <v>4</v>
          </cell>
          <cell r="D1220" t="str">
            <v xml:space="preserve">reparaciones locativas   </v>
          </cell>
          <cell r="E1220" t="str">
            <v>Gastos</v>
          </cell>
          <cell r="F1220" t="str">
            <v xml:space="preserve">operacionales de ventas  </v>
          </cell>
          <cell r="G1220" t="str">
            <v xml:space="preserve">adecuacion e instalacion </v>
          </cell>
          <cell r="H1220" t="str">
            <v xml:space="preserve">reparaciones locativas   </v>
          </cell>
        </row>
        <row r="1221">
          <cell r="A1221">
            <v>943552501501</v>
          </cell>
          <cell r="B1221" t="str">
            <v>52501501</v>
          </cell>
          <cell r="C1221">
            <v>5</v>
          </cell>
          <cell r="D1221" t="str">
            <v xml:space="preserve">reparaciones locativas   </v>
          </cell>
          <cell r="E1221" t="str">
            <v>Gastos</v>
          </cell>
          <cell r="F1221" t="str">
            <v xml:space="preserve">operacionales de ventas  </v>
          </cell>
          <cell r="G1221" t="str">
            <v xml:space="preserve">adecuacion e instalacion </v>
          </cell>
          <cell r="H1221" t="str">
            <v xml:space="preserve">reparaciones locativas   </v>
          </cell>
          <cell r="I1221" t="str">
            <v xml:space="preserve">reparaciones locativas   </v>
          </cell>
        </row>
        <row r="1222">
          <cell r="A1222">
            <v>9435525095</v>
          </cell>
          <cell r="B1222" t="str">
            <v>525095</v>
          </cell>
          <cell r="C1222">
            <v>4</v>
          </cell>
          <cell r="D1222" t="str">
            <v xml:space="preserve">otros                    </v>
          </cell>
          <cell r="E1222" t="str">
            <v>Gastos</v>
          </cell>
          <cell r="F1222" t="str">
            <v xml:space="preserve">operacionales de ventas  </v>
          </cell>
          <cell r="G1222" t="str">
            <v xml:space="preserve">adecuacion e instalacion </v>
          </cell>
          <cell r="H1222" t="str">
            <v xml:space="preserve">otros                    </v>
          </cell>
        </row>
        <row r="1223">
          <cell r="A1223">
            <v>94355255</v>
          </cell>
          <cell r="B1223" t="str">
            <v>5255</v>
          </cell>
          <cell r="C1223">
            <v>3</v>
          </cell>
          <cell r="D1223" t="str">
            <v xml:space="preserve">gastos de viaje          </v>
          </cell>
          <cell r="E1223" t="str">
            <v>Gastos</v>
          </cell>
          <cell r="F1223" t="str">
            <v xml:space="preserve">operacionales de ventas  </v>
          </cell>
          <cell r="G1223" t="str">
            <v xml:space="preserve">gastos de viaje          </v>
          </cell>
        </row>
        <row r="1224">
          <cell r="A1224">
            <v>9435525515</v>
          </cell>
          <cell r="B1224" t="str">
            <v>525515</v>
          </cell>
          <cell r="C1224">
            <v>4</v>
          </cell>
          <cell r="D1224" t="str">
            <v xml:space="preserve">pasajes aereos           </v>
          </cell>
          <cell r="E1224" t="str">
            <v>Gastos</v>
          </cell>
          <cell r="F1224" t="str">
            <v xml:space="preserve">operacionales de ventas  </v>
          </cell>
          <cell r="G1224" t="str">
            <v xml:space="preserve">gastos de viaje          </v>
          </cell>
          <cell r="H1224" t="str">
            <v xml:space="preserve">pasajes aereos           </v>
          </cell>
        </row>
        <row r="1225">
          <cell r="A1225">
            <v>943552551501</v>
          </cell>
          <cell r="B1225" t="str">
            <v>52551501</v>
          </cell>
          <cell r="C1225">
            <v>5</v>
          </cell>
          <cell r="D1225" t="str">
            <v xml:space="preserve">pasajes aereos           </v>
          </cell>
          <cell r="E1225" t="str">
            <v>Gastos</v>
          </cell>
          <cell r="F1225" t="str">
            <v xml:space="preserve">operacionales de ventas  </v>
          </cell>
          <cell r="G1225" t="str">
            <v xml:space="preserve">gastos de viaje          </v>
          </cell>
          <cell r="H1225" t="str">
            <v xml:space="preserve">pasajes aereos           </v>
          </cell>
          <cell r="I1225" t="str">
            <v xml:space="preserve">pasajes aereos           </v>
          </cell>
        </row>
        <row r="1226">
          <cell r="A1226">
            <v>9435525520</v>
          </cell>
          <cell r="B1226" t="str">
            <v>525520</v>
          </cell>
          <cell r="C1226">
            <v>4</v>
          </cell>
          <cell r="D1226" t="str">
            <v xml:space="preserve">estadia y otros          </v>
          </cell>
          <cell r="E1226" t="str">
            <v>Gastos</v>
          </cell>
          <cell r="F1226" t="str">
            <v xml:space="preserve">operacionales de ventas  </v>
          </cell>
          <cell r="G1226" t="str">
            <v xml:space="preserve">gastos de viaje          </v>
          </cell>
          <cell r="H1226" t="str">
            <v xml:space="preserve">estadia y otros          </v>
          </cell>
        </row>
        <row r="1227">
          <cell r="A1227">
            <v>943552552001</v>
          </cell>
          <cell r="B1227" t="str">
            <v>52552001</v>
          </cell>
          <cell r="C1227">
            <v>5</v>
          </cell>
          <cell r="D1227" t="str">
            <v xml:space="preserve">estadia y otros          </v>
          </cell>
          <cell r="E1227" t="str">
            <v>Gastos</v>
          </cell>
          <cell r="F1227" t="str">
            <v xml:space="preserve">operacionales de ventas  </v>
          </cell>
          <cell r="G1227" t="str">
            <v xml:space="preserve">gastos de viaje          </v>
          </cell>
          <cell r="H1227" t="str">
            <v xml:space="preserve">estadia y otros          </v>
          </cell>
          <cell r="I1227" t="str">
            <v xml:space="preserve">estadia y otros          </v>
          </cell>
        </row>
        <row r="1228">
          <cell r="A1228">
            <v>94355260</v>
          </cell>
          <cell r="B1228" t="str">
            <v>5260</v>
          </cell>
          <cell r="C1228">
            <v>3</v>
          </cell>
          <cell r="D1228" t="str">
            <v xml:space="preserve">depreciaciones           </v>
          </cell>
          <cell r="E1228" t="str">
            <v>Gastos</v>
          </cell>
          <cell r="F1228" t="str">
            <v xml:space="preserve">operacionales de ventas  </v>
          </cell>
          <cell r="G1228" t="str">
            <v xml:space="preserve">depreciaciones           </v>
          </cell>
        </row>
        <row r="1229">
          <cell r="A1229">
            <v>94355270</v>
          </cell>
          <cell r="B1229" t="str">
            <v>5270</v>
          </cell>
          <cell r="C1229">
            <v>3</v>
          </cell>
          <cell r="D1229" t="str">
            <v xml:space="preserve">amortizaciones           </v>
          </cell>
          <cell r="E1229" t="str">
            <v>Gastos</v>
          </cell>
          <cell r="F1229" t="str">
            <v xml:space="preserve">operacionales de ventas  </v>
          </cell>
          <cell r="G1229" t="str">
            <v xml:space="preserve">amortizaciones           </v>
          </cell>
        </row>
        <row r="1230">
          <cell r="A1230">
            <v>94355295</v>
          </cell>
          <cell r="B1230" t="str">
            <v>5295</v>
          </cell>
          <cell r="C1230">
            <v>3</v>
          </cell>
          <cell r="D1230" t="str">
            <v xml:space="preserve">diversos                 </v>
          </cell>
          <cell r="E1230" t="str">
            <v>Gastos</v>
          </cell>
          <cell r="F1230" t="str">
            <v xml:space="preserve">operacionales de ventas  </v>
          </cell>
          <cell r="G1230" t="str">
            <v xml:space="preserve">diversos                 </v>
          </cell>
        </row>
        <row r="1231">
          <cell r="A1231">
            <v>9435529505</v>
          </cell>
          <cell r="B1231" t="str">
            <v>529505</v>
          </cell>
          <cell r="C1231">
            <v>4</v>
          </cell>
          <cell r="D1231" t="str">
            <v xml:space="preserve">comisiones               </v>
          </cell>
          <cell r="E1231" t="str">
            <v>Gastos</v>
          </cell>
          <cell r="F1231" t="str">
            <v xml:space="preserve">operacionales de ventas  </v>
          </cell>
          <cell r="G1231" t="str">
            <v xml:space="preserve">diversos                 </v>
          </cell>
          <cell r="H1231" t="str">
            <v xml:space="preserve">comisiones               </v>
          </cell>
        </row>
        <row r="1232">
          <cell r="A1232">
            <v>943552950501</v>
          </cell>
          <cell r="B1232" t="str">
            <v>52950501</v>
          </cell>
          <cell r="C1232">
            <v>5</v>
          </cell>
          <cell r="D1232" t="str">
            <v xml:space="preserve">comisiones               </v>
          </cell>
          <cell r="E1232" t="str">
            <v>Gastos</v>
          </cell>
          <cell r="F1232" t="str">
            <v xml:space="preserve">operacionales de ventas  </v>
          </cell>
          <cell r="G1232" t="str">
            <v xml:space="preserve">diversos                 </v>
          </cell>
          <cell r="H1232" t="str">
            <v>comisiones</v>
          </cell>
          <cell r="I1232" t="str">
            <v xml:space="preserve">comisiones               </v>
          </cell>
        </row>
        <row r="1233">
          <cell r="A1233">
            <v>9435529506</v>
          </cell>
          <cell r="B1233" t="str">
            <v>529506</v>
          </cell>
          <cell r="C1233">
            <v>4</v>
          </cell>
          <cell r="D1233" t="str">
            <v xml:space="preserve">comisiones agencias      </v>
          </cell>
          <cell r="E1233" t="str">
            <v>Gastos</v>
          </cell>
          <cell r="F1233" t="str">
            <v xml:space="preserve">operacionales de ventas  </v>
          </cell>
          <cell r="G1233" t="str">
            <v xml:space="preserve">diversos                 </v>
          </cell>
          <cell r="H1233" t="str">
            <v xml:space="preserve">comisiones agencias      </v>
          </cell>
        </row>
        <row r="1234">
          <cell r="A1234">
            <v>943552950601</v>
          </cell>
          <cell r="B1234" t="str">
            <v>52950601</v>
          </cell>
          <cell r="C1234">
            <v>5</v>
          </cell>
          <cell r="D1234" t="str">
            <v xml:space="preserve">comisiones agencias      </v>
          </cell>
          <cell r="E1234" t="str">
            <v>Gastos</v>
          </cell>
          <cell r="F1234" t="str">
            <v xml:space="preserve">operacionales de ventas  </v>
          </cell>
          <cell r="G1234" t="str">
            <v xml:space="preserve">diversos                 </v>
          </cell>
          <cell r="H1234" t="str">
            <v xml:space="preserve">comisiones agencias      </v>
          </cell>
          <cell r="I1234" t="str">
            <v xml:space="preserve">comisiones agencias      </v>
          </cell>
        </row>
        <row r="1235">
          <cell r="A1235">
            <v>9435529510</v>
          </cell>
          <cell r="B1235" t="str">
            <v>529510</v>
          </cell>
          <cell r="C1235">
            <v>4</v>
          </cell>
          <cell r="D1235" t="str">
            <v>libros suscripciones peri</v>
          </cell>
          <cell r="E1235" t="str">
            <v>Gastos</v>
          </cell>
          <cell r="F1235" t="str">
            <v xml:space="preserve">operacionales de ventas  </v>
          </cell>
          <cell r="G1235" t="str">
            <v xml:space="preserve">diversos                 </v>
          </cell>
          <cell r="H1235" t="str">
            <v>libros suscripciones peri</v>
          </cell>
        </row>
        <row r="1236">
          <cell r="A1236">
            <v>943552951001</v>
          </cell>
          <cell r="B1236" t="str">
            <v>52951001</v>
          </cell>
          <cell r="C1236">
            <v>5</v>
          </cell>
          <cell r="D1236" t="str">
            <v>libros suscripciones peri</v>
          </cell>
          <cell r="E1236" t="str">
            <v>Gastos</v>
          </cell>
          <cell r="F1236" t="str">
            <v xml:space="preserve">operacionales de ventas  </v>
          </cell>
          <cell r="G1236" t="str">
            <v xml:space="preserve">diversos                 </v>
          </cell>
          <cell r="H1236" t="str">
            <v>libros suscripciones peri</v>
          </cell>
          <cell r="I1236" t="str">
            <v>libros suscripciones peri</v>
          </cell>
        </row>
        <row r="1237">
          <cell r="A1237">
            <v>9435529515</v>
          </cell>
          <cell r="B1237" t="str">
            <v>529515</v>
          </cell>
          <cell r="C1237">
            <v>4</v>
          </cell>
          <cell r="D1237" t="str">
            <v xml:space="preserve">musica ambiental         </v>
          </cell>
          <cell r="E1237" t="str">
            <v>Gastos</v>
          </cell>
          <cell r="F1237" t="str">
            <v xml:space="preserve">operacionales de ventas  </v>
          </cell>
          <cell r="G1237" t="str">
            <v xml:space="preserve">diversos                 </v>
          </cell>
          <cell r="H1237" t="str">
            <v xml:space="preserve">musica ambiental         </v>
          </cell>
        </row>
        <row r="1238">
          <cell r="A1238">
            <v>943552951501</v>
          </cell>
          <cell r="B1238" t="str">
            <v>52951501</v>
          </cell>
          <cell r="C1238">
            <v>5</v>
          </cell>
          <cell r="D1238" t="str">
            <v xml:space="preserve">musica ambiental         </v>
          </cell>
          <cell r="E1238" t="str">
            <v>Gastos</v>
          </cell>
          <cell r="F1238" t="str">
            <v xml:space="preserve">operacionales de ventas  </v>
          </cell>
          <cell r="G1238" t="str">
            <v xml:space="preserve">diversos                 </v>
          </cell>
          <cell r="H1238" t="str">
            <v xml:space="preserve">musica ambiental         </v>
          </cell>
          <cell r="I1238" t="str">
            <v xml:space="preserve">musica ambiental         </v>
          </cell>
        </row>
        <row r="1239">
          <cell r="A1239">
            <v>9435529520</v>
          </cell>
          <cell r="B1239" t="str">
            <v>529520</v>
          </cell>
          <cell r="C1239">
            <v>4</v>
          </cell>
          <cell r="D1239" t="str">
            <v>gastos de reprsentacion y</v>
          </cell>
          <cell r="E1239" t="str">
            <v>Gastos</v>
          </cell>
          <cell r="F1239" t="str">
            <v xml:space="preserve">operacionales de ventas  </v>
          </cell>
          <cell r="G1239" t="str">
            <v xml:space="preserve">diversos                 </v>
          </cell>
          <cell r="H1239" t="str">
            <v>gastos de reprsentacion y</v>
          </cell>
        </row>
        <row r="1240">
          <cell r="A1240">
            <v>943552952001</v>
          </cell>
          <cell r="B1240" t="str">
            <v>52952001</v>
          </cell>
          <cell r="C1240">
            <v>5</v>
          </cell>
          <cell r="D1240" t="str">
            <v>gastos representacion y r</v>
          </cell>
          <cell r="E1240" t="str">
            <v>Gastos</v>
          </cell>
          <cell r="F1240" t="str">
            <v xml:space="preserve">operacionales de ventas  </v>
          </cell>
          <cell r="G1240" t="str">
            <v xml:space="preserve">diversos                 </v>
          </cell>
          <cell r="H1240" t="str">
            <v>gastos de reprsentacion y</v>
          </cell>
          <cell r="I1240" t="str">
            <v>gastos representacion y r</v>
          </cell>
        </row>
        <row r="1241">
          <cell r="A1241">
            <v>943552952002</v>
          </cell>
          <cell r="B1241" t="str">
            <v>52952002</v>
          </cell>
          <cell r="C1241">
            <v>5</v>
          </cell>
          <cell r="D1241" t="str">
            <v>gastos representacion y r</v>
          </cell>
          <cell r="E1241" t="str">
            <v>Gastos</v>
          </cell>
          <cell r="F1241" t="str">
            <v xml:space="preserve">operacionales de ventas  </v>
          </cell>
          <cell r="G1241" t="str">
            <v xml:space="preserve">diversos                 </v>
          </cell>
          <cell r="H1241" t="str">
            <v>gastos de reprsentacion y</v>
          </cell>
          <cell r="I1241" t="str">
            <v>gastos representacion y r</v>
          </cell>
        </row>
        <row r="1242">
          <cell r="A1242">
            <v>9435529525</v>
          </cell>
          <cell r="B1242" t="str">
            <v>529525</v>
          </cell>
          <cell r="C1242">
            <v>4</v>
          </cell>
          <cell r="D1242" t="str">
            <v>elementos de aseo y cafet</v>
          </cell>
          <cell r="E1242" t="str">
            <v>Gastos</v>
          </cell>
          <cell r="F1242" t="str">
            <v xml:space="preserve">operacionales de ventas  </v>
          </cell>
          <cell r="G1242" t="str">
            <v xml:space="preserve">diversos                 </v>
          </cell>
          <cell r="H1242" t="str">
            <v>elementos de aseo y cafet</v>
          </cell>
        </row>
        <row r="1243">
          <cell r="A1243">
            <v>943552952501</v>
          </cell>
          <cell r="B1243" t="str">
            <v>52952501</v>
          </cell>
          <cell r="C1243">
            <v>5</v>
          </cell>
          <cell r="D1243" t="str">
            <v xml:space="preserve">elementos de cafeteria y </v>
          </cell>
          <cell r="E1243" t="str">
            <v>Gastos</v>
          </cell>
          <cell r="F1243" t="str">
            <v xml:space="preserve">operacionales de ventas  </v>
          </cell>
          <cell r="G1243" t="str">
            <v xml:space="preserve">diversos                 </v>
          </cell>
          <cell r="H1243" t="str">
            <v>elementos de aseo y cafet</v>
          </cell>
          <cell r="I1243" t="str">
            <v xml:space="preserve">elementos de cafeteria y </v>
          </cell>
        </row>
        <row r="1244">
          <cell r="A1244">
            <v>9435529530</v>
          </cell>
          <cell r="B1244" t="str">
            <v>529530</v>
          </cell>
          <cell r="C1244">
            <v>4</v>
          </cell>
          <cell r="D1244" t="str">
            <v>utiles de papeleria y fot</v>
          </cell>
          <cell r="E1244" t="str">
            <v>Gastos</v>
          </cell>
          <cell r="F1244" t="str">
            <v xml:space="preserve">operacionales de ventas  </v>
          </cell>
          <cell r="G1244" t="str">
            <v xml:space="preserve">diversos                 </v>
          </cell>
          <cell r="H1244" t="str">
            <v>utiles de papeleria y fot</v>
          </cell>
        </row>
        <row r="1245">
          <cell r="A1245">
            <v>943552953001</v>
          </cell>
          <cell r="B1245" t="str">
            <v>52953001</v>
          </cell>
          <cell r="C1245">
            <v>5</v>
          </cell>
          <cell r="D1245" t="str">
            <v xml:space="preserve">formularios e impresos   </v>
          </cell>
          <cell r="E1245" t="str">
            <v>Gastos</v>
          </cell>
          <cell r="F1245" t="str">
            <v xml:space="preserve">operacionales de ventas  </v>
          </cell>
          <cell r="G1245" t="str">
            <v xml:space="preserve">diversos                 </v>
          </cell>
          <cell r="H1245" t="str">
            <v>utiles de papeleria y fot</v>
          </cell>
          <cell r="I1245" t="str">
            <v xml:space="preserve">formularios e impresos   </v>
          </cell>
        </row>
        <row r="1246">
          <cell r="A1246">
            <v>943552953002</v>
          </cell>
          <cell r="B1246" t="str">
            <v>52953002</v>
          </cell>
          <cell r="C1246">
            <v>5</v>
          </cell>
          <cell r="D1246" t="str">
            <v>papaleria y utiles de esc</v>
          </cell>
          <cell r="E1246" t="str">
            <v>Gastos</v>
          </cell>
          <cell r="F1246" t="str">
            <v xml:space="preserve">operacionales de ventas  </v>
          </cell>
          <cell r="G1246" t="str">
            <v xml:space="preserve">diversos                 </v>
          </cell>
          <cell r="H1246" t="str">
            <v>utiles de papeleria y fot</v>
          </cell>
          <cell r="I1246" t="str">
            <v>papaleria y utiles de esc</v>
          </cell>
        </row>
        <row r="1247">
          <cell r="A1247">
            <v>943552953003</v>
          </cell>
          <cell r="B1247" t="str">
            <v>52953003</v>
          </cell>
          <cell r="C1247">
            <v>5</v>
          </cell>
          <cell r="D1247" t="str">
            <v xml:space="preserve">fotocopias               </v>
          </cell>
          <cell r="E1247" t="str">
            <v>Gastos</v>
          </cell>
          <cell r="F1247" t="str">
            <v xml:space="preserve">operacionales de ventas  </v>
          </cell>
          <cell r="G1247" t="str">
            <v xml:space="preserve">diversos                 </v>
          </cell>
          <cell r="H1247" t="str">
            <v>utiles de papeleria y fot</v>
          </cell>
          <cell r="I1247" t="str">
            <v xml:space="preserve">fotocopias               </v>
          </cell>
        </row>
        <row r="1248">
          <cell r="A1248">
            <v>9435529540</v>
          </cell>
          <cell r="B1248" t="str">
            <v>529540</v>
          </cell>
          <cell r="C1248">
            <v>4</v>
          </cell>
          <cell r="D1248" t="str">
            <v xml:space="preserve">envases y empaques       </v>
          </cell>
          <cell r="E1248" t="str">
            <v>Gastos</v>
          </cell>
          <cell r="F1248" t="str">
            <v xml:space="preserve">operacionales de ventas  </v>
          </cell>
          <cell r="G1248" t="str">
            <v xml:space="preserve">diversos                 </v>
          </cell>
          <cell r="H1248" t="str">
            <v xml:space="preserve">envases y empaques       </v>
          </cell>
        </row>
        <row r="1249">
          <cell r="A1249">
            <v>943552954001</v>
          </cell>
          <cell r="B1249" t="str">
            <v>52954001</v>
          </cell>
          <cell r="C1249">
            <v>5</v>
          </cell>
          <cell r="D1249" t="str">
            <v xml:space="preserve">envases y empaques       </v>
          </cell>
          <cell r="E1249" t="str">
            <v>Gastos</v>
          </cell>
          <cell r="F1249" t="str">
            <v xml:space="preserve">operacionales de ventas  </v>
          </cell>
          <cell r="G1249" t="str">
            <v xml:space="preserve">diversos                 </v>
          </cell>
          <cell r="H1249" t="str">
            <v xml:space="preserve">envases y empaques       </v>
          </cell>
          <cell r="I1249" t="str">
            <v xml:space="preserve">envases y empaques       </v>
          </cell>
        </row>
        <row r="1250">
          <cell r="A1250">
            <v>9435529545</v>
          </cell>
          <cell r="B1250" t="str">
            <v>529545</v>
          </cell>
          <cell r="C1250">
            <v>4</v>
          </cell>
          <cell r="D1250" t="str">
            <v xml:space="preserve">taxis y buses            </v>
          </cell>
          <cell r="E1250" t="str">
            <v>Gastos</v>
          </cell>
          <cell r="F1250" t="str">
            <v xml:space="preserve">operacionales de ventas  </v>
          </cell>
          <cell r="G1250" t="str">
            <v xml:space="preserve">diversos                 </v>
          </cell>
          <cell r="H1250" t="str">
            <v xml:space="preserve">taxis y buses            </v>
          </cell>
        </row>
        <row r="1251">
          <cell r="A1251">
            <v>943552954501</v>
          </cell>
          <cell r="B1251" t="str">
            <v>52954501</v>
          </cell>
          <cell r="C1251">
            <v>5</v>
          </cell>
          <cell r="D1251" t="str">
            <v xml:space="preserve">taxis y buses            </v>
          </cell>
          <cell r="E1251" t="str">
            <v>Gastos</v>
          </cell>
          <cell r="F1251" t="str">
            <v xml:space="preserve">operacionales de ventas  </v>
          </cell>
          <cell r="G1251" t="str">
            <v xml:space="preserve">diversos                 </v>
          </cell>
          <cell r="H1251" t="str">
            <v xml:space="preserve">taxis y buses            </v>
          </cell>
          <cell r="I1251" t="str">
            <v xml:space="preserve">taxis y buses            </v>
          </cell>
        </row>
        <row r="1252">
          <cell r="A1252">
            <v>9435529560</v>
          </cell>
          <cell r="B1252" t="str">
            <v>529560</v>
          </cell>
          <cell r="C1252">
            <v>4</v>
          </cell>
          <cell r="D1252" t="str">
            <v xml:space="preserve">casino y restaurante     </v>
          </cell>
          <cell r="E1252" t="str">
            <v>Gastos</v>
          </cell>
          <cell r="F1252" t="str">
            <v xml:space="preserve">operacionales de ventas  </v>
          </cell>
          <cell r="G1252" t="str">
            <v xml:space="preserve">diversos                 </v>
          </cell>
          <cell r="H1252" t="str">
            <v xml:space="preserve">casino y restaurante     </v>
          </cell>
        </row>
        <row r="1253">
          <cell r="A1253">
            <v>943552956001</v>
          </cell>
          <cell r="B1253" t="str">
            <v>52956001</v>
          </cell>
          <cell r="C1253">
            <v>5</v>
          </cell>
          <cell r="D1253" t="str">
            <v xml:space="preserve">casino y restaurante     </v>
          </cell>
          <cell r="E1253" t="str">
            <v>Gastos</v>
          </cell>
          <cell r="F1253" t="str">
            <v xml:space="preserve">operacionales de ventas  </v>
          </cell>
          <cell r="G1253" t="str">
            <v xml:space="preserve">diversos                 </v>
          </cell>
          <cell r="H1253" t="str">
            <v xml:space="preserve">casino y restaurante     </v>
          </cell>
          <cell r="I1253" t="str">
            <v xml:space="preserve">casino y restaurante     </v>
          </cell>
        </row>
        <row r="1254">
          <cell r="A1254">
            <v>9435529565</v>
          </cell>
          <cell r="B1254" t="str">
            <v>529565</v>
          </cell>
          <cell r="C1254">
            <v>4</v>
          </cell>
          <cell r="D1254" t="str">
            <v xml:space="preserve">parqueaderos             </v>
          </cell>
          <cell r="E1254" t="str">
            <v>Gastos</v>
          </cell>
          <cell r="F1254" t="str">
            <v xml:space="preserve">operacionales de ventas  </v>
          </cell>
          <cell r="G1254" t="str">
            <v xml:space="preserve">diversos                 </v>
          </cell>
          <cell r="H1254" t="str">
            <v xml:space="preserve">parqueaderos             </v>
          </cell>
        </row>
        <row r="1255">
          <cell r="A1255">
            <v>943552956501</v>
          </cell>
          <cell r="B1255" t="str">
            <v>52956501</v>
          </cell>
          <cell r="C1255">
            <v>5</v>
          </cell>
          <cell r="D1255" t="str">
            <v xml:space="preserve">parqueaderos             </v>
          </cell>
          <cell r="E1255" t="str">
            <v>Gastos</v>
          </cell>
          <cell r="F1255" t="str">
            <v xml:space="preserve">operacionales de ventas  </v>
          </cell>
          <cell r="G1255" t="str">
            <v xml:space="preserve">diversos                 </v>
          </cell>
          <cell r="H1255" t="str">
            <v xml:space="preserve">parqueaderos             </v>
          </cell>
          <cell r="I1255" t="str">
            <v xml:space="preserve">parqueaderos             </v>
          </cell>
        </row>
        <row r="1256">
          <cell r="A1256">
            <v>9435529570</v>
          </cell>
          <cell r="B1256" t="str">
            <v>529570</v>
          </cell>
          <cell r="C1256">
            <v>4</v>
          </cell>
          <cell r="D1256" t="str">
            <v>indemnizacion por daños a</v>
          </cell>
          <cell r="E1256" t="str">
            <v>Gastos</v>
          </cell>
          <cell r="F1256" t="str">
            <v xml:space="preserve">operacionales de ventas  </v>
          </cell>
          <cell r="G1256" t="str">
            <v xml:space="preserve">diversos                 </v>
          </cell>
          <cell r="H1256" t="str">
            <v>indemnizacion por daños a</v>
          </cell>
        </row>
        <row r="1257">
          <cell r="A1257">
            <v>9435529580</v>
          </cell>
          <cell r="B1257" t="str">
            <v>529580</v>
          </cell>
          <cell r="C1257">
            <v>4</v>
          </cell>
          <cell r="D1257" t="str">
            <v xml:space="preserve">fondo de reposicion      </v>
          </cell>
          <cell r="E1257" t="str">
            <v>Gastos</v>
          </cell>
          <cell r="F1257" t="str">
            <v xml:space="preserve">operacionales de ventas  </v>
          </cell>
          <cell r="G1257" t="str">
            <v xml:space="preserve">diversos                 </v>
          </cell>
          <cell r="H1257" t="str">
            <v xml:space="preserve">fondo de reposicion      </v>
          </cell>
        </row>
        <row r="1258">
          <cell r="A1258">
            <v>943552958001</v>
          </cell>
          <cell r="B1258" t="str">
            <v>52958001</v>
          </cell>
          <cell r="C1258">
            <v>5</v>
          </cell>
          <cell r="D1258" t="str">
            <v xml:space="preserve">fondo de reposicion      </v>
          </cell>
          <cell r="E1258" t="str">
            <v>Gastos</v>
          </cell>
          <cell r="F1258" t="str">
            <v xml:space="preserve">operacionales de ventas  </v>
          </cell>
          <cell r="G1258" t="str">
            <v xml:space="preserve">diversos                 </v>
          </cell>
          <cell r="H1258" t="str">
            <v xml:space="preserve">fondo de reposicion      </v>
          </cell>
          <cell r="I1258" t="str">
            <v xml:space="preserve">fondo de reposicion      </v>
          </cell>
        </row>
        <row r="1259">
          <cell r="A1259">
            <v>9435529595</v>
          </cell>
          <cell r="B1259" t="str">
            <v>529595</v>
          </cell>
          <cell r="C1259">
            <v>4</v>
          </cell>
          <cell r="D1259" t="str">
            <v xml:space="preserve">otros                    </v>
          </cell>
          <cell r="E1259" t="str">
            <v>Gastos</v>
          </cell>
          <cell r="F1259" t="str">
            <v xml:space="preserve">operacionales de ventas  </v>
          </cell>
          <cell r="G1259" t="str">
            <v xml:space="preserve">diversos                 </v>
          </cell>
          <cell r="H1259" t="str">
            <v xml:space="preserve">otros                    </v>
          </cell>
        </row>
        <row r="1260">
          <cell r="A1260">
            <v>943552959501</v>
          </cell>
          <cell r="B1260" t="str">
            <v>52959501</v>
          </cell>
          <cell r="C1260">
            <v>5</v>
          </cell>
          <cell r="D1260" t="str">
            <v xml:space="preserve">suministros              </v>
          </cell>
          <cell r="E1260" t="str">
            <v>Gastos</v>
          </cell>
          <cell r="F1260" t="str">
            <v xml:space="preserve">operacionales de ventas  </v>
          </cell>
          <cell r="G1260" t="str">
            <v xml:space="preserve">diversos                 </v>
          </cell>
          <cell r="H1260" t="str">
            <v xml:space="preserve">otros                    </v>
          </cell>
          <cell r="I1260" t="str">
            <v xml:space="preserve">suministros              </v>
          </cell>
        </row>
        <row r="1261">
          <cell r="A1261">
            <v>943552959502</v>
          </cell>
          <cell r="B1261" t="str">
            <v>52959502</v>
          </cell>
          <cell r="C1261">
            <v>5</v>
          </cell>
          <cell r="D1261" t="str">
            <v xml:space="preserve">decoracion               </v>
          </cell>
          <cell r="E1261" t="str">
            <v>Gastos</v>
          </cell>
          <cell r="F1261" t="str">
            <v xml:space="preserve">operacionales de ventas  </v>
          </cell>
          <cell r="G1261" t="str">
            <v xml:space="preserve">diversos                 </v>
          </cell>
          <cell r="H1261" t="str">
            <v xml:space="preserve">otros                    </v>
          </cell>
          <cell r="I1261" t="str">
            <v xml:space="preserve">decoracion               </v>
          </cell>
        </row>
        <row r="1262">
          <cell r="A1262">
            <v>943552959503</v>
          </cell>
          <cell r="B1262" t="str">
            <v>52959503</v>
          </cell>
          <cell r="C1262">
            <v>5</v>
          </cell>
          <cell r="D1262" t="str">
            <v xml:space="preserve">costo de calidad         </v>
          </cell>
          <cell r="E1262" t="str">
            <v>Gastos</v>
          </cell>
          <cell r="F1262" t="str">
            <v xml:space="preserve">operacionales de ventas  </v>
          </cell>
          <cell r="G1262" t="str">
            <v xml:space="preserve">diversos                 </v>
          </cell>
          <cell r="H1262" t="str">
            <v xml:space="preserve">otros                    </v>
          </cell>
          <cell r="I1262" t="str">
            <v xml:space="preserve">costo de calidad         </v>
          </cell>
        </row>
        <row r="1263">
          <cell r="A1263">
            <v>943552959504</v>
          </cell>
          <cell r="B1263" t="str">
            <v>52959504</v>
          </cell>
          <cell r="C1263">
            <v>5</v>
          </cell>
          <cell r="D1263" t="str">
            <v xml:space="preserve">dotaciones               </v>
          </cell>
          <cell r="E1263" t="str">
            <v>Gastos</v>
          </cell>
          <cell r="F1263" t="str">
            <v xml:space="preserve">operacionales de ventas  </v>
          </cell>
          <cell r="G1263" t="str">
            <v xml:space="preserve">diversos                 </v>
          </cell>
          <cell r="H1263" t="str">
            <v xml:space="preserve">otros                    </v>
          </cell>
          <cell r="I1263" t="str">
            <v xml:space="preserve">dotaciones               </v>
          </cell>
        </row>
        <row r="1264">
          <cell r="A1264">
            <v>943552959505</v>
          </cell>
          <cell r="B1264" t="str">
            <v>52959505</v>
          </cell>
          <cell r="C1264">
            <v>5</v>
          </cell>
          <cell r="D1264" t="str">
            <v xml:space="preserve">flores                   </v>
          </cell>
          <cell r="E1264" t="str">
            <v>Gastos</v>
          </cell>
          <cell r="F1264" t="str">
            <v xml:space="preserve">operacionales de ventas  </v>
          </cell>
          <cell r="G1264" t="str">
            <v xml:space="preserve">diversos                 </v>
          </cell>
          <cell r="H1264" t="str">
            <v xml:space="preserve">otros                    </v>
          </cell>
          <cell r="I1264" t="str">
            <v xml:space="preserve">flores                   </v>
          </cell>
        </row>
        <row r="1265">
          <cell r="A1265">
            <v>943552959506</v>
          </cell>
          <cell r="B1265" t="str">
            <v>52959506</v>
          </cell>
          <cell r="C1265">
            <v>5</v>
          </cell>
          <cell r="D1265" t="str">
            <v xml:space="preserve">gastos al personal       </v>
          </cell>
          <cell r="E1265" t="str">
            <v>Gastos</v>
          </cell>
          <cell r="F1265" t="str">
            <v xml:space="preserve">operacionales de ventas  </v>
          </cell>
          <cell r="G1265" t="str">
            <v xml:space="preserve">diversos                 </v>
          </cell>
          <cell r="H1265" t="str">
            <v xml:space="preserve">otros                    </v>
          </cell>
          <cell r="I1265" t="str">
            <v xml:space="preserve">gastos al personal       </v>
          </cell>
        </row>
        <row r="1266">
          <cell r="A1266">
            <v>943552959507</v>
          </cell>
          <cell r="B1266" t="str">
            <v>52959507</v>
          </cell>
          <cell r="C1266">
            <v>5</v>
          </cell>
          <cell r="D1266" t="str">
            <v xml:space="preserve">miscelaneos              </v>
          </cell>
          <cell r="E1266" t="str">
            <v>Gastos</v>
          </cell>
          <cell r="F1266" t="str">
            <v xml:space="preserve">operacionales de ventas  </v>
          </cell>
          <cell r="G1266" t="str">
            <v xml:space="preserve">diversos                 </v>
          </cell>
          <cell r="H1266" t="str">
            <v xml:space="preserve">otros                    </v>
          </cell>
          <cell r="I1266" t="str">
            <v xml:space="preserve">miscelaneos              </v>
          </cell>
        </row>
        <row r="1267">
          <cell r="A1267">
            <v>943552959508</v>
          </cell>
          <cell r="B1267" t="str">
            <v>52959508</v>
          </cell>
          <cell r="C1267">
            <v>5</v>
          </cell>
          <cell r="D1267" t="str">
            <v xml:space="preserve">velas y veladoras        </v>
          </cell>
          <cell r="E1267" t="str">
            <v>Gastos</v>
          </cell>
          <cell r="F1267" t="str">
            <v xml:space="preserve">operacionales de ventas  </v>
          </cell>
          <cell r="G1267" t="str">
            <v xml:space="preserve">diversos                 </v>
          </cell>
          <cell r="H1267" t="str">
            <v xml:space="preserve">otros                    </v>
          </cell>
          <cell r="I1267" t="str">
            <v xml:space="preserve">velas y veladoras        </v>
          </cell>
        </row>
        <row r="1268">
          <cell r="A1268">
            <v>943552959509</v>
          </cell>
          <cell r="B1268" t="str">
            <v>52959509</v>
          </cell>
          <cell r="C1268">
            <v>5</v>
          </cell>
          <cell r="D1268" t="str">
            <v xml:space="preserve">diversos                 </v>
          </cell>
          <cell r="E1268" t="str">
            <v>Gastos</v>
          </cell>
          <cell r="F1268" t="str">
            <v xml:space="preserve">operacionales de ventas  </v>
          </cell>
          <cell r="G1268" t="str">
            <v xml:space="preserve">diversos                 </v>
          </cell>
          <cell r="H1268" t="str">
            <v xml:space="preserve">otros                    </v>
          </cell>
          <cell r="I1268" t="str">
            <v xml:space="preserve">diversos                 </v>
          </cell>
        </row>
        <row r="1269">
          <cell r="A1269">
            <v>94355299</v>
          </cell>
          <cell r="B1269" t="str">
            <v>5299</v>
          </cell>
          <cell r="C1269">
            <v>3</v>
          </cell>
          <cell r="D1269" t="str">
            <v xml:space="preserve">provisiones              </v>
          </cell>
          <cell r="E1269" t="str">
            <v>Gastos</v>
          </cell>
          <cell r="F1269" t="str">
            <v xml:space="preserve">operacionales de ventas  </v>
          </cell>
          <cell r="G1269" t="str">
            <v xml:space="preserve">provisiones              </v>
          </cell>
        </row>
        <row r="1270">
          <cell r="A1270">
            <v>943553</v>
          </cell>
          <cell r="B1270" t="str">
            <v>53</v>
          </cell>
          <cell r="C1270">
            <v>2</v>
          </cell>
          <cell r="D1270" t="str">
            <v xml:space="preserve">no operacionales         </v>
          </cell>
          <cell r="E1270" t="str">
            <v>Gastos</v>
          </cell>
          <cell r="F1270" t="str">
            <v xml:space="preserve">no operacionales         </v>
          </cell>
        </row>
        <row r="1271">
          <cell r="A1271">
            <v>94355305</v>
          </cell>
          <cell r="B1271" t="str">
            <v>5305</v>
          </cell>
          <cell r="C1271">
            <v>3</v>
          </cell>
          <cell r="D1271" t="str">
            <v xml:space="preserve">financieros              </v>
          </cell>
          <cell r="E1271" t="str">
            <v>Gastos</v>
          </cell>
          <cell r="F1271" t="str">
            <v xml:space="preserve">no operacionales         </v>
          </cell>
          <cell r="G1271" t="str">
            <v xml:space="preserve">financieros              </v>
          </cell>
        </row>
        <row r="1272">
          <cell r="A1272">
            <v>9435530505</v>
          </cell>
          <cell r="B1272" t="str">
            <v>530505</v>
          </cell>
          <cell r="C1272">
            <v>4</v>
          </cell>
          <cell r="D1272" t="str">
            <v xml:space="preserve">gastos bancarios         </v>
          </cell>
          <cell r="E1272" t="str">
            <v>Gastos</v>
          </cell>
          <cell r="F1272" t="str">
            <v xml:space="preserve">no operacionales         </v>
          </cell>
          <cell r="G1272" t="str">
            <v xml:space="preserve">financieros              </v>
          </cell>
          <cell r="H1272" t="str">
            <v xml:space="preserve">gastos bancarios         </v>
          </cell>
        </row>
        <row r="1273">
          <cell r="A1273">
            <v>943553050502</v>
          </cell>
          <cell r="B1273" t="str">
            <v>53050502</v>
          </cell>
          <cell r="C1273">
            <v>5</v>
          </cell>
          <cell r="D1273" t="str">
            <v xml:space="preserve">gastos bancarios         </v>
          </cell>
          <cell r="E1273" t="str">
            <v>Gastos</v>
          </cell>
          <cell r="F1273" t="str">
            <v xml:space="preserve">no operacionales         </v>
          </cell>
          <cell r="G1273" t="str">
            <v xml:space="preserve">financieros              </v>
          </cell>
          <cell r="H1273" t="str">
            <v xml:space="preserve">gastos bancarios         </v>
          </cell>
          <cell r="I1273" t="str">
            <v xml:space="preserve">gastos bancarios         </v>
          </cell>
        </row>
        <row r="1274">
          <cell r="A1274">
            <v>9435530510</v>
          </cell>
          <cell r="B1274" t="str">
            <v>530510</v>
          </cell>
          <cell r="C1274">
            <v>4</v>
          </cell>
          <cell r="D1274" t="str">
            <v xml:space="preserve">diferencia en cambio     </v>
          </cell>
          <cell r="E1274" t="str">
            <v>Gastos</v>
          </cell>
          <cell r="F1274" t="str">
            <v xml:space="preserve">no operacionales         </v>
          </cell>
          <cell r="G1274" t="str">
            <v xml:space="preserve">financieros              </v>
          </cell>
          <cell r="H1274" t="str">
            <v xml:space="preserve">diferencia en cambio     </v>
          </cell>
        </row>
        <row r="1275">
          <cell r="A1275">
            <v>943553051001</v>
          </cell>
          <cell r="B1275" t="str">
            <v>53051001</v>
          </cell>
          <cell r="C1275">
            <v>5</v>
          </cell>
          <cell r="D1275" t="str">
            <v xml:space="preserve">diferencia en cambio     </v>
          </cell>
          <cell r="E1275" t="str">
            <v>Gastos</v>
          </cell>
          <cell r="F1275" t="str">
            <v xml:space="preserve">no operacionales         </v>
          </cell>
          <cell r="G1275" t="str">
            <v xml:space="preserve">financieros              </v>
          </cell>
          <cell r="H1275" t="str">
            <v xml:space="preserve">diferencia en cambio     </v>
          </cell>
          <cell r="I1275" t="str">
            <v xml:space="preserve">diferencia en cambio     </v>
          </cell>
        </row>
        <row r="1276">
          <cell r="A1276">
            <v>9435530515</v>
          </cell>
          <cell r="B1276" t="str">
            <v>530515</v>
          </cell>
          <cell r="C1276">
            <v>4</v>
          </cell>
          <cell r="D1276" t="str">
            <v xml:space="preserve">comisiones               </v>
          </cell>
          <cell r="E1276" t="str">
            <v>Gastos</v>
          </cell>
          <cell r="F1276" t="str">
            <v xml:space="preserve">no operacionales         </v>
          </cell>
          <cell r="G1276" t="str">
            <v xml:space="preserve">financieros              </v>
          </cell>
          <cell r="H1276" t="str">
            <v xml:space="preserve">comisiones               </v>
          </cell>
        </row>
        <row r="1277">
          <cell r="A1277">
            <v>943553051501</v>
          </cell>
          <cell r="B1277" t="str">
            <v>53051501</v>
          </cell>
          <cell r="C1277">
            <v>5</v>
          </cell>
          <cell r="D1277" t="str">
            <v>sobre tarjetas de credito</v>
          </cell>
          <cell r="E1277" t="str">
            <v>Gastos</v>
          </cell>
          <cell r="F1277" t="str">
            <v xml:space="preserve">no operacionales         </v>
          </cell>
          <cell r="G1277" t="str">
            <v xml:space="preserve">financieros              </v>
          </cell>
          <cell r="H1277" t="str">
            <v>comisiones</v>
          </cell>
          <cell r="I1277" t="str">
            <v>sobre tarjetas de credito</v>
          </cell>
        </row>
        <row r="1278">
          <cell r="A1278">
            <v>943553051502</v>
          </cell>
          <cell r="B1278" t="str">
            <v>53051502</v>
          </cell>
          <cell r="C1278">
            <v>5</v>
          </cell>
          <cell r="D1278" t="str">
            <v xml:space="preserve">comisiones bancarias     </v>
          </cell>
          <cell r="E1278" t="str">
            <v>Gastos</v>
          </cell>
          <cell r="F1278" t="str">
            <v xml:space="preserve">no operacionales         </v>
          </cell>
          <cell r="G1278" t="str">
            <v xml:space="preserve">financieros              </v>
          </cell>
          <cell r="H1278" t="str">
            <v>comisiones</v>
          </cell>
          <cell r="I1278" t="str">
            <v xml:space="preserve">comisiones bancarias     </v>
          </cell>
        </row>
        <row r="1279">
          <cell r="A1279">
            <v>9435530520</v>
          </cell>
          <cell r="B1279" t="str">
            <v>530520</v>
          </cell>
          <cell r="C1279">
            <v>4</v>
          </cell>
          <cell r="D1279" t="str">
            <v xml:space="preserve">intereses                </v>
          </cell>
          <cell r="E1279" t="str">
            <v>Gastos</v>
          </cell>
          <cell r="F1279" t="str">
            <v xml:space="preserve">no operacionales         </v>
          </cell>
          <cell r="G1279" t="str">
            <v xml:space="preserve">financieros              </v>
          </cell>
          <cell r="H1279" t="str">
            <v xml:space="preserve">intereses                </v>
          </cell>
        </row>
        <row r="1280">
          <cell r="A1280">
            <v>943553052001</v>
          </cell>
          <cell r="B1280" t="str">
            <v>53052001</v>
          </cell>
          <cell r="C1280">
            <v>5</v>
          </cell>
          <cell r="D1280" t="str">
            <v xml:space="preserve">de sobregiro             </v>
          </cell>
          <cell r="E1280" t="str">
            <v>Gastos</v>
          </cell>
          <cell r="F1280" t="str">
            <v xml:space="preserve">no operacionales         </v>
          </cell>
          <cell r="G1280" t="str">
            <v xml:space="preserve">financieros              </v>
          </cell>
          <cell r="H1280" t="str">
            <v xml:space="preserve">intereses                </v>
          </cell>
          <cell r="I1280" t="str">
            <v xml:space="preserve">de sobregiro             </v>
          </cell>
        </row>
        <row r="1281">
          <cell r="A1281">
            <v>943553052002</v>
          </cell>
          <cell r="B1281" t="str">
            <v>53052002</v>
          </cell>
          <cell r="C1281">
            <v>5</v>
          </cell>
          <cell r="D1281" t="str">
            <v xml:space="preserve">de prestamos             </v>
          </cell>
          <cell r="E1281" t="str">
            <v>Gastos</v>
          </cell>
          <cell r="F1281" t="str">
            <v xml:space="preserve">no operacionales         </v>
          </cell>
          <cell r="G1281" t="str">
            <v xml:space="preserve">financieros              </v>
          </cell>
          <cell r="H1281" t="str">
            <v xml:space="preserve">intereses                </v>
          </cell>
          <cell r="I1281" t="str">
            <v xml:space="preserve">de prestamos             </v>
          </cell>
        </row>
        <row r="1282">
          <cell r="A1282">
            <v>9435530525</v>
          </cell>
          <cell r="B1282" t="str">
            <v>530525</v>
          </cell>
          <cell r="C1282">
            <v>4</v>
          </cell>
          <cell r="D1282" t="str">
            <v xml:space="preserve">diferencia en cambio     </v>
          </cell>
          <cell r="E1282" t="str">
            <v>Gastos</v>
          </cell>
          <cell r="F1282" t="str">
            <v xml:space="preserve">no operacionales         </v>
          </cell>
          <cell r="G1282" t="str">
            <v xml:space="preserve">financieros              </v>
          </cell>
          <cell r="H1282" t="str">
            <v xml:space="preserve">diferencia en cambio     </v>
          </cell>
        </row>
        <row r="1283">
          <cell r="A1283">
            <v>943553052501</v>
          </cell>
          <cell r="B1283" t="str">
            <v>53052501</v>
          </cell>
          <cell r="C1283">
            <v>5</v>
          </cell>
          <cell r="D1283" t="str">
            <v xml:space="preserve">diferencia en cambio     </v>
          </cell>
          <cell r="E1283" t="str">
            <v>Gastos</v>
          </cell>
          <cell r="F1283" t="str">
            <v xml:space="preserve">no operacionales         </v>
          </cell>
          <cell r="G1283" t="str">
            <v xml:space="preserve">financieros              </v>
          </cell>
          <cell r="H1283" t="str">
            <v xml:space="preserve">diferencia en cambio     </v>
          </cell>
          <cell r="I1283" t="str">
            <v xml:space="preserve">diferencia en cambio     </v>
          </cell>
        </row>
        <row r="1284">
          <cell r="A1284">
            <v>9435530535</v>
          </cell>
          <cell r="B1284" t="str">
            <v>530535</v>
          </cell>
          <cell r="C1284">
            <v>4</v>
          </cell>
          <cell r="D1284" t="str">
            <v>descuentos comerciales co</v>
          </cell>
          <cell r="E1284" t="str">
            <v>Gastos</v>
          </cell>
          <cell r="F1284" t="str">
            <v xml:space="preserve">no operacionales         </v>
          </cell>
          <cell r="G1284" t="str">
            <v xml:space="preserve">financieros              </v>
          </cell>
          <cell r="H1284" t="str">
            <v>descuentos comerciales co</v>
          </cell>
        </row>
        <row r="1285">
          <cell r="A1285">
            <v>943553053501</v>
          </cell>
          <cell r="B1285" t="str">
            <v>53053501</v>
          </cell>
          <cell r="C1285">
            <v>5</v>
          </cell>
          <cell r="D1285" t="str">
            <v>descuentos comerciales co</v>
          </cell>
          <cell r="E1285" t="str">
            <v>Gastos</v>
          </cell>
          <cell r="F1285" t="str">
            <v xml:space="preserve">no operacionales         </v>
          </cell>
          <cell r="G1285" t="str">
            <v xml:space="preserve">financieros              </v>
          </cell>
          <cell r="H1285" t="str">
            <v>descuentos comerciales co</v>
          </cell>
          <cell r="I1285" t="str">
            <v>descuentos comerciales co</v>
          </cell>
        </row>
        <row r="1286">
          <cell r="A1286">
            <v>9435530595</v>
          </cell>
          <cell r="B1286" t="str">
            <v>530595</v>
          </cell>
          <cell r="C1286">
            <v>4</v>
          </cell>
          <cell r="D1286" t="str">
            <v xml:space="preserve">otros                    </v>
          </cell>
          <cell r="E1286" t="str">
            <v>Gastos</v>
          </cell>
          <cell r="F1286" t="str">
            <v xml:space="preserve">no operacionales         </v>
          </cell>
          <cell r="G1286" t="str">
            <v xml:space="preserve">financieros              </v>
          </cell>
          <cell r="H1286" t="str">
            <v xml:space="preserve">otros                    </v>
          </cell>
        </row>
        <row r="1287">
          <cell r="A1287">
            <v>943553059501</v>
          </cell>
          <cell r="B1287" t="str">
            <v>53059501</v>
          </cell>
          <cell r="C1287">
            <v>5</v>
          </cell>
          <cell r="D1287" t="str">
            <v xml:space="preserve">ajuste al peso           </v>
          </cell>
          <cell r="E1287" t="str">
            <v>Gastos</v>
          </cell>
          <cell r="F1287" t="str">
            <v xml:space="preserve">no operacionales         </v>
          </cell>
          <cell r="G1287" t="str">
            <v xml:space="preserve">financieros              </v>
          </cell>
          <cell r="H1287" t="str">
            <v xml:space="preserve">otros                    </v>
          </cell>
          <cell r="I1287" t="str">
            <v xml:space="preserve">ajuste al peso           </v>
          </cell>
        </row>
        <row r="1288">
          <cell r="A1288">
            <v>943553059502</v>
          </cell>
          <cell r="B1288" t="str">
            <v>53059502</v>
          </cell>
          <cell r="C1288">
            <v>5</v>
          </cell>
          <cell r="D1288" t="str">
            <v xml:space="preserve">otros                    </v>
          </cell>
          <cell r="E1288" t="str">
            <v>Gastos</v>
          </cell>
          <cell r="F1288" t="str">
            <v xml:space="preserve">no operacionales         </v>
          </cell>
          <cell r="G1288" t="str">
            <v xml:space="preserve">financieros              </v>
          </cell>
          <cell r="H1288" t="str">
            <v xml:space="preserve">otros                    </v>
          </cell>
          <cell r="I1288" t="str">
            <v xml:space="preserve">otros                    </v>
          </cell>
        </row>
        <row r="1289">
          <cell r="A1289">
            <v>94355310</v>
          </cell>
          <cell r="B1289" t="str">
            <v>5310</v>
          </cell>
          <cell r="C1289">
            <v>3</v>
          </cell>
          <cell r="D1289" t="str">
            <v>perd. en vta. y retiro de</v>
          </cell>
          <cell r="E1289" t="str">
            <v>Gastos</v>
          </cell>
          <cell r="F1289" t="str">
            <v xml:space="preserve">no operacionales         </v>
          </cell>
          <cell r="G1289" t="str">
            <v>perd. en vta. y retiro de</v>
          </cell>
        </row>
        <row r="1290">
          <cell r="A1290">
            <v>94355315</v>
          </cell>
          <cell r="B1290" t="str">
            <v>5315</v>
          </cell>
          <cell r="C1290">
            <v>3</v>
          </cell>
          <cell r="D1290" t="str">
            <v xml:space="preserve">gastos extraordinarios   </v>
          </cell>
          <cell r="E1290" t="str">
            <v>Gastos</v>
          </cell>
          <cell r="F1290" t="str">
            <v xml:space="preserve">no operacionales         </v>
          </cell>
          <cell r="G1290" t="str">
            <v xml:space="preserve">gastos extraordinarios   </v>
          </cell>
        </row>
        <row r="1291">
          <cell r="A1291">
            <v>9435531515</v>
          </cell>
          <cell r="B1291" t="str">
            <v>531515</v>
          </cell>
          <cell r="C1291">
            <v>4</v>
          </cell>
          <cell r="D1291" t="str">
            <v>costos y gastos de ejerci</v>
          </cell>
          <cell r="E1291" t="str">
            <v>Gastos</v>
          </cell>
          <cell r="F1291" t="str">
            <v xml:space="preserve">no operacionales         </v>
          </cell>
          <cell r="G1291" t="str">
            <v xml:space="preserve">gastos extraordinarios   </v>
          </cell>
          <cell r="H1291" t="str">
            <v>costos y gastos de ejerci</v>
          </cell>
        </row>
        <row r="1292">
          <cell r="A1292">
            <v>943553151501</v>
          </cell>
          <cell r="B1292" t="str">
            <v>53151501</v>
          </cell>
          <cell r="C1292">
            <v>5</v>
          </cell>
          <cell r="D1292" t="str">
            <v>costo y gastos de ejercic</v>
          </cell>
          <cell r="E1292" t="str">
            <v>Gastos</v>
          </cell>
          <cell r="F1292" t="str">
            <v xml:space="preserve">no operacionales         </v>
          </cell>
          <cell r="G1292" t="str">
            <v xml:space="preserve">gastos extraordinarios   </v>
          </cell>
          <cell r="H1292" t="str">
            <v>costos y gastos de ejerci</v>
          </cell>
          <cell r="I1292" t="str">
            <v>costo y gastos de ejercic</v>
          </cell>
        </row>
        <row r="1293">
          <cell r="A1293">
            <v>9435531520</v>
          </cell>
          <cell r="B1293" t="str">
            <v>531520</v>
          </cell>
          <cell r="C1293">
            <v>4</v>
          </cell>
          <cell r="D1293" t="str">
            <v xml:space="preserve">impuestos asumidos       </v>
          </cell>
          <cell r="E1293" t="str">
            <v>Gastos</v>
          </cell>
          <cell r="F1293" t="str">
            <v xml:space="preserve">no operacionales         </v>
          </cell>
          <cell r="G1293" t="str">
            <v xml:space="preserve">gastos extraordinarios   </v>
          </cell>
          <cell r="H1293" t="str">
            <v xml:space="preserve">impuestos asumidos       </v>
          </cell>
        </row>
        <row r="1294">
          <cell r="A1294">
            <v>943553152001</v>
          </cell>
          <cell r="B1294" t="str">
            <v>53152001</v>
          </cell>
          <cell r="C1294">
            <v>5</v>
          </cell>
          <cell r="D1294" t="str">
            <v xml:space="preserve">caja menor               </v>
          </cell>
          <cell r="E1294" t="str">
            <v>Gastos</v>
          </cell>
          <cell r="F1294" t="str">
            <v xml:space="preserve">no operacionales         </v>
          </cell>
          <cell r="G1294" t="str">
            <v xml:space="preserve">gastos extraordinarios   </v>
          </cell>
          <cell r="H1294" t="str">
            <v xml:space="preserve">impuestos asumidos       </v>
          </cell>
          <cell r="I1294" t="str">
            <v xml:space="preserve">caja menor               </v>
          </cell>
        </row>
        <row r="1295">
          <cell r="A1295">
            <v>943553152002</v>
          </cell>
          <cell r="B1295" t="str">
            <v>53152002</v>
          </cell>
          <cell r="C1295">
            <v>5</v>
          </cell>
          <cell r="D1295" t="str">
            <v xml:space="preserve">hotel                    </v>
          </cell>
          <cell r="E1295" t="str">
            <v>Gastos</v>
          </cell>
          <cell r="F1295" t="str">
            <v xml:space="preserve">no operacionales         </v>
          </cell>
          <cell r="G1295" t="str">
            <v xml:space="preserve">gastos extraordinarios   </v>
          </cell>
          <cell r="H1295" t="str">
            <v xml:space="preserve">impuestos asumidos       </v>
          </cell>
          <cell r="I1295" t="str">
            <v xml:space="preserve">hotel                    </v>
          </cell>
        </row>
        <row r="1296">
          <cell r="A1296">
            <v>943553152003</v>
          </cell>
          <cell r="B1296" t="str">
            <v>53152003</v>
          </cell>
          <cell r="C1296">
            <v>5</v>
          </cell>
          <cell r="D1296" t="str">
            <v xml:space="preserve">gmf 4*1000               </v>
          </cell>
          <cell r="E1296" t="str">
            <v>Gastos</v>
          </cell>
          <cell r="F1296" t="str">
            <v xml:space="preserve">no operacionales         </v>
          </cell>
          <cell r="G1296" t="str">
            <v xml:space="preserve">gastos extraordinarios   </v>
          </cell>
          <cell r="H1296" t="str">
            <v xml:space="preserve">impuestos asumidos       </v>
          </cell>
          <cell r="I1296" t="str">
            <v xml:space="preserve">gmf 4*1000               </v>
          </cell>
        </row>
        <row r="1297">
          <cell r="A1297">
            <v>943553152004</v>
          </cell>
          <cell r="B1297" t="str">
            <v>53152004</v>
          </cell>
          <cell r="C1297">
            <v>5</v>
          </cell>
          <cell r="D1297" t="str">
            <v xml:space="preserve">retencion                </v>
          </cell>
          <cell r="E1297" t="str">
            <v>Gastos</v>
          </cell>
          <cell r="F1297" t="str">
            <v xml:space="preserve">no operacionales         </v>
          </cell>
          <cell r="G1297" t="str">
            <v xml:space="preserve">gastos extraordinarios   </v>
          </cell>
          <cell r="H1297" t="str">
            <v xml:space="preserve">impuestos asumidos       </v>
          </cell>
          <cell r="I1297" t="str">
            <v xml:space="preserve">retencion                </v>
          </cell>
        </row>
        <row r="1298">
          <cell r="A1298">
            <v>943553152005</v>
          </cell>
          <cell r="B1298" t="str">
            <v>53152005</v>
          </cell>
          <cell r="C1298">
            <v>5</v>
          </cell>
          <cell r="D1298" t="str">
            <v xml:space="preserve">reteica                  </v>
          </cell>
          <cell r="E1298" t="str">
            <v>Gastos</v>
          </cell>
          <cell r="F1298" t="str">
            <v xml:space="preserve">no operacionales         </v>
          </cell>
          <cell r="G1298" t="str">
            <v xml:space="preserve">gastos extraordinarios   </v>
          </cell>
          <cell r="H1298" t="str">
            <v xml:space="preserve">impuestos asumidos       </v>
          </cell>
          <cell r="I1298" t="str">
            <v xml:space="preserve">reteica                  </v>
          </cell>
        </row>
        <row r="1299">
          <cell r="A1299">
            <v>943553152006</v>
          </cell>
          <cell r="B1299" t="str">
            <v>53152006</v>
          </cell>
          <cell r="C1299">
            <v>5</v>
          </cell>
          <cell r="D1299" t="str">
            <v xml:space="preserve">iva                      </v>
          </cell>
          <cell r="E1299" t="str">
            <v>Gastos</v>
          </cell>
          <cell r="F1299" t="str">
            <v xml:space="preserve">no operacionales         </v>
          </cell>
          <cell r="G1299" t="str">
            <v xml:space="preserve">gastos extraordinarios   </v>
          </cell>
          <cell r="H1299" t="str">
            <v xml:space="preserve">impuestos asumidos       </v>
          </cell>
          <cell r="I1299" t="str">
            <v xml:space="preserve">iva                      </v>
          </cell>
        </row>
        <row r="1300">
          <cell r="A1300">
            <v>943553152007</v>
          </cell>
          <cell r="B1300" t="str">
            <v>53152007</v>
          </cell>
          <cell r="C1300">
            <v>5</v>
          </cell>
          <cell r="D1300" t="str">
            <v xml:space="preserve">impuestos asumidos       </v>
          </cell>
          <cell r="E1300" t="str">
            <v>Gastos</v>
          </cell>
          <cell r="F1300" t="str">
            <v xml:space="preserve">no operacionales         </v>
          </cell>
          <cell r="G1300" t="str">
            <v xml:space="preserve">gastos extraordinarios   </v>
          </cell>
          <cell r="H1300" t="str">
            <v xml:space="preserve">impuestos asumidos       </v>
          </cell>
          <cell r="I1300" t="str">
            <v xml:space="preserve">impuestos asumidos       </v>
          </cell>
        </row>
        <row r="1301">
          <cell r="A1301">
            <v>9435531595</v>
          </cell>
          <cell r="B1301" t="str">
            <v>531595</v>
          </cell>
          <cell r="C1301">
            <v>4</v>
          </cell>
          <cell r="D1301" t="str">
            <v xml:space="preserve">otros                    </v>
          </cell>
          <cell r="E1301" t="str">
            <v>Gastos</v>
          </cell>
          <cell r="F1301" t="str">
            <v xml:space="preserve">no operacionales         </v>
          </cell>
          <cell r="G1301" t="str">
            <v xml:space="preserve">gastos extraordinarios   </v>
          </cell>
          <cell r="H1301" t="str">
            <v xml:space="preserve">otros                    </v>
          </cell>
        </row>
        <row r="1302">
          <cell r="A1302">
            <v>943553159501</v>
          </cell>
          <cell r="B1302" t="str">
            <v>53159501</v>
          </cell>
          <cell r="C1302">
            <v>5</v>
          </cell>
          <cell r="D1302" t="str">
            <v xml:space="preserve">intereses de mora        </v>
          </cell>
          <cell r="E1302" t="str">
            <v>Gastos</v>
          </cell>
          <cell r="F1302" t="str">
            <v xml:space="preserve">no operacionales         </v>
          </cell>
          <cell r="G1302" t="str">
            <v xml:space="preserve">gastos extraordinarios   </v>
          </cell>
          <cell r="H1302" t="str">
            <v xml:space="preserve">otros                    </v>
          </cell>
          <cell r="I1302" t="str">
            <v xml:space="preserve">intereses de mora        </v>
          </cell>
        </row>
        <row r="1303">
          <cell r="A1303">
            <v>943553159502</v>
          </cell>
          <cell r="B1303" t="str">
            <v>53159502</v>
          </cell>
          <cell r="C1303">
            <v>5</v>
          </cell>
          <cell r="D1303" t="str">
            <v>beneficio extraordinario-</v>
          </cell>
          <cell r="E1303" t="str">
            <v>Gastos</v>
          </cell>
          <cell r="F1303" t="str">
            <v xml:space="preserve">no operacionales         </v>
          </cell>
          <cell r="G1303" t="str">
            <v xml:space="preserve">gastos extraordinarios   </v>
          </cell>
          <cell r="H1303" t="str">
            <v xml:space="preserve">otros                    </v>
          </cell>
          <cell r="I1303" t="str">
            <v>beneficio extraordinario-</v>
          </cell>
        </row>
        <row r="1304">
          <cell r="A1304">
            <v>94355395</v>
          </cell>
          <cell r="B1304" t="str">
            <v>5395</v>
          </cell>
          <cell r="C1304">
            <v>3</v>
          </cell>
          <cell r="D1304" t="str">
            <v xml:space="preserve">gastos diversos          </v>
          </cell>
          <cell r="E1304" t="str">
            <v>Gastos</v>
          </cell>
          <cell r="F1304" t="str">
            <v xml:space="preserve">no operacionales         </v>
          </cell>
          <cell r="G1304" t="str">
            <v xml:space="preserve">gastos diversos          </v>
          </cell>
        </row>
        <row r="1305">
          <cell r="A1305">
            <v>9435539520</v>
          </cell>
          <cell r="B1305" t="str">
            <v>539520</v>
          </cell>
          <cell r="C1305">
            <v>4</v>
          </cell>
          <cell r="D1305" t="str">
            <v>multas litigios y sancion</v>
          </cell>
          <cell r="E1305" t="str">
            <v>Gastos</v>
          </cell>
          <cell r="F1305" t="str">
            <v xml:space="preserve">no operacionales         </v>
          </cell>
          <cell r="G1305" t="str">
            <v xml:space="preserve">gastos diversos          </v>
          </cell>
          <cell r="H1305" t="str">
            <v>multas litigios y sancion</v>
          </cell>
        </row>
        <row r="1306">
          <cell r="A1306">
            <v>943553952001</v>
          </cell>
          <cell r="B1306" t="str">
            <v>53952001</v>
          </cell>
          <cell r="C1306">
            <v>5</v>
          </cell>
          <cell r="D1306" t="str">
            <v>multas litigios y sancion</v>
          </cell>
          <cell r="E1306" t="str">
            <v>Gastos</v>
          </cell>
          <cell r="F1306" t="str">
            <v xml:space="preserve">no operacionales         </v>
          </cell>
          <cell r="G1306" t="str">
            <v xml:space="preserve">gastos diversos          </v>
          </cell>
          <cell r="H1306" t="str">
            <v>multas litigios y sancion</v>
          </cell>
          <cell r="I1306" t="str">
            <v>multas litigios y sancion</v>
          </cell>
        </row>
        <row r="1307">
          <cell r="A1307">
            <v>9435539525</v>
          </cell>
          <cell r="B1307" t="str">
            <v>539525</v>
          </cell>
          <cell r="C1307">
            <v>4</v>
          </cell>
          <cell r="D1307" t="str">
            <v xml:space="preserve">donaciones               </v>
          </cell>
          <cell r="E1307" t="str">
            <v>Gastos</v>
          </cell>
          <cell r="F1307" t="str">
            <v xml:space="preserve">no operacionales         </v>
          </cell>
          <cell r="G1307" t="str">
            <v xml:space="preserve">gastos diversos          </v>
          </cell>
          <cell r="H1307" t="str">
            <v xml:space="preserve">donaciones               </v>
          </cell>
        </row>
        <row r="1308">
          <cell r="A1308">
            <v>943553952501</v>
          </cell>
          <cell r="B1308" t="str">
            <v>53952501</v>
          </cell>
          <cell r="C1308">
            <v>5</v>
          </cell>
          <cell r="D1308" t="str">
            <v xml:space="preserve">donaciones               </v>
          </cell>
          <cell r="E1308" t="str">
            <v>Gastos</v>
          </cell>
          <cell r="F1308" t="str">
            <v xml:space="preserve">no operacionales         </v>
          </cell>
          <cell r="G1308" t="str">
            <v xml:space="preserve">gastos diversos          </v>
          </cell>
          <cell r="H1308" t="str">
            <v xml:space="preserve">donaciones               </v>
          </cell>
          <cell r="I1308" t="str">
            <v xml:space="preserve">donaciones               </v>
          </cell>
        </row>
        <row r="1309">
          <cell r="A1309">
            <v>9435539540</v>
          </cell>
          <cell r="B1309" t="str">
            <v>539540</v>
          </cell>
          <cell r="C1309">
            <v>4</v>
          </cell>
          <cell r="D1309" t="str">
            <v>renta operador e incentiv</v>
          </cell>
          <cell r="E1309" t="str">
            <v>Gastos</v>
          </cell>
          <cell r="F1309" t="str">
            <v xml:space="preserve">no operacionales         </v>
          </cell>
          <cell r="G1309" t="str">
            <v xml:space="preserve">gastos diversos          </v>
          </cell>
          <cell r="H1309" t="str">
            <v>renta operador e incentiv</v>
          </cell>
        </row>
        <row r="1310">
          <cell r="A1310">
            <v>943553954001</v>
          </cell>
          <cell r="B1310" t="str">
            <v>53954001</v>
          </cell>
          <cell r="C1310">
            <v>5</v>
          </cell>
          <cell r="D1310" t="str">
            <v xml:space="preserve">renta operadora 12 %     </v>
          </cell>
          <cell r="E1310" t="str">
            <v>Gastos</v>
          </cell>
          <cell r="F1310" t="str">
            <v xml:space="preserve">no operacionales         </v>
          </cell>
          <cell r="G1310" t="str">
            <v xml:space="preserve">gastos diversos          </v>
          </cell>
          <cell r="H1310" t="str">
            <v>renta operador e incentiv</v>
          </cell>
          <cell r="I1310" t="str">
            <v xml:space="preserve">renta operadora 12 %     </v>
          </cell>
        </row>
        <row r="1311">
          <cell r="A1311">
            <v>943553954002</v>
          </cell>
          <cell r="B1311" t="str">
            <v>53954002</v>
          </cell>
          <cell r="C1311">
            <v>5</v>
          </cell>
          <cell r="D1311" t="str">
            <v xml:space="preserve">incentivo gerencia 3 %   </v>
          </cell>
          <cell r="E1311" t="str">
            <v>Gastos</v>
          </cell>
          <cell r="F1311" t="str">
            <v xml:space="preserve">no operacionales         </v>
          </cell>
          <cell r="G1311" t="str">
            <v xml:space="preserve">gastos diversos          </v>
          </cell>
          <cell r="H1311" t="str">
            <v>renta operador e incentiv</v>
          </cell>
          <cell r="I1311" t="str">
            <v xml:space="preserve">incentivo gerencia 3 %   </v>
          </cell>
        </row>
        <row r="1312">
          <cell r="A1312">
            <v>943554</v>
          </cell>
          <cell r="B1312" t="str">
            <v>54</v>
          </cell>
          <cell r="C1312">
            <v>2</v>
          </cell>
          <cell r="D1312" t="str">
            <v>impuesto de renta y compl</v>
          </cell>
          <cell r="E1312" t="str">
            <v>Gastos</v>
          </cell>
          <cell r="F1312" t="str">
            <v>impuesto de renta y compl</v>
          </cell>
        </row>
        <row r="1313">
          <cell r="A1313">
            <v>94355405</v>
          </cell>
          <cell r="B1313" t="str">
            <v>5405</v>
          </cell>
          <cell r="C1313">
            <v>3</v>
          </cell>
          <cell r="D1313" t="str">
            <v>impuesto de renta y compl</v>
          </cell>
          <cell r="E1313" t="str">
            <v>Gastos</v>
          </cell>
          <cell r="F1313" t="str">
            <v>impuesto de renta y compl</v>
          </cell>
          <cell r="G1313" t="str">
            <v>impuesto de renta y compl</v>
          </cell>
        </row>
        <row r="1314">
          <cell r="A1314">
            <v>943559</v>
          </cell>
          <cell r="B1314" t="str">
            <v>59</v>
          </cell>
          <cell r="C1314">
            <v>2</v>
          </cell>
          <cell r="D1314" t="str">
            <v xml:space="preserve">ganancias y perdidas     </v>
          </cell>
          <cell r="E1314" t="str">
            <v>Gastos</v>
          </cell>
          <cell r="F1314" t="str">
            <v xml:space="preserve">ganancias y perdidas     </v>
          </cell>
        </row>
        <row r="1315">
          <cell r="A1315">
            <v>94355905</v>
          </cell>
          <cell r="B1315" t="str">
            <v>5905</v>
          </cell>
          <cell r="C1315">
            <v>3</v>
          </cell>
          <cell r="D1315" t="str">
            <v xml:space="preserve">ganancias                </v>
          </cell>
          <cell r="E1315" t="str">
            <v>Gastos</v>
          </cell>
          <cell r="F1315" t="str">
            <v xml:space="preserve">ganancias y perdidas     </v>
          </cell>
          <cell r="G1315" t="str">
            <v xml:space="preserve">ganancias                </v>
          </cell>
        </row>
        <row r="1316">
          <cell r="A1316">
            <v>9435590505</v>
          </cell>
          <cell r="B1316" t="str">
            <v>590505</v>
          </cell>
          <cell r="C1316">
            <v>4</v>
          </cell>
          <cell r="D1316" t="str">
            <v xml:space="preserve">cuenta de cierre         </v>
          </cell>
          <cell r="E1316" t="str">
            <v>Gastos</v>
          </cell>
          <cell r="F1316" t="str">
            <v xml:space="preserve">ganancias y perdidas     </v>
          </cell>
          <cell r="G1316" t="str">
            <v xml:space="preserve">ganancias                </v>
          </cell>
          <cell r="H1316" t="str">
            <v xml:space="preserve">cuenta de cierre         </v>
          </cell>
        </row>
        <row r="1317">
          <cell r="A1317">
            <v>943559050501</v>
          </cell>
          <cell r="B1317" t="str">
            <v>59050501</v>
          </cell>
          <cell r="C1317">
            <v>5</v>
          </cell>
          <cell r="D1317" t="str">
            <v xml:space="preserve">cuenta de cierre         </v>
          </cell>
          <cell r="E1317" t="str">
            <v>Gastos</v>
          </cell>
          <cell r="F1317" t="str">
            <v xml:space="preserve">ganancias y perdidas     </v>
          </cell>
          <cell r="G1317" t="str">
            <v xml:space="preserve">ganancias                </v>
          </cell>
          <cell r="H1317" t="str">
            <v xml:space="preserve">cuenta de cierre         </v>
          </cell>
          <cell r="I1317" t="str">
            <v xml:space="preserve">cuenta de cierre         </v>
          </cell>
        </row>
        <row r="1318">
          <cell r="A1318">
            <v>94355915</v>
          </cell>
          <cell r="B1318" t="str">
            <v>5915</v>
          </cell>
          <cell r="C1318">
            <v>3</v>
          </cell>
          <cell r="D1318" t="str">
            <v xml:space="preserve">perdidas (-)             </v>
          </cell>
          <cell r="E1318" t="str">
            <v>Gastos</v>
          </cell>
          <cell r="F1318" t="str">
            <v xml:space="preserve">ganancias y perdidas     </v>
          </cell>
          <cell r="G1318" t="str">
            <v xml:space="preserve">perdidas (-)             </v>
          </cell>
        </row>
        <row r="1319">
          <cell r="A1319">
            <v>94356</v>
          </cell>
          <cell r="B1319" t="str">
            <v>6</v>
          </cell>
          <cell r="C1319">
            <v>1</v>
          </cell>
          <cell r="D1319" t="str">
            <v xml:space="preserve">costos                   </v>
          </cell>
          <cell r="E1319" t="str">
            <v>Costo Vtas</v>
          </cell>
        </row>
        <row r="1320">
          <cell r="A1320">
            <v>943561</v>
          </cell>
          <cell r="B1320" t="str">
            <v>61</v>
          </cell>
          <cell r="C1320">
            <v>2</v>
          </cell>
          <cell r="D1320" t="str">
            <v>costo de venta y prestaci</v>
          </cell>
          <cell r="E1320" t="str">
            <v>Costo Vtas</v>
          </cell>
          <cell r="F1320" t="str">
            <v>costo de venta y prestaci</v>
          </cell>
        </row>
        <row r="1321">
          <cell r="A1321">
            <v>94356135</v>
          </cell>
          <cell r="B1321" t="str">
            <v>6135</v>
          </cell>
          <cell r="C1321">
            <v>3</v>
          </cell>
          <cell r="D1321" t="str">
            <v>comercio al por mayor  al</v>
          </cell>
          <cell r="E1321" t="str">
            <v>Costo Vtas</v>
          </cell>
          <cell r="F1321" t="str">
            <v>costo de venta y prestaci</v>
          </cell>
          <cell r="G1321" t="str">
            <v>comercio al por mayor  al</v>
          </cell>
        </row>
        <row r="1322">
          <cell r="A1322">
            <v>94356140</v>
          </cell>
          <cell r="B1322" t="str">
            <v>6140</v>
          </cell>
          <cell r="C1322">
            <v>3</v>
          </cell>
          <cell r="D1322" t="str">
            <v xml:space="preserve">hoteles y restaurantes   </v>
          </cell>
          <cell r="E1322" t="str">
            <v>Costo Vtas</v>
          </cell>
          <cell r="F1322" t="str">
            <v>costo de venta y prestaci</v>
          </cell>
          <cell r="G1322" t="str">
            <v xml:space="preserve">hoteles y restaurantes   </v>
          </cell>
        </row>
        <row r="1323">
          <cell r="A1323">
            <v>9435614005</v>
          </cell>
          <cell r="B1323" t="str">
            <v>614005</v>
          </cell>
          <cell r="C1323">
            <v>4</v>
          </cell>
          <cell r="D1323" t="str">
            <v xml:space="preserve">comunicaciones           </v>
          </cell>
          <cell r="E1323" t="str">
            <v>Costo Vtas</v>
          </cell>
          <cell r="F1323" t="str">
            <v>costo de venta y prestaci</v>
          </cell>
          <cell r="G1323" t="str">
            <v xml:space="preserve">hoteles y restaurantes   </v>
          </cell>
          <cell r="H1323" t="str">
            <v xml:space="preserve">comunicaciones           </v>
          </cell>
        </row>
        <row r="1324">
          <cell r="A1324">
            <v>943561400501</v>
          </cell>
          <cell r="B1324" t="str">
            <v>61400501</v>
          </cell>
          <cell r="C1324">
            <v>5</v>
          </cell>
          <cell r="D1324" t="str">
            <v xml:space="preserve">llamadas larga distancia </v>
          </cell>
          <cell r="E1324" t="str">
            <v>Costo Vtas</v>
          </cell>
          <cell r="F1324" t="str">
            <v>costo de venta y prestaci</v>
          </cell>
          <cell r="G1324" t="str">
            <v xml:space="preserve">hoteles y restaurantes   </v>
          </cell>
          <cell r="H1324" t="str">
            <v xml:space="preserve">comunicaciones           </v>
          </cell>
          <cell r="I1324" t="str">
            <v xml:space="preserve">llamadas larga distancia </v>
          </cell>
        </row>
        <row r="1325">
          <cell r="A1325">
            <v>943561400502</v>
          </cell>
          <cell r="B1325" t="str">
            <v>61400502</v>
          </cell>
          <cell r="C1325">
            <v>5</v>
          </cell>
          <cell r="D1325" t="str">
            <v xml:space="preserve">llamadas larga distancia </v>
          </cell>
          <cell r="E1325" t="str">
            <v>Costo Vtas</v>
          </cell>
          <cell r="F1325" t="str">
            <v>costo de venta y prestaci</v>
          </cell>
          <cell r="G1325" t="str">
            <v xml:space="preserve">hoteles y restaurantes   </v>
          </cell>
          <cell r="H1325" t="str">
            <v xml:space="preserve">comunicaciones           </v>
          </cell>
          <cell r="I1325" t="str">
            <v xml:space="preserve">llamadas larga distancia </v>
          </cell>
        </row>
        <row r="1326">
          <cell r="A1326">
            <v>943561400503</v>
          </cell>
          <cell r="B1326" t="str">
            <v>61400503</v>
          </cell>
          <cell r="C1326">
            <v>5</v>
          </cell>
          <cell r="D1326" t="str">
            <v xml:space="preserve">tall free                </v>
          </cell>
          <cell r="E1326" t="str">
            <v>Costo Vtas</v>
          </cell>
          <cell r="F1326" t="str">
            <v>costo de venta y prestaci</v>
          </cell>
          <cell r="G1326" t="str">
            <v xml:space="preserve">hoteles y restaurantes   </v>
          </cell>
          <cell r="H1326" t="str">
            <v xml:space="preserve">comunicaciones           </v>
          </cell>
          <cell r="I1326" t="str">
            <v xml:space="preserve">tall free                </v>
          </cell>
        </row>
        <row r="1327">
          <cell r="A1327">
            <v>943561400505</v>
          </cell>
          <cell r="B1327" t="str">
            <v>61400505</v>
          </cell>
          <cell r="C1327">
            <v>5</v>
          </cell>
          <cell r="D1327" t="str">
            <v>llamadas locales(internet</v>
          </cell>
          <cell r="E1327" t="str">
            <v>Costo Vtas</v>
          </cell>
          <cell r="F1327" t="str">
            <v>costo de venta y prestaci</v>
          </cell>
          <cell r="G1327" t="str">
            <v xml:space="preserve">hoteles y restaurantes   </v>
          </cell>
          <cell r="H1327" t="str">
            <v xml:space="preserve">comunicaciones           </v>
          </cell>
          <cell r="I1327" t="str">
            <v>llamadas locales(internet</v>
          </cell>
        </row>
        <row r="1328">
          <cell r="A1328">
            <v>943561400506</v>
          </cell>
          <cell r="B1328" t="str">
            <v>61400506</v>
          </cell>
          <cell r="C1328">
            <v>5</v>
          </cell>
          <cell r="D1328" t="str">
            <v xml:space="preserve">internet inalambrico     </v>
          </cell>
          <cell r="E1328" t="str">
            <v>Costo Vtas</v>
          </cell>
          <cell r="F1328" t="str">
            <v>costo de venta y prestaci</v>
          </cell>
          <cell r="G1328" t="str">
            <v xml:space="preserve">hoteles y restaurantes   </v>
          </cell>
          <cell r="H1328" t="str">
            <v xml:space="preserve">comunicaciones           </v>
          </cell>
          <cell r="I1328" t="str">
            <v xml:space="preserve">internet inalambrico     </v>
          </cell>
        </row>
        <row r="1329">
          <cell r="A1329">
            <v>9435614010</v>
          </cell>
          <cell r="B1329" t="str">
            <v>614010</v>
          </cell>
          <cell r="C1329">
            <v>4</v>
          </cell>
          <cell r="D1329" t="str">
            <v xml:space="preserve">lavanderia               </v>
          </cell>
          <cell r="E1329" t="str">
            <v>Costo Vtas</v>
          </cell>
          <cell r="F1329" t="str">
            <v>costo de venta y prestaci</v>
          </cell>
          <cell r="G1329" t="str">
            <v xml:space="preserve">hoteles y restaurantes   </v>
          </cell>
          <cell r="H1329" t="str">
            <v xml:space="preserve">lavanderia               </v>
          </cell>
        </row>
        <row r="1330">
          <cell r="A1330">
            <v>943561401001</v>
          </cell>
          <cell r="B1330" t="str">
            <v>61401001</v>
          </cell>
          <cell r="C1330">
            <v>5</v>
          </cell>
          <cell r="D1330" t="str">
            <v xml:space="preserve">lavanderia               </v>
          </cell>
          <cell r="E1330" t="str">
            <v>Costo Vtas</v>
          </cell>
          <cell r="F1330" t="str">
            <v>costo de venta y prestaci</v>
          </cell>
          <cell r="G1330" t="str">
            <v xml:space="preserve">hoteles y restaurantes   </v>
          </cell>
          <cell r="H1330" t="str">
            <v xml:space="preserve">lavanderia               </v>
          </cell>
          <cell r="I1330" t="str">
            <v xml:space="preserve">lavanderia               </v>
          </cell>
        </row>
        <row r="1331">
          <cell r="A1331">
            <v>9435614015</v>
          </cell>
          <cell r="B1331" t="str">
            <v>614015</v>
          </cell>
          <cell r="C1331">
            <v>4</v>
          </cell>
          <cell r="D1331" t="str">
            <v xml:space="preserve">restaurantes             </v>
          </cell>
          <cell r="E1331" t="str">
            <v>Costo Vtas</v>
          </cell>
          <cell r="F1331" t="str">
            <v>costo de venta y prestaci</v>
          </cell>
          <cell r="G1331" t="str">
            <v xml:space="preserve">hoteles y restaurantes   </v>
          </cell>
          <cell r="H1331" t="str">
            <v xml:space="preserve">restaurantes             </v>
          </cell>
        </row>
        <row r="1332">
          <cell r="A1332">
            <v>943561401501</v>
          </cell>
          <cell r="B1332" t="str">
            <v>61401501</v>
          </cell>
          <cell r="C1332">
            <v>5</v>
          </cell>
          <cell r="D1332" t="str">
            <v xml:space="preserve">alimentos                </v>
          </cell>
          <cell r="E1332" t="str">
            <v>Costo Vtas</v>
          </cell>
          <cell r="F1332" t="str">
            <v>costo de venta y prestaci</v>
          </cell>
          <cell r="G1332" t="str">
            <v xml:space="preserve">hoteles y restaurantes   </v>
          </cell>
          <cell r="H1332" t="str">
            <v xml:space="preserve">restaurantes             </v>
          </cell>
          <cell r="I1332" t="str">
            <v xml:space="preserve">alimentos                </v>
          </cell>
        </row>
        <row r="1333">
          <cell r="A1333">
            <v>943561401502</v>
          </cell>
          <cell r="B1333" t="str">
            <v>61401502</v>
          </cell>
          <cell r="C1333">
            <v>5</v>
          </cell>
          <cell r="D1333" t="str">
            <v xml:space="preserve">bebidas                  </v>
          </cell>
          <cell r="E1333" t="str">
            <v>Costo Vtas</v>
          </cell>
          <cell r="F1333" t="str">
            <v>costo de venta y prestaci</v>
          </cell>
          <cell r="G1333" t="str">
            <v xml:space="preserve">hoteles y restaurantes   </v>
          </cell>
          <cell r="H1333" t="str">
            <v xml:space="preserve">restaurantes             </v>
          </cell>
          <cell r="I1333" t="str">
            <v xml:space="preserve">bebidas                  </v>
          </cell>
        </row>
        <row r="1334">
          <cell r="A1334">
            <v>943561401503</v>
          </cell>
          <cell r="B1334" t="str">
            <v>61401503</v>
          </cell>
          <cell r="C1334">
            <v>5</v>
          </cell>
          <cell r="D1334" t="str">
            <v xml:space="preserve">cigarrillos              </v>
          </cell>
          <cell r="E1334" t="str">
            <v>Costo Vtas</v>
          </cell>
          <cell r="F1334" t="str">
            <v>costo de venta y prestaci</v>
          </cell>
          <cell r="G1334" t="str">
            <v xml:space="preserve">hoteles y restaurantes   </v>
          </cell>
          <cell r="H1334" t="str">
            <v xml:space="preserve">restaurantes             </v>
          </cell>
          <cell r="I1334" t="str">
            <v xml:space="preserve">cigarrillos              </v>
          </cell>
        </row>
        <row r="1335">
          <cell r="A1335">
            <v>943561401504</v>
          </cell>
          <cell r="B1335" t="str">
            <v>61401504</v>
          </cell>
          <cell r="C1335">
            <v>5</v>
          </cell>
          <cell r="D1335" t="str">
            <v xml:space="preserve">costos minibares         </v>
          </cell>
          <cell r="E1335" t="str">
            <v>Costo Vtas</v>
          </cell>
          <cell r="F1335" t="str">
            <v>costo de venta y prestaci</v>
          </cell>
          <cell r="G1335" t="str">
            <v xml:space="preserve">hoteles y restaurantes   </v>
          </cell>
          <cell r="H1335" t="str">
            <v xml:space="preserve">restaurantes             </v>
          </cell>
          <cell r="I1335" t="str">
            <v xml:space="preserve">costos minibares         </v>
          </cell>
        </row>
        <row r="1336">
          <cell r="A1336">
            <v>943561401505</v>
          </cell>
          <cell r="B1336" t="str">
            <v>61401505</v>
          </cell>
          <cell r="C1336">
            <v>5</v>
          </cell>
          <cell r="D1336" t="str">
            <v>costo venta materia prima</v>
          </cell>
          <cell r="E1336" t="str">
            <v>Costo Vtas</v>
          </cell>
          <cell r="F1336" t="str">
            <v>costo de venta y prestaci</v>
          </cell>
          <cell r="G1336" t="str">
            <v xml:space="preserve">hoteles y restaurantes   </v>
          </cell>
          <cell r="H1336" t="str">
            <v xml:space="preserve">restaurantes             </v>
          </cell>
          <cell r="I1336" t="str">
            <v>costo venta materia prima</v>
          </cell>
        </row>
        <row r="1337">
          <cell r="A1337">
            <v>943561401506</v>
          </cell>
          <cell r="B1337" t="str">
            <v>61401506</v>
          </cell>
          <cell r="C1337">
            <v>5</v>
          </cell>
          <cell r="D1337" t="str">
            <v xml:space="preserve">otros costos eventos     </v>
          </cell>
          <cell r="E1337" t="str">
            <v>Costo Vtas</v>
          </cell>
          <cell r="F1337" t="str">
            <v>costo de venta y prestaci</v>
          </cell>
          <cell r="G1337" t="str">
            <v xml:space="preserve">hoteles y restaurantes   </v>
          </cell>
          <cell r="H1337" t="str">
            <v xml:space="preserve">restaurantes             </v>
          </cell>
          <cell r="I1337" t="str">
            <v xml:space="preserve">otros costos eventos     </v>
          </cell>
        </row>
        <row r="1338">
          <cell r="A1338">
            <v>94356140150601</v>
          </cell>
          <cell r="B1338" t="str">
            <v>6140150601</v>
          </cell>
          <cell r="C1338">
            <v>6</v>
          </cell>
          <cell r="D1338" t="str">
            <v xml:space="preserve">costo fotocopias         </v>
          </cell>
          <cell r="E1338" t="str">
            <v>Costo Vtas</v>
          </cell>
          <cell r="F1338" t="str">
            <v>costo de venta y prestaci</v>
          </cell>
          <cell r="G1338" t="str">
            <v xml:space="preserve">hoteles y restaurantes   </v>
          </cell>
          <cell r="H1338" t="str">
            <v xml:space="preserve">restaurantes             </v>
          </cell>
          <cell r="I1338" t="str">
            <v xml:space="preserve">otros costos eventos     </v>
          </cell>
          <cell r="J1338" t="str">
            <v xml:space="preserve">costo fotocopias         </v>
          </cell>
        </row>
        <row r="1339">
          <cell r="A1339">
            <v>94356140150602</v>
          </cell>
          <cell r="B1339" t="str">
            <v>6140150602</v>
          </cell>
          <cell r="C1339">
            <v>6</v>
          </cell>
          <cell r="D1339" t="str">
            <v xml:space="preserve">costo arreglos florales  </v>
          </cell>
          <cell r="E1339" t="str">
            <v>Costo Vtas</v>
          </cell>
          <cell r="F1339" t="str">
            <v>costo de venta y prestaci</v>
          </cell>
          <cell r="G1339" t="str">
            <v xml:space="preserve">hoteles y restaurantes   </v>
          </cell>
          <cell r="H1339" t="str">
            <v xml:space="preserve">restaurantes             </v>
          </cell>
          <cell r="I1339" t="str">
            <v xml:space="preserve">otros costos eventos     </v>
          </cell>
          <cell r="J1339" t="str">
            <v xml:space="preserve">costo arreglos florales  </v>
          </cell>
        </row>
        <row r="1340">
          <cell r="A1340">
            <v>94356140150603</v>
          </cell>
          <cell r="B1340" t="str">
            <v>6140150603</v>
          </cell>
          <cell r="C1340">
            <v>6</v>
          </cell>
          <cell r="D1340" t="str">
            <v xml:space="preserve">costo transporte         </v>
          </cell>
          <cell r="E1340" t="str">
            <v>Costo Vtas</v>
          </cell>
          <cell r="F1340" t="str">
            <v>costo de venta y prestaci</v>
          </cell>
          <cell r="G1340" t="str">
            <v xml:space="preserve">hoteles y restaurantes   </v>
          </cell>
          <cell r="H1340" t="str">
            <v xml:space="preserve">restaurantes             </v>
          </cell>
          <cell r="I1340" t="str">
            <v xml:space="preserve">otros costos eventos     </v>
          </cell>
          <cell r="J1340" t="str">
            <v xml:space="preserve">costo transporte         </v>
          </cell>
        </row>
        <row r="1341">
          <cell r="A1341">
            <v>94356140150604</v>
          </cell>
          <cell r="B1341" t="str">
            <v>6140150604</v>
          </cell>
          <cell r="C1341">
            <v>6</v>
          </cell>
          <cell r="D1341" t="str">
            <v xml:space="preserve">costo alquiler de salon  </v>
          </cell>
          <cell r="E1341" t="str">
            <v>Costo Vtas</v>
          </cell>
          <cell r="F1341" t="str">
            <v>costo de venta y prestaci</v>
          </cell>
          <cell r="G1341" t="str">
            <v xml:space="preserve">hoteles y restaurantes   </v>
          </cell>
          <cell r="H1341" t="str">
            <v xml:space="preserve">restaurantes             </v>
          </cell>
          <cell r="I1341" t="str">
            <v xml:space="preserve">otros costos eventos     </v>
          </cell>
          <cell r="J1341" t="str">
            <v xml:space="preserve">costo alquiler de salon  </v>
          </cell>
        </row>
        <row r="1342">
          <cell r="A1342">
            <v>94356140150605</v>
          </cell>
          <cell r="B1342" t="str">
            <v>6140150605</v>
          </cell>
          <cell r="C1342">
            <v>6</v>
          </cell>
          <cell r="D1342" t="str">
            <v xml:space="preserve">costo alquiler  equipo   </v>
          </cell>
          <cell r="E1342" t="str">
            <v>Costo Vtas</v>
          </cell>
          <cell r="F1342" t="str">
            <v>costo de venta y prestaci</v>
          </cell>
          <cell r="G1342" t="str">
            <v xml:space="preserve">hoteles y restaurantes   </v>
          </cell>
          <cell r="H1342" t="str">
            <v xml:space="preserve">restaurantes             </v>
          </cell>
          <cell r="I1342" t="str">
            <v xml:space="preserve">otros costos eventos     </v>
          </cell>
          <cell r="J1342" t="str">
            <v xml:space="preserve">costo alquiler  equipo   </v>
          </cell>
        </row>
        <row r="1343">
          <cell r="A1343">
            <v>94356140150606</v>
          </cell>
          <cell r="B1343" t="str">
            <v>6140150606</v>
          </cell>
          <cell r="C1343">
            <v>6</v>
          </cell>
          <cell r="D1343" t="str">
            <v xml:space="preserve">costo musica             </v>
          </cell>
          <cell r="E1343" t="str">
            <v>Costo Vtas</v>
          </cell>
          <cell r="F1343" t="str">
            <v>costo de venta y prestaci</v>
          </cell>
          <cell r="G1343" t="str">
            <v xml:space="preserve">hoteles y restaurantes   </v>
          </cell>
          <cell r="H1343" t="str">
            <v xml:space="preserve">restaurantes             </v>
          </cell>
          <cell r="I1343" t="str">
            <v xml:space="preserve">otros costos eventos     </v>
          </cell>
          <cell r="J1343" t="str">
            <v xml:space="preserve">costo musica             </v>
          </cell>
        </row>
        <row r="1344">
          <cell r="A1344">
            <v>94356140150607</v>
          </cell>
          <cell r="B1344" t="str">
            <v>6140150607</v>
          </cell>
          <cell r="C1344">
            <v>6</v>
          </cell>
          <cell r="D1344" t="str">
            <v xml:space="preserve">costo alquiler menaje    </v>
          </cell>
          <cell r="E1344" t="str">
            <v>Costo Vtas</v>
          </cell>
          <cell r="F1344" t="str">
            <v>costo de venta y prestaci</v>
          </cell>
          <cell r="G1344" t="str">
            <v xml:space="preserve">hoteles y restaurantes   </v>
          </cell>
          <cell r="H1344" t="str">
            <v xml:space="preserve">restaurantes             </v>
          </cell>
          <cell r="I1344" t="str">
            <v xml:space="preserve">otros costos eventos     </v>
          </cell>
          <cell r="J1344" t="str">
            <v xml:space="preserve">costo alquiler menaje    </v>
          </cell>
        </row>
        <row r="1345">
          <cell r="A1345">
            <v>94356140150608</v>
          </cell>
          <cell r="B1345" t="str">
            <v>6140150608</v>
          </cell>
          <cell r="C1345">
            <v>6</v>
          </cell>
          <cell r="D1345" t="str">
            <v xml:space="preserve">otros costos eventos     </v>
          </cell>
          <cell r="E1345" t="str">
            <v>Costo Vtas</v>
          </cell>
          <cell r="F1345" t="str">
            <v>costo de venta y prestaci</v>
          </cell>
          <cell r="G1345" t="str">
            <v xml:space="preserve">hoteles y restaurantes   </v>
          </cell>
          <cell r="H1345" t="str">
            <v xml:space="preserve">restaurantes             </v>
          </cell>
          <cell r="I1345" t="str">
            <v xml:space="preserve">otros costos eventos     </v>
          </cell>
          <cell r="J1345" t="str">
            <v xml:space="preserve">otros costos eventos     </v>
          </cell>
        </row>
        <row r="1346">
          <cell r="A1346">
            <v>94356140150609</v>
          </cell>
          <cell r="B1346" t="str">
            <v>6140150609</v>
          </cell>
          <cell r="C1346">
            <v>6</v>
          </cell>
          <cell r="D1346" t="str">
            <v xml:space="preserve">costo tortas eventod     </v>
          </cell>
          <cell r="E1346" t="str">
            <v>Costo Vtas</v>
          </cell>
          <cell r="F1346" t="str">
            <v>costo de venta y prestaci</v>
          </cell>
          <cell r="G1346" t="str">
            <v xml:space="preserve">hoteles y restaurantes   </v>
          </cell>
          <cell r="H1346" t="str">
            <v xml:space="preserve">restaurantes             </v>
          </cell>
          <cell r="I1346" t="str">
            <v xml:space="preserve">otros costos eventos     </v>
          </cell>
          <cell r="J1346" t="str">
            <v xml:space="preserve">costo tortas eventod     </v>
          </cell>
        </row>
        <row r="1347">
          <cell r="A1347">
            <v>943561401599</v>
          </cell>
          <cell r="B1347" t="str">
            <v>61401599</v>
          </cell>
          <cell r="C1347">
            <v>5</v>
          </cell>
          <cell r="D1347" t="str">
            <v xml:space="preserve">ajuste por inflacion     </v>
          </cell>
          <cell r="E1347" t="str">
            <v>Costo Vtas</v>
          </cell>
          <cell r="F1347" t="str">
            <v>costo de venta y prestaci</v>
          </cell>
          <cell r="G1347" t="str">
            <v xml:space="preserve">hoteles y restaurantes   </v>
          </cell>
          <cell r="H1347" t="str">
            <v xml:space="preserve">restaurantes             </v>
          </cell>
          <cell r="I1347" t="str">
            <v xml:space="preserve">ajuste por inflacion     </v>
          </cell>
        </row>
        <row r="1348">
          <cell r="A1348">
            <v>9435614020</v>
          </cell>
          <cell r="B1348" t="str">
            <v>614020</v>
          </cell>
          <cell r="C1348">
            <v>4</v>
          </cell>
          <cell r="D1348" t="str">
            <v xml:space="preserve">eventos                  </v>
          </cell>
          <cell r="E1348" t="str">
            <v>Costo Vtas</v>
          </cell>
          <cell r="F1348" t="str">
            <v>costo de venta y prestaci</v>
          </cell>
          <cell r="G1348" t="str">
            <v xml:space="preserve">hoteles y restaurantes   </v>
          </cell>
          <cell r="H1348" t="str">
            <v xml:space="preserve">eventos                  </v>
          </cell>
        </row>
        <row r="1349">
          <cell r="A1349">
            <v>943561402001</v>
          </cell>
          <cell r="B1349" t="str">
            <v>61402001</v>
          </cell>
          <cell r="C1349">
            <v>5</v>
          </cell>
          <cell r="D1349" t="str">
            <v xml:space="preserve">alquiler                 </v>
          </cell>
          <cell r="E1349" t="str">
            <v>Costo Vtas</v>
          </cell>
          <cell r="F1349" t="str">
            <v>costo de venta y prestaci</v>
          </cell>
          <cell r="G1349" t="str">
            <v xml:space="preserve">hoteles y restaurantes   </v>
          </cell>
          <cell r="H1349" t="str">
            <v xml:space="preserve">eventos                  </v>
          </cell>
          <cell r="I1349" t="str">
            <v xml:space="preserve">alquiler                 </v>
          </cell>
        </row>
        <row r="1350">
          <cell r="A1350">
            <v>9435614095</v>
          </cell>
          <cell r="B1350" t="str">
            <v>614095</v>
          </cell>
          <cell r="C1350">
            <v>4</v>
          </cell>
          <cell r="D1350" t="str">
            <v xml:space="preserve">otros                    </v>
          </cell>
          <cell r="E1350" t="str">
            <v>Costo Vtas</v>
          </cell>
          <cell r="F1350" t="str">
            <v>costo de venta y prestaci</v>
          </cell>
          <cell r="G1350" t="str">
            <v xml:space="preserve">hoteles y restaurantes   </v>
          </cell>
          <cell r="H1350" t="str">
            <v xml:space="preserve">otros                    </v>
          </cell>
        </row>
        <row r="1351">
          <cell r="A1351">
            <v>943561409501</v>
          </cell>
          <cell r="B1351" t="str">
            <v>61409501</v>
          </cell>
          <cell r="C1351">
            <v>5</v>
          </cell>
          <cell r="D1351" t="str">
            <v xml:space="preserve">cigarillos               </v>
          </cell>
          <cell r="E1351" t="str">
            <v>Costo Vtas</v>
          </cell>
          <cell r="F1351" t="str">
            <v>costo de venta y prestaci</v>
          </cell>
          <cell r="G1351" t="str">
            <v xml:space="preserve">hoteles y restaurantes   </v>
          </cell>
          <cell r="H1351" t="str">
            <v xml:space="preserve">otros                    </v>
          </cell>
          <cell r="I1351" t="str">
            <v xml:space="preserve">cigarillos               </v>
          </cell>
        </row>
        <row r="1352">
          <cell r="A1352">
            <v>943561409502</v>
          </cell>
          <cell r="B1352" t="str">
            <v>61409502</v>
          </cell>
          <cell r="C1352">
            <v>5</v>
          </cell>
          <cell r="D1352" t="str">
            <v xml:space="preserve">otros                    </v>
          </cell>
          <cell r="E1352" t="str">
            <v>Costo Vtas</v>
          </cell>
          <cell r="F1352" t="str">
            <v>costo de venta y prestaci</v>
          </cell>
          <cell r="G1352" t="str">
            <v xml:space="preserve">hoteles y restaurantes   </v>
          </cell>
          <cell r="H1352" t="str">
            <v xml:space="preserve">otros                    </v>
          </cell>
          <cell r="I1352" t="str">
            <v xml:space="preserve">otros                    </v>
          </cell>
        </row>
        <row r="1353">
          <cell r="A1353">
            <v>94356155</v>
          </cell>
          <cell r="B1353" t="str">
            <v>6155</v>
          </cell>
          <cell r="C1353">
            <v>3</v>
          </cell>
          <cell r="D1353" t="str">
            <v xml:space="preserve">costo habitaciones       </v>
          </cell>
          <cell r="E1353" t="str">
            <v>Costo Vtas</v>
          </cell>
          <cell r="F1353" t="str">
            <v>costo de venta y prestaci</v>
          </cell>
          <cell r="G1353" t="str">
            <v xml:space="preserve">costo habitaciones       </v>
          </cell>
        </row>
        <row r="1361">
          <cell r="E1361">
            <v>1</v>
          </cell>
          <cell r="F1361" t="str">
            <v xml:space="preserve">ALOJAMIENTO                             </v>
          </cell>
        </row>
        <row r="1362">
          <cell r="E1362">
            <v>101</v>
          </cell>
          <cell r="F1362" t="str">
            <v xml:space="preserve">Habitaciones                            </v>
          </cell>
        </row>
        <row r="1363">
          <cell r="E1363">
            <v>102</v>
          </cell>
          <cell r="F1363" t="str">
            <v xml:space="preserve">Recepcion                               </v>
          </cell>
        </row>
        <row r="1364">
          <cell r="E1364">
            <v>103</v>
          </cell>
          <cell r="F1364" t="str">
            <v xml:space="preserve">Otras Ventas Recepcion                  </v>
          </cell>
        </row>
        <row r="1365">
          <cell r="E1365">
            <v>2</v>
          </cell>
          <cell r="F1365" t="str">
            <v xml:space="preserve">ALIMENTOS Y BEBIDAS                     </v>
          </cell>
        </row>
        <row r="1366">
          <cell r="E1366">
            <v>201</v>
          </cell>
          <cell r="F1366" t="str">
            <v xml:space="preserve">Restaurante                             </v>
          </cell>
        </row>
        <row r="1367">
          <cell r="E1367">
            <v>202</v>
          </cell>
          <cell r="F1367" t="str">
            <v xml:space="preserve">Bar                                     </v>
          </cell>
        </row>
        <row r="1368">
          <cell r="E1368">
            <v>203</v>
          </cell>
          <cell r="F1368" t="str">
            <v xml:space="preserve">Minibares                               </v>
          </cell>
        </row>
        <row r="1369">
          <cell r="E1369">
            <v>204</v>
          </cell>
          <cell r="F1369" t="str">
            <v xml:space="preserve">Eventos                                 </v>
          </cell>
        </row>
        <row r="1370">
          <cell r="E1370">
            <v>205</v>
          </cell>
          <cell r="F1370" t="str">
            <v xml:space="preserve">Domicilios                              </v>
          </cell>
        </row>
        <row r="1371">
          <cell r="E1371">
            <v>206</v>
          </cell>
          <cell r="F1371" t="str">
            <v xml:space="preserve">Room Service                            </v>
          </cell>
        </row>
        <row r="1372">
          <cell r="E1372">
            <v>207</v>
          </cell>
          <cell r="F1372" t="str">
            <v xml:space="preserve">Cocina Principal                        </v>
          </cell>
        </row>
        <row r="1373">
          <cell r="E1373">
            <v>208</v>
          </cell>
          <cell r="F1373" t="str">
            <v xml:space="preserve">No distribuidos A &amp; B                   </v>
          </cell>
        </row>
        <row r="1374">
          <cell r="E1374">
            <v>209</v>
          </cell>
          <cell r="F1374" t="str">
            <v xml:space="preserve">Pasteleria                              </v>
          </cell>
        </row>
        <row r="1375">
          <cell r="E1375">
            <v>3</v>
          </cell>
          <cell r="F1375" t="str">
            <v xml:space="preserve">COMUNICACIONES                          </v>
          </cell>
        </row>
        <row r="1376">
          <cell r="E1376">
            <v>301</v>
          </cell>
          <cell r="F1376" t="str">
            <v xml:space="preserve">Telefonia                               </v>
          </cell>
        </row>
        <row r="1377">
          <cell r="E1377">
            <v>302</v>
          </cell>
          <cell r="F1377" t="str">
            <v xml:space="preserve">Internet                                </v>
          </cell>
        </row>
        <row r="1378">
          <cell r="E1378">
            <v>4</v>
          </cell>
          <cell r="F1378" t="str">
            <v xml:space="preserve">LAVANDERIA                              </v>
          </cell>
        </row>
        <row r="1379">
          <cell r="E1379">
            <v>401</v>
          </cell>
          <cell r="F1379" t="str">
            <v xml:space="preserve">Lavanderia                              </v>
          </cell>
        </row>
        <row r="1380">
          <cell r="E1380">
            <v>5</v>
          </cell>
          <cell r="F1380" t="str">
            <v xml:space="preserve">SPA                                     </v>
          </cell>
        </row>
        <row r="1381">
          <cell r="E1381">
            <v>501</v>
          </cell>
          <cell r="F1381" t="str">
            <v xml:space="preserve">Spa                                     </v>
          </cell>
        </row>
        <row r="1382">
          <cell r="E1382">
            <v>6</v>
          </cell>
          <cell r="F1382" t="str">
            <v xml:space="preserve">OTROS INGRESOS Y/0 EGRESOS              </v>
          </cell>
        </row>
        <row r="1383">
          <cell r="E1383">
            <v>601</v>
          </cell>
          <cell r="F1383" t="str">
            <v xml:space="preserve">Gerencia y Subgerencia                  </v>
          </cell>
        </row>
        <row r="1384">
          <cell r="E1384">
            <v>602</v>
          </cell>
          <cell r="F1384" t="str">
            <v xml:space="preserve">Contabilidad y Tesoreria                </v>
          </cell>
        </row>
        <row r="1385">
          <cell r="E1385">
            <v>603</v>
          </cell>
          <cell r="F1385" t="str">
            <v xml:space="preserve">Compras                                 </v>
          </cell>
        </row>
        <row r="1386">
          <cell r="E1386">
            <v>604</v>
          </cell>
          <cell r="F1386" t="str">
            <v xml:space="preserve">Mercadeo y Ventas                       </v>
          </cell>
        </row>
        <row r="1387">
          <cell r="E1387">
            <v>606</v>
          </cell>
          <cell r="F1387" t="str">
            <v xml:space="preserve">Seguridad                               </v>
          </cell>
        </row>
        <row r="1388">
          <cell r="E1388">
            <v>607</v>
          </cell>
          <cell r="F1388" t="str">
            <v xml:space="preserve">Mantenimiento                           </v>
          </cell>
        </row>
        <row r="1389">
          <cell r="E1389">
            <v>608</v>
          </cell>
          <cell r="F1389" t="str">
            <v xml:space="preserve">Areas Publicas                          </v>
          </cell>
        </row>
        <row r="1390">
          <cell r="E1390">
            <v>609</v>
          </cell>
          <cell r="F1390" t="str">
            <v xml:space="preserve">Recursos Humanos                        </v>
          </cell>
        </row>
        <row r="1391">
          <cell r="E1391">
            <v>610</v>
          </cell>
          <cell r="F1391" t="str">
            <v xml:space="preserve">Sistemas                                </v>
          </cell>
        </row>
        <row r="1392">
          <cell r="E1392">
            <v>611</v>
          </cell>
          <cell r="F1392" t="str">
            <v xml:space="preserve">Seguros Operacionales                   </v>
          </cell>
        </row>
        <row r="1393">
          <cell r="E1393">
            <v>612</v>
          </cell>
          <cell r="F1393" t="str">
            <v xml:space="preserve">Impuestos                               </v>
          </cell>
        </row>
        <row r="1394">
          <cell r="E1394">
            <v>613</v>
          </cell>
          <cell r="F1394" t="str">
            <v xml:space="preserve">Ingresos y Gastos Financieros           </v>
          </cell>
        </row>
        <row r="1395">
          <cell r="E1395">
            <v>614</v>
          </cell>
          <cell r="F1395" t="str">
            <v xml:space="preserve">GESTION DE CALIDAD                   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DE INVERSION"/>
      <sheetName val="HOTELES"/>
      <sheetName val="NOMINA05"/>
      <sheetName val="TARIFAS"/>
      <sheetName val="Resumen 2005"/>
      <sheetName val="200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FLUJO"/>
      <sheetName val="TOTALES"/>
      <sheetName val="PRIMER CONSOLIDADO"/>
      <sheetName val="no"/>
      <sheetName val="CARACTERISTICAS"/>
      <sheetName val="AMORTIZACION CREDITO"/>
      <sheetName val="ALTERNATIVA PARA JUGAR"/>
      <sheetName val="Hoja2"/>
      <sheetName val="totales B ALTERNATIVA MAS PROBA"/>
      <sheetName val="resumen enero 19 de 2006"/>
      <sheetName val="AL def HILTON jun10.05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activeCell="L26" sqref="L26"/>
    </sheetView>
  </sheetViews>
  <sheetFormatPr baseColWidth="10" defaultRowHeight="15"/>
  <cols>
    <col min="1" max="1" width="35" style="49" customWidth="1"/>
    <col min="2" max="2" width="11.42578125" style="28"/>
  </cols>
  <sheetData>
    <row r="1" spans="1:2" ht="18.75">
      <c r="A1" s="44" t="s">
        <v>37</v>
      </c>
      <c r="B1" s="23">
        <v>1</v>
      </c>
    </row>
    <row r="2" spans="1:2" ht="15.75">
      <c r="A2" s="45" t="s">
        <v>40</v>
      </c>
      <c r="B2" s="24">
        <v>11</v>
      </c>
    </row>
    <row r="3" spans="1:2">
      <c r="A3" s="46" t="s">
        <v>44</v>
      </c>
      <c r="B3" s="25">
        <v>111</v>
      </c>
    </row>
    <row r="4" spans="1:2">
      <c r="A4" s="43" t="s">
        <v>31</v>
      </c>
      <c r="B4" s="26">
        <v>1110001</v>
      </c>
    </row>
    <row r="5" spans="1:2">
      <c r="A5" s="43" t="s">
        <v>128</v>
      </c>
      <c r="B5" s="26">
        <v>1110002</v>
      </c>
    </row>
    <row r="6" spans="1:2">
      <c r="A6" s="43" t="s">
        <v>121</v>
      </c>
      <c r="B6" s="26">
        <v>1110003</v>
      </c>
    </row>
    <row r="7" spans="1:2">
      <c r="A7" s="43" t="s">
        <v>126</v>
      </c>
      <c r="B7" s="26">
        <v>1110004</v>
      </c>
    </row>
    <row r="8" spans="1:2">
      <c r="A8" s="43" t="s">
        <v>110</v>
      </c>
      <c r="B8" s="26">
        <v>1110005</v>
      </c>
    </row>
    <row r="9" spans="1:2">
      <c r="A9" s="43" t="s">
        <v>132</v>
      </c>
      <c r="B9" s="26">
        <v>1110006</v>
      </c>
    </row>
    <row r="10" spans="1:2">
      <c r="A10" s="43" t="s">
        <v>123</v>
      </c>
      <c r="B10" s="26">
        <v>1110007</v>
      </c>
    </row>
    <row r="11" spans="1:2">
      <c r="A11" s="43" t="s">
        <v>122</v>
      </c>
      <c r="B11" s="26">
        <v>1110008</v>
      </c>
    </row>
    <row r="12" spans="1:2">
      <c r="A12" s="43" t="s">
        <v>134</v>
      </c>
      <c r="B12" s="26">
        <v>1110009</v>
      </c>
    </row>
    <row r="13" spans="1:2">
      <c r="A13" s="43" t="s">
        <v>91</v>
      </c>
      <c r="B13" s="26">
        <v>1110010</v>
      </c>
    </row>
    <row r="14" spans="1:2">
      <c r="A14" s="43" t="s">
        <v>98</v>
      </c>
      <c r="B14" s="26">
        <v>1110011</v>
      </c>
    </row>
    <row r="15" spans="1:2">
      <c r="A15" s="43" t="s">
        <v>57</v>
      </c>
      <c r="B15" s="26">
        <v>1110012</v>
      </c>
    </row>
    <row r="16" spans="1:2">
      <c r="A16" s="46" t="s">
        <v>45</v>
      </c>
      <c r="B16" s="25">
        <v>112</v>
      </c>
    </row>
    <row r="17" spans="1:2">
      <c r="A17" s="47" t="s">
        <v>58</v>
      </c>
      <c r="B17" s="26">
        <v>1120001</v>
      </c>
    </row>
    <row r="18" spans="1:2">
      <c r="A18" s="47" t="s">
        <v>92</v>
      </c>
      <c r="B18" s="26">
        <v>1120002</v>
      </c>
    </row>
    <row r="19" spans="1:2">
      <c r="A19" s="43" t="s">
        <v>96</v>
      </c>
      <c r="B19" s="26">
        <v>1120003</v>
      </c>
    </row>
    <row r="20" spans="1:2">
      <c r="A20" s="43" t="s">
        <v>114</v>
      </c>
      <c r="B20" s="26">
        <v>1120004</v>
      </c>
    </row>
    <row r="21" spans="1:2">
      <c r="A21" s="43" t="s">
        <v>59</v>
      </c>
      <c r="B21" s="26">
        <v>1120005</v>
      </c>
    </row>
    <row r="22" spans="1:2">
      <c r="A22" s="46" t="s">
        <v>46</v>
      </c>
      <c r="B22" s="25">
        <v>113</v>
      </c>
    </row>
    <row r="23" spans="1:2">
      <c r="A23" s="47"/>
      <c r="B23" s="26">
        <v>1130001</v>
      </c>
    </row>
    <row r="24" spans="1:2">
      <c r="A24" s="47"/>
      <c r="B24" s="26">
        <v>1130002</v>
      </c>
    </row>
    <row r="25" spans="1:2">
      <c r="A25" s="47"/>
      <c r="B25" s="26">
        <v>1130003</v>
      </c>
    </row>
    <row r="26" spans="1:2">
      <c r="A26" s="47"/>
      <c r="B26" s="26">
        <v>1130004</v>
      </c>
    </row>
    <row r="27" spans="1:2">
      <c r="A27" s="47"/>
      <c r="B27" s="26">
        <v>1130005</v>
      </c>
    </row>
    <row r="28" spans="1:2">
      <c r="A28" s="46" t="s">
        <v>47</v>
      </c>
      <c r="B28" s="25">
        <v>114</v>
      </c>
    </row>
    <row r="29" spans="1:2">
      <c r="A29" s="43" t="s">
        <v>124</v>
      </c>
      <c r="B29" s="26">
        <v>1140001</v>
      </c>
    </row>
    <row r="30" spans="1:2">
      <c r="A30" s="43" t="s">
        <v>133</v>
      </c>
      <c r="B30" s="26">
        <v>1140002</v>
      </c>
    </row>
    <row r="31" spans="1:2" ht="15.75">
      <c r="A31" s="48" t="s">
        <v>41</v>
      </c>
      <c r="B31" s="27">
        <v>12</v>
      </c>
    </row>
    <row r="32" spans="1:2">
      <c r="A32" s="46" t="s">
        <v>48</v>
      </c>
      <c r="B32" s="25">
        <v>121</v>
      </c>
    </row>
    <row r="33" spans="1:2">
      <c r="A33" s="43" t="s">
        <v>130</v>
      </c>
      <c r="B33" s="26">
        <v>1210001</v>
      </c>
    </row>
    <row r="34" spans="1:2">
      <c r="A34" s="43" t="s">
        <v>120</v>
      </c>
      <c r="B34" s="26">
        <v>1210002</v>
      </c>
    </row>
    <row r="35" spans="1:2">
      <c r="A35" s="43" t="s">
        <v>119</v>
      </c>
      <c r="B35" s="26">
        <v>1210003</v>
      </c>
    </row>
    <row r="36" spans="1:2">
      <c r="A36" s="46" t="s">
        <v>49</v>
      </c>
      <c r="B36" s="25">
        <v>122</v>
      </c>
    </row>
    <row r="37" spans="1:2">
      <c r="A37" s="43" t="s">
        <v>94</v>
      </c>
      <c r="B37" s="26">
        <v>1220001</v>
      </c>
    </row>
    <row r="38" spans="1:2">
      <c r="A38" s="43" t="s">
        <v>108</v>
      </c>
      <c r="B38" s="26">
        <v>1220002</v>
      </c>
    </row>
    <row r="39" spans="1:2">
      <c r="A39" s="43" t="s">
        <v>95</v>
      </c>
      <c r="B39" s="26">
        <v>1220003</v>
      </c>
    </row>
    <row r="40" spans="1:2">
      <c r="A40" s="43" t="s">
        <v>89</v>
      </c>
      <c r="B40" s="26">
        <v>1220004</v>
      </c>
    </row>
    <row r="41" spans="1:2">
      <c r="A41" s="43" t="s">
        <v>105</v>
      </c>
      <c r="B41" s="26">
        <v>1220005</v>
      </c>
    </row>
    <row r="42" spans="1:2">
      <c r="A42" s="43" t="s">
        <v>106</v>
      </c>
      <c r="B42" s="26">
        <v>1220006</v>
      </c>
    </row>
    <row r="43" spans="1:2">
      <c r="A43" s="43" t="s">
        <v>112</v>
      </c>
      <c r="B43" s="26">
        <v>1220007</v>
      </c>
    </row>
    <row r="44" spans="1:2">
      <c r="A44" s="43" t="s">
        <v>99</v>
      </c>
      <c r="B44" s="26">
        <v>1220008</v>
      </c>
    </row>
    <row r="45" spans="1:2">
      <c r="A45" s="43" t="s">
        <v>115</v>
      </c>
      <c r="B45" s="26">
        <v>1220009</v>
      </c>
    </row>
    <row r="46" spans="1:2">
      <c r="A46" s="43" t="s">
        <v>113</v>
      </c>
      <c r="B46" s="26">
        <v>1220010</v>
      </c>
    </row>
    <row r="47" spans="1:2">
      <c r="A47" s="43" t="s">
        <v>109</v>
      </c>
      <c r="B47" s="26">
        <v>1220011</v>
      </c>
    </row>
    <row r="48" spans="1:2">
      <c r="A48" s="43" t="s">
        <v>60</v>
      </c>
      <c r="B48" s="26">
        <v>1220012</v>
      </c>
    </row>
    <row r="49" spans="1:2" ht="15.75">
      <c r="A49" s="45" t="s">
        <v>42</v>
      </c>
      <c r="B49" s="24">
        <v>13</v>
      </c>
    </row>
    <row r="50" spans="1:2">
      <c r="A50" s="46" t="s">
        <v>51</v>
      </c>
      <c r="B50" s="25">
        <v>131</v>
      </c>
    </row>
    <row r="51" spans="1:2">
      <c r="A51" s="47"/>
      <c r="B51" s="26">
        <v>1310001</v>
      </c>
    </row>
    <row r="52" spans="1:2">
      <c r="A52" s="46" t="s">
        <v>52</v>
      </c>
      <c r="B52" s="25">
        <v>132</v>
      </c>
    </row>
    <row r="53" spans="1:2">
      <c r="A53" s="43" t="s">
        <v>61</v>
      </c>
      <c r="B53" s="26">
        <v>1320001</v>
      </c>
    </row>
    <row r="54" spans="1:2">
      <c r="A54" s="46" t="s">
        <v>53</v>
      </c>
      <c r="B54" s="25">
        <v>133</v>
      </c>
    </row>
    <row r="55" spans="1:2">
      <c r="A55" s="43" t="s">
        <v>101</v>
      </c>
      <c r="B55" s="26">
        <v>1330001</v>
      </c>
    </row>
    <row r="56" spans="1:2">
      <c r="A56" s="43" t="s">
        <v>104</v>
      </c>
      <c r="B56" s="26">
        <v>1330002</v>
      </c>
    </row>
    <row r="57" spans="1:2">
      <c r="A57" s="43" t="s">
        <v>103</v>
      </c>
      <c r="B57" s="26">
        <v>1330003</v>
      </c>
    </row>
    <row r="58" spans="1:2">
      <c r="A58" s="43" t="s">
        <v>100</v>
      </c>
      <c r="B58" s="26">
        <v>1330004</v>
      </c>
    </row>
    <row r="59" spans="1:2">
      <c r="A59" s="43" t="s">
        <v>102</v>
      </c>
      <c r="B59" s="26">
        <v>1330005</v>
      </c>
    </row>
    <row r="60" spans="1:2">
      <c r="A60" s="46" t="s">
        <v>50</v>
      </c>
      <c r="B60" s="25">
        <v>134</v>
      </c>
    </row>
    <row r="61" spans="1:2">
      <c r="A61" s="43" t="s">
        <v>29</v>
      </c>
      <c r="B61" s="26">
        <v>1340001</v>
      </c>
    </row>
    <row r="62" spans="1:2" ht="15.75">
      <c r="A62" s="45" t="s">
        <v>43</v>
      </c>
      <c r="B62" s="24">
        <v>14</v>
      </c>
    </row>
    <row r="63" spans="1:2">
      <c r="A63" s="46" t="s">
        <v>32</v>
      </c>
      <c r="B63" s="25">
        <v>141</v>
      </c>
    </row>
    <row r="64" spans="1:2">
      <c r="A64" s="43" t="s">
        <v>32</v>
      </c>
      <c r="B64" s="26">
        <v>1410001</v>
      </c>
    </row>
    <row r="65" spans="1:2">
      <c r="A65" s="46" t="s">
        <v>54</v>
      </c>
      <c r="B65" s="25">
        <v>142</v>
      </c>
    </row>
    <row r="66" spans="1:2">
      <c r="A66" s="43" t="s">
        <v>97</v>
      </c>
      <c r="B66" s="26">
        <v>1420001</v>
      </c>
    </row>
    <row r="67" spans="1:2">
      <c r="A67" s="43" t="s">
        <v>30</v>
      </c>
      <c r="B67" s="26">
        <v>1420002</v>
      </c>
    </row>
    <row r="68" spans="1:2">
      <c r="A68" s="46" t="s">
        <v>55</v>
      </c>
      <c r="B68" s="25">
        <v>143</v>
      </c>
    </row>
    <row r="69" spans="1:2">
      <c r="A69" s="43" t="s">
        <v>88</v>
      </c>
      <c r="B69" s="26">
        <v>1430001</v>
      </c>
    </row>
    <row r="70" spans="1:2">
      <c r="A70" s="46" t="s">
        <v>56</v>
      </c>
      <c r="B70" s="25">
        <v>144</v>
      </c>
    </row>
    <row r="71" spans="1:2">
      <c r="A71" s="47" t="s">
        <v>127</v>
      </c>
      <c r="B71" s="26">
        <v>1440001</v>
      </c>
    </row>
    <row r="72" spans="1:2" ht="18.75">
      <c r="A72" s="44" t="s">
        <v>38</v>
      </c>
      <c r="B72" s="23">
        <v>2</v>
      </c>
    </row>
    <row r="73" spans="1:2" ht="15.75">
      <c r="A73" s="45" t="s">
        <v>62</v>
      </c>
      <c r="B73" s="24">
        <v>21</v>
      </c>
    </row>
    <row r="74" spans="1:2">
      <c r="A74" s="46" t="s">
        <v>64</v>
      </c>
      <c r="B74" s="25">
        <v>211</v>
      </c>
    </row>
    <row r="75" spans="1:2">
      <c r="A75" s="47"/>
      <c r="B75" s="26">
        <v>2110001</v>
      </c>
    </row>
    <row r="76" spans="1:2">
      <c r="A76" s="46" t="s">
        <v>65</v>
      </c>
      <c r="B76" s="25">
        <v>212</v>
      </c>
    </row>
    <row r="77" spans="1:2">
      <c r="A77" s="43" t="s">
        <v>131</v>
      </c>
      <c r="B77" s="26">
        <v>2120001</v>
      </c>
    </row>
    <row r="78" spans="1:2">
      <c r="A78" s="46" t="s">
        <v>66</v>
      </c>
      <c r="B78" s="25">
        <v>213</v>
      </c>
    </row>
    <row r="79" spans="1:2">
      <c r="A79" s="47"/>
      <c r="B79" s="26">
        <v>2130001</v>
      </c>
    </row>
    <row r="80" spans="1:2">
      <c r="A80" s="46" t="s">
        <v>67</v>
      </c>
      <c r="B80" s="25">
        <v>214</v>
      </c>
    </row>
    <row r="81" spans="1:2">
      <c r="A81" s="47"/>
      <c r="B81" s="26">
        <v>2140001</v>
      </c>
    </row>
    <row r="82" spans="1:2">
      <c r="A82" s="46" t="s">
        <v>68</v>
      </c>
      <c r="B82" s="25">
        <v>215</v>
      </c>
    </row>
    <row r="83" spans="1:2">
      <c r="A83" s="47"/>
      <c r="B83" s="26">
        <v>2150001</v>
      </c>
    </row>
    <row r="84" spans="1:2" ht="15.75">
      <c r="A84" s="45" t="s">
        <v>63</v>
      </c>
      <c r="B84" s="24">
        <v>22</v>
      </c>
    </row>
    <row r="85" spans="1:2">
      <c r="A85" s="46" t="s">
        <v>69</v>
      </c>
      <c r="B85" s="25">
        <v>221</v>
      </c>
    </row>
    <row r="86" spans="1:2">
      <c r="A86" s="47"/>
      <c r="B86" s="26">
        <v>2210001</v>
      </c>
    </row>
    <row r="87" spans="1:2">
      <c r="A87" s="46" t="s">
        <v>70</v>
      </c>
      <c r="B87" s="25">
        <v>222</v>
      </c>
    </row>
    <row r="88" spans="1:2">
      <c r="A88" s="47"/>
      <c r="B88" s="26">
        <v>2220001</v>
      </c>
    </row>
    <row r="89" spans="1:2">
      <c r="A89" s="46" t="s">
        <v>71</v>
      </c>
      <c r="B89" s="25">
        <v>223</v>
      </c>
    </row>
    <row r="90" spans="1:2">
      <c r="A90" s="47"/>
      <c r="B90" s="26">
        <v>2230001</v>
      </c>
    </row>
    <row r="91" spans="1:2">
      <c r="A91" s="46" t="s">
        <v>72</v>
      </c>
      <c r="B91" s="25">
        <v>224</v>
      </c>
    </row>
    <row r="92" spans="1:2">
      <c r="A92" s="47"/>
      <c r="B92" s="26">
        <v>2240001</v>
      </c>
    </row>
    <row r="93" spans="1:2">
      <c r="A93" s="46" t="s">
        <v>73</v>
      </c>
      <c r="B93" s="25">
        <v>225</v>
      </c>
    </row>
    <row r="94" spans="1:2">
      <c r="A94" s="47"/>
      <c r="B94" s="26">
        <v>2250001</v>
      </c>
    </row>
    <row r="95" spans="1:2">
      <c r="A95" s="46" t="s">
        <v>68</v>
      </c>
      <c r="B95" s="25">
        <v>226</v>
      </c>
    </row>
    <row r="96" spans="1:2">
      <c r="A96" s="47"/>
      <c r="B96" s="26">
        <v>2260001</v>
      </c>
    </row>
    <row r="97" spans="1:2" ht="18.75">
      <c r="A97" s="44" t="s">
        <v>39</v>
      </c>
      <c r="B97" s="23">
        <v>3</v>
      </c>
    </row>
    <row r="98" spans="1:2" ht="15.75">
      <c r="A98" s="45"/>
      <c r="B98" s="24">
        <v>31</v>
      </c>
    </row>
    <row r="99" spans="1:2">
      <c r="A99" s="46"/>
      <c r="B99" s="25">
        <v>311</v>
      </c>
    </row>
    <row r="101" spans="1:2" ht="18.75">
      <c r="A101" s="44" t="s">
        <v>74</v>
      </c>
      <c r="B101" s="23">
        <v>4</v>
      </c>
    </row>
    <row r="102" spans="1:2" ht="15.75">
      <c r="A102" s="45" t="s">
        <v>75</v>
      </c>
      <c r="B102" s="24">
        <v>41</v>
      </c>
    </row>
    <row r="103" spans="1:2">
      <c r="A103" s="46" t="s">
        <v>76</v>
      </c>
      <c r="B103" s="25">
        <v>411</v>
      </c>
    </row>
    <row r="104" spans="1:2">
      <c r="A104" s="47" t="s">
        <v>87</v>
      </c>
      <c r="B104" s="26">
        <v>4110001</v>
      </c>
    </row>
    <row r="105" spans="1:2">
      <c r="A105" s="47"/>
      <c r="B105" s="26">
        <v>4110002</v>
      </c>
    </row>
    <row r="106" spans="1:2">
      <c r="A106" s="47"/>
      <c r="B106" s="26">
        <v>4110003</v>
      </c>
    </row>
    <row r="107" spans="1:2">
      <c r="A107" s="47"/>
      <c r="B107" s="26">
        <v>4110004</v>
      </c>
    </row>
    <row r="108" spans="1:2">
      <c r="A108" s="47"/>
      <c r="B108" s="26">
        <v>4110005</v>
      </c>
    </row>
    <row r="109" spans="1:2">
      <c r="A109" s="46" t="s">
        <v>77</v>
      </c>
      <c r="B109" s="25">
        <v>412</v>
      </c>
    </row>
    <row r="110" spans="1:2">
      <c r="A110" s="47" t="s">
        <v>93</v>
      </c>
      <c r="B110" s="26">
        <v>4120001</v>
      </c>
    </row>
    <row r="111" spans="1:2">
      <c r="A111" s="47"/>
      <c r="B111" s="26">
        <v>4120002</v>
      </c>
    </row>
    <row r="112" spans="1:2">
      <c r="A112" s="47"/>
      <c r="B112" s="26">
        <v>4120003</v>
      </c>
    </row>
    <row r="113" spans="1:2">
      <c r="A113" s="47"/>
      <c r="B113" s="26">
        <v>4120004</v>
      </c>
    </row>
    <row r="114" spans="1:2">
      <c r="A114" s="47"/>
      <c r="B114" s="26">
        <v>4120005</v>
      </c>
    </row>
    <row r="115" spans="1:2" ht="15.75">
      <c r="A115" s="45" t="s">
        <v>78</v>
      </c>
      <c r="B115" s="24">
        <v>42</v>
      </c>
    </row>
    <row r="116" spans="1:2">
      <c r="A116" s="46" t="s">
        <v>81</v>
      </c>
      <c r="B116" s="25">
        <v>421</v>
      </c>
    </row>
    <row r="117" spans="1:2">
      <c r="A117" s="47" t="s">
        <v>111</v>
      </c>
      <c r="B117" s="26">
        <v>4210001</v>
      </c>
    </row>
    <row r="118" spans="1:2">
      <c r="A118" s="47"/>
      <c r="B118" s="26">
        <v>4210002</v>
      </c>
    </row>
    <row r="119" spans="1:2">
      <c r="A119" s="47"/>
      <c r="B119" s="26">
        <v>4210003</v>
      </c>
    </row>
    <row r="120" spans="1:2">
      <c r="A120" s="47"/>
      <c r="B120" s="26">
        <v>4210004</v>
      </c>
    </row>
    <row r="121" spans="1:2">
      <c r="A121" s="47"/>
      <c r="B121" s="26">
        <v>4210005</v>
      </c>
    </row>
    <row r="122" spans="1:2">
      <c r="A122" s="46" t="s">
        <v>142</v>
      </c>
      <c r="B122" s="25">
        <v>422</v>
      </c>
    </row>
    <row r="123" spans="1:2">
      <c r="A123" s="47" t="s">
        <v>107</v>
      </c>
      <c r="B123" s="26">
        <v>4220001</v>
      </c>
    </row>
    <row r="124" spans="1:2">
      <c r="A124" s="47"/>
      <c r="B124" s="26">
        <v>4220002</v>
      </c>
    </row>
    <row r="125" spans="1:2">
      <c r="A125" s="47"/>
      <c r="B125" s="26">
        <v>4220003</v>
      </c>
    </row>
    <row r="126" spans="1:2">
      <c r="A126" s="47"/>
      <c r="B126" s="26">
        <v>4220004</v>
      </c>
    </row>
    <row r="127" spans="1:2">
      <c r="A127" s="47"/>
      <c r="B127" s="26">
        <v>4220005</v>
      </c>
    </row>
    <row r="128" spans="1:2">
      <c r="A128" s="46" t="s">
        <v>79</v>
      </c>
      <c r="B128" s="25">
        <v>423</v>
      </c>
    </row>
    <row r="129" spans="1:2">
      <c r="A129" s="47"/>
      <c r="B129" s="26">
        <v>4230001</v>
      </c>
    </row>
    <row r="130" spans="1:2">
      <c r="A130" s="47"/>
      <c r="B130" s="26">
        <v>4230002</v>
      </c>
    </row>
    <row r="131" spans="1:2">
      <c r="A131" s="47"/>
      <c r="B131" s="26">
        <v>4230003</v>
      </c>
    </row>
    <row r="132" spans="1:2">
      <c r="A132" s="47"/>
      <c r="B132" s="26">
        <v>4230004</v>
      </c>
    </row>
    <row r="133" spans="1:2">
      <c r="A133" s="47"/>
      <c r="B133" s="26">
        <v>4230005</v>
      </c>
    </row>
    <row r="134" spans="1:2" ht="15.75">
      <c r="A134" s="45" t="s">
        <v>80</v>
      </c>
      <c r="B134" s="24">
        <v>43</v>
      </c>
    </row>
    <row r="135" spans="1:2">
      <c r="A135" s="46" t="s">
        <v>82</v>
      </c>
      <c r="B135" s="25">
        <v>431</v>
      </c>
    </row>
    <row r="136" spans="1:2">
      <c r="A136" s="47" t="s">
        <v>125</v>
      </c>
      <c r="B136" s="26">
        <v>4310001</v>
      </c>
    </row>
    <row r="137" spans="1:2">
      <c r="A137" s="47"/>
      <c r="B137" s="26">
        <v>4310002</v>
      </c>
    </row>
    <row r="138" spans="1:2">
      <c r="A138" s="47"/>
      <c r="B138" s="26">
        <v>4310003</v>
      </c>
    </row>
    <row r="139" spans="1:2">
      <c r="A139" s="47"/>
      <c r="B139" s="26">
        <v>4310004</v>
      </c>
    </row>
    <row r="140" spans="1:2">
      <c r="A140" s="47"/>
      <c r="B140" s="26">
        <v>4310005</v>
      </c>
    </row>
    <row r="141" spans="1:2">
      <c r="A141" s="46" t="s">
        <v>83</v>
      </c>
      <c r="B141" s="25">
        <v>432</v>
      </c>
    </row>
    <row r="142" spans="1:2">
      <c r="A142" s="47" t="s">
        <v>116</v>
      </c>
      <c r="B142" s="26">
        <v>4320001</v>
      </c>
    </row>
    <row r="143" spans="1:2">
      <c r="A143" s="47"/>
      <c r="B143" s="26">
        <v>4320002</v>
      </c>
    </row>
    <row r="144" spans="1:2">
      <c r="A144" s="47"/>
      <c r="B144" s="26">
        <v>4320003</v>
      </c>
    </row>
    <row r="145" spans="1:2">
      <c r="A145" s="47"/>
      <c r="B145" s="26">
        <v>4320004</v>
      </c>
    </row>
    <row r="146" spans="1:2">
      <c r="A146" s="47"/>
      <c r="B146" s="26">
        <v>4320005</v>
      </c>
    </row>
    <row r="147" spans="1:2" ht="15.75">
      <c r="A147" s="45" t="s">
        <v>38</v>
      </c>
      <c r="B147" s="24">
        <v>44</v>
      </c>
    </row>
    <row r="148" spans="1:2">
      <c r="A148" s="46" t="s">
        <v>143</v>
      </c>
      <c r="B148" s="25">
        <v>441</v>
      </c>
    </row>
    <row r="149" spans="1:2">
      <c r="A149" s="47" t="s">
        <v>125</v>
      </c>
      <c r="B149" s="26">
        <v>4410001</v>
      </c>
    </row>
    <row r="150" spans="1:2">
      <c r="A150" s="47"/>
      <c r="B150" s="26">
        <v>4410002</v>
      </c>
    </row>
    <row r="151" spans="1:2">
      <c r="A151" s="47"/>
      <c r="B151" s="26">
        <v>4410003</v>
      </c>
    </row>
    <row r="152" spans="1:2">
      <c r="A152" s="47"/>
      <c r="B152" s="26">
        <v>4410004</v>
      </c>
    </row>
    <row r="153" spans="1:2">
      <c r="A153" s="47"/>
      <c r="B153" s="26">
        <v>4410005</v>
      </c>
    </row>
    <row r="154" spans="1:2">
      <c r="A154" s="46" t="s">
        <v>144</v>
      </c>
      <c r="B154" s="25">
        <v>442</v>
      </c>
    </row>
    <row r="155" spans="1:2">
      <c r="A155" s="47" t="s">
        <v>116</v>
      </c>
      <c r="B155" s="26">
        <v>4420001</v>
      </c>
    </row>
    <row r="156" spans="1:2">
      <c r="B156" s="26">
        <v>4420002</v>
      </c>
    </row>
    <row r="157" spans="1:2">
      <c r="B157" s="26">
        <v>4420003</v>
      </c>
    </row>
    <row r="158" spans="1:2">
      <c r="B158" s="26">
        <v>4420004</v>
      </c>
    </row>
    <row r="159" spans="1:2">
      <c r="B159" s="26">
        <v>4420005</v>
      </c>
    </row>
    <row r="160" spans="1:2">
      <c r="A160" s="46" t="s">
        <v>145</v>
      </c>
      <c r="B160" s="25">
        <v>443</v>
      </c>
    </row>
    <row r="161" spans="1:2">
      <c r="A161" s="47" t="s">
        <v>116</v>
      </c>
      <c r="B161" s="26">
        <v>4430001</v>
      </c>
    </row>
    <row r="162" spans="1:2">
      <c r="B162" s="26">
        <v>4430002</v>
      </c>
    </row>
    <row r="163" spans="1:2">
      <c r="B163" s="26">
        <v>4430003</v>
      </c>
    </row>
    <row r="164" spans="1:2">
      <c r="B164" s="26">
        <v>4430004</v>
      </c>
    </row>
    <row r="165" spans="1:2">
      <c r="B165" s="26">
        <v>4430005</v>
      </c>
    </row>
  </sheetData>
  <sortState ref="A1:A103">
    <sortCondition ref="A8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3:O74"/>
  <sheetViews>
    <sheetView topLeftCell="A19" workbookViewId="0">
      <selection activeCell="B5" sqref="B5"/>
    </sheetView>
  </sheetViews>
  <sheetFormatPr baseColWidth="10" defaultRowHeight="12.75"/>
  <cols>
    <col min="1" max="1" width="26.7109375" style="30" bestFit="1" customWidth="1"/>
    <col min="2" max="2" width="13" style="30" customWidth="1"/>
    <col min="3" max="4" width="11.42578125" style="30"/>
    <col min="5" max="5" width="11.42578125" style="65"/>
    <col min="6" max="6" width="11.42578125" style="64"/>
    <col min="7" max="7" width="11.42578125" style="30"/>
    <col min="8" max="8" width="11.42578125" style="52"/>
    <col min="9" max="16384" width="11.42578125" style="30"/>
  </cols>
  <sheetData>
    <row r="3" spans="1:8">
      <c r="A3" s="51"/>
      <c r="B3" s="51" t="s">
        <v>33</v>
      </c>
      <c r="C3" s="51"/>
      <c r="D3" s="51"/>
      <c r="E3" s="51"/>
      <c r="F3" s="51"/>
    </row>
    <row r="4" spans="1:8" s="57" customFormat="1" ht="22.5">
      <c r="A4" s="53" t="s">
        <v>35</v>
      </c>
      <c r="B4" s="53" t="s">
        <v>34</v>
      </c>
      <c r="C4" s="89" t="s">
        <v>14</v>
      </c>
      <c r="D4" s="89"/>
      <c r="E4" s="54" t="s">
        <v>135</v>
      </c>
      <c r="F4" s="55" t="s">
        <v>19</v>
      </c>
      <c r="G4" s="53" t="s">
        <v>17</v>
      </c>
      <c r="H4" s="56" t="s">
        <v>20</v>
      </c>
    </row>
    <row r="5" spans="1:8">
      <c r="A5" s="31" t="s">
        <v>58</v>
      </c>
      <c r="B5" s="50">
        <v>1120001</v>
      </c>
      <c r="C5" s="58">
        <v>500</v>
      </c>
      <c r="D5" s="39" t="s">
        <v>18</v>
      </c>
      <c r="E5" s="59">
        <v>500</v>
      </c>
      <c r="F5" s="60">
        <v>2650</v>
      </c>
      <c r="G5" s="39" t="s">
        <v>18</v>
      </c>
      <c r="H5" s="61">
        <f>F5/E5</f>
        <v>5.3</v>
      </c>
    </row>
    <row r="6" spans="1:8">
      <c r="A6" s="31" t="s">
        <v>92</v>
      </c>
      <c r="B6" s="50">
        <v>1120002</v>
      </c>
      <c r="C6" s="58">
        <v>1000</v>
      </c>
      <c r="D6" s="39" t="s">
        <v>18</v>
      </c>
      <c r="E6" s="59">
        <v>1000</v>
      </c>
      <c r="F6" s="60">
        <v>32600</v>
      </c>
      <c r="G6" s="39" t="s">
        <v>18</v>
      </c>
      <c r="H6" s="61">
        <f t="shared" ref="H6:H51" si="0">F6/E6</f>
        <v>32.6</v>
      </c>
    </row>
    <row r="7" spans="1:8">
      <c r="A7" s="31" t="s">
        <v>94</v>
      </c>
      <c r="B7" s="50">
        <v>1220001</v>
      </c>
      <c r="C7" s="58">
        <v>1</v>
      </c>
      <c r="D7" s="39" t="s">
        <v>137</v>
      </c>
      <c r="E7" s="59">
        <v>500</v>
      </c>
      <c r="F7" s="60">
        <v>5180</v>
      </c>
      <c r="G7" s="39" t="s">
        <v>27</v>
      </c>
      <c r="H7" s="61">
        <f t="shared" si="0"/>
        <v>10.36</v>
      </c>
    </row>
    <row r="8" spans="1:8">
      <c r="A8" s="31" t="s">
        <v>108</v>
      </c>
      <c r="B8" s="50">
        <v>1220002</v>
      </c>
      <c r="C8" s="58">
        <v>100</v>
      </c>
      <c r="D8" s="39" t="s">
        <v>27</v>
      </c>
      <c r="E8" s="59">
        <v>100</v>
      </c>
      <c r="F8" s="60">
        <v>3870</v>
      </c>
      <c r="G8" s="39" t="s">
        <v>27</v>
      </c>
      <c r="H8" s="61">
        <f t="shared" si="0"/>
        <v>38.700000000000003</v>
      </c>
    </row>
    <row r="9" spans="1:8">
      <c r="A9" s="31" t="s">
        <v>95</v>
      </c>
      <c r="B9" s="50">
        <v>1220003</v>
      </c>
      <c r="C9" s="58">
        <v>50</v>
      </c>
      <c r="D9" s="39" t="s">
        <v>27</v>
      </c>
      <c r="E9" s="59">
        <v>50</v>
      </c>
      <c r="F9" s="60">
        <v>3520</v>
      </c>
      <c r="G9" s="39" t="s">
        <v>27</v>
      </c>
      <c r="H9" s="61">
        <f t="shared" si="0"/>
        <v>70.400000000000006</v>
      </c>
    </row>
    <row r="10" spans="1:8">
      <c r="A10" s="31" t="s">
        <v>89</v>
      </c>
      <c r="B10" s="50">
        <v>1220004</v>
      </c>
      <c r="C10" s="58">
        <v>50</v>
      </c>
      <c r="D10" s="39" t="s">
        <v>27</v>
      </c>
      <c r="E10" s="59">
        <v>50</v>
      </c>
      <c r="F10" s="60">
        <v>2660</v>
      </c>
      <c r="G10" s="39" t="s">
        <v>27</v>
      </c>
      <c r="H10" s="61">
        <f t="shared" si="0"/>
        <v>53.2</v>
      </c>
    </row>
    <row r="11" spans="1:8">
      <c r="A11" s="31" t="s">
        <v>101</v>
      </c>
      <c r="B11" s="50">
        <v>1330001</v>
      </c>
      <c r="C11" s="58">
        <v>400</v>
      </c>
      <c r="D11" s="39" t="s">
        <v>27</v>
      </c>
      <c r="E11" s="59">
        <v>400</v>
      </c>
      <c r="F11" s="60">
        <v>8300</v>
      </c>
      <c r="G11" s="39" t="s">
        <v>27</v>
      </c>
      <c r="H11" s="61">
        <f t="shared" si="0"/>
        <v>20.75</v>
      </c>
    </row>
    <row r="12" spans="1:8">
      <c r="A12" s="31" t="s">
        <v>57</v>
      </c>
      <c r="B12" s="50">
        <v>1110012</v>
      </c>
      <c r="C12" s="58">
        <v>10000</v>
      </c>
      <c r="D12" s="39" t="s">
        <v>136</v>
      </c>
      <c r="E12" s="59">
        <v>10000</v>
      </c>
      <c r="F12" s="60">
        <v>27400</v>
      </c>
      <c r="G12" s="39" t="s">
        <v>27</v>
      </c>
      <c r="H12" s="61">
        <f t="shared" si="0"/>
        <v>2.74</v>
      </c>
    </row>
    <row r="13" spans="1:8">
      <c r="A13" s="31" t="s">
        <v>105</v>
      </c>
      <c r="B13" s="50">
        <v>1220005</v>
      </c>
      <c r="C13" s="58">
        <v>1</v>
      </c>
      <c r="D13" s="39" t="s">
        <v>137</v>
      </c>
      <c r="E13" s="59">
        <v>500</v>
      </c>
      <c r="F13" s="60">
        <v>11600</v>
      </c>
      <c r="G13" s="39" t="s">
        <v>27</v>
      </c>
      <c r="H13" s="61">
        <f t="shared" si="0"/>
        <v>23.2</v>
      </c>
    </row>
    <row r="14" spans="1:8">
      <c r="A14" s="31" t="s">
        <v>31</v>
      </c>
      <c r="B14" s="50">
        <v>1110001</v>
      </c>
      <c r="C14" s="58">
        <v>1</v>
      </c>
      <c r="D14" s="39" t="s">
        <v>1</v>
      </c>
      <c r="E14" s="59">
        <v>1000</v>
      </c>
      <c r="F14" s="60">
        <v>2710</v>
      </c>
      <c r="G14" s="39" t="s">
        <v>27</v>
      </c>
      <c r="H14" s="61">
        <f t="shared" si="0"/>
        <v>2.71</v>
      </c>
    </row>
    <row r="15" spans="1:8">
      <c r="A15" s="31" t="s">
        <v>128</v>
      </c>
      <c r="B15" s="50">
        <v>1110002</v>
      </c>
      <c r="C15" s="58">
        <v>100</v>
      </c>
      <c r="D15" s="39" t="s">
        <v>27</v>
      </c>
      <c r="E15" s="59">
        <v>100</v>
      </c>
      <c r="F15" s="60">
        <v>2730</v>
      </c>
      <c r="G15" s="39" t="s">
        <v>27</v>
      </c>
      <c r="H15" s="61">
        <f t="shared" si="0"/>
        <v>27.3</v>
      </c>
    </row>
    <row r="16" spans="1:8">
      <c r="A16" s="31" t="s">
        <v>104</v>
      </c>
      <c r="B16" s="50">
        <v>1330002</v>
      </c>
      <c r="C16" s="58">
        <v>400</v>
      </c>
      <c r="D16" s="39" t="s">
        <v>27</v>
      </c>
      <c r="E16" s="59">
        <v>400</v>
      </c>
      <c r="F16" s="60">
        <v>22600</v>
      </c>
      <c r="G16" s="39" t="s">
        <v>27</v>
      </c>
      <c r="H16" s="61">
        <f t="shared" si="0"/>
        <v>56.5</v>
      </c>
    </row>
    <row r="17" spans="1:15">
      <c r="A17" s="31" t="s">
        <v>96</v>
      </c>
      <c r="B17" s="50">
        <v>1120003</v>
      </c>
      <c r="C17" s="58">
        <v>528</v>
      </c>
      <c r="D17" s="39" t="s">
        <v>27</v>
      </c>
      <c r="E17" s="59">
        <v>528</v>
      </c>
      <c r="F17" s="60">
        <v>14670</v>
      </c>
      <c r="G17" s="39" t="s">
        <v>27</v>
      </c>
      <c r="H17" s="61">
        <f t="shared" si="0"/>
        <v>27.78409090909091</v>
      </c>
    </row>
    <row r="18" spans="1:15">
      <c r="A18" s="31" t="s">
        <v>103</v>
      </c>
      <c r="B18" s="50">
        <v>1330003</v>
      </c>
      <c r="C18" s="58">
        <v>400</v>
      </c>
      <c r="D18" s="39" t="s">
        <v>27</v>
      </c>
      <c r="E18" s="59">
        <v>400</v>
      </c>
      <c r="F18" s="60">
        <v>22150</v>
      </c>
      <c r="G18" s="39" t="s">
        <v>27</v>
      </c>
      <c r="H18" s="61">
        <f t="shared" si="0"/>
        <v>55.375</v>
      </c>
    </row>
    <row r="19" spans="1:15">
      <c r="A19" s="31" t="s">
        <v>121</v>
      </c>
      <c r="B19" s="50">
        <v>1110003</v>
      </c>
      <c r="C19" s="58">
        <v>50</v>
      </c>
      <c r="D19" s="39" t="s">
        <v>27</v>
      </c>
      <c r="E19" s="59">
        <v>50</v>
      </c>
      <c r="F19" s="60">
        <v>2890</v>
      </c>
      <c r="G19" s="39" t="s">
        <v>27</v>
      </c>
      <c r="H19" s="61">
        <f t="shared" si="0"/>
        <v>57.8</v>
      </c>
    </row>
    <row r="20" spans="1:15">
      <c r="A20" s="31" t="s">
        <v>106</v>
      </c>
      <c r="B20" s="50">
        <v>1220006</v>
      </c>
      <c r="C20" s="58">
        <v>1</v>
      </c>
      <c r="D20" s="39" t="s">
        <v>137</v>
      </c>
      <c r="E20" s="59">
        <v>500</v>
      </c>
      <c r="F20" s="60">
        <v>573</v>
      </c>
      <c r="G20" s="39" t="s">
        <v>27</v>
      </c>
      <c r="H20" s="61">
        <f t="shared" si="0"/>
        <v>1.1459999999999999</v>
      </c>
    </row>
    <row r="21" spans="1:15">
      <c r="A21" s="31" t="s">
        <v>112</v>
      </c>
      <c r="B21" s="50">
        <v>1220007</v>
      </c>
      <c r="C21" s="58">
        <v>1</v>
      </c>
      <c r="D21" s="39" t="s">
        <v>137</v>
      </c>
      <c r="E21" s="59">
        <v>500</v>
      </c>
      <c r="F21" s="60">
        <v>686</v>
      </c>
      <c r="G21" s="39" t="s">
        <v>27</v>
      </c>
      <c r="H21" s="61">
        <f t="shared" si="0"/>
        <v>1.3720000000000001</v>
      </c>
    </row>
    <row r="22" spans="1:15">
      <c r="A22" s="31" t="s">
        <v>126</v>
      </c>
      <c r="B22" s="50">
        <v>1110004</v>
      </c>
      <c r="C22" s="58">
        <v>1</v>
      </c>
      <c r="D22" s="39" t="s">
        <v>137</v>
      </c>
      <c r="E22" s="59">
        <v>500</v>
      </c>
      <c r="F22" s="60">
        <v>10430</v>
      </c>
      <c r="G22" s="39" t="s">
        <v>27</v>
      </c>
      <c r="H22" s="61">
        <f t="shared" si="0"/>
        <v>20.86</v>
      </c>
    </row>
    <row r="23" spans="1:15">
      <c r="A23" s="31" t="s">
        <v>99</v>
      </c>
      <c r="B23" s="50">
        <v>1220008</v>
      </c>
      <c r="C23" s="58">
        <v>1</v>
      </c>
      <c r="D23" s="39" t="s">
        <v>1</v>
      </c>
      <c r="E23" s="59">
        <v>1000</v>
      </c>
      <c r="F23" s="60">
        <v>27950</v>
      </c>
      <c r="G23" s="39" t="s">
        <v>27</v>
      </c>
      <c r="H23" s="61">
        <f t="shared" si="0"/>
        <v>27.95</v>
      </c>
    </row>
    <row r="24" spans="1:15">
      <c r="A24" s="31" t="s">
        <v>110</v>
      </c>
      <c r="B24" s="50">
        <v>1110005</v>
      </c>
      <c r="C24" s="58">
        <v>50</v>
      </c>
      <c r="D24" s="39" t="s">
        <v>27</v>
      </c>
      <c r="E24" s="59">
        <v>50</v>
      </c>
      <c r="F24" s="60">
        <v>1060</v>
      </c>
      <c r="G24" s="39" t="s">
        <v>27</v>
      </c>
      <c r="H24" s="61">
        <f t="shared" si="0"/>
        <v>21.2</v>
      </c>
    </row>
    <row r="25" spans="1:15">
      <c r="A25" s="31" t="s">
        <v>132</v>
      </c>
      <c r="B25" s="50">
        <v>1110006</v>
      </c>
      <c r="C25" s="58">
        <v>403</v>
      </c>
      <c r="D25" s="39" t="s">
        <v>18</v>
      </c>
      <c r="E25" s="59">
        <v>403</v>
      </c>
      <c r="F25" s="60">
        <v>10900</v>
      </c>
      <c r="G25" s="39" t="s">
        <v>18</v>
      </c>
      <c r="H25" s="61">
        <f t="shared" ref="H25" si="1">F25/E25</f>
        <v>27.047146401985113</v>
      </c>
    </row>
    <row r="26" spans="1:15">
      <c r="A26" s="31" t="s">
        <v>97</v>
      </c>
      <c r="B26" s="50">
        <v>1420001</v>
      </c>
      <c r="C26" s="39">
        <v>1</v>
      </c>
      <c r="D26" s="39" t="s">
        <v>136</v>
      </c>
      <c r="E26" s="59">
        <v>200</v>
      </c>
      <c r="F26" s="62">
        <v>2170</v>
      </c>
      <c r="G26" s="39" t="s">
        <v>18</v>
      </c>
      <c r="H26" s="61">
        <f t="shared" si="0"/>
        <v>10.85</v>
      </c>
    </row>
    <row r="27" spans="1:15">
      <c r="A27" s="31" t="s">
        <v>100</v>
      </c>
      <c r="B27" s="50">
        <v>1330004</v>
      </c>
      <c r="C27" s="39">
        <v>450</v>
      </c>
      <c r="D27" s="39" t="s">
        <v>27</v>
      </c>
      <c r="E27" s="59">
        <v>450</v>
      </c>
      <c r="F27" s="62">
        <v>15000</v>
      </c>
      <c r="G27" s="39" t="s">
        <v>27</v>
      </c>
      <c r="H27" s="61">
        <f t="shared" si="0"/>
        <v>33.333333333333336</v>
      </c>
      <c r="J27" s="63"/>
      <c r="K27" s="63"/>
      <c r="L27" s="63"/>
      <c r="M27" s="63"/>
      <c r="N27" s="63"/>
      <c r="O27" s="63"/>
    </row>
    <row r="28" spans="1:15">
      <c r="A28" s="31" t="s">
        <v>130</v>
      </c>
      <c r="B28" s="50">
        <v>1210001</v>
      </c>
      <c r="C28" s="39">
        <v>1</v>
      </c>
      <c r="D28" s="39" t="s">
        <v>137</v>
      </c>
      <c r="E28" s="59">
        <v>500</v>
      </c>
      <c r="F28" s="62">
        <v>5460</v>
      </c>
      <c r="G28" s="39" t="s">
        <v>27</v>
      </c>
      <c r="H28" s="61">
        <f t="shared" si="0"/>
        <v>10.92</v>
      </c>
      <c r="J28" s="63"/>
      <c r="K28" s="63"/>
      <c r="L28" s="63"/>
      <c r="M28" s="63"/>
      <c r="N28" s="63"/>
      <c r="O28" s="63"/>
    </row>
    <row r="29" spans="1:15">
      <c r="A29" s="31" t="s">
        <v>123</v>
      </c>
      <c r="B29" s="50">
        <v>1110007</v>
      </c>
      <c r="C29" s="39">
        <v>2500</v>
      </c>
      <c r="D29" s="39" t="s">
        <v>27</v>
      </c>
      <c r="E29" s="59">
        <v>2500</v>
      </c>
      <c r="F29" s="62">
        <v>6260</v>
      </c>
      <c r="G29" s="39" t="s">
        <v>27</v>
      </c>
      <c r="H29" s="61">
        <f t="shared" si="0"/>
        <v>2.504</v>
      </c>
      <c r="J29" s="63"/>
      <c r="K29" s="63"/>
      <c r="L29" s="63"/>
      <c r="M29" s="63"/>
      <c r="N29" s="63"/>
      <c r="O29" s="63"/>
    </row>
    <row r="30" spans="1:15">
      <c r="A30" s="31" t="s">
        <v>124</v>
      </c>
      <c r="B30" s="50">
        <v>1140001</v>
      </c>
      <c r="C30" s="58">
        <v>3800</v>
      </c>
      <c r="D30" s="39" t="s">
        <v>36</v>
      </c>
      <c r="E30" s="59">
        <v>3800</v>
      </c>
      <c r="F30" s="60">
        <v>18500</v>
      </c>
      <c r="G30" s="39" t="s">
        <v>27</v>
      </c>
      <c r="H30" s="61">
        <f t="shared" si="0"/>
        <v>4.8684210526315788</v>
      </c>
      <c r="J30" s="63"/>
      <c r="K30" s="63"/>
      <c r="L30" s="63"/>
      <c r="M30" s="63"/>
      <c r="N30" s="63"/>
      <c r="O30" s="63"/>
    </row>
    <row r="31" spans="1:15">
      <c r="A31" s="31" t="s">
        <v>133</v>
      </c>
      <c r="B31" s="50">
        <v>1140002</v>
      </c>
      <c r="C31" s="39">
        <v>2</v>
      </c>
      <c r="D31" s="39" t="s">
        <v>138</v>
      </c>
      <c r="E31" s="59">
        <v>2000</v>
      </c>
      <c r="F31" s="62">
        <v>2190</v>
      </c>
      <c r="G31" s="39" t="s">
        <v>27</v>
      </c>
      <c r="H31" s="61">
        <f t="shared" si="0"/>
        <v>1.095</v>
      </c>
      <c r="J31" s="63"/>
      <c r="K31" s="63"/>
      <c r="L31" s="63"/>
      <c r="M31" s="63"/>
      <c r="N31" s="63"/>
      <c r="O31" s="63"/>
    </row>
    <row r="32" spans="1:15">
      <c r="A32" s="31" t="s">
        <v>28</v>
      </c>
      <c r="B32" s="50">
        <v>1440001</v>
      </c>
      <c r="C32" s="58">
        <v>1</v>
      </c>
      <c r="D32" s="39" t="s">
        <v>17</v>
      </c>
      <c r="E32" s="59">
        <v>1</v>
      </c>
      <c r="F32" s="60">
        <v>210</v>
      </c>
      <c r="G32" s="39" t="s">
        <v>17</v>
      </c>
      <c r="H32" s="61">
        <f t="shared" ref="H32" si="2">F32/E32</f>
        <v>210</v>
      </c>
      <c r="J32" s="63"/>
      <c r="K32" s="63"/>
      <c r="L32" s="63"/>
      <c r="M32" s="63"/>
      <c r="N32" s="63"/>
      <c r="O32" s="63"/>
    </row>
    <row r="33" spans="1:15">
      <c r="A33" s="31" t="s">
        <v>32</v>
      </c>
      <c r="B33" s="50">
        <v>1410001</v>
      </c>
      <c r="C33" s="39">
        <v>1100</v>
      </c>
      <c r="D33" s="39" t="s">
        <v>18</v>
      </c>
      <c r="E33" s="59">
        <v>1100</v>
      </c>
      <c r="F33" s="62">
        <v>3450</v>
      </c>
      <c r="G33" s="39" t="s">
        <v>18</v>
      </c>
      <c r="H33" s="61">
        <f t="shared" si="0"/>
        <v>3.1363636363636362</v>
      </c>
      <c r="J33" s="63"/>
      <c r="K33" s="63"/>
      <c r="L33" s="63"/>
      <c r="M33" s="63"/>
      <c r="N33" s="63"/>
      <c r="O33" s="63"/>
    </row>
    <row r="34" spans="1:15">
      <c r="A34" s="31" t="s">
        <v>120</v>
      </c>
      <c r="B34" s="50">
        <v>1210002</v>
      </c>
      <c r="C34" s="39">
        <v>1</v>
      </c>
      <c r="D34" s="39" t="s">
        <v>1</v>
      </c>
      <c r="E34" s="59">
        <v>1000</v>
      </c>
      <c r="F34" s="62">
        <v>4480</v>
      </c>
      <c r="G34" s="39" t="s">
        <v>27</v>
      </c>
      <c r="H34" s="61">
        <f t="shared" si="0"/>
        <v>4.4800000000000004</v>
      </c>
      <c r="J34" s="63"/>
      <c r="K34" s="63"/>
      <c r="L34" s="63"/>
      <c r="M34" s="63"/>
      <c r="N34" s="63"/>
      <c r="O34" s="63"/>
    </row>
    <row r="35" spans="1:15">
      <c r="A35" s="31" t="s">
        <v>61</v>
      </c>
      <c r="B35" s="50">
        <v>1320001</v>
      </c>
      <c r="C35" s="39">
        <v>2</v>
      </c>
      <c r="D35" s="39" t="s">
        <v>1</v>
      </c>
      <c r="E35" s="59">
        <v>2000</v>
      </c>
      <c r="F35" s="62">
        <v>74100</v>
      </c>
      <c r="G35" s="39" t="s">
        <v>27</v>
      </c>
      <c r="H35" s="61">
        <f t="shared" si="0"/>
        <v>37.049999999999997</v>
      </c>
      <c r="J35" s="63"/>
      <c r="K35" s="63"/>
      <c r="L35" s="63"/>
      <c r="M35" s="63"/>
      <c r="N35" s="63"/>
      <c r="O35" s="63"/>
    </row>
    <row r="36" spans="1:15">
      <c r="A36" s="31" t="s">
        <v>30</v>
      </c>
      <c r="B36" s="50">
        <v>1420002</v>
      </c>
      <c r="C36" s="39">
        <v>1</v>
      </c>
      <c r="D36" s="39" t="s">
        <v>139</v>
      </c>
      <c r="E36" s="59">
        <v>500</v>
      </c>
      <c r="F36" s="62">
        <v>11280</v>
      </c>
      <c r="G36" s="39" t="s">
        <v>27</v>
      </c>
      <c r="H36" s="61">
        <f t="shared" si="0"/>
        <v>22.56</v>
      </c>
      <c r="K36" s="64"/>
      <c r="L36" s="64"/>
      <c r="M36" s="64"/>
      <c r="N36" s="64"/>
    </row>
    <row r="37" spans="1:15">
      <c r="A37" s="31" t="s">
        <v>119</v>
      </c>
      <c r="B37" s="50">
        <v>1210003</v>
      </c>
      <c r="C37" s="39">
        <v>2</v>
      </c>
      <c r="D37" s="39" t="s">
        <v>137</v>
      </c>
      <c r="E37" s="59">
        <v>1000</v>
      </c>
      <c r="F37" s="62">
        <v>1600</v>
      </c>
      <c r="G37" s="39" t="s">
        <v>27</v>
      </c>
      <c r="H37" s="61">
        <f t="shared" si="0"/>
        <v>1.6</v>
      </c>
    </row>
    <row r="38" spans="1:15">
      <c r="A38" s="31" t="s">
        <v>102</v>
      </c>
      <c r="B38" s="50">
        <v>1330005</v>
      </c>
      <c r="C38" s="39">
        <v>420</v>
      </c>
      <c r="D38" s="39" t="s">
        <v>27</v>
      </c>
      <c r="E38" s="59">
        <v>420</v>
      </c>
      <c r="F38" s="62">
        <v>18000</v>
      </c>
      <c r="G38" s="39" t="s">
        <v>27</v>
      </c>
      <c r="H38" s="61">
        <f t="shared" si="0"/>
        <v>42.857142857142854</v>
      </c>
    </row>
    <row r="39" spans="1:15">
      <c r="A39" s="31" t="s">
        <v>122</v>
      </c>
      <c r="B39" s="50">
        <v>1110008</v>
      </c>
      <c r="C39" s="39">
        <v>12</v>
      </c>
      <c r="D39" s="39" t="s">
        <v>27</v>
      </c>
      <c r="E39" s="59">
        <v>12</v>
      </c>
      <c r="F39" s="62">
        <v>2290</v>
      </c>
      <c r="G39" s="39" t="s">
        <v>27</v>
      </c>
      <c r="H39" s="61">
        <f t="shared" si="0"/>
        <v>190.83333333333334</v>
      </c>
    </row>
    <row r="40" spans="1:15">
      <c r="A40" s="31" t="s">
        <v>115</v>
      </c>
      <c r="B40" s="50">
        <v>1220009</v>
      </c>
      <c r="C40" s="39">
        <v>1</v>
      </c>
      <c r="D40" s="39" t="s">
        <v>1</v>
      </c>
      <c r="E40" s="59">
        <v>1000</v>
      </c>
      <c r="F40" s="62">
        <v>2576</v>
      </c>
      <c r="G40" s="39" t="s">
        <v>27</v>
      </c>
      <c r="H40" s="61">
        <f t="shared" si="0"/>
        <v>2.5760000000000001</v>
      </c>
    </row>
    <row r="41" spans="1:15">
      <c r="A41" s="31" t="s">
        <v>134</v>
      </c>
      <c r="B41" s="50">
        <v>1110009</v>
      </c>
      <c r="C41" s="39">
        <v>200</v>
      </c>
      <c r="D41" s="39" t="s">
        <v>27</v>
      </c>
      <c r="E41" s="59">
        <v>200</v>
      </c>
      <c r="F41" s="62">
        <v>4790</v>
      </c>
      <c r="G41" s="39" t="s">
        <v>27</v>
      </c>
      <c r="H41" s="61">
        <f t="shared" si="0"/>
        <v>23.95</v>
      </c>
    </row>
    <row r="42" spans="1:15">
      <c r="A42" s="31" t="s">
        <v>91</v>
      </c>
      <c r="B42" s="50">
        <v>1110010</v>
      </c>
      <c r="C42" s="39">
        <v>10</v>
      </c>
      <c r="D42" s="39" t="s">
        <v>27</v>
      </c>
      <c r="E42" s="59">
        <v>10</v>
      </c>
      <c r="F42" s="62">
        <v>1140</v>
      </c>
      <c r="G42" s="39" t="s">
        <v>27</v>
      </c>
      <c r="H42" s="61">
        <f t="shared" si="0"/>
        <v>114</v>
      </c>
    </row>
    <row r="43" spans="1:15">
      <c r="A43" s="31" t="s">
        <v>88</v>
      </c>
      <c r="B43" s="50">
        <v>1430001</v>
      </c>
      <c r="C43" s="39">
        <v>1</v>
      </c>
      <c r="D43" s="39" t="s">
        <v>1</v>
      </c>
      <c r="E43" s="59">
        <v>1000</v>
      </c>
      <c r="F43" s="62">
        <v>21200</v>
      </c>
      <c r="G43" s="39" t="s">
        <v>27</v>
      </c>
      <c r="H43" s="61">
        <f t="shared" si="0"/>
        <v>21.2</v>
      </c>
    </row>
    <row r="44" spans="1:15">
      <c r="A44" s="31" t="s">
        <v>131</v>
      </c>
      <c r="B44" s="50">
        <v>2120001</v>
      </c>
      <c r="C44" s="39">
        <v>1</v>
      </c>
      <c r="D44" s="39" t="s">
        <v>140</v>
      </c>
      <c r="E44" s="59">
        <v>750</v>
      </c>
      <c r="F44" s="62">
        <v>46700</v>
      </c>
      <c r="G44" s="39" t="s">
        <v>18</v>
      </c>
      <c r="H44" s="61">
        <f t="shared" si="0"/>
        <v>62.266666666666666</v>
      </c>
    </row>
    <row r="45" spans="1:15">
      <c r="A45" s="31" t="s">
        <v>98</v>
      </c>
      <c r="B45" s="50">
        <v>1110011</v>
      </c>
      <c r="C45" s="39">
        <v>1</v>
      </c>
      <c r="D45" s="39" t="s">
        <v>1</v>
      </c>
      <c r="E45" s="59">
        <v>1000</v>
      </c>
      <c r="F45" s="62">
        <v>1030</v>
      </c>
      <c r="G45" s="39" t="s">
        <v>27</v>
      </c>
      <c r="H45" s="61">
        <f t="shared" si="0"/>
        <v>1.03</v>
      </c>
    </row>
    <row r="46" spans="1:15">
      <c r="A46" s="31" t="s">
        <v>114</v>
      </c>
      <c r="B46" s="50">
        <v>1120004</v>
      </c>
      <c r="C46" s="39">
        <v>1</v>
      </c>
      <c r="D46" s="39" t="s">
        <v>140</v>
      </c>
      <c r="E46" s="59">
        <v>1100</v>
      </c>
      <c r="F46" s="62">
        <v>7510</v>
      </c>
      <c r="G46" s="39" t="s">
        <v>18</v>
      </c>
      <c r="H46" s="61">
        <f t="shared" si="0"/>
        <v>6.8272727272727272</v>
      </c>
    </row>
    <row r="47" spans="1:15">
      <c r="A47" s="31" t="s">
        <v>29</v>
      </c>
      <c r="B47" s="50">
        <v>1340001</v>
      </c>
      <c r="C47" s="39">
        <v>1</v>
      </c>
      <c r="D47" s="39" t="s">
        <v>141</v>
      </c>
      <c r="E47" s="59">
        <v>200</v>
      </c>
      <c r="F47" s="62">
        <v>11050</v>
      </c>
      <c r="G47" s="39" t="s">
        <v>27</v>
      </c>
      <c r="H47" s="61">
        <f t="shared" si="0"/>
        <v>55.25</v>
      </c>
    </row>
    <row r="48" spans="1:15">
      <c r="A48" s="31" t="s">
        <v>113</v>
      </c>
      <c r="B48" s="50">
        <v>1220010</v>
      </c>
      <c r="C48" s="39">
        <v>1</v>
      </c>
      <c r="D48" s="39" t="s">
        <v>1</v>
      </c>
      <c r="E48" s="59">
        <v>1000</v>
      </c>
      <c r="F48" s="62">
        <v>1000</v>
      </c>
      <c r="G48" s="39" t="s">
        <v>27</v>
      </c>
      <c r="H48" s="61">
        <f t="shared" si="0"/>
        <v>1</v>
      </c>
    </row>
    <row r="49" spans="1:8">
      <c r="A49" s="31" t="s">
        <v>109</v>
      </c>
      <c r="B49" s="50">
        <v>1220011</v>
      </c>
      <c r="C49" s="39">
        <v>1</v>
      </c>
      <c r="D49" s="39" t="s">
        <v>141</v>
      </c>
      <c r="E49" s="59">
        <v>30</v>
      </c>
      <c r="F49" s="62">
        <v>3000</v>
      </c>
      <c r="G49" s="39" t="s">
        <v>27</v>
      </c>
      <c r="H49" s="61">
        <f t="shared" si="0"/>
        <v>100</v>
      </c>
    </row>
    <row r="50" spans="1:8">
      <c r="A50" s="31" t="s">
        <v>59</v>
      </c>
      <c r="B50" s="50">
        <v>1120005</v>
      </c>
      <c r="C50" s="39">
        <v>1</v>
      </c>
      <c r="D50" s="39" t="s">
        <v>140</v>
      </c>
      <c r="E50" s="59">
        <v>500</v>
      </c>
      <c r="F50" s="62">
        <v>2500</v>
      </c>
      <c r="G50" s="39" t="s">
        <v>18</v>
      </c>
      <c r="H50" s="61">
        <f t="shared" si="0"/>
        <v>5</v>
      </c>
    </row>
    <row r="51" spans="1:8">
      <c r="A51" s="31" t="s">
        <v>60</v>
      </c>
      <c r="B51" s="50">
        <v>1220012</v>
      </c>
      <c r="C51" s="39">
        <v>1</v>
      </c>
      <c r="D51" s="39" t="s">
        <v>1</v>
      </c>
      <c r="E51" s="59">
        <v>1000</v>
      </c>
      <c r="F51" s="62">
        <v>5480</v>
      </c>
      <c r="G51" s="39" t="s">
        <v>27</v>
      </c>
      <c r="H51" s="61">
        <f t="shared" si="0"/>
        <v>5.48</v>
      </c>
    </row>
    <row r="74" spans="1:1">
      <c r="A74" s="30" t="e">
        <f>B1:B772120001</f>
        <v>#NAME?</v>
      </c>
    </row>
  </sheetData>
  <mergeCells count="1"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 tint="-0.249977111117893"/>
  </sheetPr>
  <dimension ref="B1:K125"/>
  <sheetViews>
    <sheetView topLeftCell="A97" workbookViewId="0">
      <selection activeCell="E113" sqref="E113:E124"/>
    </sheetView>
  </sheetViews>
  <sheetFormatPr baseColWidth="10" defaultRowHeight="15"/>
  <cols>
    <col min="1" max="1" width="1.5703125" style="30" customWidth="1"/>
    <col min="2" max="2" width="12" style="30" customWidth="1"/>
    <col min="3" max="3" width="32.5703125" style="30" customWidth="1"/>
    <col min="4" max="4" width="13.85546875" style="30" customWidth="1"/>
    <col min="5" max="5" width="14.42578125" style="30" customWidth="1"/>
    <col min="6" max="6" width="10.85546875" style="30" customWidth="1"/>
    <col min="7" max="7" width="11.42578125" style="30"/>
    <col min="9" max="10" width="11.42578125" style="30"/>
    <col min="11" max="11" width="127" style="30" customWidth="1"/>
    <col min="12" max="16384" width="11.42578125" style="30"/>
  </cols>
  <sheetData>
    <row r="1" spans="2:6">
      <c r="B1" s="35" t="s">
        <v>3</v>
      </c>
      <c r="C1" s="35"/>
      <c r="D1" s="35" t="s">
        <v>85</v>
      </c>
      <c r="E1" s="36" t="s">
        <v>0</v>
      </c>
      <c r="F1" s="41"/>
    </row>
    <row r="2" spans="2:6">
      <c r="B2" s="34"/>
      <c r="C2" s="34" t="s">
        <v>146</v>
      </c>
      <c r="D2" s="34" t="s">
        <v>86</v>
      </c>
      <c r="E2" s="34">
        <v>10</v>
      </c>
      <c r="F2" s="40"/>
    </row>
    <row r="3" spans="2:6" s="33" customFormat="1" ht="25.5">
      <c r="B3" s="37" t="s">
        <v>6</v>
      </c>
      <c r="C3" s="37" t="s">
        <v>7</v>
      </c>
      <c r="D3" s="37" t="s">
        <v>14</v>
      </c>
      <c r="E3" s="38" t="s">
        <v>26</v>
      </c>
      <c r="F3" s="42" t="s">
        <v>84</v>
      </c>
    </row>
    <row r="4" spans="2:6" s="33" customFormat="1" ht="12.75">
      <c r="B4" s="31">
        <f>VLOOKUP(C4,PRECIOS!$A$1:$H$51,2)</f>
        <v>1220009</v>
      </c>
      <c r="C4" s="68" t="s">
        <v>154</v>
      </c>
      <c r="D4" s="31" t="s">
        <v>27</v>
      </c>
      <c r="E4" s="71">
        <v>3500</v>
      </c>
      <c r="F4" s="69">
        <f t="shared" ref="F4" si="0">E4/$E$2</f>
        <v>350</v>
      </c>
    </row>
    <row r="5" spans="2:6" s="33" customFormat="1" ht="12.75">
      <c r="B5" s="31">
        <f>VLOOKUP(C5,PRECIOS!$A$1:$H$51,2)</f>
        <v>1120005</v>
      </c>
      <c r="C5" s="68" t="s">
        <v>155</v>
      </c>
      <c r="D5" s="31" t="s">
        <v>27</v>
      </c>
      <c r="E5" s="71">
        <v>1500</v>
      </c>
      <c r="F5" s="69">
        <f t="shared" ref="F5:F15" si="1">E5/$E$2</f>
        <v>150</v>
      </c>
    </row>
    <row r="6" spans="2:6" s="33" customFormat="1" ht="12.75">
      <c r="B6" s="31">
        <f>VLOOKUP(C6,PRECIOS!$A$1:$H$51,2)</f>
        <v>1330001</v>
      </c>
      <c r="C6" s="68" t="s">
        <v>156</v>
      </c>
      <c r="D6" s="31" t="s">
        <v>27</v>
      </c>
      <c r="E6" s="71">
        <v>1500</v>
      </c>
      <c r="F6" s="69">
        <f t="shared" si="1"/>
        <v>150</v>
      </c>
    </row>
    <row r="7" spans="2:6" s="33" customFormat="1" ht="12.75">
      <c r="B7" s="31">
        <f>VLOOKUP(C7,PRECIOS!$A$1:$H$51,2)</f>
        <v>1430001</v>
      </c>
      <c r="C7" s="68" t="s">
        <v>157</v>
      </c>
      <c r="D7" s="31" t="s">
        <v>27</v>
      </c>
      <c r="E7" s="71">
        <v>3000</v>
      </c>
      <c r="F7" s="69">
        <f t="shared" si="1"/>
        <v>300</v>
      </c>
    </row>
    <row r="8" spans="2:6" s="33" customFormat="1" ht="12.75">
      <c r="B8" s="31">
        <f>VLOOKUP(C8,PRECIOS!$A$1:$H$51,2)</f>
        <v>1210003</v>
      </c>
      <c r="C8" s="68" t="s">
        <v>158</v>
      </c>
      <c r="D8" s="31" t="s">
        <v>27</v>
      </c>
      <c r="E8" s="71">
        <v>2000</v>
      </c>
      <c r="F8" s="69">
        <f t="shared" si="1"/>
        <v>200</v>
      </c>
    </row>
    <row r="9" spans="2:6" s="33" customFormat="1" ht="12.75">
      <c r="B9" s="31">
        <f>VLOOKUP(C9,PRECIOS!$A$1:$H$51,2)</f>
        <v>1110010</v>
      </c>
      <c r="C9" s="68" t="s">
        <v>159</v>
      </c>
      <c r="D9" s="31" t="s">
        <v>27</v>
      </c>
      <c r="E9" s="71">
        <v>2000</v>
      </c>
      <c r="F9" s="69">
        <f t="shared" si="1"/>
        <v>200</v>
      </c>
    </row>
    <row r="10" spans="2:6" s="33" customFormat="1" ht="12.75">
      <c r="B10" s="31">
        <f>VLOOKUP(C10,PRECIOS!$A$1:$H$51,2)</f>
        <v>1210001</v>
      </c>
      <c r="C10" s="68" t="s">
        <v>160</v>
      </c>
      <c r="D10" s="31" t="s">
        <v>27</v>
      </c>
      <c r="E10" s="71">
        <v>500</v>
      </c>
      <c r="F10" s="69">
        <f t="shared" si="1"/>
        <v>50</v>
      </c>
    </row>
    <row r="11" spans="2:6" s="33" customFormat="1" ht="12.75">
      <c r="B11" s="31">
        <f>VLOOKUP(C11,PRECIOS!$A$1:$H$51,2)</f>
        <v>1430001</v>
      </c>
      <c r="C11" s="68" t="s">
        <v>161</v>
      </c>
      <c r="D11" s="31" t="s">
        <v>27</v>
      </c>
      <c r="E11" s="71">
        <v>250</v>
      </c>
      <c r="F11" s="69">
        <f t="shared" si="1"/>
        <v>25</v>
      </c>
    </row>
    <row r="12" spans="2:6" s="33" customFormat="1" ht="12.75">
      <c r="B12" s="31">
        <f>VLOOKUP(C12,PRECIOS!$A$1:$H$51,2)</f>
        <v>1220012</v>
      </c>
      <c r="C12" s="68" t="s">
        <v>162</v>
      </c>
      <c r="D12" s="31" t="s">
        <v>27</v>
      </c>
      <c r="E12" s="71">
        <v>1000</v>
      </c>
      <c r="F12" s="69">
        <f t="shared" si="1"/>
        <v>100</v>
      </c>
    </row>
    <row r="13" spans="2:6" s="33" customFormat="1" ht="12.75">
      <c r="B13" s="31">
        <f>VLOOKUP(C13,PRECIOS!$A$1:$H$51,2)</f>
        <v>1220006</v>
      </c>
      <c r="C13" s="68" t="s">
        <v>106</v>
      </c>
      <c r="D13" s="31" t="s">
        <v>27</v>
      </c>
      <c r="E13" s="71">
        <v>1500</v>
      </c>
      <c r="F13" s="69">
        <f t="shared" si="1"/>
        <v>150</v>
      </c>
    </row>
    <row r="14" spans="2:6" s="33" customFormat="1" ht="12.75">
      <c r="B14" s="31">
        <f>VLOOKUP(C14,PRECIOS!$A$1:$H$51,2)</f>
        <v>1220008</v>
      </c>
      <c r="C14" s="68" t="s">
        <v>99</v>
      </c>
      <c r="D14" s="31" t="s">
        <v>27</v>
      </c>
      <c r="E14" s="71">
        <v>1000</v>
      </c>
      <c r="F14" s="69">
        <f t="shared" si="1"/>
        <v>100</v>
      </c>
    </row>
    <row r="15" spans="2:6" s="33" customFormat="1" ht="12.75">
      <c r="B15" s="31">
        <f>VLOOKUP(C15,PRECIOS!$A$1:$H$51,2)</f>
        <v>1320001</v>
      </c>
      <c r="C15" s="68" t="s">
        <v>163</v>
      </c>
      <c r="D15" s="31" t="s">
        <v>27</v>
      </c>
      <c r="E15" s="71">
        <v>500</v>
      </c>
      <c r="F15" s="69">
        <f t="shared" si="1"/>
        <v>50</v>
      </c>
    </row>
    <row r="16" spans="2:6">
      <c r="B16" s="31">
        <f>VLOOKUP(C16,PRECIOS!$A$1:$H$51,2)</f>
        <v>1340001</v>
      </c>
      <c r="C16" s="31" t="s">
        <v>164</v>
      </c>
      <c r="D16" s="31" t="s">
        <v>27</v>
      </c>
      <c r="E16" s="72">
        <v>500</v>
      </c>
      <c r="F16" s="70">
        <f>E16/$E$2</f>
        <v>50</v>
      </c>
    </row>
    <row r="17" spans="2:11">
      <c r="B17" s="31">
        <f>VLOOKUP(C17,PRECIOS!$A$1:$H$51,2)</f>
        <v>1220007</v>
      </c>
      <c r="C17" s="31" t="s">
        <v>165</v>
      </c>
      <c r="D17" s="31" t="s">
        <v>27</v>
      </c>
      <c r="E17" s="72">
        <v>1500</v>
      </c>
      <c r="F17" s="70">
        <f t="shared" ref="F17:F20" si="2">E17/$E$2</f>
        <v>150</v>
      </c>
    </row>
    <row r="18" spans="2:11">
      <c r="B18" s="31">
        <f>VLOOKUP(C18,PRECIOS!$A$1:$H$51,2)</f>
        <v>1340001</v>
      </c>
      <c r="C18" s="31" t="s">
        <v>166</v>
      </c>
      <c r="D18" s="31" t="s">
        <v>27</v>
      </c>
      <c r="E18" s="72">
        <v>2000</v>
      </c>
      <c r="F18" s="70">
        <f t="shared" si="2"/>
        <v>200</v>
      </c>
    </row>
    <row r="19" spans="2:11">
      <c r="B19" s="31">
        <f>VLOOKUP(C19,PRECIOS!$A$1:$H$51,2)</f>
        <v>1220006</v>
      </c>
      <c r="C19" s="31" t="s">
        <v>167</v>
      </c>
      <c r="D19" s="31" t="s">
        <v>27</v>
      </c>
      <c r="E19" s="72">
        <v>1000</v>
      </c>
      <c r="F19" s="70">
        <f t="shared" si="2"/>
        <v>100</v>
      </c>
    </row>
    <row r="20" spans="2:11" ht="15" customHeight="1">
      <c r="B20" s="31">
        <f>VLOOKUP(C20,PRECIOS!$A$1:$H$51,2)</f>
        <v>1110010</v>
      </c>
      <c r="C20" s="31" t="s">
        <v>168</v>
      </c>
      <c r="D20" s="31" t="s">
        <v>27</v>
      </c>
      <c r="E20" s="72">
        <v>1600</v>
      </c>
      <c r="F20" s="70">
        <f t="shared" si="2"/>
        <v>160</v>
      </c>
    </row>
    <row r="21" spans="2:11" ht="15" customHeight="1">
      <c r="B21" s="31"/>
      <c r="C21" s="31"/>
      <c r="D21" s="31"/>
      <c r="E21" s="72"/>
      <c r="F21" s="70"/>
      <c r="K21" s="74"/>
    </row>
    <row r="22" spans="2:11" ht="15" customHeight="1">
      <c r="B22" s="31"/>
      <c r="C22" s="31"/>
      <c r="D22" s="31"/>
      <c r="E22" s="32"/>
      <c r="F22" s="39"/>
      <c r="K22" s="74"/>
    </row>
    <row r="23" spans="2:11" ht="15" customHeight="1">
      <c r="K23" s="74"/>
    </row>
    <row r="24" spans="2:11" ht="15" customHeight="1">
      <c r="B24" s="35" t="s">
        <v>3</v>
      </c>
      <c r="C24" s="35"/>
      <c r="D24" s="35" t="s">
        <v>85</v>
      </c>
      <c r="E24" s="36" t="s">
        <v>0</v>
      </c>
      <c r="F24" s="41"/>
      <c r="K24" s="74"/>
    </row>
    <row r="25" spans="2:11" ht="15" customHeight="1">
      <c r="B25" s="34" t="s">
        <v>147</v>
      </c>
      <c r="C25" s="34"/>
      <c r="D25" s="34" t="s">
        <v>86</v>
      </c>
      <c r="E25" s="34">
        <v>6</v>
      </c>
      <c r="F25" s="40"/>
      <c r="K25" s="74"/>
    </row>
    <row r="26" spans="2:11" ht="15" customHeight="1">
      <c r="B26" s="37" t="s">
        <v>6</v>
      </c>
      <c r="C26" s="37" t="s">
        <v>7</v>
      </c>
      <c r="D26" s="37" t="s">
        <v>14</v>
      </c>
      <c r="E26" s="38" t="s">
        <v>26</v>
      </c>
      <c r="F26" s="42" t="s">
        <v>84</v>
      </c>
      <c r="K26" s="74"/>
    </row>
    <row r="27" spans="2:11" ht="15" customHeight="1">
      <c r="B27" s="31">
        <f>VLOOKUP(C27,PRECIOS!$A$1:$H$51,2)</f>
        <v>1110010</v>
      </c>
      <c r="C27" s="31" t="s">
        <v>168</v>
      </c>
      <c r="D27" s="31" t="s">
        <v>27</v>
      </c>
      <c r="E27" s="32">
        <v>1800</v>
      </c>
      <c r="F27" s="67">
        <f t="shared" ref="F27:F35" si="3">E27/$E$25</f>
        <v>300</v>
      </c>
      <c r="K27" s="74"/>
    </row>
    <row r="28" spans="2:11" ht="15" customHeight="1">
      <c r="B28" s="31">
        <f>VLOOKUP(C28,PRECIOS!$A$1:$H$51,2)</f>
        <v>1110008</v>
      </c>
      <c r="C28" s="31" t="s">
        <v>169</v>
      </c>
      <c r="D28" s="31" t="s">
        <v>27</v>
      </c>
      <c r="E28" s="32">
        <v>500</v>
      </c>
      <c r="F28" s="67">
        <f t="shared" si="3"/>
        <v>83.333333333333329</v>
      </c>
      <c r="K28" s="73"/>
    </row>
    <row r="29" spans="2:11" ht="15" customHeight="1">
      <c r="B29" s="31">
        <f>VLOOKUP(C29,PRECIOS!$A$1:$H$51,2)</f>
        <v>1210003</v>
      </c>
      <c r="C29" s="31" t="s">
        <v>158</v>
      </c>
      <c r="D29" s="31" t="s">
        <v>27</v>
      </c>
      <c r="E29" s="32">
        <v>500</v>
      </c>
      <c r="F29" s="67">
        <f t="shared" si="3"/>
        <v>83.333333333333329</v>
      </c>
      <c r="K29" s="73"/>
    </row>
    <row r="30" spans="2:11" ht="15" customHeight="1">
      <c r="B30" s="31">
        <f>VLOOKUP(C30,PRECIOS!$A$1:$H$51,2)</f>
        <v>1220003</v>
      </c>
      <c r="C30" s="31" t="s">
        <v>95</v>
      </c>
      <c r="D30" s="31" t="s">
        <v>27</v>
      </c>
      <c r="E30" s="32">
        <v>500</v>
      </c>
      <c r="F30" s="67">
        <f t="shared" si="3"/>
        <v>83.333333333333329</v>
      </c>
      <c r="K30" s="73"/>
    </row>
    <row r="31" spans="2:11" ht="15" customHeight="1">
      <c r="B31" s="31">
        <f>VLOOKUP(C31,PRECIOS!$A$1:$H$51,2)</f>
        <v>1220008</v>
      </c>
      <c r="C31" s="31" t="s">
        <v>99</v>
      </c>
      <c r="D31" s="31" t="s">
        <v>27</v>
      </c>
      <c r="E31" s="32">
        <v>500</v>
      </c>
      <c r="F31" s="67">
        <f t="shared" si="3"/>
        <v>83.333333333333329</v>
      </c>
      <c r="K31" s="73"/>
    </row>
    <row r="32" spans="2:11" ht="15" customHeight="1">
      <c r="B32" s="31">
        <f>VLOOKUP(C32,PRECIOS!$A$1:$H$51,2)</f>
        <v>1220004</v>
      </c>
      <c r="C32" s="31" t="s">
        <v>170</v>
      </c>
      <c r="D32" s="31" t="s">
        <v>27</v>
      </c>
      <c r="E32" s="32">
        <v>500</v>
      </c>
      <c r="F32" s="67">
        <f t="shared" si="3"/>
        <v>83.333333333333329</v>
      </c>
      <c r="K32" s="73"/>
    </row>
    <row r="33" spans="2:11" ht="15" customHeight="1">
      <c r="B33" s="31">
        <f>VLOOKUP(C33,PRECIOS!$A$1:$H$51,2)</f>
        <v>1120002</v>
      </c>
      <c r="C33" s="31" t="s">
        <v>171</v>
      </c>
      <c r="D33" s="31" t="s">
        <v>27</v>
      </c>
      <c r="E33" s="32">
        <v>500</v>
      </c>
      <c r="F33" s="67">
        <f t="shared" si="3"/>
        <v>83.333333333333329</v>
      </c>
      <c r="K33" s="73"/>
    </row>
    <row r="34" spans="2:11" ht="15" customHeight="1">
      <c r="B34" s="31">
        <f>VLOOKUP(C34,PRECIOS!$A$1:$H$51,2)</f>
        <v>1110008</v>
      </c>
      <c r="C34" s="31" t="s">
        <v>172</v>
      </c>
      <c r="D34" s="31" t="s">
        <v>27</v>
      </c>
      <c r="E34" s="32">
        <v>500</v>
      </c>
      <c r="F34" s="67">
        <f t="shared" si="3"/>
        <v>83.333333333333329</v>
      </c>
      <c r="K34" s="73"/>
    </row>
    <row r="35" spans="2:11" ht="15" customHeight="1">
      <c r="B35" s="31">
        <f>VLOOKUP(C35,PRECIOS!$A$1:$H$51,2)</f>
        <v>1220009</v>
      </c>
      <c r="C35" s="31" t="s">
        <v>154</v>
      </c>
      <c r="D35" s="31" t="s">
        <v>27</v>
      </c>
      <c r="E35" s="32">
        <v>500</v>
      </c>
      <c r="F35" s="67">
        <f t="shared" si="3"/>
        <v>83.333333333333329</v>
      </c>
    </row>
    <row r="36" spans="2:11" ht="15" customHeight="1">
      <c r="B36" s="31">
        <f>VLOOKUP(C36,PRECIOS!$A$1:$H$51,2)</f>
        <v>1220006</v>
      </c>
      <c r="C36" s="31" t="s">
        <v>167</v>
      </c>
      <c r="D36" s="31" t="s">
        <v>27</v>
      </c>
      <c r="E36" s="32">
        <v>500</v>
      </c>
      <c r="F36" s="67">
        <f>E36/$E$25</f>
        <v>83.333333333333329</v>
      </c>
    </row>
    <row r="37" spans="2:11" ht="15" customHeight="1">
      <c r="B37" s="31">
        <f>VLOOKUP(C37,PRECIOS!$A$1:$H$51,2)</f>
        <v>1210001</v>
      </c>
      <c r="C37" s="31" t="s">
        <v>173</v>
      </c>
      <c r="D37" s="31" t="s">
        <v>17</v>
      </c>
      <c r="E37" s="32">
        <v>25</v>
      </c>
      <c r="F37" s="67">
        <f t="shared" ref="F37:F40" si="4">E37/$E$25</f>
        <v>4.166666666666667</v>
      </c>
    </row>
    <row r="38" spans="2:11" ht="15" customHeight="1">
      <c r="B38" s="31">
        <f>VLOOKUP(C38,PRECIOS!$A$1:$H$51,2)</f>
        <v>1420001</v>
      </c>
      <c r="C38" s="31" t="s">
        <v>97</v>
      </c>
      <c r="D38" s="31" t="s">
        <v>27</v>
      </c>
      <c r="E38" s="32">
        <v>40</v>
      </c>
      <c r="F38" s="67">
        <f t="shared" si="4"/>
        <v>6.666666666666667</v>
      </c>
    </row>
    <row r="39" spans="2:11" ht="15" customHeight="1">
      <c r="B39" s="50">
        <v>1120001</v>
      </c>
      <c r="C39" s="31" t="s">
        <v>58</v>
      </c>
      <c r="D39" s="31" t="s">
        <v>27</v>
      </c>
      <c r="E39" s="32">
        <v>10</v>
      </c>
      <c r="F39" s="67">
        <f t="shared" si="4"/>
        <v>1.6666666666666667</v>
      </c>
    </row>
    <row r="40" spans="2:11" ht="15" customHeight="1">
      <c r="B40" s="31">
        <f>VLOOKUP(C40,PRECIOS!$A$1:$H$51,2)</f>
        <v>1110011</v>
      </c>
      <c r="C40" s="31" t="s">
        <v>174</v>
      </c>
      <c r="D40" s="31" t="s">
        <v>27</v>
      </c>
      <c r="E40" s="32">
        <v>20</v>
      </c>
      <c r="F40" s="67">
        <f t="shared" si="4"/>
        <v>3.3333333333333335</v>
      </c>
    </row>
    <row r="42" spans="2:11">
      <c r="B42" s="35" t="s">
        <v>3</v>
      </c>
      <c r="C42" s="35"/>
      <c r="D42" s="35" t="s">
        <v>85</v>
      </c>
      <c r="E42" s="36" t="s">
        <v>0</v>
      </c>
      <c r="F42" s="41"/>
    </row>
    <row r="43" spans="2:11">
      <c r="B43" s="34" t="s">
        <v>148</v>
      </c>
      <c r="C43" s="34"/>
      <c r="D43" s="34" t="s">
        <v>117</v>
      </c>
      <c r="E43" s="34">
        <v>10</v>
      </c>
      <c r="F43" s="40"/>
    </row>
    <row r="44" spans="2:11" ht="26.25">
      <c r="B44" s="37" t="s">
        <v>6</v>
      </c>
      <c r="C44" s="37" t="s">
        <v>7</v>
      </c>
      <c r="D44" s="37" t="s">
        <v>14</v>
      </c>
      <c r="E44" s="38" t="s">
        <v>26</v>
      </c>
      <c r="F44" s="42" t="s">
        <v>84</v>
      </c>
    </row>
    <row r="45" spans="2:11">
      <c r="B45" s="31">
        <f>VLOOKUP(C45,PRECIOS!$A$1:$H$51,2)</f>
        <v>1220009</v>
      </c>
      <c r="C45" s="31" t="s">
        <v>154</v>
      </c>
      <c r="D45" s="31" t="s">
        <v>27</v>
      </c>
      <c r="E45" s="32">
        <v>3000</v>
      </c>
      <c r="F45" s="39">
        <f>E45/$E$43</f>
        <v>300</v>
      </c>
    </row>
    <row r="46" spans="2:11">
      <c r="B46" s="31">
        <f>VLOOKUP(C46,PRECIOS!$A$1:$H$51,2)</f>
        <v>1210003</v>
      </c>
      <c r="C46" s="31" t="s">
        <v>175</v>
      </c>
      <c r="D46" s="31" t="s">
        <v>17</v>
      </c>
      <c r="E46" s="32">
        <v>500</v>
      </c>
      <c r="F46" s="39">
        <f t="shared" ref="F46:F53" si="5">E46/$E$43</f>
        <v>50</v>
      </c>
    </row>
    <row r="47" spans="2:11">
      <c r="B47" s="31">
        <f>VLOOKUP(C47,PRECIOS!$A$1:$H$51,2)</f>
        <v>1140001</v>
      </c>
      <c r="C47" s="31" t="s">
        <v>176</v>
      </c>
      <c r="D47" s="31" t="s">
        <v>27</v>
      </c>
      <c r="E47" s="32">
        <v>500</v>
      </c>
      <c r="F47" s="39">
        <f t="shared" si="5"/>
        <v>50</v>
      </c>
    </row>
    <row r="48" spans="2:11">
      <c r="B48" s="31">
        <f>VLOOKUP(C48,PRECIOS!$A$1:$H$51,2)</f>
        <v>1420001</v>
      </c>
      <c r="C48" s="31" t="s">
        <v>177</v>
      </c>
      <c r="D48" s="31" t="s">
        <v>27</v>
      </c>
      <c r="E48" s="32">
        <v>500</v>
      </c>
      <c r="F48" s="39">
        <f t="shared" si="5"/>
        <v>50</v>
      </c>
    </row>
    <row r="49" spans="2:11">
      <c r="B49" s="31">
        <f>VLOOKUP(C49,PRECIOS!$A$1:$H$51,2)</f>
        <v>1210001</v>
      </c>
      <c r="C49" s="31" t="s">
        <v>178</v>
      </c>
      <c r="D49" s="31" t="s">
        <v>27</v>
      </c>
      <c r="E49" s="32">
        <v>500</v>
      </c>
      <c r="F49" s="39">
        <f t="shared" si="5"/>
        <v>50</v>
      </c>
    </row>
    <row r="50" spans="2:11">
      <c r="B50" s="31">
        <f>VLOOKUP(C50,PRECIOS!$A$1:$H$51,2)</f>
        <v>1320001</v>
      </c>
      <c r="C50" s="31" t="s">
        <v>163</v>
      </c>
      <c r="D50" s="31" t="s">
        <v>27</v>
      </c>
      <c r="E50" s="31">
        <v>500</v>
      </c>
      <c r="F50" s="39">
        <f t="shared" si="5"/>
        <v>50</v>
      </c>
    </row>
    <row r="51" spans="2:11">
      <c r="B51" s="31">
        <f>VLOOKUP(C51,PRECIOS!$A$1:$H$51,2)</f>
        <v>1110005</v>
      </c>
      <c r="C51" s="31" t="s">
        <v>179</v>
      </c>
      <c r="D51" s="31" t="s">
        <v>27</v>
      </c>
      <c r="E51" s="31">
        <v>500</v>
      </c>
      <c r="F51" s="39">
        <f t="shared" si="5"/>
        <v>50</v>
      </c>
    </row>
    <row r="52" spans="2:11">
      <c r="B52" s="31">
        <f>VLOOKUP(C52,PRECIOS!$A$1:$H$51,2)</f>
        <v>1340001</v>
      </c>
      <c r="C52" s="31" t="s">
        <v>180</v>
      </c>
      <c r="D52" s="31" t="s">
        <v>27</v>
      </c>
      <c r="E52" s="31">
        <v>500</v>
      </c>
      <c r="F52" s="39">
        <f t="shared" si="5"/>
        <v>50</v>
      </c>
    </row>
    <row r="53" spans="2:11" ht="17.25">
      <c r="B53" s="31">
        <f>VLOOKUP(C53,PRECIOS!$A$1:$H$51,2)</f>
        <v>1120004</v>
      </c>
      <c r="C53" s="31" t="s">
        <v>152</v>
      </c>
      <c r="D53" s="31" t="s">
        <v>27</v>
      </c>
      <c r="E53" s="31">
        <v>500</v>
      </c>
      <c r="F53" s="39">
        <f t="shared" si="5"/>
        <v>50</v>
      </c>
      <c r="K53" s="75"/>
    </row>
    <row r="54" spans="2:11" ht="17.25">
      <c r="K54" s="75"/>
    </row>
    <row r="55" spans="2:11" ht="17.25">
      <c r="B55" s="35" t="s">
        <v>3</v>
      </c>
      <c r="C55" s="35"/>
      <c r="D55" s="35" t="s">
        <v>85</v>
      </c>
      <c r="E55" s="36" t="s">
        <v>0</v>
      </c>
      <c r="F55" s="41"/>
      <c r="K55" s="75"/>
    </row>
    <row r="56" spans="2:11" ht="17.25">
      <c r="B56" s="34" t="s">
        <v>149</v>
      </c>
      <c r="C56" s="34"/>
      <c r="D56" s="34" t="s">
        <v>117</v>
      </c>
      <c r="E56" s="34">
        <v>5</v>
      </c>
      <c r="F56" s="40"/>
      <c r="K56" s="75"/>
    </row>
    <row r="57" spans="2:11" ht="26.25">
      <c r="B57" s="37" t="s">
        <v>6</v>
      </c>
      <c r="C57" s="37" t="s">
        <v>7</v>
      </c>
      <c r="D57" s="37" t="s">
        <v>14</v>
      </c>
      <c r="E57" s="38" t="s">
        <v>26</v>
      </c>
      <c r="F57" s="42" t="s">
        <v>84</v>
      </c>
      <c r="K57" s="75"/>
    </row>
    <row r="58" spans="2:11" ht="17.25">
      <c r="B58" s="31">
        <f>VLOOKUP(C58,PRECIOS!$A$1:$H$51,2)</f>
        <v>1110003</v>
      </c>
      <c r="C58" s="31" t="s">
        <v>181</v>
      </c>
      <c r="D58" s="31" t="s">
        <v>27</v>
      </c>
      <c r="E58" s="32">
        <v>1000</v>
      </c>
      <c r="F58" s="39">
        <f>E58/$E$56</f>
        <v>200</v>
      </c>
      <c r="K58" s="75"/>
    </row>
    <row r="59" spans="2:11" ht="17.25">
      <c r="B59" s="31">
        <f>VLOOKUP(C59,PRECIOS!$A$1:$H$51,2)</f>
        <v>1320001</v>
      </c>
      <c r="C59" s="31" t="s">
        <v>182</v>
      </c>
      <c r="D59" s="31" t="s">
        <v>27</v>
      </c>
      <c r="E59" s="32">
        <v>200</v>
      </c>
      <c r="F59" s="39">
        <f t="shared" ref="F59:F67" si="6">E59/$E$56</f>
        <v>40</v>
      </c>
      <c r="K59" s="75"/>
    </row>
    <row r="60" spans="2:11" ht="17.25">
      <c r="B60" s="31">
        <f>VLOOKUP(C60,PRECIOS!$A$1:$H$51,2)</f>
        <v>1220009</v>
      </c>
      <c r="C60" s="31" t="s">
        <v>115</v>
      </c>
      <c r="D60" s="31" t="s">
        <v>27</v>
      </c>
      <c r="E60" s="32">
        <v>500</v>
      </c>
      <c r="F60" s="39">
        <f t="shared" si="6"/>
        <v>100</v>
      </c>
      <c r="K60" s="75"/>
    </row>
    <row r="61" spans="2:11" ht="17.25">
      <c r="B61" s="31">
        <f>VLOOKUP(C61,PRECIOS!$A$1:$H$51,2)</f>
        <v>1220009</v>
      </c>
      <c r="C61" s="31" t="s">
        <v>183</v>
      </c>
      <c r="D61" s="31" t="s">
        <v>27</v>
      </c>
      <c r="E61" s="32">
        <v>500</v>
      </c>
      <c r="F61" s="39">
        <f t="shared" si="6"/>
        <v>100</v>
      </c>
      <c r="K61" s="75"/>
    </row>
    <row r="62" spans="2:11">
      <c r="B62" s="31">
        <f>VLOOKUP(C62,PRECIOS!$A$1:$H$51,2)</f>
        <v>1220002</v>
      </c>
      <c r="C62" s="31" t="s">
        <v>108</v>
      </c>
      <c r="D62" s="31" t="s">
        <v>27</v>
      </c>
      <c r="E62" s="32">
        <v>10</v>
      </c>
      <c r="F62" s="39">
        <f t="shared" si="6"/>
        <v>2</v>
      </c>
    </row>
    <row r="63" spans="2:11">
      <c r="B63" s="31">
        <f>VLOOKUP(C63,PRECIOS!$A$1:$H$51,2)</f>
        <v>1110010</v>
      </c>
      <c r="C63" s="31" t="s">
        <v>91</v>
      </c>
      <c r="D63" s="31" t="s">
        <v>27</v>
      </c>
      <c r="E63" s="31">
        <v>10</v>
      </c>
      <c r="F63" s="39">
        <f t="shared" si="6"/>
        <v>2</v>
      </c>
    </row>
    <row r="64" spans="2:11">
      <c r="B64" s="31">
        <f>VLOOKUP(C64,PRECIOS!$A$1:$H$51,2)</f>
        <v>1110005</v>
      </c>
      <c r="C64" s="31" t="s">
        <v>184</v>
      </c>
      <c r="D64" s="31" t="s">
        <v>27</v>
      </c>
      <c r="E64" s="31">
        <v>10</v>
      </c>
      <c r="F64" s="39">
        <f t="shared" si="6"/>
        <v>2</v>
      </c>
    </row>
    <row r="65" spans="2:11">
      <c r="B65" s="31">
        <f>VLOOKUP(C65,PRECIOS!$A$1:$H$51,2)</f>
        <v>1220003</v>
      </c>
      <c r="C65" s="31" t="s">
        <v>95</v>
      </c>
      <c r="D65" s="31" t="s">
        <v>27</v>
      </c>
      <c r="E65" s="31">
        <v>20</v>
      </c>
      <c r="F65" s="39">
        <f t="shared" si="6"/>
        <v>4</v>
      </c>
    </row>
    <row r="66" spans="2:11">
      <c r="B66" s="31">
        <f>VLOOKUP(C66,PRECIOS!$A$1:$H$51,2)</f>
        <v>1110011</v>
      </c>
      <c r="C66" s="31" t="s">
        <v>90</v>
      </c>
      <c r="D66" s="31" t="s">
        <v>27</v>
      </c>
      <c r="E66" s="31">
        <v>20</v>
      </c>
      <c r="F66" s="39">
        <f t="shared" si="6"/>
        <v>4</v>
      </c>
    </row>
    <row r="67" spans="2:11">
      <c r="B67" s="31">
        <f>PRECIOS!B5</f>
        <v>1120001</v>
      </c>
      <c r="C67" s="31" t="s">
        <v>58</v>
      </c>
      <c r="D67" s="31" t="s">
        <v>18</v>
      </c>
      <c r="E67" s="31">
        <v>1000</v>
      </c>
      <c r="F67" s="39">
        <f t="shared" si="6"/>
        <v>200</v>
      </c>
    </row>
    <row r="69" spans="2:11">
      <c r="B69" s="35" t="s">
        <v>3</v>
      </c>
      <c r="C69" s="35"/>
      <c r="D69" s="35" t="s">
        <v>85</v>
      </c>
      <c r="E69" s="36" t="s">
        <v>0</v>
      </c>
      <c r="F69" s="41"/>
    </row>
    <row r="70" spans="2:11">
      <c r="B70" s="34" t="s">
        <v>150</v>
      </c>
      <c r="C70" s="34"/>
      <c r="D70" s="34" t="s">
        <v>118</v>
      </c>
      <c r="E70" s="34">
        <v>4</v>
      </c>
      <c r="F70" s="40"/>
    </row>
    <row r="71" spans="2:11" ht="26.25">
      <c r="B71" s="37" t="s">
        <v>6</v>
      </c>
      <c r="C71" s="37" t="s">
        <v>7</v>
      </c>
      <c r="D71" s="37" t="s">
        <v>14</v>
      </c>
      <c r="E71" s="38" t="s">
        <v>26</v>
      </c>
      <c r="F71" s="42" t="s">
        <v>84</v>
      </c>
    </row>
    <row r="72" spans="2:11" ht="18">
      <c r="B72" s="31">
        <f>VLOOKUP(C72,PRECIOS!$A$1:$H$51,2)</f>
        <v>1140002</v>
      </c>
      <c r="C72" s="31" t="s">
        <v>185</v>
      </c>
      <c r="D72" s="31" t="s">
        <v>27</v>
      </c>
      <c r="E72" s="32">
        <v>1500</v>
      </c>
      <c r="F72" s="39">
        <f>E72/$E$70</f>
        <v>375</v>
      </c>
      <c r="K72" s="76"/>
    </row>
    <row r="73" spans="2:11" ht="18">
      <c r="B73" s="31">
        <f>VLOOKUP(C73,PRECIOS!$A$1:$H$51,2)</f>
        <v>1110008</v>
      </c>
      <c r="C73" s="31" t="s">
        <v>186</v>
      </c>
      <c r="D73" s="31" t="s">
        <v>27</v>
      </c>
      <c r="E73" s="32">
        <v>500</v>
      </c>
      <c r="F73" s="39">
        <f t="shared" ref="F73:F78" si="7">E73/$E$70</f>
        <v>125</v>
      </c>
      <c r="K73" s="76"/>
    </row>
    <row r="74" spans="2:11" ht="18">
      <c r="B74" s="31">
        <f>VLOOKUP(C74,PRECIOS!$A$1:$H$51,2)</f>
        <v>1110008</v>
      </c>
      <c r="C74" s="31" t="s">
        <v>187</v>
      </c>
      <c r="D74" s="31" t="s">
        <v>27</v>
      </c>
      <c r="E74" s="32">
        <v>700</v>
      </c>
      <c r="F74" s="39">
        <f t="shared" si="7"/>
        <v>175</v>
      </c>
      <c r="K74" s="76"/>
    </row>
    <row r="75" spans="2:11" ht="18">
      <c r="B75" s="31">
        <f>VLOOKUP(C75,PRECIOS!$A$1:$H$51,2)</f>
        <v>1210003</v>
      </c>
      <c r="C75" s="31" t="s">
        <v>188</v>
      </c>
      <c r="D75" s="31" t="s">
        <v>27</v>
      </c>
      <c r="E75" s="32">
        <v>1000</v>
      </c>
      <c r="F75" s="39">
        <f t="shared" si="7"/>
        <v>250</v>
      </c>
      <c r="K75" s="76"/>
    </row>
    <row r="76" spans="2:11" ht="18">
      <c r="B76" s="31">
        <f>VLOOKUP(C76,PRECIOS!$A$1:$H$51,2)</f>
        <v>1220008</v>
      </c>
      <c r="C76" s="31" t="s">
        <v>99</v>
      </c>
      <c r="D76" s="31" t="s">
        <v>27</v>
      </c>
      <c r="E76" s="32">
        <v>100</v>
      </c>
      <c r="F76" s="39">
        <f t="shared" si="7"/>
        <v>25</v>
      </c>
      <c r="K76" s="76"/>
    </row>
    <row r="77" spans="2:11" ht="18">
      <c r="B77" s="31">
        <f>VLOOKUP(C77,PRECIOS!$A$1:$H$51,2)</f>
        <v>1220006</v>
      </c>
      <c r="C77" s="31" t="s">
        <v>167</v>
      </c>
      <c r="D77" s="31" t="s">
        <v>27</v>
      </c>
      <c r="E77" s="31">
        <v>250</v>
      </c>
      <c r="F77" s="39">
        <f t="shared" si="7"/>
        <v>62.5</v>
      </c>
      <c r="K77" s="76"/>
    </row>
    <row r="78" spans="2:11" ht="18">
      <c r="B78" s="31">
        <f>VLOOKUP(C78,PRECIOS!$A$1:$H$51,2)</f>
        <v>1110012</v>
      </c>
      <c r="C78" s="31" t="s">
        <v>189</v>
      </c>
      <c r="D78" s="31" t="s">
        <v>27</v>
      </c>
      <c r="E78" s="31">
        <v>100</v>
      </c>
      <c r="F78" s="39">
        <f t="shared" si="7"/>
        <v>25</v>
      </c>
      <c r="K78" s="76"/>
    </row>
    <row r="79" spans="2:11" ht="18">
      <c r="B79" s="31">
        <f>VLOOKUP(C79,PRECIOS!$A$1:$H$51,2)</f>
        <v>1210001</v>
      </c>
      <c r="C79" s="31" t="s">
        <v>178</v>
      </c>
      <c r="D79" s="31" t="s">
        <v>27</v>
      </c>
      <c r="E79" s="31">
        <v>101</v>
      </c>
      <c r="F79" s="39">
        <f t="shared" ref="F79:F82" si="8">E79/$E$70</f>
        <v>25.25</v>
      </c>
      <c r="K79" s="76"/>
    </row>
    <row r="80" spans="2:11" ht="18">
      <c r="B80" s="31">
        <f>VLOOKUP(C80,PRECIOS!$A$1:$H$51,2)</f>
        <v>1120004</v>
      </c>
      <c r="C80" s="31" t="s">
        <v>190</v>
      </c>
      <c r="D80" s="31" t="s">
        <v>27</v>
      </c>
      <c r="E80" s="31">
        <v>102</v>
      </c>
      <c r="F80" s="39">
        <f t="shared" si="8"/>
        <v>25.5</v>
      </c>
      <c r="K80" s="76"/>
    </row>
    <row r="81" spans="2:11" ht="18">
      <c r="B81" s="31">
        <f>VLOOKUP(C81,PRECIOS!$A$1:$H$51,2)</f>
        <v>1110011</v>
      </c>
      <c r="C81" s="31" t="s">
        <v>98</v>
      </c>
      <c r="D81" s="31" t="s">
        <v>27</v>
      </c>
      <c r="E81" s="31">
        <v>103</v>
      </c>
      <c r="F81" s="39">
        <f t="shared" si="8"/>
        <v>25.75</v>
      </c>
      <c r="K81" s="76"/>
    </row>
    <row r="82" spans="2:11" ht="18">
      <c r="B82" s="31">
        <f>VLOOKUP(C82,PRECIOS!$A$1:$H$51,2)</f>
        <v>1110010</v>
      </c>
      <c r="C82" s="31" t="s">
        <v>91</v>
      </c>
      <c r="D82" s="31" t="s">
        <v>27</v>
      </c>
      <c r="E82" s="31">
        <v>104</v>
      </c>
      <c r="F82" s="39">
        <f t="shared" si="8"/>
        <v>26</v>
      </c>
      <c r="K82" s="76"/>
    </row>
    <row r="83" spans="2:11" ht="18">
      <c r="K83" s="76"/>
    </row>
    <row r="84" spans="2:11" ht="18">
      <c r="B84" s="35" t="s">
        <v>3</v>
      </c>
      <c r="C84" s="35"/>
      <c r="D84" s="35" t="s">
        <v>85</v>
      </c>
      <c r="E84" s="36" t="s">
        <v>0</v>
      </c>
      <c r="F84" s="41"/>
      <c r="K84" s="76"/>
    </row>
    <row r="85" spans="2:11" ht="18">
      <c r="B85" s="34" t="s">
        <v>151</v>
      </c>
      <c r="C85" s="34"/>
      <c r="D85" s="34" t="s">
        <v>118</v>
      </c>
      <c r="E85" s="34">
        <v>4</v>
      </c>
      <c r="F85" s="40"/>
      <c r="K85" s="76"/>
    </row>
    <row r="86" spans="2:11" ht="26.25">
      <c r="B86" s="37" t="s">
        <v>6</v>
      </c>
      <c r="C86" s="37" t="s">
        <v>7</v>
      </c>
      <c r="D86" s="37" t="s">
        <v>14</v>
      </c>
      <c r="E86" s="38" t="s">
        <v>26</v>
      </c>
      <c r="F86" s="42" t="s">
        <v>84</v>
      </c>
    </row>
    <row r="87" spans="2:11">
      <c r="B87" s="31">
        <f>VLOOKUP(C87,PRECIOS!$A$1:$H$51,2)</f>
        <v>1110010</v>
      </c>
      <c r="C87" s="31" t="s">
        <v>191</v>
      </c>
      <c r="D87" s="31" t="s">
        <v>27</v>
      </c>
      <c r="E87" s="32">
        <v>1200</v>
      </c>
      <c r="F87" s="39">
        <f>E87/$E$85</f>
        <v>300</v>
      </c>
      <c r="K87" s="77"/>
    </row>
    <row r="88" spans="2:11">
      <c r="B88" s="31">
        <f>VLOOKUP(C88,PRECIOS!$A$1:$H$51,2)</f>
        <v>1110008</v>
      </c>
      <c r="C88" s="31" t="s">
        <v>192</v>
      </c>
      <c r="D88" s="31" t="s">
        <v>27</v>
      </c>
      <c r="E88" s="32">
        <v>91</v>
      </c>
      <c r="F88" s="39">
        <f t="shared" ref="F88:F91" si="9">E88/$E$85</f>
        <v>22.75</v>
      </c>
      <c r="K88" s="77"/>
    </row>
    <row r="89" spans="2:11">
      <c r="B89" s="31">
        <f>VLOOKUP(C89,PRECIOS!$A$1:$H$51,2)</f>
        <v>1120005</v>
      </c>
      <c r="C89" s="31" t="s">
        <v>193</v>
      </c>
      <c r="D89" s="31" t="s">
        <v>27</v>
      </c>
      <c r="E89" s="32">
        <v>92</v>
      </c>
      <c r="F89" s="39">
        <f t="shared" si="9"/>
        <v>23</v>
      </c>
      <c r="K89" s="77"/>
    </row>
    <row r="90" spans="2:11">
      <c r="B90" s="31">
        <f>VLOOKUP(C90,PRECIOS!$A$1:$H$51,2)</f>
        <v>1210003</v>
      </c>
      <c r="C90" s="31" t="s">
        <v>158</v>
      </c>
      <c r="D90" s="31" t="s">
        <v>27</v>
      </c>
      <c r="E90" s="32">
        <v>93</v>
      </c>
      <c r="F90" s="39">
        <f t="shared" si="9"/>
        <v>23.25</v>
      </c>
      <c r="K90" s="77"/>
    </row>
    <row r="91" spans="2:11">
      <c r="B91" s="31">
        <f>VLOOKUP(C91,PRECIOS!$A$1:$H$51,2)</f>
        <v>1110010</v>
      </c>
      <c r="C91" s="31" t="s">
        <v>194</v>
      </c>
      <c r="D91" s="31" t="s">
        <v>27</v>
      </c>
      <c r="E91" s="32">
        <v>94</v>
      </c>
      <c r="F91" s="39">
        <f t="shared" si="9"/>
        <v>23.5</v>
      </c>
      <c r="K91" s="77"/>
    </row>
    <row r="92" spans="2:11">
      <c r="B92" s="31">
        <f>VLOOKUP(C92,PRECIOS!$A$1:$H$51,2)</f>
        <v>1220006</v>
      </c>
      <c r="C92" s="31" t="s">
        <v>167</v>
      </c>
      <c r="D92" s="31" t="s">
        <v>27</v>
      </c>
      <c r="E92" s="32">
        <v>25</v>
      </c>
      <c r="F92" s="39">
        <f t="shared" ref="F92:F94" si="10">E92/$E$85</f>
        <v>6.25</v>
      </c>
      <c r="K92" s="77"/>
    </row>
    <row r="93" spans="2:11">
      <c r="B93" s="31">
        <f>VLOOKUP(C93,PRECIOS!$A$1:$H$51,2)</f>
        <v>1220003</v>
      </c>
      <c r="C93" s="31" t="s">
        <v>195</v>
      </c>
      <c r="D93" s="31" t="s">
        <v>17</v>
      </c>
      <c r="E93" s="32">
        <v>2</v>
      </c>
      <c r="F93" s="39">
        <f t="shared" si="10"/>
        <v>0.5</v>
      </c>
      <c r="K93" s="77"/>
    </row>
    <row r="94" spans="2:11">
      <c r="B94" s="31">
        <f>VLOOKUP(C94,PRECIOS!$A$1:$H$51,2)</f>
        <v>1220008</v>
      </c>
      <c r="C94" s="31" t="s">
        <v>99</v>
      </c>
      <c r="D94" s="31" t="s">
        <v>18</v>
      </c>
      <c r="E94" s="32">
        <v>250</v>
      </c>
      <c r="F94" s="39">
        <f t="shared" si="10"/>
        <v>62.5</v>
      </c>
      <c r="K94" s="77"/>
    </row>
    <row r="96" spans="2:11">
      <c r="B96" s="35" t="s">
        <v>3</v>
      </c>
      <c r="C96" s="35"/>
      <c r="D96" s="35" t="s">
        <v>85</v>
      </c>
      <c r="E96" s="36" t="s">
        <v>0</v>
      </c>
      <c r="F96" s="41"/>
    </row>
    <row r="97" spans="2:11">
      <c r="B97" s="34" t="s">
        <v>152</v>
      </c>
      <c r="C97" s="34"/>
      <c r="D97" s="34" t="s">
        <v>129</v>
      </c>
      <c r="E97" s="34">
        <v>4</v>
      </c>
      <c r="F97" s="40"/>
    </row>
    <row r="98" spans="2:11" ht="26.25">
      <c r="B98" s="37" t="s">
        <v>6</v>
      </c>
      <c r="C98" s="37" t="s">
        <v>7</v>
      </c>
      <c r="D98" s="37" t="s">
        <v>14</v>
      </c>
      <c r="E98" s="38" t="s">
        <v>26</v>
      </c>
      <c r="F98" s="42" t="s">
        <v>84</v>
      </c>
    </row>
    <row r="99" spans="2:11" ht="15.75">
      <c r="B99" s="31">
        <f>VLOOKUP(C99,PRECIOS!$A$1:$H$51,2)</f>
        <v>1120004</v>
      </c>
      <c r="C99" s="31" t="s">
        <v>152</v>
      </c>
      <c r="D99" s="31" t="s">
        <v>27</v>
      </c>
      <c r="E99" s="32">
        <v>2000</v>
      </c>
      <c r="F99" s="39">
        <f>E99/$E$97</f>
        <v>500</v>
      </c>
      <c r="K99" s="78"/>
    </row>
    <row r="100" spans="2:11" ht="15.75">
      <c r="B100" s="31">
        <f>VLOOKUP(C100,PRECIOS!$A$1:$H$51,2)</f>
        <v>1340001</v>
      </c>
      <c r="C100" s="31" t="s">
        <v>166</v>
      </c>
      <c r="D100" s="31" t="s">
        <v>27</v>
      </c>
      <c r="E100" s="32">
        <v>700</v>
      </c>
      <c r="F100" s="39">
        <f t="shared" ref="F100:F105" si="11">E100/$E$97</f>
        <v>175</v>
      </c>
      <c r="K100" s="78"/>
    </row>
    <row r="101" spans="2:11" ht="15.75">
      <c r="B101" s="50">
        <v>1120001</v>
      </c>
      <c r="C101" s="31" t="s">
        <v>58</v>
      </c>
      <c r="D101" s="31" t="s">
        <v>27</v>
      </c>
      <c r="E101" s="32">
        <v>100</v>
      </c>
      <c r="F101" s="39">
        <f t="shared" si="11"/>
        <v>25</v>
      </c>
      <c r="K101" s="78"/>
    </row>
    <row r="102" spans="2:11" ht="15.75">
      <c r="B102" s="31">
        <f>VLOOKUP(C102,PRECIOS!$A$1:$H$51,2)</f>
        <v>1220006</v>
      </c>
      <c r="C102" s="31" t="s">
        <v>167</v>
      </c>
      <c r="D102" s="31" t="s">
        <v>27</v>
      </c>
      <c r="E102" s="32">
        <v>300</v>
      </c>
      <c r="F102" s="39">
        <f t="shared" si="11"/>
        <v>75</v>
      </c>
      <c r="K102" s="78"/>
    </row>
    <row r="103" spans="2:11" ht="15.75">
      <c r="B103" s="31">
        <f>VLOOKUP(C103,PRECIOS!$A$1:$H$51,2)</f>
        <v>1220006</v>
      </c>
      <c r="C103" s="31" t="s">
        <v>106</v>
      </c>
      <c r="D103" s="31" t="s">
        <v>27</v>
      </c>
      <c r="E103" s="32">
        <v>300</v>
      </c>
      <c r="F103" s="39">
        <f t="shared" si="11"/>
        <v>75</v>
      </c>
      <c r="K103" s="78"/>
    </row>
    <row r="104" spans="2:11" ht="15.75">
      <c r="B104" s="31">
        <f>VLOOKUP(C104,PRECIOS!$A$1:$H$51,2)</f>
        <v>1220003</v>
      </c>
      <c r="C104" s="31" t="s">
        <v>95</v>
      </c>
      <c r="D104" s="31" t="s">
        <v>27</v>
      </c>
      <c r="E104" s="32">
        <v>20</v>
      </c>
      <c r="F104" s="39">
        <f t="shared" si="11"/>
        <v>5</v>
      </c>
      <c r="K104" s="78"/>
    </row>
    <row r="105" spans="2:11" ht="15.75">
      <c r="B105" s="31">
        <f>VLOOKUP(C105,PRECIOS!$A$1:$H$51,2)</f>
        <v>1110005</v>
      </c>
      <c r="C105" s="31" t="s">
        <v>110</v>
      </c>
      <c r="D105" s="31" t="s">
        <v>27</v>
      </c>
      <c r="E105" s="32">
        <v>5</v>
      </c>
      <c r="F105" s="39">
        <f t="shared" si="11"/>
        <v>1.25</v>
      </c>
      <c r="K105" s="78"/>
    </row>
    <row r="106" spans="2:11" ht="15.75">
      <c r="B106" s="31">
        <f>VLOOKUP(C106,PRECIOS!$A$1:$H$51,2)</f>
        <v>1110011</v>
      </c>
      <c r="C106" s="31" t="s">
        <v>196</v>
      </c>
      <c r="D106" s="31" t="s">
        <v>27</v>
      </c>
      <c r="E106" s="32">
        <v>60</v>
      </c>
      <c r="F106" s="39">
        <f t="shared" ref="F106:F108" si="12">E106/$E$97</f>
        <v>15</v>
      </c>
      <c r="K106" s="78"/>
    </row>
    <row r="107" spans="2:11" ht="15.75">
      <c r="B107" s="31">
        <f>VLOOKUP(C107,PRECIOS!$A$1:$H$51,2)</f>
        <v>1110011</v>
      </c>
      <c r="C107" s="31" t="s">
        <v>90</v>
      </c>
      <c r="D107" s="31" t="s">
        <v>27</v>
      </c>
      <c r="E107" s="32">
        <v>3</v>
      </c>
      <c r="F107" s="39">
        <f t="shared" si="12"/>
        <v>0.75</v>
      </c>
      <c r="K107" s="78"/>
    </row>
    <row r="108" spans="2:11" ht="15.75">
      <c r="B108" s="31">
        <f>VLOOKUP(C108,PRECIOS!$A$1:$H$51,2)</f>
        <v>1110010</v>
      </c>
      <c r="C108" s="31" t="s">
        <v>91</v>
      </c>
      <c r="D108" s="31" t="s">
        <v>27</v>
      </c>
      <c r="E108" s="32">
        <v>3</v>
      </c>
      <c r="F108" s="39">
        <f t="shared" si="12"/>
        <v>0.75</v>
      </c>
      <c r="K108" s="78"/>
    </row>
    <row r="110" spans="2:11">
      <c r="B110" s="35" t="s">
        <v>3</v>
      </c>
      <c r="C110" s="35"/>
      <c r="D110" s="35" t="s">
        <v>85</v>
      </c>
      <c r="E110" s="36" t="s">
        <v>0</v>
      </c>
      <c r="F110" s="41"/>
    </row>
    <row r="111" spans="2:11">
      <c r="B111" s="34" t="s">
        <v>153</v>
      </c>
      <c r="C111" s="34"/>
      <c r="D111" s="34" t="s">
        <v>129</v>
      </c>
      <c r="E111" s="34">
        <v>10</v>
      </c>
      <c r="F111" s="40"/>
    </row>
    <row r="112" spans="2:11" ht="26.25">
      <c r="B112" s="37" t="s">
        <v>6</v>
      </c>
      <c r="C112" s="37" t="s">
        <v>7</v>
      </c>
      <c r="D112" s="37" t="s">
        <v>14</v>
      </c>
      <c r="E112" s="38" t="s">
        <v>26</v>
      </c>
      <c r="F112" s="42" t="s">
        <v>84</v>
      </c>
    </row>
    <row r="113" spans="2:11" ht="18">
      <c r="B113" s="31">
        <f>VLOOKUP(C113,PRECIOS!$A$1:$H$51,2)</f>
        <v>1320001</v>
      </c>
      <c r="C113" s="31" t="s">
        <v>197</v>
      </c>
      <c r="D113" s="31" t="s">
        <v>27</v>
      </c>
      <c r="E113" s="32">
        <v>1000</v>
      </c>
      <c r="F113" s="39">
        <f>E113/$E$111</f>
        <v>100</v>
      </c>
      <c r="K113" s="79"/>
    </row>
    <row r="114" spans="2:11" ht="18">
      <c r="B114" s="31">
        <f>VLOOKUP(C114,PRECIOS!$A$1:$H$51,2)</f>
        <v>1110010</v>
      </c>
      <c r="C114" s="31" t="s">
        <v>168</v>
      </c>
      <c r="D114" s="31" t="s">
        <v>18</v>
      </c>
      <c r="E114" s="32">
        <v>1000</v>
      </c>
      <c r="F114" s="39">
        <f t="shared" ref="F114:F116" si="13">E114/$E$111</f>
        <v>100</v>
      </c>
      <c r="K114" s="79"/>
    </row>
    <row r="115" spans="2:11" ht="18">
      <c r="B115" s="31">
        <f>VLOOKUP(C115,PRECIOS!$A$1:$H$51,2)</f>
        <v>1110005</v>
      </c>
      <c r="C115" s="31" t="s">
        <v>198</v>
      </c>
      <c r="D115" s="31" t="s">
        <v>27</v>
      </c>
      <c r="E115" s="32">
        <v>1000</v>
      </c>
      <c r="F115" s="39">
        <f t="shared" si="13"/>
        <v>100</v>
      </c>
      <c r="K115" s="79"/>
    </row>
    <row r="116" spans="2:11" ht="18">
      <c r="B116" s="31">
        <f>VLOOKUP(C116,PRECIOS!$A$1:$H$51,2)</f>
        <v>1320001</v>
      </c>
      <c r="C116" s="31" t="s">
        <v>163</v>
      </c>
      <c r="D116" s="31" t="s">
        <v>27</v>
      </c>
      <c r="E116" s="32">
        <v>500</v>
      </c>
      <c r="F116" s="39">
        <f t="shared" si="13"/>
        <v>50</v>
      </c>
      <c r="K116" s="79"/>
    </row>
    <row r="117" spans="2:11" ht="18">
      <c r="B117" s="31">
        <f>VLOOKUP(C117,PRECIOS!$A$1:$H$51,2)</f>
        <v>1220005</v>
      </c>
      <c r="C117" s="31" t="s">
        <v>199</v>
      </c>
      <c r="D117" s="31" t="s">
        <v>27</v>
      </c>
      <c r="E117" s="32">
        <v>250</v>
      </c>
      <c r="F117" s="39">
        <f t="shared" ref="F117:F124" si="14">E117/$E$111</f>
        <v>25</v>
      </c>
      <c r="K117" s="79"/>
    </row>
    <row r="118" spans="2:11" ht="18">
      <c r="B118" s="31">
        <f>VLOOKUP(C118,PRECIOS!$A$1:$H$51,2)</f>
        <v>1210001</v>
      </c>
      <c r="C118" s="31" t="s">
        <v>200</v>
      </c>
      <c r="D118" s="31" t="s">
        <v>27</v>
      </c>
      <c r="E118" s="32">
        <v>125</v>
      </c>
      <c r="F118" s="39">
        <f t="shared" si="14"/>
        <v>12.5</v>
      </c>
      <c r="K118" s="79"/>
    </row>
    <row r="119" spans="2:11" ht="18">
      <c r="B119" s="31">
        <f>VLOOKUP(C119,PRECIOS!$A$1:$H$51,2)</f>
        <v>1340001</v>
      </c>
      <c r="C119" s="31" t="s">
        <v>201</v>
      </c>
      <c r="D119" s="31" t="s">
        <v>27</v>
      </c>
      <c r="E119" s="32">
        <v>500</v>
      </c>
      <c r="F119" s="39">
        <f t="shared" si="14"/>
        <v>50</v>
      </c>
      <c r="K119" s="79"/>
    </row>
    <row r="120" spans="2:11" ht="18">
      <c r="B120" s="31">
        <f>VLOOKUP(C120,PRECIOS!$A$1:$H$51,2)</f>
        <v>1220003</v>
      </c>
      <c r="C120" s="31" t="s">
        <v>95</v>
      </c>
      <c r="D120" s="31" t="s">
        <v>27</v>
      </c>
      <c r="E120" s="32">
        <v>500</v>
      </c>
      <c r="F120" s="39">
        <f t="shared" si="14"/>
        <v>50</v>
      </c>
      <c r="K120" s="79"/>
    </row>
    <row r="121" spans="2:11" ht="18">
      <c r="B121" s="31">
        <v>1120001</v>
      </c>
      <c r="C121" s="31" t="s">
        <v>58</v>
      </c>
      <c r="D121" s="31" t="s">
        <v>27</v>
      </c>
      <c r="E121" s="32">
        <v>20</v>
      </c>
      <c r="F121" s="39">
        <f t="shared" si="14"/>
        <v>2</v>
      </c>
      <c r="K121" s="79"/>
    </row>
    <row r="122" spans="2:11" ht="18">
      <c r="B122" s="31">
        <f>VLOOKUP(C122,PRECIOS!$A$1:$H$51,2)</f>
        <v>1110011</v>
      </c>
      <c r="C122" s="31" t="s">
        <v>98</v>
      </c>
      <c r="D122" s="31" t="s">
        <v>27</v>
      </c>
      <c r="E122" s="32">
        <v>10</v>
      </c>
      <c r="F122" s="39">
        <f t="shared" si="14"/>
        <v>1</v>
      </c>
      <c r="K122" s="79"/>
    </row>
    <row r="123" spans="2:11" ht="18">
      <c r="B123" s="31">
        <f>VLOOKUP(C123,PRECIOS!$A$1:$H$51,2)</f>
        <v>1110010</v>
      </c>
      <c r="C123" s="31" t="s">
        <v>91</v>
      </c>
      <c r="D123" s="31" t="s">
        <v>27</v>
      </c>
      <c r="E123" s="32">
        <v>5</v>
      </c>
      <c r="F123" s="39">
        <f t="shared" si="14"/>
        <v>0.5</v>
      </c>
      <c r="K123" s="79"/>
    </row>
    <row r="124" spans="2:11" ht="18">
      <c r="B124" s="31">
        <f>VLOOKUP(C124,PRECIOS!$A$1:$H$51,2)</f>
        <v>1140002</v>
      </c>
      <c r="C124" s="31" t="s">
        <v>202</v>
      </c>
      <c r="D124" s="31" t="s">
        <v>203</v>
      </c>
      <c r="E124" s="32">
        <v>10</v>
      </c>
      <c r="F124" s="39">
        <f t="shared" si="14"/>
        <v>1</v>
      </c>
      <c r="K124" s="79"/>
    </row>
    <row r="125" spans="2:11" ht="18">
      <c r="K125" s="7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3"/>
  <sheetViews>
    <sheetView tabSelected="1" topLeftCell="A84" workbookViewId="0">
      <selection activeCell="K181" sqref="K181"/>
    </sheetView>
  </sheetViews>
  <sheetFormatPr baseColWidth="10" defaultRowHeight="15"/>
  <cols>
    <col min="2" max="2" width="18.85546875" customWidth="1"/>
    <col min="3" max="3" width="14.28515625" customWidth="1"/>
    <col min="5" max="5" width="13.5703125" customWidth="1"/>
  </cols>
  <sheetData>
    <row r="2" spans="1:7">
      <c r="A2" s="94" t="s">
        <v>2</v>
      </c>
      <c r="B2" s="94"/>
      <c r="C2" s="94"/>
      <c r="D2" s="94"/>
      <c r="E2" s="94"/>
      <c r="F2" s="94"/>
      <c r="G2" s="94"/>
    </row>
    <row r="3" spans="1:7">
      <c r="A3" s="95" t="s">
        <v>3</v>
      </c>
      <c r="B3" s="96"/>
      <c r="C3" s="96"/>
      <c r="D3" s="97"/>
      <c r="E3" s="2" t="s">
        <v>4</v>
      </c>
      <c r="F3" s="3"/>
      <c r="G3" s="4">
        <v>1</v>
      </c>
    </row>
    <row r="4" spans="1:7">
      <c r="A4" s="98" t="str">
        <f>RECETAS!B43</f>
        <v>PIQUETE SABANERO</v>
      </c>
      <c r="B4" s="99"/>
      <c r="C4" s="99"/>
      <c r="D4" s="100"/>
      <c r="E4" s="5" t="s">
        <v>5</v>
      </c>
      <c r="F4" s="1"/>
      <c r="G4" s="6">
        <v>25</v>
      </c>
    </row>
    <row r="5" spans="1:7" ht="25.5">
      <c r="A5" s="7" t="s">
        <v>6</v>
      </c>
      <c r="B5" s="8" t="s">
        <v>7</v>
      </c>
      <c r="C5" s="9" t="s">
        <v>14</v>
      </c>
      <c r="D5" s="10" t="s">
        <v>15</v>
      </c>
      <c r="E5" s="8" t="s">
        <v>16</v>
      </c>
      <c r="F5" s="11" t="s">
        <v>8</v>
      </c>
      <c r="G5" s="12" t="s">
        <v>9</v>
      </c>
    </row>
    <row r="6" spans="1:7">
      <c r="A6" s="31">
        <v>1220009</v>
      </c>
      <c r="B6" s="31" t="s">
        <v>154</v>
      </c>
      <c r="C6" s="13" t="s">
        <v>27</v>
      </c>
      <c r="D6" s="29">
        <f>E6/$G$4</f>
        <v>140</v>
      </c>
      <c r="E6" s="14">
        <v>3500</v>
      </c>
      <c r="F6" s="66">
        <f>2.2*D6</f>
        <v>308</v>
      </c>
      <c r="G6" s="15">
        <f t="shared" ref="G6" si="0">F6*$G$4</f>
        <v>7700</v>
      </c>
    </row>
    <row r="7" spans="1:7">
      <c r="A7" s="31">
        <v>1120005</v>
      </c>
      <c r="B7" s="31" t="s">
        <v>155</v>
      </c>
      <c r="C7" s="13" t="s">
        <v>27</v>
      </c>
      <c r="D7" s="29">
        <f t="shared" ref="D7:D22" si="1">E7/$G$4</f>
        <v>60</v>
      </c>
      <c r="E7" s="14">
        <v>1500</v>
      </c>
      <c r="F7" s="66">
        <f>1.1*D7</f>
        <v>66</v>
      </c>
      <c r="G7" s="15">
        <f t="shared" ref="G7:G22" si="2">F7*$G$4</f>
        <v>1650</v>
      </c>
    </row>
    <row r="8" spans="1:7">
      <c r="A8" s="31">
        <v>1330001</v>
      </c>
      <c r="B8" s="31" t="s">
        <v>156</v>
      </c>
      <c r="C8" s="13" t="s">
        <v>27</v>
      </c>
      <c r="D8" s="29">
        <f t="shared" si="1"/>
        <v>60</v>
      </c>
      <c r="E8" s="14">
        <v>1500</v>
      </c>
      <c r="F8" s="66">
        <f>1.1*D8</f>
        <v>66</v>
      </c>
      <c r="G8" s="15">
        <f t="shared" si="2"/>
        <v>1650</v>
      </c>
    </row>
    <row r="9" spans="1:7">
      <c r="A9" s="31">
        <v>1430001</v>
      </c>
      <c r="B9" s="31" t="s">
        <v>157</v>
      </c>
      <c r="C9" s="13" t="s">
        <v>27</v>
      </c>
      <c r="D9" s="29">
        <f t="shared" si="1"/>
        <v>24</v>
      </c>
      <c r="E9" s="14">
        <v>600</v>
      </c>
      <c r="F9" s="66">
        <f>0.9*D9</f>
        <v>21.6</v>
      </c>
      <c r="G9" s="15">
        <f t="shared" si="2"/>
        <v>540</v>
      </c>
    </row>
    <row r="10" spans="1:7">
      <c r="A10" s="31">
        <v>1210003</v>
      </c>
      <c r="B10" s="31" t="s">
        <v>158</v>
      </c>
      <c r="C10" s="13" t="s">
        <v>27</v>
      </c>
      <c r="D10" s="29">
        <f t="shared" si="1"/>
        <v>80</v>
      </c>
      <c r="E10" s="14">
        <v>2000</v>
      </c>
      <c r="F10" s="66">
        <f>2.6*D10</f>
        <v>208</v>
      </c>
      <c r="G10" s="15">
        <f t="shared" si="2"/>
        <v>5200</v>
      </c>
    </row>
    <row r="11" spans="1:7">
      <c r="A11" s="31">
        <v>1110010</v>
      </c>
      <c r="B11" s="31" t="s">
        <v>159</v>
      </c>
      <c r="C11" s="13" t="s">
        <v>27</v>
      </c>
      <c r="D11" s="29">
        <f t="shared" si="1"/>
        <v>80</v>
      </c>
      <c r="E11" s="14">
        <v>2000</v>
      </c>
      <c r="F11" s="66">
        <f>2.2*D11</f>
        <v>176</v>
      </c>
      <c r="G11" s="15">
        <f t="shared" si="2"/>
        <v>4400</v>
      </c>
    </row>
    <row r="12" spans="1:7">
      <c r="A12" s="31">
        <v>1210001</v>
      </c>
      <c r="B12" s="31" t="s">
        <v>160</v>
      </c>
      <c r="C12" s="13" t="s">
        <v>27</v>
      </c>
      <c r="D12" s="29">
        <f t="shared" si="1"/>
        <v>20</v>
      </c>
      <c r="E12" s="14">
        <v>500</v>
      </c>
      <c r="F12" s="66">
        <f>3*D12</f>
        <v>60</v>
      </c>
      <c r="G12" s="15">
        <f t="shared" si="2"/>
        <v>1500</v>
      </c>
    </row>
    <row r="13" spans="1:7">
      <c r="A13" s="31">
        <v>1430001</v>
      </c>
      <c r="B13" s="31" t="s">
        <v>161</v>
      </c>
      <c r="C13" s="13" t="s">
        <v>27</v>
      </c>
      <c r="D13" s="29">
        <f t="shared" si="1"/>
        <v>10</v>
      </c>
      <c r="E13" s="14">
        <v>250</v>
      </c>
      <c r="F13" s="66">
        <f>1.9*D13</f>
        <v>19</v>
      </c>
      <c r="G13" s="15">
        <f t="shared" si="2"/>
        <v>475</v>
      </c>
    </row>
    <row r="14" spans="1:7">
      <c r="A14" s="31">
        <v>1220012</v>
      </c>
      <c r="B14" s="31" t="s">
        <v>162</v>
      </c>
      <c r="C14" s="13" t="s">
        <v>27</v>
      </c>
      <c r="D14" s="29">
        <f t="shared" si="1"/>
        <v>40</v>
      </c>
      <c r="E14" s="14">
        <v>1000</v>
      </c>
      <c r="F14" s="66">
        <f>1.1*D14</f>
        <v>44</v>
      </c>
      <c r="G14" s="15">
        <f t="shared" si="2"/>
        <v>1100</v>
      </c>
    </row>
    <row r="15" spans="1:7">
      <c r="A15" s="31">
        <v>1220006</v>
      </c>
      <c r="B15" s="31" t="s">
        <v>106</v>
      </c>
      <c r="C15" s="13" t="s">
        <v>27</v>
      </c>
      <c r="D15" s="29">
        <f t="shared" si="1"/>
        <v>60</v>
      </c>
      <c r="E15" s="14">
        <v>1500</v>
      </c>
      <c r="F15" s="66">
        <f>2.8*D15</f>
        <v>168</v>
      </c>
      <c r="G15" s="15">
        <f t="shared" si="2"/>
        <v>4200</v>
      </c>
    </row>
    <row r="16" spans="1:7">
      <c r="A16" s="31">
        <v>1220008</v>
      </c>
      <c r="B16" s="31" t="s">
        <v>99</v>
      </c>
      <c r="C16" s="13" t="s">
        <v>27</v>
      </c>
      <c r="D16" s="29">
        <f t="shared" si="1"/>
        <v>40</v>
      </c>
      <c r="E16" s="14">
        <v>1000</v>
      </c>
      <c r="F16" s="66">
        <f>3.1*D16</f>
        <v>124</v>
      </c>
      <c r="G16" s="15">
        <f t="shared" si="2"/>
        <v>3100</v>
      </c>
    </row>
    <row r="17" spans="1:7">
      <c r="A17" s="31">
        <v>1320001</v>
      </c>
      <c r="B17" s="31" t="s">
        <v>163</v>
      </c>
      <c r="C17" s="13" t="s">
        <v>27</v>
      </c>
      <c r="D17" s="29">
        <f t="shared" si="1"/>
        <v>20</v>
      </c>
      <c r="E17" s="14">
        <v>500</v>
      </c>
      <c r="F17" s="66">
        <f t="shared" ref="F17:F22" si="3">11*D17</f>
        <v>220</v>
      </c>
      <c r="G17" s="15">
        <f t="shared" si="2"/>
        <v>5500</v>
      </c>
    </row>
    <row r="18" spans="1:7">
      <c r="A18" s="31">
        <v>1340001</v>
      </c>
      <c r="B18" s="31" t="s">
        <v>164</v>
      </c>
      <c r="C18" s="13" t="s">
        <v>27</v>
      </c>
      <c r="D18" s="29">
        <f t="shared" si="1"/>
        <v>20</v>
      </c>
      <c r="E18" s="14">
        <v>500</v>
      </c>
      <c r="F18" s="66">
        <f>13*D18</f>
        <v>260</v>
      </c>
      <c r="G18" s="15">
        <f t="shared" si="2"/>
        <v>6500</v>
      </c>
    </row>
    <row r="19" spans="1:7">
      <c r="A19" s="31">
        <v>1220007</v>
      </c>
      <c r="B19" s="31" t="s">
        <v>165</v>
      </c>
      <c r="C19" s="13" t="s">
        <v>27</v>
      </c>
      <c r="D19" s="29">
        <f t="shared" si="1"/>
        <v>60</v>
      </c>
      <c r="E19" s="14">
        <v>1500</v>
      </c>
      <c r="F19" s="66">
        <f>16*D19</f>
        <v>960</v>
      </c>
      <c r="G19" s="15">
        <f t="shared" si="2"/>
        <v>24000</v>
      </c>
    </row>
    <row r="20" spans="1:7">
      <c r="A20" s="31">
        <v>1340001</v>
      </c>
      <c r="B20" s="31" t="s">
        <v>166</v>
      </c>
      <c r="C20" s="13" t="s">
        <v>27</v>
      </c>
      <c r="D20" s="29">
        <f t="shared" si="1"/>
        <v>80</v>
      </c>
      <c r="E20" s="14">
        <v>2000</v>
      </c>
      <c r="F20" s="66">
        <f>2.1*D20</f>
        <v>168</v>
      </c>
      <c r="G20" s="15">
        <f t="shared" si="2"/>
        <v>4200</v>
      </c>
    </row>
    <row r="21" spans="1:7">
      <c r="A21" s="31">
        <v>1220006</v>
      </c>
      <c r="B21" s="31" t="s">
        <v>167</v>
      </c>
      <c r="C21" s="13" t="s">
        <v>27</v>
      </c>
      <c r="D21" s="29">
        <f t="shared" si="1"/>
        <v>40</v>
      </c>
      <c r="E21" s="14">
        <v>1000</v>
      </c>
      <c r="F21" s="66">
        <f>1.1*D21</f>
        <v>44</v>
      </c>
      <c r="G21" s="15">
        <f t="shared" si="2"/>
        <v>1100</v>
      </c>
    </row>
    <row r="22" spans="1:7">
      <c r="A22" s="31">
        <v>1110010</v>
      </c>
      <c r="B22" s="31" t="s">
        <v>168</v>
      </c>
      <c r="C22" s="13" t="s">
        <v>27</v>
      </c>
      <c r="D22" s="29">
        <f t="shared" si="1"/>
        <v>64</v>
      </c>
      <c r="E22" s="14">
        <v>1600</v>
      </c>
      <c r="F22" s="66">
        <f t="shared" si="3"/>
        <v>704</v>
      </c>
      <c r="G22" s="15">
        <f t="shared" si="2"/>
        <v>17600</v>
      </c>
    </row>
    <row r="23" spans="1:7">
      <c r="A23" s="90" t="s">
        <v>10</v>
      </c>
      <c r="B23" s="90"/>
      <c r="C23" s="90"/>
      <c r="D23" s="90"/>
      <c r="E23" s="19"/>
      <c r="F23" s="80">
        <f>SUM(F14:F22)</f>
        <v>2692</v>
      </c>
      <c r="G23" s="80">
        <f>SUM(G14:G22)</f>
        <v>67300</v>
      </c>
    </row>
    <row r="24" spans="1:7">
      <c r="A24" s="90" t="s">
        <v>11</v>
      </c>
      <c r="B24" s="90"/>
      <c r="C24" s="90"/>
      <c r="D24" s="90"/>
      <c r="E24" s="20">
        <v>0.1</v>
      </c>
      <c r="F24" s="81">
        <f>F23*10%</f>
        <v>269.2</v>
      </c>
      <c r="G24" s="81">
        <f>G23*10%</f>
        <v>6730</v>
      </c>
    </row>
    <row r="25" spans="1:7">
      <c r="A25" s="90" t="s">
        <v>12</v>
      </c>
      <c r="B25" s="90"/>
      <c r="C25" s="90"/>
      <c r="D25" s="90"/>
      <c r="E25" s="19"/>
      <c r="F25" s="81">
        <f>F23+F24</f>
        <v>2961.2</v>
      </c>
      <c r="G25" s="81">
        <f>G23+G24</f>
        <v>74030</v>
      </c>
    </row>
    <row r="26" spans="1:7">
      <c r="A26" s="16" t="s">
        <v>13</v>
      </c>
      <c r="B26" s="16"/>
      <c r="C26" s="17"/>
      <c r="D26" s="18"/>
      <c r="E26" s="20">
        <v>0.3</v>
      </c>
      <c r="F26" s="82"/>
      <c r="G26" s="83"/>
    </row>
    <row r="27" spans="1:7">
      <c r="A27" s="90" t="s">
        <v>21</v>
      </c>
      <c r="B27" s="90"/>
      <c r="C27" s="90"/>
      <c r="D27" s="90"/>
      <c r="E27" s="19"/>
      <c r="F27" s="81">
        <f>F25/$E$26</f>
        <v>9870.6666666666661</v>
      </c>
      <c r="G27" s="81">
        <f>G25/$E$26</f>
        <v>246766.66666666669</v>
      </c>
    </row>
    <row r="28" spans="1:7">
      <c r="A28" s="90" t="s">
        <v>25</v>
      </c>
      <c r="B28" s="90"/>
      <c r="C28" s="90"/>
      <c r="D28" s="90"/>
      <c r="E28" s="19"/>
      <c r="F28" s="81">
        <f>ROUNDUP(F27*(1+$E$29),-2)/(1+$E$29)</f>
        <v>9907.4074074074069</v>
      </c>
      <c r="G28" s="81">
        <f>ROUNDUP(G27*(1+$E$29),-2)/(1+$E$29)</f>
        <v>246851.85185185182</v>
      </c>
    </row>
    <row r="29" spans="1:7">
      <c r="A29" s="91" t="s">
        <v>22</v>
      </c>
      <c r="B29" s="92"/>
      <c r="C29" s="92"/>
      <c r="D29" s="93"/>
      <c r="E29" s="20">
        <v>0.08</v>
      </c>
      <c r="F29" s="81">
        <f>F28*$E$29</f>
        <v>792.59259259259261</v>
      </c>
      <c r="G29" s="81">
        <f>G28*$E$29</f>
        <v>19748.148148148146</v>
      </c>
    </row>
    <row r="30" spans="1:7">
      <c r="A30" s="90" t="s">
        <v>23</v>
      </c>
      <c r="B30" s="90"/>
      <c r="C30" s="90"/>
      <c r="D30" s="90"/>
      <c r="E30" s="19"/>
      <c r="F30" s="85">
        <f>F28+F29</f>
        <v>10700</v>
      </c>
      <c r="G30" s="84">
        <f>G28+G29</f>
        <v>266600</v>
      </c>
    </row>
    <row r="31" spans="1:7">
      <c r="A31" s="90" t="s">
        <v>24</v>
      </c>
      <c r="B31" s="90"/>
      <c r="C31" s="90"/>
      <c r="D31" s="90"/>
      <c r="E31" s="22"/>
      <c r="F31" s="21">
        <f>F25/F30</f>
        <v>0.27674766355140185</v>
      </c>
      <c r="G31" s="21">
        <f>G25/G30</f>
        <v>0.27768192048012003</v>
      </c>
    </row>
    <row r="33" spans="1:7">
      <c r="A33" s="94" t="s">
        <v>2</v>
      </c>
      <c r="B33" s="94"/>
      <c r="C33" s="94"/>
      <c r="D33" s="94"/>
      <c r="E33" s="94"/>
      <c r="F33" s="94"/>
      <c r="G33" s="94"/>
    </row>
    <row r="34" spans="1:7">
      <c r="A34" s="95" t="s">
        <v>3</v>
      </c>
      <c r="B34" s="96"/>
      <c r="C34" s="96"/>
      <c r="D34" s="97"/>
      <c r="E34" s="2" t="s">
        <v>4</v>
      </c>
      <c r="F34" s="3"/>
      <c r="G34" s="4">
        <v>2</v>
      </c>
    </row>
    <row r="35" spans="1:7">
      <c r="A35" s="98" t="str">
        <f>RECETAS!B25</f>
        <v>AJIACO</v>
      </c>
      <c r="B35" s="99"/>
      <c r="C35" s="99"/>
      <c r="D35" s="100"/>
      <c r="E35" s="5" t="s">
        <v>5</v>
      </c>
      <c r="F35" s="1"/>
      <c r="G35" s="6">
        <v>12</v>
      </c>
    </row>
    <row r="36" spans="1:7" ht="25.5">
      <c r="A36" s="7" t="s">
        <v>6</v>
      </c>
      <c r="B36" s="8" t="s">
        <v>7</v>
      </c>
      <c r="C36" s="9" t="s">
        <v>14</v>
      </c>
      <c r="D36" s="10" t="s">
        <v>15</v>
      </c>
      <c r="E36" s="8" t="s">
        <v>16</v>
      </c>
      <c r="F36" s="11" t="s">
        <v>8</v>
      </c>
      <c r="G36" s="12" t="s">
        <v>9</v>
      </c>
    </row>
    <row r="37" spans="1:7">
      <c r="A37" s="31">
        <f>VLOOKUP(B37,PRECIOS!$A$1:$H$51,2)</f>
        <v>1110010</v>
      </c>
      <c r="B37" s="31" t="s">
        <v>168</v>
      </c>
      <c r="C37" s="13" t="s">
        <v>27</v>
      </c>
      <c r="D37" s="88">
        <f>E37/$G$35</f>
        <v>150</v>
      </c>
      <c r="E37" s="86">
        <v>1800</v>
      </c>
      <c r="F37" s="87">
        <f>11*D37</f>
        <v>1650</v>
      </c>
      <c r="G37" s="15">
        <f t="shared" ref="G37:G50" si="4">F37*$G$4</f>
        <v>41250</v>
      </c>
    </row>
    <row r="38" spans="1:7">
      <c r="A38" s="31">
        <f>VLOOKUP(B38,PRECIOS!$A$1:$H$51,2)</f>
        <v>1110008</v>
      </c>
      <c r="B38" s="31" t="s">
        <v>169</v>
      </c>
      <c r="C38" s="13" t="s">
        <v>27</v>
      </c>
      <c r="D38" s="88">
        <f t="shared" ref="D38:D50" si="5">E38/$G$35</f>
        <v>41.666666666666664</v>
      </c>
      <c r="E38" s="86">
        <v>500</v>
      </c>
      <c r="F38" s="87">
        <f>2.6*D38</f>
        <v>108.33333333333333</v>
      </c>
      <c r="G38" s="15">
        <f t="shared" si="4"/>
        <v>2708.333333333333</v>
      </c>
    </row>
    <row r="39" spans="1:7">
      <c r="A39" s="31">
        <f>VLOOKUP(B39,PRECIOS!$A$1:$H$51,2)</f>
        <v>1210003</v>
      </c>
      <c r="B39" s="31" t="s">
        <v>158</v>
      </c>
      <c r="C39" s="13" t="s">
        <v>27</v>
      </c>
      <c r="D39" s="88">
        <f t="shared" si="5"/>
        <v>41.666666666666664</v>
      </c>
      <c r="E39" s="86">
        <v>500</v>
      </c>
      <c r="F39" s="87">
        <f>2.2*D39</f>
        <v>91.666666666666671</v>
      </c>
      <c r="G39" s="15">
        <f t="shared" si="4"/>
        <v>2291.666666666667</v>
      </c>
    </row>
    <row r="40" spans="1:7">
      <c r="A40" s="31">
        <f>VLOOKUP(B40,PRECIOS!$A$1:$H$51,2)</f>
        <v>1220003</v>
      </c>
      <c r="B40" s="31" t="s">
        <v>95</v>
      </c>
      <c r="C40" s="13" t="s">
        <v>27</v>
      </c>
      <c r="D40" s="88">
        <f t="shared" si="5"/>
        <v>41.666666666666664</v>
      </c>
      <c r="E40" s="86">
        <v>500</v>
      </c>
      <c r="F40" s="66">
        <f>1.7*D40</f>
        <v>70.833333333333329</v>
      </c>
      <c r="G40" s="15">
        <f t="shared" si="4"/>
        <v>1770.8333333333333</v>
      </c>
    </row>
    <row r="41" spans="1:7">
      <c r="A41" s="31">
        <f>VLOOKUP(B41,PRECIOS!$A$1:$H$51,2)</f>
        <v>1220008</v>
      </c>
      <c r="B41" s="31" t="s">
        <v>99</v>
      </c>
      <c r="C41" s="13" t="s">
        <v>27</v>
      </c>
      <c r="D41" s="88">
        <f t="shared" si="5"/>
        <v>41.666666666666664</v>
      </c>
      <c r="E41" s="86">
        <v>500</v>
      </c>
      <c r="F41" s="66">
        <f>1.9*D41</f>
        <v>79.166666666666657</v>
      </c>
      <c r="G41" s="15">
        <f t="shared" si="4"/>
        <v>1979.1666666666665</v>
      </c>
    </row>
    <row r="42" spans="1:7">
      <c r="A42" s="31">
        <f>VLOOKUP(B42,PRECIOS!$A$1:$H$51,2)</f>
        <v>1220004</v>
      </c>
      <c r="B42" s="31" t="s">
        <v>170</v>
      </c>
      <c r="C42" s="13" t="s">
        <v>27</v>
      </c>
      <c r="D42" s="88">
        <f t="shared" si="5"/>
        <v>16.666666666666668</v>
      </c>
      <c r="E42" s="86">
        <v>200</v>
      </c>
      <c r="F42" s="66">
        <f>5.6*D42</f>
        <v>93.333333333333329</v>
      </c>
      <c r="G42" s="15">
        <f t="shared" si="4"/>
        <v>2333.333333333333</v>
      </c>
    </row>
    <row r="43" spans="1:7">
      <c r="A43" s="31">
        <f>VLOOKUP(B43,PRECIOS!$A$1:$H$51,2)</f>
        <v>1120002</v>
      </c>
      <c r="B43" s="31" t="s">
        <v>171</v>
      </c>
      <c r="C43" s="13" t="s">
        <v>27</v>
      </c>
      <c r="D43" s="88">
        <f t="shared" si="5"/>
        <v>41.666666666666664</v>
      </c>
      <c r="E43" s="86">
        <v>500</v>
      </c>
      <c r="F43" s="66">
        <f>4*D43</f>
        <v>166.66666666666666</v>
      </c>
      <c r="G43" s="15">
        <f t="shared" si="4"/>
        <v>4166.6666666666661</v>
      </c>
    </row>
    <row r="44" spans="1:7">
      <c r="A44" s="31">
        <f>VLOOKUP(B44,PRECIOS!$A$1:$H$51,2)</f>
        <v>1110008</v>
      </c>
      <c r="B44" s="31" t="s">
        <v>172</v>
      </c>
      <c r="C44" s="13" t="s">
        <v>27</v>
      </c>
      <c r="D44" s="88">
        <f t="shared" si="5"/>
        <v>41.666666666666664</v>
      </c>
      <c r="E44" s="86">
        <v>500</v>
      </c>
      <c r="F44" s="66">
        <f>5.2*D44</f>
        <v>216.66666666666666</v>
      </c>
      <c r="G44" s="15">
        <f t="shared" si="4"/>
        <v>5416.6666666666661</v>
      </c>
    </row>
    <row r="45" spans="1:7">
      <c r="A45" s="31">
        <f>VLOOKUP(B45,PRECIOS!$A$1:$H$51,2)</f>
        <v>1220009</v>
      </c>
      <c r="B45" s="31" t="s">
        <v>154</v>
      </c>
      <c r="C45" s="13" t="s">
        <v>27</v>
      </c>
      <c r="D45" s="88">
        <f t="shared" si="5"/>
        <v>41.666666666666664</v>
      </c>
      <c r="E45" s="86">
        <v>500</v>
      </c>
      <c r="F45" s="66">
        <f>2.6*D45</f>
        <v>108.33333333333333</v>
      </c>
      <c r="G45" s="15">
        <f t="shared" si="4"/>
        <v>2708.333333333333</v>
      </c>
    </row>
    <row r="46" spans="1:7">
      <c r="A46" s="31">
        <f>VLOOKUP(B46,PRECIOS!$A$1:$H$51,2)</f>
        <v>1220006</v>
      </c>
      <c r="B46" s="31" t="s">
        <v>167</v>
      </c>
      <c r="C46" s="13" t="s">
        <v>27</v>
      </c>
      <c r="D46" s="88">
        <f t="shared" si="5"/>
        <v>41.666666666666664</v>
      </c>
      <c r="E46" s="86">
        <v>500</v>
      </c>
      <c r="F46" s="66">
        <f>1.8*D46</f>
        <v>75</v>
      </c>
      <c r="G46" s="15">
        <f t="shared" si="4"/>
        <v>1875</v>
      </c>
    </row>
    <row r="47" spans="1:7">
      <c r="A47" s="31">
        <f>VLOOKUP(B47,PRECIOS!$A$1:$H$51,2)</f>
        <v>1210001</v>
      </c>
      <c r="B47" s="31" t="s">
        <v>173</v>
      </c>
      <c r="C47" s="13" t="s">
        <v>27</v>
      </c>
      <c r="D47" s="88">
        <f t="shared" si="5"/>
        <v>2.0833333333333335</v>
      </c>
      <c r="E47" s="86">
        <v>25</v>
      </c>
      <c r="F47" s="66">
        <f>2.5*D47</f>
        <v>5.2083333333333339</v>
      </c>
      <c r="G47" s="15">
        <f t="shared" si="4"/>
        <v>130.20833333333334</v>
      </c>
    </row>
    <row r="48" spans="1:7">
      <c r="A48" s="31">
        <f>VLOOKUP(B48,PRECIOS!$A$1:$H$51,2)</f>
        <v>1420001</v>
      </c>
      <c r="B48" s="31" t="s">
        <v>97</v>
      </c>
      <c r="C48" s="13" t="s">
        <v>27</v>
      </c>
      <c r="D48" s="88">
        <f t="shared" si="5"/>
        <v>3.3333333333333335</v>
      </c>
      <c r="E48" s="86">
        <v>40</v>
      </c>
      <c r="F48" s="66">
        <f>1.8*D48</f>
        <v>6</v>
      </c>
      <c r="G48" s="15">
        <f t="shared" si="4"/>
        <v>150</v>
      </c>
    </row>
    <row r="49" spans="1:7">
      <c r="A49" s="50">
        <v>1120001</v>
      </c>
      <c r="B49" s="31" t="s">
        <v>58</v>
      </c>
      <c r="C49" s="13" t="s">
        <v>27</v>
      </c>
      <c r="D49" s="88">
        <f t="shared" si="5"/>
        <v>0.83333333333333337</v>
      </c>
      <c r="E49" s="86">
        <v>10</v>
      </c>
      <c r="F49" s="66">
        <f>2.2*D49</f>
        <v>1.8333333333333335</v>
      </c>
      <c r="G49" s="15">
        <f t="shared" si="4"/>
        <v>45.833333333333336</v>
      </c>
    </row>
    <row r="50" spans="1:7">
      <c r="A50" s="31">
        <f>VLOOKUP(B50,PRECIOS!$A$1:$H$51,2)</f>
        <v>1110011</v>
      </c>
      <c r="B50" s="31" t="s">
        <v>98</v>
      </c>
      <c r="C50" s="13" t="s">
        <v>27</v>
      </c>
      <c r="D50" s="88">
        <f t="shared" si="5"/>
        <v>1.6666666666666667</v>
      </c>
      <c r="E50" s="86">
        <v>20</v>
      </c>
      <c r="F50" s="66">
        <f>1.2*D50</f>
        <v>2</v>
      </c>
      <c r="G50" s="15">
        <f t="shared" si="4"/>
        <v>50</v>
      </c>
    </row>
    <row r="51" spans="1:7">
      <c r="A51" s="90" t="s">
        <v>10</v>
      </c>
      <c r="B51" s="90"/>
      <c r="C51" s="90"/>
      <c r="D51" s="90"/>
      <c r="E51" s="19"/>
      <c r="F51" s="80">
        <f>SUM(F37:F50)</f>
        <v>2675.041666666667</v>
      </c>
      <c r="G51" s="80">
        <f>SUM(G42:G50)</f>
        <v>16876.041666666661</v>
      </c>
    </row>
    <row r="52" spans="1:7">
      <c r="A52" s="90" t="s">
        <v>11</v>
      </c>
      <c r="B52" s="90"/>
      <c r="C52" s="90"/>
      <c r="D52" s="90"/>
      <c r="E52" s="20">
        <v>0.1</v>
      </c>
      <c r="F52" s="81">
        <f>F51*10%</f>
        <v>267.50416666666672</v>
      </c>
      <c r="G52" s="81">
        <f>G51*10%</f>
        <v>1687.6041666666661</v>
      </c>
    </row>
    <row r="53" spans="1:7">
      <c r="A53" s="90" t="s">
        <v>12</v>
      </c>
      <c r="B53" s="90"/>
      <c r="C53" s="90"/>
      <c r="D53" s="90"/>
      <c r="E53" s="19"/>
      <c r="F53" s="81">
        <f>F51+F52</f>
        <v>2942.5458333333336</v>
      </c>
      <c r="G53" s="81">
        <f>G51+G52</f>
        <v>18563.645833333328</v>
      </c>
    </row>
    <row r="54" spans="1:7">
      <c r="A54" s="16" t="s">
        <v>13</v>
      </c>
      <c r="B54" s="16"/>
      <c r="C54" s="17"/>
      <c r="D54" s="18"/>
      <c r="E54" s="20">
        <v>0.3</v>
      </c>
      <c r="F54" s="82"/>
      <c r="G54" s="83"/>
    </row>
    <row r="55" spans="1:7">
      <c r="A55" s="90" t="s">
        <v>21</v>
      </c>
      <c r="B55" s="90"/>
      <c r="C55" s="90"/>
      <c r="D55" s="90"/>
      <c r="E55" s="19"/>
      <c r="F55" s="81">
        <f>F53/$E$26</f>
        <v>9808.4861111111131</v>
      </c>
      <c r="G55" s="81">
        <f>G53/$E$26</f>
        <v>61878.819444444431</v>
      </c>
    </row>
    <row r="56" spans="1:7">
      <c r="A56" s="90" t="s">
        <v>25</v>
      </c>
      <c r="B56" s="90"/>
      <c r="C56" s="90"/>
      <c r="D56" s="90"/>
      <c r="E56" s="19"/>
      <c r="F56" s="81">
        <f>ROUNDUP(F55*(1+$E$29),-2)/(1+$E$29)</f>
        <v>9814.8148148148139</v>
      </c>
      <c r="G56" s="81">
        <f>ROUNDUP(G55*(1+$E$29),-2)/(1+$E$29)</f>
        <v>61944.444444444438</v>
      </c>
    </row>
    <row r="57" spans="1:7">
      <c r="A57" s="91" t="s">
        <v>22</v>
      </c>
      <c r="B57" s="92"/>
      <c r="C57" s="92"/>
      <c r="D57" s="93"/>
      <c r="E57" s="20">
        <v>0.08</v>
      </c>
      <c r="F57" s="81">
        <f>F56*$E$29</f>
        <v>785.18518518518511</v>
      </c>
      <c r="G57" s="81">
        <f>G56*$E$29</f>
        <v>4955.5555555555547</v>
      </c>
    </row>
    <row r="58" spans="1:7">
      <c r="A58" s="90" t="s">
        <v>23</v>
      </c>
      <c r="B58" s="90"/>
      <c r="C58" s="90"/>
      <c r="D58" s="90"/>
      <c r="E58" s="19"/>
      <c r="F58" s="85">
        <f>F56+F57</f>
        <v>10599.999999999998</v>
      </c>
      <c r="G58" s="84">
        <f>G56+G57</f>
        <v>66900</v>
      </c>
    </row>
    <row r="59" spans="1:7">
      <c r="A59" s="90" t="s">
        <v>24</v>
      </c>
      <c r="B59" s="90"/>
      <c r="C59" s="90"/>
      <c r="D59" s="90"/>
      <c r="E59" s="22"/>
      <c r="F59" s="21">
        <f>F53/F58</f>
        <v>0.27759866352201262</v>
      </c>
      <c r="G59" s="21">
        <f>G53/G58</f>
        <v>0.27748349526656696</v>
      </c>
    </row>
    <row r="61" spans="1:7">
      <c r="A61" s="94" t="s">
        <v>2</v>
      </c>
      <c r="B61" s="94"/>
      <c r="C61" s="94"/>
      <c r="D61" s="94"/>
      <c r="E61" s="94"/>
      <c r="F61" s="94"/>
      <c r="G61" s="94"/>
    </row>
    <row r="62" spans="1:7">
      <c r="A62" s="95" t="s">
        <v>3</v>
      </c>
      <c r="B62" s="96"/>
      <c r="C62" s="96"/>
      <c r="D62" s="97"/>
      <c r="E62" s="2" t="s">
        <v>4</v>
      </c>
      <c r="F62" s="3"/>
      <c r="G62" s="4">
        <v>3</v>
      </c>
    </row>
    <row r="63" spans="1:7">
      <c r="A63" s="98" t="str">
        <f>RECETAS!B43</f>
        <v>PIQUETE SABANERO</v>
      </c>
      <c r="B63" s="99"/>
      <c r="C63" s="99"/>
      <c r="D63" s="100"/>
      <c r="E63" s="5" t="s">
        <v>5</v>
      </c>
      <c r="F63" s="1"/>
      <c r="G63" s="6">
        <v>10</v>
      </c>
    </row>
    <row r="64" spans="1:7" ht="25.5">
      <c r="A64" s="7" t="s">
        <v>6</v>
      </c>
      <c r="B64" s="8" t="s">
        <v>7</v>
      </c>
      <c r="C64" s="9" t="s">
        <v>14</v>
      </c>
      <c r="D64" s="10" t="s">
        <v>15</v>
      </c>
      <c r="E64" s="8" t="s">
        <v>16</v>
      </c>
      <c r="F64" s="11" t="s">
        <v>8</v>
      </c>
      <c r="G64" s="12" t="s">
        <v>9</v>
      </c>
    </row>
    <row r="65" spans="1:7">
      <c r="A65" s="31">
        <f>VLOOKUP(B65,PRECIOS!$A$1:$H$51,2)</f>
        <v>1220009</v>
      </c>
      <c r="B65" s="31" t="s">
        <v>154</v>
      </c>
      <c r="C65" s="13" t="s">
        <v>27</v>
      </c>
      <c r="D65" s="29">
        <f>E65/$G$63</f>
        <v>180</v>
      </c>
      <c r="E65" s="86">
        <v>1800</v>
      </c>
      <c r="F65" s="87">
        <f>2.2*D65</f>
        <v>396.00000000000006</v>
      </c>
      <c r="G65" s="15">
        <f t="shared" ref="G65:G73" si="6">F65*$G$4</f>
        <v>9900.0000000000018</v>
      </c>
    </row>
    <row r="66" spans="1:7">
      <c r="A66" s="31">
        <f>VLOOKUP(B66,PRECIOS!$A$1:$H$51,2)</f>
        <v>1210003</v>
      </c>
      <c r="B66" s="31" t="s">
        <v>175</v>
      </c>
      <c r="C66" s="13" t="s">
        <v>27</v>
      </c>
      <c r="D66" s="29">
        <f t="shared" ref="D66:D73" si="7">E66/$G$63</f>
        <v>50</v>
      </c>
      <c r="E66" s="86">
        <v>500</v>
      </c>
      <c r="F66" s="87">
        <f>2.6*D66</f>
        <v>130</v>
      </c>
      <c r="G66" s="15">
        <f t="shared" si="6"/>
        <v>3250</v>
      </c>
    </row>
    <row r="67" spans="1:7">
      <c r="A67" s="31">
        <f>VLOOKUP(B67,PRECIOS!$A$1:$H$51,2)</f>
        <v>1140001</v>
      </c>
      <c r="B67" s="31" t="s">
        <v>176</v>
      </c>
      <c r="C67" s="13" t="s">
        <v>27</v>
      </c>
      <c r="D67" s="29">
        <f t="shared" si="7"/>
        <v>50</v>
      </c>
      <c r="E67" s="86">
        <v>500</v>
      </c>
      <c r="F67" s="87">
        <f>2.2*D67</f>
        <v>110.00000000000001</v>
      </c>
      <c r="G67" s="15">
        <f t="shared" si="6"/>
        <v>2750.0000000000005</v>
      </c>
    </row>
    <row r="68" spans="1:7">
      <c r="A68" s="31">
        <f>VLOOKUP(B68,PRECIOS!$A$1:$H$51,2)</f>
        <v>1420001</v>
      </c>
      <c r="B68" s="31" t="s">
        <v>177</v>
      </c>
      <c r="C68" s="13" t="s">
        <v>27</v>
      </c>
      <c r="D68" s="29">
        <f t="shared" si="7"/>
        <v>50</v>
      </c>
      <c r="E68" s="86">
        <v>500</v>
      </c>
      <c r="F68" s="66">
        <f>1.7*D68</f>
        <v>85</v>
      </c>
      <c r="G68" s="15">
        <f t="shared" si="6"/>
        <v>2125</v>
      </c>
    </row>
    <row r="69" spans="1:7">
      <c r="A69" s="31">
        <f>VLOOKUP(B69,PRECIOS!$A$1:$H$51,2)</f>
        <v>1210001</v>
      </c>
      <c r="B69" s="31" t="s">
        <v>178</v>
      </c>
      <c r="C69" s="13" t="s">
        <v>27</v>
      </c>
      <c r="D69" s="29">
        <f t="shared" si="7"/>
        <v>50</v>
      </c>
      <c r="E69" s="86">
        <v>500</v>
      </c>
      <c r="F69" s="66">
        <f>1.9*D69</f>
        <v>95</v>
      </c>
      <c r="G69" s="15">
        <f t="shared" si="6"/>
        <v>2375</v>
      </c>
    </row>
    <row r="70" spans="1:7">
      <c r="A70" s="31">
        <f>VLOOKUP(B70,PRECIOS!$A$1:$H$51,2)</f>
        <v>1320001</v>
      </c>
      <c r="B70" s="31" t="s">
        <v>163</v>
      </c>
      <c r="C70" s="13" t="s">
        <v>27</v>
      </c>
      <c r="D70" s="29">
        <f t="shared" si="7"/>
        <v>50</v>
      </c>
      <c r="E70" s="86">
        <v>500</v>
      </c>
      <c r="F70" s="66">
        <f>13*D70</f>
        <v>650</v>
      </c>
      <c r="G70" s="15">
        <f t="shared" si="6"/>
        <v>16250</v>
      </c>
    </row>
    <row r="71" spans="1:7">
      <c r="A71" s="31">
        <f>VLOOKUP(B71,PRECIOS!$A$1:$H$51,2)</f>
        <v>1110005</v>
      </c>
      <c r="B71" s="31" t="s">
        <v>179</v>
      </c>
      <c r="C71" s="13" t="s">
        <v>27</v>
      </c>
      <c r="D71" s="29">
        <f t="shared" si="7"/>
        <v>50</v>
      </c>
      <c r="E71" s="86">
        <v>500</v>
      </c>
      <c r="F71" s="66">
        <f>11*D71</f>
        <v>550</v>
      </c>
      <c r="G71" s="15">
        <f t="shared" si="6"/>
        <v>13750</v>
      </c>
    </row>
    <row r="72" spans="1:7">
      <c r="A72" s="31">
        <f>VLOOKUP(B72,PRECIOS!$A$1:$H$51,2)</f>
        <v>1340001</v>
      </c>
      <c r="B72" s="31" t="s">
        <v>180</v>
      </c>
      <c r="C72" s="13" t="s">
        <v>27</v>
      </c>
      <c r="D72" s="29">
        <f t="shared" si="7"/>
        <v>50</v>
      </c>
      <c r="E72" s="86">
        <v>500</v>
      </c>
      <c r="F72" s="66">
        <f>15*D72</f>
        <v>750</v>
      </c>
      <c r="G72" s="15">
        <f t="shared" si="6"/>
        <v>18750</v>
      </c>
    </row>
    <row r="73" spans="1:7">
      <c r="A73" s="31">
        <f>VLOOKUP(B73,PRECIOS!$A$1:$H$51,2)</f>
        <v>1120004</v>
      </c>
      <c r="B73" s="31" t="s">
        <v>152</v>
      </c>
      <c r="C73" s="13" t="s">
        <v>27</v>
      </c>
      <c r="D73" s="29">
        <f t="shared" si="7"/>
        <v>50</v>
      </c>
      <c r="E73" s="86">
        <v>500</v>
      </c>
      <c r="F73" s="66">
        <f>16*D73</f>
        <v>800</v>
      </c>
      <c r="G73" s="15">
        <f t="shared" si="6"/>
        <v>20000</v>
      </c>
    </row>
    <row r="74" spans="1:7">
      <c r="A74" s="90" t="s">
        <v>10</v>
      </c>
      <c r="B74" s="90"/>
      <c r="C74" s="90"/>
      <c r="D74" s="90"/>
      <c r="E74" s="19"/>
      <c r="F74" s="80">
        <f>SUM(F65:F73)</f>
        <v>3566</v>
      </c>
      <c r="G74" s="80">
        <f>SUM(G70:G73)</f>
        <v>68750</v>
      </c>
    </row>
    <row r="75" spans="1:7">
      <c r="A75" s="90" t="s">
        <v>11</v>
      </c>
      <c r="B75" s="90"/>
      <c r="C75" s="90"/>
      <c r="D75" s="90"/>
      <c r="E75" s="20">
        <v>0.1</v>
      </c>
      <c r="F75" s="81">
        <f>F74*10%</f>
        <v>356.6</v>
      </c>
      <c r="G75" s="81">
        <f>G74*10%</f>
        <v>6875</v>
      </c>
    </row>
    <row r="76" spans="1:7">
      <c r="A76" s="90" t="s">
        <v>12</v>
      </c>
      <c r="B76" s="90"/>
      <c r="C76" s="90"/>
      <c r="D76" s="90"/>
      <c r="E76" s="19"/>
      <c r="F76" s="81">
        <f>F74+F75</f>
        <v>3922.6</v>
      </c>
      <c r="G76" s="81">
        <f>G74+G75</f>
        <v>75625</v>
      </c>
    </row>
    <row r="77" spans="1:7">
      <c r="A77" s="16" t="s">
        <v>13</v>
      </c>
      <c r="B77" s="16"/>
      <c r="C77" s="17"/>
      <c r="D77" s="18"/>
      <c r="E77" s="20">
        <v>0.3</v>
      </c>
      <c r="F77" s="82"/>
      <c r="G77" s="83"/>
    </row>
    <row r="78" spans="1:7">
      <c r="A78" s="90" t="s">
        <v>21</v>
      </c>
      <c r="B78" s="90"/>
      <c r="C78" s="90"/>
      <c r="D78" s="90"/>
      <c r="E78" s="19"/>
      <c r="F78" s="81">
        <f>F76/$E$26</f>
        <v>13075.333333333334</v>
      </c>
      <c r="G78" s="81">
        <f>G76/$E$26</f>
        <v>252083.33333333334</v>
      </c>
    </row>
    <row r="79" spans="1:7">
      <c r="A79" s="90" t="s">
        <v>25</v>
      </c>
      <c r="B79" s="90"/>
      <c r="C79" s="90"/>
      <c r="D79" s="90"/>
      <c r="E79" s="19"/>
      <c r="F79" s="81">
        <f>ROUNDUP(F78*(1+$E$29),-2)/(1+$E$29)</f>
        <v>13148.148148148148</v>
      </c>
      <c r="G79" s="81">
        <f>ROUNDUP(G78*(1+$E$29),-2)/(1+$E$29)</f>
        <v>252129.62962962961</v>
      </c>
    </row>
    <row r="80" spans="1:7">
      <c r="A80" s="91" t="s">
        <v>22</v>
      </c>
      <c r="B80" s="92"/>
      <c r="C80" s="92"/>
      <c r="D80" s="93"/>
      <c r="E80" s="20">
        <v>0.08</v>
      </c>
      <c r="F80" s="81">
        <f>F79*$E$29</f>
        <v>1051.8518518518517</v>
      </c>
      <c r="G80" s="81">
        <f>G79*$E$29</f>
        <v>20170.370370370369</v>
      </c>
    </row>
    <row r="81" spans="1:7">
      <c r="A81" s="90" t="s">
        <v>23</v>
      </c>
      <c r="B81" s="90"/>
      <c r="C81" s="90"/>
      <c r="D81" s="90"/>
      <c r="E81" s="19"/>
      <c r="F81" s="85">
        <f>F79+F80</f>
        <v>14200</v>
      </c>
      <c r="G81" s="84">
        <f>G79+G80</f>
        <v>272300</v>
      </c>
    </row>
    <row r="82" spans="1:7">
      <c r="A82" s="90" t="s">
        <v>24</v>
      </c>
      <c r="B82" s="90"/>
      <c r="C82" s="90"/>
      <c r="D82" s="90"/>
      <c r="E82" s="22"/>
      <c r="F82" s="21">
        <f>F76/F81</f>
        <v>0.27623943661971828</v>
      </c>
      <c r="G82" s="21">
        <f>G76/G81</f>
        <v>0.27772677194271023</v>
      </c>
    </row>
    <row r="84" spans="1:7">
      <c r="A84" s="94" t="s">
        <v>2</v>
      </c>
      <c r="B84" s="94"/>
      <c r="C84" s="94"/>
      <c r="D84" s="94"/>
      <c r="E84" s="94"/>
      <c r="F84" s="94"/>
      <c r="G84" s="94"/>
    </row>
    <row r="85" spans="1:7">
      <c r="A85" s="95" t="s">
        <v>3</v>
      </c>
      <c r="B85" s="96"/>
      <c r="C85" s="96"/>
      <c r="D85" s="97"/>
      <c r="E85" s="2" t="s">
        <v>4</v>
      </c>
      <c r="F85" s="3"/>
      <c r="G85" s="4">
        <v>4</v>
      </c>
    </row>
    <row r="86" spans="1:7">
      <c r="A86" s="98" t="str">
        <f>RECETAS!B56</f>
        <v>FRITANGA</v>
      </c>
      <c r="B86" s="99"/>
      <c r="C86" s="99"/>
      <c r="D86" s="100"/>
      <c r="E86" s="5" t="s">
        <v>5</v>
      </c>
      <c r="F86" s="1"/>
      <c r="G86" s="6">
        <v>5</v>
      </c>
    </row>
    <row r="87" spans="1:7" ht="25.5">
      <c r="A87" s="7" t="s">
        <v>6</v>
      </c>
      <c r="B87" s="8" t="s">
        <v>7</v>
      </c>
      <c r="C87" s="9" t="s">
        <v>14</v>
      </c>
      <c r="D87" s="10" t="s">
        <v>15</v>
      </c>
      <c r="E87" s="8" t="s">
        <v>16</v>
      </c>
      <c r="F87" s="11" t="s">
        <v>8</v>
      </c>
      <c r="G87" s="12" t="s">
        <v>9</v>
      </c>
    </row>
    <row r="88" spans="1:7">
      <c r="A88" s="31">
        <f>VLOOKUP(B88,PRECIOS!$A$1:$H$51,2)</f>
        <v>1110003</v>
      </c>
      <c r="B88" s="31" t="s">
        <v>181</v>
      </c>
      <c r="C88" s="13" t="s">
        <v>27</v>
      </c>
      <c r="D88" s="29">
        <f>E88/$G$86</f>
        <v>200</v>
      </c>
      <c r="E88" s="32">
        <v>1000</v>
      </c>
      <c r="F88" s="87">
        <f>14*D88</f>
        <v>2800</v>
      </c>
      <c r="G88" s="15">
        <f t="shared" ref="G88:G97" si="8">F88*$G$4</f>
        <v>70000</v>
      </c>
    </row>
    <row r="89" spans="1:7">
      <c r="A89" s="31">
        <f>VLOOKUP(B89,PRECIOS!$A$1:$H$51,2)</f>
        <v>1320001</v>
      </c>
      <c r="B89" s="31" t="s">
        <v>182</v>
      </c>
      <c r="C89" s="13" t="s">
        <v>27</v>
      </c>
      <c r="D89" s="29">
        <f t="shared" ref="D89:D97" si="9">E89/$G$86</f>
        <v>40</v>
      </c>
      <c r="E89" s="32">
        <v>200</v>
      </c>
      <c r="F89" s="87">
        <f>1.6*D89</f>
        <v>64</v>
      </c>
      <c r="G89" s="15">
        <f t="shared" si="8"/>
        <v>1600</v>
      </c>
    </row>
    <row r="90" spans="1:7">
      <c r="A90" s="31">
        <f>VLOOKUP(B90,PRECIOS!$A$1:$H$51,2)</f>
        <v>1220009</v>
      </c>
      <c r="B90" s="31" t="s">
        <v>115</v>
      </c>
      <c r="C90" s="13" t="s">
        <v>27</v>
      </c>
      <c r="D90" s="29">
        <f t="shared" si="9"/>
        <v>100</v>
      </c>
      <c r="E90" s="32">
        <v>500</v>
      </c>
      <c r="F90" s="87">
        <f>2.2*D90</f>
        <v>220.00000000000003</v>
      </c>
      <c r="G90" s="15">
        <f t="shared" si="8"/>
        <v>5500.0000000000009</v>
      </c>
    </row>
    <row r="91" spans="1:7">
      <c r="A91" s="31">
        <f>VLOOKUP(B91,PRECIOS!$A$1:$H$51,2)</f>
        <v>1220009</v>
      </c>
      <c r="B91" s="31" t="s">
        <v>183</v>
      </c>
      <c r="C91" s="13" t="s">
        <v>27</v>
      </c>
      <c r="D91" s="29">
        <f t="shared" si="9"/>
        <v>100</v>
      </c>
      <c r="E91" s="32">
        <v>500</v>
      </c>
      <c r="F91" s="66">
        <f>2.6*D91</f>
        <v>260</v>
      </c>
      <c r="G91" s="15">
        <f t="shared" si="8"/>
        <v>6500</v>
      </c>
    </row>
    <row r="92" spans="1:7">
      <c r="A92" s="31">
        <f>VLOOKUP(B92,PRECIOS!$A$1:$H$51,2)</f>
        <v>1220002</v>
      </c>
      <c r="B92" s="31" t="s">
        <v>108</v>
      </c>
      <c r="C92" s="13" t="s">
        <v>27</v>
      </c>
      <c r="D92" s="29">
        <f t="shared" si="9"/>
        <v>2</v>
      </c>
      <c r="E92" s="32">
        <v>10</v>
      </c>
      <c r="F92" s="66">
        <f>1.9*D92</f>
        <v>3.8</v>
      </c>
      <c r="G92" s="15">
        <f t="shared" si="8"/>
        <v>95</v>
      </c>
    </row>
    <row r="93" spans="1:7">
      <c r="A93" s="31">
        <f>VLOOKUP(B93,PRECIOS!$A$1:$H$51,2)</f>
        <v>1110010</v>
      </c>
      <c r="B93" s="31" t="s">
        <v>91</v>
      </c>
      <c r="C93" s="13" t="s">
        <v>27</v>
      </c>
      <c r="D93" s="29">
        <f t="shared" si="9"/>
        <v>2</v>
      </c>
      <c r="E93" s="31">
        <v>10</v>
      </c>
      <c r="F93" s="66">
        <f>12*D93</f>
        <v>24</v>
      </c>
      <c r="G93" s="15">
        <f t="shared" si="8"/>
        <v>600</v>
      </c>
    </row>
    <row r="94" spans="1:7">
      <c r="A94" s="31">
        <f>VLOOKUP(B94,PRECIOS!$A$1:$H$51,2)</f>
        <v>1110005</v>
      </c>
      <c r="B94" s="31" t="s">
        <v>184</v>
      </c>
      <c r="C94" s="13" t="s">
        <v>27</v>
      </c>
      <c r="D94" s="29">
        <f t="shared" si="9"/>
        <v>2</v>
      </c>
      <c r="E94" s="31">
        <v>10</v>
      </c>
      <c r="F94" s="66">
        <f>12*D94</f>
        <v>24</v>
      </c>
      <c r="G94" s="15">
        <f t="shared" si="8"/>
        <v>600</v>
      </c>
    </row>
    <row r="95" spans="1:7">
      <c r="A95" s="31">
        <f>VLOOKUP(B95,PRECIOS!$A$1:$H$51,2)</f>
        <v>1220003</v>
      </c>
      <c r="B95" s="31" t="s">
        <v>95</v>
      </c>
      <c r="C95" s="13" t="s">
        <v>27</v>
      </c>
      <c r="D95" s="29">
        <f t="shared" si="9"/>
        <v>4</v>
      </c>
      <c r="E95" s="31">
        <v>20</v>
      </c>
      <c r="F95" s="66">
        <f>1.6*D95</f>
        <v>6.4</v>
      </c>
      <c r="G95" s="15">
        <f t="shared" si="8"/>
        <v>160</v>
      </c>
    </row>
    <row r="96" spans="1:7">
      <c r="A96" s="31">
        <f>VLOOKUP(B96,PRECIOS!$A$1:$H$51,2)</f>
        <v>1110011</v>
      </c>
      <c r="B96" s="31" t="s">
        <v>90</v>
      </c>
      <c r="C96" s="13" t="s">
        <v>27</v>
      </c>
      <c r="D96" s="29">
        <f t="shared" si="9"/>
        <v>4</v>
      </c>
      <c r="E96" s="31">
        <v>20</v>
      </c>
      <c r="F96" s="66">
        <f>1.2*D96</f>
        <v>4.8</v>
      </c>
      <c r="G96" s="15">
        <f t="shared" si="8"/>
        <v>120</v>
      </c>
    </row>
    <row r="97" spans="1:7">
      <c r="A97" s="31">
        <v>1120001</v>
      </c>
      <c r="B97" s="31" t="s">
        <v>58</v>
      </c>
      <c r="C97" s="13" t="s">
        <v>27</v>
      </c>
      <c r="D97" s="29">
        <f t="shared" si="9"/>
        <v>200</v>
      </c>
      <c r="E97" s="31">
        <v>1000</v>
      </c>
      <c r="F97" s="66">
        <f>2.2*D97</f>
        <v>440.00000000000006</v>
      </c>
      <c r="G97" s="15">
        <f t="shared" si="8"/>
        <v>11000.000000000002</v>
      </c>
    </row>
    <row r="98" spans="1:7">
      <c r="A98" s="90" t="s">
        <v>10</v>
      </c>
      <c r="B98" s="90"/>
      <c r="C98" s="90"/>
      <c r="D98" s="90"/>
      <c r="E98" s="19"/>
      <c r="F98" s="80">
        <f>SUM(F88:F97)</f>
        <v>3847.0000000000005</v>
      </c>
      <c r="G98" s="80">
        <f>SUM(G93:G97)</f>
        <v>12480.000000000002</v>
      </c>
    </row>
    <row r="99" spans="1:7">
      <c r="A99" s="90" t="s">
        <v>11</v>
      </c>
      <c r="B99" s="90"/>
      <c r="C99" s="90"/>
      <c r="D99" s="90"/>
      <c r="E99" s="20">
        <v>0.1</v>
      </c>
      <c r="F99" s="81">
        <f>F98*10%</f>
        <v>384.70000000000005</v>
      </c>
      <c r="G99" s="81">
        <f>G98*10%</f>
        <v>1248.0000000000002</v>
      </c>
    </row>
    <row r="100" spans="1:7">
      <c r="A100" s="90" t="s">
        <v>12</v>
      </c>
      <c r="B100" s="90"/>
      <c r="C100" s="90"/>
      <c r="D100" s="90"/>
      <c r="E100" s="19"/>
      <c r="F100" s="81">
        <f>F98+F99</f>
        <v>4231.7000000000007</v>
      </c>
      <c r="G100" s="81">
        <f>G98+G99</f>
        <v>13728.000000000002</v>
      </c>
    </row>
    <row r="101" spans="1:7">
      <c r="A101" s="16" t="s">
        <v>13</v>
      </c>
      <c r="B101" s="16"/>
      <c r="C101" s="17"/>
      <c r="D101" s="18"/>
      <c r="E101" s="20">
        <v>0.3</v>
      </c>
      <c r="F101" s="82"/>
      <c r="G101" s="83"/>
    </row>
    <row r="102" spans="1:7">
      <c r="A102" s="90" t="s">
        <v>21</v>
      </c>
      <c r="B102" s="90"/>
      <c r="C102" s="90"/>
      <c r="D102" s="90"/>
      <c r="E102" s="19"/>
      <c r="F102" s="81">
        <f>F100/$E$26</f>
        <v>14105.66666666667</v>
      </c>
      <c r="G102" s="81">
        <f>G100/$E$26</f>
        <v>45760.000000000007</v>
      </c>
    </row>
    <row r="103" spans="1:7">
      <c r="A103" s="90" t="s">
        <v>25</v>
      </c>
      <c r="B103" s="90"/>
      <c r="C103" s="90"/>
      <c r="D103" s="90"/>
      <c r="E103" s="19"/>
      <c r="F103" s="81">
        <f>ROUNDUP(F102*(1+$E$29),-2)/(1+$E$29)</f>
        <v>14166.666666666666</v>
      </c>
      <c r="G103" s="81">
        <f>ROUNDUP(G102*(1+$E$29),-2)/(1+$E$29)</f>
        <v>45833.333333333328</v>
      </c>
    </row>
    <row r="104" spans="1:7">
      <c r="A104" s="91" t="s">
        <v>22</v>
      </c>
      <c r="B104" s="92"/>
      <c r="C104" s="92"/>
      <c r="D104" s="93"/>
      <c r="E104" s="20">
        <v>0.08</v>
      </c>
      <c r="F104" s="81">
        <f>F103*$E$29</f>
        <v>1133.3333333333333</v>
      </c>
      <c r="G104" s="81">
        <f>G103*$E$29</f>
        <v>3666.6666666666665</v>
      </c>
    </row>
    <row r="105" spans="1:7">
      <c r="A105" s="90" t="s">
        <v>23</v>
      </c>
      <c r="B105" s="90"/>
      <c r="C105" s="90"/>
      <c r="D105" s="90"/>
      <c r="E105" s="19"/>
      <c r="F105" s="85">
        <f>F103+F104</f>
        <v>15300</v>
      </c>
      <c r="G105" s="84">
        <f>G103+G104</f>
        <v>49499.999999999993</v>
      </c>
    </row>
    <row r="106" spans="1:7">
      <c r="A106" s="90" t="s">
        <v>24</v>
      </c>
      <c r="B106" s="90"/>
      <c r="C106" s="90"/>
      <c r="D106" s="90"/>
      <c r="E106" s="22"/>
      <c r="F106" s="21">
        <f>F100/F105</f>
        <v>0.27658169934640525</v>
      </c>
      <c r="G106" s="21">
        <f>G100/G105</f>
        <v>0.27733333333333343</v>
      </c>
    </row>
    <row r="108" spans="1:7">
      <c r="A108" s="94" t="s">
        <v>2</v>
      </c>
      <c r="B108" s="94"/>
      <c r="C108" s="94"/>
      <c r="D108" s="94"/>
      <c r="E108" s="94"/>
      <c r="F108" s="94"/>
      <c r="G108" s="94"/>
    </row>
    <row r="109" spans="1:7">
      <c r="A109" s="95" t="s">
        <v>3</v>
      </c>
      <c r="B109" s="96"/>
      <c r="C109" s="96"/>
      <c r="D109" s="97"/>
      <c r="E109" s="2" t="s">
        <v>4</v>
      </c>
      <c r="F109" s="3"/>
      <c r="G109" s="4">
        <v>5</v>
      </c>
    </row>
    <row r="110" spans="1:7">
      <c r="A110" s="98" t="str">
        <f>RECETAS!B70</f>
        <v>MAZAMORRA</v>
      </c>
      <c r="B110" s="99"/>
      <c r="C110" s="99"/>
      <c r="D110" s="100"/>
      <c r="E110" s="5" t="s">
        <v>5</v>
      </c>
      <c r="F110" s="1"/>
      <c r="G110" s="6">
        <v>25</v>
      </c>
    </row>
    <row r="111" spans="1:7" ht="25.5">
      <c r="A111" s="7" t="s">
        <v>6</v>
      </c>
      <c r="B111" s="8" t="s">
        <v>7</v>
      </c>
      <c r="C111" s="9" t="s">
        <v>14</v>
      </c>
      <c r="D111" s="10" t="s">
        <v>15</v>
      </c>
      <c r="E111" s="8" t="s">
        <v>16</v>
      </c>
      <c r="F111" s="11" t="s">
        <v>8</v>
      </c>
      <c r="G111" s="12" t="s">
        <v>9</v>
      </c>
    </row>
    <row r="112" spans="1:7">
      <c r="A112" s="31">
        <f>VLOOKUP(B112,PRECIOS!$A$1:$H$51,2)</f>
        <v>1140002</v>
      </c>
      <c r="B112" s="31" t="s">
        <v>185</v>
      </c>
      <c r="C112" s="13" t="s">
        <v>27</v>
      </c>
      <c r="D112" s="29">
        <f>E112/$G$4</f>
        <v>140</v>
      </c>
      <c r="E112" s="14">
        <v>3500</v>
      </c>
      <c r="F112" s="66">
        <f>9*D112</f>
        <v>1260</v>
      </c>
      <c r="G112" s="15">
        <f t="shared" ref="G112:G122" si="10">F112*$G$4</f>
        <v>31500</v>
      </c>
    </row>
    <row r="113" spans="1:7">
      <c r="A113" s="31">
        <f>VLOOKUP(B113,PRECIOS!$A$1:$H$51,2)</f>
        <v>1110008</v>
      </c>
      <c r="B113" s="31" t="s">
        <v>186</v>
      </c>
      <c r="C113" s="13" t="s">
        <v>27</v>
      </c>
      <c r="D113" s="29">
        <f t="shared" ref="D113:D122" si="11">E113/$G$4</f>
        <v>60</v>
      </c>
      <c r="E113" s="14">
        <v>1500</v>
      </c>
      <c r="F113" s="66">
        <f>2.2*D113</f>
        <v>132</v>
      </c>
      <c r="G113" s="15">
        <f t="shared" si="10"/>
        <v>3300</v>
      </c>
    </row>
    <row r="114" spans="1:7">
      <c r="A114" s="31">
        <f>VLOOKUP(B114,PRECIOS!$A$1:$H$51,2)</f>
        <v>1110008</v>
      </c>
      <c r="B114" s="31" t="s">
        <v>187</v>
      </c>
      <c r="C114" s="13" t="s">
        <v>27</v>
      </c>
      <c r="D114" s="29">
        <f t="shared" si="11"/>
        <v>60</v>
      </c>
      <c r="E114" s="14">
        <v>1500</v>
      </c>
      <c r="F114" s="66">
        <f>2.6*D114</f>
        <v>156</v>
      </c>
      <c r="G114" s="15">
        <f t="shared" si="10"/>
        <v>3900</v>
      </c>
    </row>
    <row r="115" spans="1:7">
      <c r="A115" s="31">
        <f>VLOOKUP(B115,PRECIOS!$A$1:$H$51,2)</f>
        <v>1210003</v>
      </c>
      <c r="B115" s="31" t="s">
        <v>188</v>
      </c>
      <c r="C115" s="13" t="s">
        <v>27</v>
      </c>
      <c r="D115" s="29">
        <f t="shared" si="11"/>
        <v>24</v>
      </c>
      <c r="E115" s="14">
        <v>600</v>
      </c>
      <c r="F115" s="66">
        <f>3*D115</f>
        <v>72</v>
      </c>
      <c r="G115" s="15">
        <f t="shared" si="10"/>
        <v>1800</v>
      </c>
    </row>
    <row r="116" spans="1:7">
      <c r="A116" s="31">
        <f>VLOOKUP(B116,PRECIOS!$A$1:$H$51,2)</f>
        <v>1220008</v>
      </c>
      <c r="B116" s="31" t="s">
        <v>99</v>
      </c>
      <c r="C116" s="13" t="s">
        <v>27</v>
      </c>
      <c r="D116" s="29">
        <f t="shared" si="11"/>
        <v>80</v>
      </c>
      <c r="E116" s="14">
        <v>2000</v>
      </c>
      <c r="F116" s="66">
        <f>3*D116</f>
        <v>240</v>
      </c>
      <c r="G116" s="15">
        <f t="shared" si="10"/>
        <v>6000</v>
      </c>
    </row>
    <row r="117" spans="1:7">
      <c r="A117" s="31">
        <f>VLOOKUP(B117,PRECIOS!$A$1:$H$51,2)</f>
        <v>1220006</v>
      </c>
      <c r="B117" s="31" t="s">
        <v>167</v>
      </c>
      <c r="C117" s="13" t="s">
        <v>27</v>
      </c>
      <c r="D117" s="29">
        <f t="shared" si="11"/>
        <v>80</v>
      </c>
      <c r="E117" s="14">
        <v>2000</v>
      </c>
      <c r="F117" s="66">
        <f>2.2*D117</f>
        <v>176</v>
      </c>
      <c r="G117" s="15">
        <f t="shared" si="10"/>
        <v>4400</v>
      </c>
    </row>
    <row r="118" spans="1:7">
      <c r="A118" s="31">
        <f>VLOOKUP(B118,PRECIOS!$A$1:$H$51,2)</f>
        <v>1110012</v>
      </c>
      <c r="B118" s="31" t="s">
        <v>189</v>
      </c>
      <c r="C118" s="13" t="s">
        <v>27</v>
      </c>
      <c r="D118" s="29">
        <f t="shared" si="11"/>
        <v>20</v>
      </c>
      <c r="E118" s="14">
        <v>500</v>
      </c>
      <c r="F118" s="66">
        <f>7*D118</f>
        <v>140</v>
      </c>
      <c r="G118" s="15">
        <f t="shared" si="10"/>
        <v>3500</v>
      </c>
    </row>
    <row r="119" spans="1:7">
      <c r="A119" s="31">
        <f>VLOOKUP(B119,PRECIOS!$A$1:$H$51,2)</f>
        <v>1210001</v>
      </c>
      <c r="B119" s="31" t="s">
        <v>178</v>
      </c>
      <c r="C119" s="13" t="s">
        <v>27</v>
      </c>
      <c r="D119" s="29">
        <f t="shared" si="11"/>
        <v>10</v>
      </c>
      <c r="E119" s="14">
        <v>250</v>
      </c>
      <c r="F119" s="66">
        <f>2.6*D119</f>
        <v>26</v>
      </c>
      <c r="G119" s="15">
        <f t="shared" si="10"/>
        <v>650</v>
      </c>
    </row>
    <row r="120" spans="1:7">
      <c r="A120" s="31">
        <f>VLOOKUP(B120,PRECIOS!$A$1:$H$51,2)</f>
        <v>1120004</v>
      </c>
      <c r="B120" s="31" t="s">
        <v>190</v>
      </c>
      <c r="C120" s="13" t="s">
        <v>27</v>
      </c>
      <c r="D120" s="29">
        <f t="shared" si="11"/>
        <v>40</v>
      </c>
      <c r="E120" s="14">
        <v>1000</v>
      </c>
      <c r="F120" s="66">
        <f>1.1*D120</f>
        <v>44</v>
      </c>
      <c r="G120" s="15">
        <f t="shared" si="10"/>
        <v>1100</v>
      </c>
    </row>
    <row r="121" spans="1:7">
      <c r="A121" s="31">
        <f>VLOOKUP(B121,PRECIOS!$A$1:$H$51,2)</f>
        <v>1110011</v>
      </c>
      <c r="B121" s="31" t="s">
        <v>98</v>
      </c>
      <c r="C121" s="13" t="s">
        <v>27</v>
      </c>
      <c r="D121" s="29">
        <f t="shared" si="11"/>
        <v>60</v>
      </c>
      <c r="E121" s="14">
        <v>1500</v>
      </c>
      <c r="F121" s="66">
        <f>2.8*D121</f>
        <v>168</v>
      </c>
      <c r="G121" s="15">
        <f t="shared" si="10"/>
        <v>4200</v>
      </c>
    </row>
    <row r="122" spans="1:7">
      <c r="A122" s="31">
        <f>VLOOKUP(B122,PRECIOS!$A$1:$H$51,2)</f>
        <v>1110010</v>
      </c>
      <c r="B122" s="31" t="s">
        <v>91</v>
      </c>
      <c r="C122" s="13" t="s">
        <v>27</v>
      </c>
      <c r="D122" s="29">
        <f t="shared" si="11"/>
        <v>40</v>
      </c>
      <c r="E122" s="14">
        <v>1000</v>
      </c>
      <c r="F122" s="66">
        <f>12*D122</f>
        <v>480</v>
      </c>
      <c r="G122" s="15">
        <f t="shared" si="10"/>
        <v>12000</v>
      </c>
    </row>
    <row r="123" spans="1:7">
      <c r="A123" s="90" t="s">
        <v>10</v>
      </c>
      <c r="B123" s="90"/>
      <c r="C123" s="90"/>
      <c r="D123" s="90"/>
      <c r="E123" s="19"/>
      <c r="F123" s="80">
        <f>SUM(F113:F122)</f>
        <v>1634</v>
      </c>
      <c r="G123" s="80">
        <f>SUM(G118:G122)</f>
        <v>21450</v>
      </c>
    </row>
    <row r="124" spans="1:7">
      <c r="A124" s="90" t="s">
        <v>11</v>
      </c>
      <c r="B124" s="90"/>
      <c r="C124" s="90"/>
      <c r="D124" s="90"/>
      <c r="E124" s="20">
        <v>0.1</v>
      </c>
      <c r="F124" s="81">
        <f>F123*10%</f>
        <v>163.4</v>
      </c>
      <c r="G124" s="81">
        <f>G123*10%</f>
        <v>2145</v>
      </c>
    </row>
    <row r="125" spans="1:7">
      <c r="A125" s="90" t="s">
        <v>12</v>
      </c>
      <c r="B125" s="90"/>
      <c r="C125" s="90"/>
      <c r="D125" s="90"/>
      <c r="E125" s="19"/>
      <c r="F125" s="81">
        <f>F123+F124</f>
        <v>1797.4</v>
      </c>
      <c r="G125" s="81">
        <f>G123+G124</f>
        <v>23595</v>
      </c>
    </row>
    <row r="126" spans="1:7">
      <c r="A126" s="16" t="s">
        <v>13</v>
      </c>
      <c r="B126" s="16"/>
      <c r="C126" s="17"/>
      <c r="D126" s="18"/>
      <c r="E126" s="20">
        <v>0.3</v>
      </c>
      <c r="F126" s="82"/>
      <c r="G126" s="83"/>
    </row>
    <row r="127" spans="1:7">
      <c r="A127" s="90" t="s">
        <v>21</v>
      </c>
      <c r="B127" s="90"/>
      <c r="C127" s="90"/>
      <c r="D127" s="90"/>
      <c r="E127" s="19"/>
      <c r="F127" s="81">
        <f>F125/$E$26</f>
        <v>5991.3333333333339</v>
      </c>
      <c r="G127" s="81">
        <f>G125/$E$26</f>
        <v>78650</v>
      </c>
    </row>
    <row r="128" spans="1:7">
      <c r="A128" s="90" t="s">
        <v>25</v>
      </c>
      <c r="B128" s="90"/>
      <c r="C128" s="90"/>
      <c r="D128" s="90"/>
      <c r="E128" s="19"/>
      <c r="F128" s="81">
        <f>ROUNDUP(F127*(1+$E$29),-2)/(1+$E$29)</f>
        <v>6018.5185185185182</v>
      </c>
      <c r="G128" s="81">
        <f>ROUNDUP(G127*(1+$E$29),-2)/(1+$E$29)</f>
        <v>78703.703703703693</v>
      </c>
    </row>
    <row r="129" spans="1:7">
      <c r="A129" s="91" t="s">
        <v>22</v>
      </c>
      <c r="B129" s="92"/>
      <c r="C129" s="92"/>
      <c r="D129" s="93"/>
      <c r="E129" s="20">
        <v>0.08</v>
      </c>
      <c r="F129" s="81">
        <f>F128*$E$29</f>
        <v>481.48148148148147</v>
      </c>
      <c r="G129" s="81">
        <f>G128*$E$29</f>
        <v>6296.2962962962956</v>
      </c>
    </row>
    <row r="130" spans="1:7">
      <c r="A130" s="90" t="s">
        <v>23</v>
      </c>
      <c r="B130" s="90"/>
      <c r="C130" s="90"/>
      <c r="D130" s="90"/>
      <c r="E130" s="19"/>
      <c r="F130" s="85">
        <f>F128+F129</f>
        <v>6500</v>
      </c>
      <c r="G130" s="84">
        <f>G128+G129</f>
        <v>84999.999999999985</v>
      </c>
    </row>
    <row r="131" spans="1:7">
      <c r="A131" s="90" t="s">
        <v>24</v>
      </c>
      <c r="B131" s="90"/>
      <c r="C131" s="90"/>
      <c r="D131" s="90"/>
      <c r="E131" s="22"/>
      <c r="F131" s="21">
        <f>F125/F130</f>
        <v>0.27652307692307693</v>
      </c>
      <c r="G131" s="21">
        <f>G125/G130</f>
        <v>0.27758823529411769</v>
      </c>
    </row>
    <row r="133" spans="1:7">
      <c r="A133" s="94" t="s">
        <v>2</v>
      </c>
      <c r="B133" s="94"/>
      <c r="C133" s="94"/>
      <c r="D133" s="94"/>
      <c r="E133" s="94"/>
      <c r="F133" s="94"/>
      <c r="G133" s="94"/>
    </row>
    <row r="134" spans="1:7">
      <c r="A134" s="95" t="s">
        <v>3</v>
      </c>
      <c r="B134" s="96"/>
      <c r="C134" s="96"/>
      <c r="D134" s="97"/>
      <c r="E134" s="2" t="s">
        <v>4</v>
      </c>
      <c r="F134" s="3"/>
      <c r="G134" s="4">
        <v>6</v>
      </c>
    </row>
    <row r="135" spans="1:7">
      <c r="A135" s="98" t="str">
        <f>RECETAS!B85</f>
        <v>SANCOCHO DE GALLINA</v>
      </c>
      <c r="B135" s="99"/>
      <c r="C135" s="99"/>
      <c r="D135" s="100"/>
      <c r="E135" s="5" t="s">
        <v>5</v>
      </c>
      <c r="F135" s="1"/>
      <c r="G135" s="6">
        <v>4</v>
      </c>
    </row>
    <row r="136" spans="1:7" ht="25.5">
      <c r="A136" s="7" t="s">
        <v>6</v>
      </c>
      <c r="B136" s="8" t="s">
        <v>7</v>
      </c>
      <c r="C136" s="9" t="s">
        <v>14</v>
      </c>
      <c r="D136" s="10" t="s">
        <v>15</v>
      </c>
      <c r="E136" s="8" t="s">
        <v>16</v>
      </c>
      <c r="F136" s="11" t="s">
        <v>8</v>
      </c>
      <c r="G136" s="12" t="s">
        <v>9</v>
      </c>
    </row>
    <row r="137" spans="1:7">
      <c r="A137" s="31">
        <f>VLOOKUP(B137,PRECIOS!$A$1:$H$51,2)</f>
        <v>1110010</v>
      </c>
      <c r="B137" s="31" t="s">
        <v>191</v>
      </c>
      <c r="C137" s="13" t="s">
        <v>27</v>
      </c>
      <c r="D137" s="29">
        <f>E137/$G$135</f>
        <v>300</v>
      </c>
      <c r="E137" s="32">
        <v>1200</v>
      </c>
      <c r="F137" s="66">
        <f>11*D137</f>
        <v>3300</v>
      </c>
      <c r="G137" s="15">
        <f t="shared" ref="G137:G144" si="12">F137*$G$4</f>
        <v>82500</v>
      </c>
    </row>
    <row r="138" spans="1:7">
      <c r="A138" s="31">
        <f>VLOOKUP(B138,PRECIOS!$A$1:$H$51,2)</f>
        <v>1110008</v>
      </c>
      <c r="B138" s="31" t="s">
        <v>192</v>
      </c>
      <c r="C138" s="13" t="s">
        <v>27</v>
      </c>
      <c r="D138" s="29">
        <f t="shared" ref="D138:D144" si="13">E138/$G$135</f>
        <v>22.75</v>
      </c>
      <c r="E138" s="32">
        <v>91</v>
      </c>
      <c r="F138" s="66">
        <f>2.2*D138</f>
        <v>50.050000000000004</v>
      </c>
      <c r="G138" s="15">
        <f t="shared" si="12"/>
        <v>1251.25</v>
      </c>
    </row>
    <row r="139" spans="1:7">
      <c r="A139" s="31">
        <f>VLOOKUP(B139,PRECIOS!$A$1:$H$51,2)</f>
        <v>1120005</v>
      </c>
      <c r="B139" s="31" t="s">
        <v>193</v>
      </c>
      <c r="C139" s="13" t="s">
        <v>27</v>
      </c>
      <c r="D139" s="29">
        <f t="shared" si="13"/>
        <v>23</v>
      </c>
      <c r="E139" s="32">
        <v>92</v>
      </c>
      <c r="F139" s="66">
        <f>1.8*D139</f>
        <v>41.4</v>
      </c>
      <c r="G139" s="15">
        <f t="shared" si="12"/>
        <v>1035</v>
      </c>
    </row>
    <row r="140" spans="1:7">
      <c r="A140" s="31">
        <f>VLOOKUP(B140,PRECIOS!$A$1:$H$51,2)</f>
        <v>1210003</v>
      </c>
      <c r="B140" s="31" t="s">
        <v>158</v>
      </c>
      <c r="C140" s="13" t="s">
        <v>27</v>
      </c>
      <c r="D140" s="29">
        <f t="shared" si="13"/>
        <v>23.25</v>
      </c>
      <c r="E140" s="32">
        <v>93</v>
      </c>
      <c r="F140" s="66">
        <f>2.6*D140</f>
        <v>60.45</v>
      </c>
      <c r="G140" s="15">
        <f t="shared" si="12"/>
        <v>1511.25</v>
      </c>
    </row>
    <row r="141" spans="1:7">
      <c r="A141" s="31">
        <f>VLOOKUP(B141,PRECIOS!$A$1:$H$51,2)</f>
        <v>1110010</v>
      </c>
      <c r="B141" s="31" t="s">
        <v>194</v>
      </c>
      <c r="C141" s="13" t="s">
        <v>27</v>
      </c>
      <c r="D141" s="29">
        <f t="shared" si="13"/>
        <v>23.5</v>
      </c>
      <c r="E141" s="32">
        <v>94</v>
      </c>
      <c r="F141" s="66">
        <f>1.6*D141</f>
        <v>37.6</v>
      </c>
      <c r="G141" s="15">
        <f t="shared" si="12"/>
        <v>940</v>
      </c>
    </row>
    <row r="142" spans="1:7">
      <c r="A142" s="31">
        <f>VLOOKUP(B142,PRECIOS!$A$1:$H$51,2)</f>
        <v>1220006</v>
      </c>
      <c r="B142" s="31" t="s">
        <v>167</v>
      </c>
      <c r="C142" s="13" t="s">
        <v>27</v>
      </c>
      <c r="D142" s="29">
        <f t="shared" si="13"/>
        <v>6.25</v>
      </c>
      <c r="E142" s="32">
        <v>25</v>
      </c>
      <c r="F142" s="66">
        <f>2.2*D142</f>
        <v>13.750000000000002</v>
      </c>
      <c r="G142" s="15">
        <f t="shared" si="12"/>
        <v>343.75000000000006</v>
      </c>
    </row>
    <row r="143" spans="1:7">
      <c r="A143" s="31">
        <f>VLOOKUP(B143,PRECIOS!$A$1:$H$51,2)</f>
        <v>1220003</v>
      </c>
      <c r="B143" s="31" t="s">
        <v>195</v>
      </c>
      <c r="C143" s="13" t="s">
        <v>27</v>
      </c>
      <c r="D143" s="29">
        <f t="shared" si="13"/>
        <v>0.5</v>
      </c>
      <c r="E143" s="32">
        <v>2</v>
      </c>
      <c r="F143" s="66">
        <f>3*D143</f>
        <v>1.5</v>
      </c>
      <c r="G143" s="15">
        <f t="shared" si="12"/>
        <v>37.5</v>
      </c>
    </row>
    <row r="144" spans="1:7">
      <c r="A144" s="31">
        <f>VLOOKUP(B144,PRECIOS!$A$1:$H$51,2)</f>
        <v>1220008</v>
      </c>
      <c r="B144" s="31" t="s">
        <v>99</v>
      </c>
      <c r="C144" s="13" t="s">
        <v>27</v>
      </c>
      <c r="D144" s="29">
        <f t="shared" si="13"/>
        <v>62.5</v>
      </c>
      <c r="E144" s="32">
        <v>250</v>
      </c>
      <c r="F144" s="66">
        <f>3*D144</f>
        <v>187.5</v>
      </c>
      <c r="G144" s="15">
        <f t="shared" si="12"/>
        <v>4687.5</v>
      </c>
    </row>
    <row r="145" spans="1:7">
      <c r="A145" s="90" t="s">
        <v>10</v>
      </c>
      <c r="B145" s="90"/>
      <c r="C145" s="90"/>
      <c r="D145" s="90"/>
      <c r="E145" s="19"/>
      <c r="F145" s="80">
        <f>SUM(F135:F144)</f>
        <v>3692.25</v>
      </c>
      <c r="G145" s="80">
        <f>SUM(G140:G144)</f>
        <v>7520</v>
      </c>
    </row>
    <row r="146" spans="1:7">
      <c r="A146" s="90" t="s">
        <v>11</v>
      </c>
      <c r="B146" s="90"/>
      <c r="C146" s="90"/>
      <c r="D146" s="90"/>
      <c r="E146" s="20">
        <v>0.1</v>
      </c>
      <c r="F146" s="81">
        <f>F145*10%</f>
        <v>369.22500000000002</v>
      </c>
      <c r="G146" s="81">
        <f>G145*10%</f>
        <v>752</v>
      </c>
    </row>
    <row r="147" spans="1:7">
      <c r="A147" s="90" t="s">
        <v>12</v>
      </c>
      <c r="B147" s="90"/>
      <c r="C147" s="90"/>
      <c r="D147" s="90"/>
      <c r="E147" s="19"/>
      <c r="F147" s="81">
        <f>F145+F146</f>
        <v>4061.4749999999999</v>
      </c>
      <c r="G147" s="81">
        <f>G145+G146</f>
        <v>8272</v>
      </c>
    </row>
    <row r="148" spans="1:7">
      <c r="A148" s="16" t="s">
        <v>13</v>
      </c>
      <c r="B148" s="16"/>
      <c r="C148" s="17"/>
      <c r="D148" s="18"/>
      <c r="E148" s="20">
        <v>0.3</v>
      </c>
      <c r="F148" s="82"/>
      <c r="G148" s="83"/>
    </row>
    <row r="149" spans="1:7">
      <c r="A149" s="90" t="s">
        <v>21</v>
      </c>
      <c r="B149" s="90"/>
      <c r="C149" s="90"/>
      <c r="D149" s="90"/>
      <c r="E149" s="19"/>
      <c r="F149" s="81">
        <f>F147/$E$26</f>
        <v>13538.25</v>
      </c>
      <c r="G149" s="81">
        <f>G147/$E$26</f>
        <v>27573.333333333336</v>
      </c>
    </row>
    <row r="150" spans="1:7">
      <c r="A150" s="90" t="s">
        <v>25</v>
      </c>
      <c r="B150" s="90"/>
      <c r="C150" s="90"/>
      <c r="D150" s="90"/>
      <c r="E150" s="19"/>
      <c r="F150" s="81">
        <f>ROUNDUP(F149*(1+$E$29),-2)/(1+$E$29)</f>
        <v>13611.111111111109</v>
      </c>
      <c r="G150" s="81">
        <f>ROUNDUP(G149*(1+$E$29),-2)/(1+$E$29)</f>
        <v>27592.592592592591</v>
      </c>
    </row>
    <row r="151" spans="1:7">
      <c r="A151" s="91" t="s">
        <v>22</v>
      </c>
      <c r="B151" s="92"/>
      <c r="C151" s="92"/>
      <c r="D151" s="93"/>
      <c r="E151" s="20">
        <v>0.08</v>
      </c>
      <c r="F151" s="81">
        <f>F150*$E$29</f>
        <v>1088.8888888888887</v>
      </c>
      <c r="G151" s="81">
        <f>G150*$E$29</f>
        <v>2207.4074074074074</v>
      </c>
    </row>
    <row r="152" spans="1:7">
      <c r="A152" s="90" t="s">
        <v>23</v>
      </c>
      <c r="B152" s="90"/>
      <c r="C152" s="90"/>
      <c r="D152" s="90"/>
      <c r="E152" s="19"/>
      <c r="F152" s="85">
        <f>F150+F151</f>
        <v>14699.999999999998</v>
      </c>
      <c r="G152" s="84">
        <f>G150+G151</f>
        <v>29800</v>
      </c>
    </row>
    <row r="153" spans="1:7">
      <c r="A153" s="90" t="s">
        <v>24</v>
      </c>
      <c r="B153" s="90"/>
      <c r="C153" s="90"/>
      <c r="D153" s="90"/>
      <c r="E153" s="22"/>
      <c r="F153" s="21">
        <f>F147/F152</f>
        <v>0.27629081632653063</v>
      </c>
      <c r="G153" s="21">
        <f>G147/G152</f>
        <v>0.27758389261744965</v>
      </c>
    </row>
    <row r="155" spans="1:7">
      <c r="A155" s="94" t="s">
        <v>2</v>
      </c>
      <c r="B155" s="94"/>
      <c r="C155" s="94"/>
      <c r="D155" s="94"/>
      <c r="E155" s="94"/>
      <c r="F155" s="94"/>
      <c r="G155" s="94"/>
    </row>
    <row r="156" spans="1:7">
      <c r="A156" s="95" t="s">
        <v>3</v>
      </c>
      <c r="B156" s="96"/>
      <c r="C156" s="96"/>
      <c r="D156" s="97"/>
      <c r="E156" s="2" t="s">
        <v>4</v>
      </c>
      <c r="F156" s="3"/>
      <c r="G156" s="4">
        <v>7</v>
      </c>
    </row>
    <row r="157" spans="1:7">
      <c r="A157" s="98" t="str">
        <f>RECETAS!B97</f>
        <v>SOBREBARRIGA</v>
      </c>
      <c r="B157" s="99"/>
      <c r="C157" s="99"/>
      <c r="D157" s="100"/>
      <c r="E157" s="5" t="s">
        <v>5</v>
      </c>
      <c r="F157" s="1"/>
      <c r="G157" s="6">
        <v>6</v>
      </c>
    </row>
    <row r="158" spans="1:7" ht="25.5">
      <c r="A158" s="7" t="s">
        <v>6</v>
      </c>
      <c r="B158" s="8" t="s">
        <v>7</v>
      </c>
      <c r="C158" s="9" t="s">
        <v>14</v>
      </c>
      <c r="D158" s="10" t="s">
        <v>15</v>
      </c>
      <c r="E158" s="8" t="s">
        <v>16</v>
      </c>
      <c r="F158" s="11" t="s">
        <v>8</v>
      </c>
      <c r="G158" s="12" t="s">
        <v>9</v>
      </c>
    </row>
    <row r="159" spans="1:7">
      <c r="A159" s="31">
        <f>VLOOKUP(B159,PRECIOS!$A$1:$H$51,2)</f>
        <v>1120004</v>
      </c>
      <c r="B159" s="31" t="s">
        <v>152</v>
      </c>
      <c r="C159" s="13" t="s">
        <v>27</v>
      </c>
      <c r="D159" s="88">
        <f>E159/$G$157</f>
        <v>350</v>
      </c>
      <c r="E159" s="14">
        <v>2100</v>
      </c>
      <c r="F159" s="66">
        <f>16*D159</f>
        <v>5600</v>
      </c>
      <c r="G159" s="15">
        <f t="shared" ref="G159:G168" si="14">F159*$G$4</f>
        <v>140000</v>
      </c>
    </row>
    <row r="160" spans="1:7">
      <c r="A160" s="31">
        <f>VLOOKUP(B160,PRECIOS!$A$1:$H$51,2)</f>
        <v>1340001</v>
      </c>
      <c r="B160" s="31" t="s">
        <v>166</v>
      </c>
      <c r="C160" s="13" t="s">
        <v>27</v>
      </c>
      <c r="D160" s="88">
        <f t="shared" ref="D160:D168" si="15">E160/$G$157</f>
        <v>116.66666666666667</v>
      </c>
      <c r="E160" s="14">
        <v>700</v>
      </c>
      <c r="F160" s="66">
        <f>2.2*D160</f>
        <v>256.66666666666669</v>
      </c>
      <c r="G160" s="15">
        <f t="shared" si="14"/>
        <v>6416.666666666667</v>
      </c>
    </row>
    <row r="161" spans="1:7">
      <c r="A161" s="50">
        <v>1120001</v>
      </c>
      <c r="B161" s="31" t="s">
        <v>58</v>
      </c>
      <c r="C161" s="13" t="s">
        <v>27</v>
      </c>
      <c r="D161" s="88">
        <f t="shared" si="15"/>
        <v>16.666666666666668</v>
      </c>
      <c r="E161" s="14">
        <v>100</v>
      </c>
      <c r="F161" s="66">
        <f>3*D161</f>
        <v>50</v>
      </c>
      <c r="G161" s="15">
        <f t="shared" si="14"/>
        <v>1250</v>
      </c>
    </row>
    <row r="162" spans="1:7">
      <c r="A162" s="31">
        <f>VLOOKUP(B162,PRECIOS!$A$1:$H$51,2)</f>
        <v>1220006</v>
      </c>
      <c r="B162" s="31" t="s">
        <v>167</v>
      </c>
      <c r="C162" s="13" t="s">
        <v>27</v>
      </c>
      <c r="D162" s="88">
        <f t="shared" si="15"/>
        <v>50</v>
      </c>
      <c r="E162" s="14">
        <v>300</v>
      </c>
      <c r="F162" s="66">
        <f>2.2*D162</f>
        <v>110.00000000000001</v>
      </c>
      <c r="G162" s="15">
        <f t="shared" si="14"/>
        <v>2750.0000000000005</v>
      </c>
    </row>
    <row r="163" spans="1:7">
      <c r="A163" s="31">
        <f>VLOOKUP(B163,PRECIOS!$A$1:$H$51,2)</f>
        <v>1220006</v>
      </c>
      <c r="B163" s="31" t="s">
        <v>106</v>
      </c>
      <c r="C163" s="13" t="s">
        <v>27</v>
      </c>
      <c r="D163" s="88">
        <f t="shared" si="15"/>
        <v>50</v>
      </c>
      <c r="E163" s="14">
        <v>300</v>
      </c>
      <c r="F163" s="66">
        <f>2.6*D163</f>
        <v>130</v>
      </c>
      <c r="G163" s="15">
        <f t="shared" si="14"/>
        <v>3250</v>
      </c>
    </row>
    <row r="164" spans="1:7">
      <c r="A164" s="31">
        <f>VLOOKUP(B164,PRECIOS!$A$1:$H$51,2)</f>
        <v>1220003</v>
      </c>
      <c r="B164" s="31" t="s">
        <v>95</v>
      </c>
      <c r="C164" s="13" t="s">
        <v>27</v>
      </c>
      <c r="D164" s="88">
        <f t="shared" si="15"/>
        <v>3.3333333333333335</v>
      </c>
      <c r="E164" s="14">
        <v>20</v>
      </c>
      <c r="F164" s="66">
        <f>2.2*D164</f>
        <v>7.3333333333333339</v>
      </c>
      <c r="G164" s="15">
        <f t="shared" si="14"/>
        <v>183.33333333333334</v>
      </c>
    </row>
    <row r="165" spans="1:7">
      <c r="A165" s="31">
        <f>VLOOKUP(B165,PRECIOS!$A$1:$H$51,2)</f>
        <v>1110005</v>
      </c>
      <c r="B165" s="31" t="s">
        <v>110</v>
      </c>
      <c r="C165" s="13" t="s">
        <v>27</v>
      </c>
      <c r="D165" s="88">
        <f t="shared" si="15"/>
        <v>0.83333333333333337</v>
      </c>
      <c r="E165" s="14">
        <v>5</v>
      </c>
      <c r="F165" s="66">
        <f>3*D165</f>
        <v>2.5</v>
      </c>
      <c r="G165" s="15">
        <f t="shared" si="14"/>
        <v>62.5</v>
      </c>
    </row>
    <row r="166" spans="1:7">
      <c r="A166" s="31">
        <f>VLOOKUP(B166,PRECIOS!$A$1:$H$51,2)</f>
        <v>1110011</v>
      </c>
      <c r="B166" s="31" t="s">
        <v>196</v>
      </c>
      <c r="C166" s="13" t="s">
        <v>27</v>
      </c>
      <c r="D166" s="88">
        <f t="shared" si="15"/>
        <v>10</v>
      </c>
      <c r="E166" s="14">
        <v>60</v>
      </c>
      <c r="F166" s="66">
        <f>6*D166</f>
        <v>60</v>
      </c>
      <c r="G166" s="15">
        <f t="shared" si="14"/>
        <v>1500</v>
      </c>
    </row>
    <row r="167" spans="1:7">
      <c r="A167" s="31">
        <f>VLOOKUP(B167,PRECIOS!$A$1:$H$51,2)</f>
        <v>1110011</v>
      </c>
      <c r="B167" s="31" t="s">
        <v>90</v>
      </c>
      <c r="C167" s="13" t="s">
        <v>27</v>
      </c>
      <c r="D167" s="88">
        <f t="shared" si="15"/>
        <v>0.5</v>
      </c>
      <c r="E167" s="14">
        <v>3</v>
      </c>
      <c r="F167" s="66">
        <f>1.1*D167</f>
        <v>0.55000000000000004</v>
      </c>
      <c r="G167" s="15">
        <f t="shared" si="14"/>
        <v>13.750000000000002</v>
      </c>
    </row>
    <row r="168" spans="1:7">
      <c r="A168" s="31">
        <f>VLOOKUP(B168,PRECIOS!$A$1:$H$51,2)</f>
        <v>1110010</v>
      </c>
      <c r="B168" s="31" t="s">
        <v>91</v>
      </c>
      <c r="C168" s="13" t="s">
        <v>27</v>
      </c>
      <c r="D168" s="88">
        <f t="shared" si="15"/>
        <v>0.5</v>
      </c>
      <c r="E168" s="14">
        <v>3</v>
      </c>
      <c r="F168" s="66">
        <f>3*D168</f>
        <v>1.5</v>
      </c>
      <c r="G168" s="15">
        <f t="shared" si="14"/>
        <v>37.5</v>
      </c>
    </row>
    <row r="169" spans="1:7">
      <c r="A169" s="90" t="s">
        <v>10</v>
      </c>
      <c r="B169" s="90"/>
      <c r="C169" s="90"/>
      <c r="D169" s="90"/>
      <c r="E169" s="19"/>
      <c r="F169" s="80">
        <f>SUM(F159:F168)</f>
        <v>6218.55</v>
      </c>
      <c r="G169" s="80">
        <f>SUM(G164:G168)</f>
        <v>1797.0833333333333</v>
      </c>
    </row>
    <row r="170" spans="1:7">
      <c r="A170" s="90" t="s">
        <v>11</v>
      </c>
      <c r="B170" s="90"/>
      <c r="C170" s="90"/>
      <c r="D170" s="90"/>
      <c r="E170" s="20">
        <v>0.1</v>
      </c>
      <c r="F170" s="81">
        <f>F169*10%</f>
        <v>621.85500000000002</v>
      </c>
      <c r="G170" s="81">
        <f>G169*10%</f>
        <v>179.70833333333334</v>
      </c>
    </row>
    <row r="171" spans="1:7">
      <c r="A171" s="90" t="s">
        <v>12</v>
      </c>
      <c r="B171" s="90"/>
      <c r="C171" s="90"/>
      <c r="D171" s="90"/>
      <c r="E171" s="19"/>
      <c r="F171" s="81">
        <f>F169+F170</f>
        <v>6840.4050000000007</v>
      </c>
      <c r="G171" s="81">
        <f>G169+G170</f>
        <v>1976.7916666666665</v>
      </c>
    </row>
    <row r="172" spans="1:7">
      <c r="A172" s="16" t="s">
        <v>13</v>
      </c>
      <c r="B172" s="16"/>
      <c r="C172" s="17"/>
      <c r="D172" s="18"/>
      <c r="E172" s="20">
        <v>0.3</v>
      </c>
      <c r="F172" s="82"/>
      <c r="G172" s="83"/>
    </row>
    <row r="173" spans="1:7">
      <c r="A173" s="90" t="s">
        <v>21</v>
      </c>
      <c r="B173" s="90"/>
      <c r="C173" s="90"/>
      <c r="D173" s="90"/>
      <c r="E173" s="19"/>
      <c r="F173" s="81">
        <f>F171/$E$26</f>
        <v>22801.350000000002</v>
      </c>
      <c r="G173" s="81">
        <f>G171/$E$26</f>
        <v>6589.3055555555557</v>
      </c>
    </row>
    <row r="174" spans="1:7">
      <c r="A174" s="90" t="s">
        <v>25</v>
      </c>
      <c r="B174" s="90"/>
      <c r="C174" s="90"/>
      <c r="D174" s="90"/>
      <c r="E174" s="19"/>
      <c r="F174" s="81">
        <f>ROUNDUP(F173*(1+$E$29),-2)/(1+$E$29)</f>
        <v>22870.370370370369</v>
      </c>
      <c r="G174" s="81">
        <f>ROUNDUP(G173*(1+$E$29),-2)/(1+$E$29)</f>
        <v>6666.6666666666661</v>
      </c>
    </row>
    <row r="175" spans="1:7">
      <c r="A175" s="91" t="s">
        <v>22</v>
      </c>
      <c r="B175" s="92"/>
      <c r="C175" s="92"/>
      <c r="D175" s="93"/>
      <c r="E175" s="20">
        <v>0.08</v>
      </c>
      <c r="F175" s="81">
        <f>F174*$E$29</f>
        <v>1829.6296296296296</v>
      </c>
      <c r="G175" s="81">
        <f>G174*$E$29</f>
        <v>533.33333333333326</v>
      </c>
    </row>
    <row r="176" spans="1:7">
      <c r="A176" s="90" t="s">
        <v>23</v>
      </c>
      <c r="B176" s="90"/>
      <c r="C176" s="90"/>
      <c r="D176" s="90"/>
      <c r="E176" s="19"/>
      <c r="F176" s="85">
        <f>F174+F175</f>
        <v>24700</v>
      </c>
      <c r="G176" s="84">
        <f>G174+G175</f>
        <v>7199.9999999999991</v>
      </c>
    </row>
    <row r="177" spans="1:7">
      <c r="A177" s="90" t="s">
        <v>24</v>
      </c>
      <c r="B177" s="90"/>
      <c r="C177" s="90"/>
      <c r="D177" s="90"/>
      <c r="E177" s="22"/>
      <c r="F177" s="21">
        <f>F171/F176</f>
        <v>0.27693947368421057</v>
      </c>
      <c r="G177" s="21">
        <f>G171/G176</f>
        <v>0.27455439814814814</v>
      </c>
    </row>
    <row r="179" spans="1:7">
      <c r="A179" s="94" t="s">
        <v>2</v>
      </c>
      <c r="B179" s="94"/>
      <c r="C179" s="94"/>
      <c r="D179" s="94"/>
      <c r="E179" s="94"/>
      <c r="F179" s="94"/>
      <c r="G179" s="94"/>
    </row>
    <row r="180" spans="1:7">
      <c r="A180" s="95" t="s">
        <v>3</v>
      </c>
      <c r="B180" s="96"/>
      <c r="C180" s="96"/>
      <c r="D180" s="97"/>
      <c r="E180" s="2" t="s">
        <v>4</v>
      </c>
      <c r="F180" s="3"/>
      <c r="G180" s="4">
        <v>8</v>
      </c>
    </row>
    <row r="181" spans="1:7">
      <c r="A181" s="98" t="str">
        <f>RECETAS!B111</f>
        <v>TAMAL BOGOTANO</v>
      </c>
      <c r="B181" s="99"/>
      <c r="C181" s="99"/>
      <c r="D181" s="100"/>
      <c r="E181" s="5" t="s">
        <v>5</v>
      </c>
      <c r="F181" s="1"/>
      <c r="G181" s="6">
        <v>10</v>
      </c>
    </row>
    <row r="182" spans="1:7" ht="25.5">
      <c r="A182" s="7" t="s">
        <v>6</v>
      </c>
      <c r="B182" s="8" t="s">
        <v>7</v>
      </c>
      <c r="C182" s="9" t="s">
        <v>14</v>
      </c>
      <c r="D182" s="10" t="s">
        <v>15</v>
      </c>
      <c r="E182" s="8" t="s">
        <v>16</v>
      </c>
      <c r="F182" s="11" t="s">
        <v>8</v>
      </c>
      <c r="G182" s="12" t="s">
        <v>9</v>
      </c>
    </row>
    <row r="183" spans="1:7">
      <c r="A183" s="31">
        <f>VLOOKUP(B183,PRECIOS!$A$1:$H$51,2)</f>
        <v>1320001</v>
      </c>
      <c r="B183" s="31" t="s">
        <v>197</v>
      </c>
      <c r="C183" s="13" t="s">
        <v>27</v>
      </c>
      <c r="D183" s="29">
        <f>E183/$G$181</f>
        <v>120</v>
      </c>
      <c r="E183" s="14">
        <v>1200</v>
      </c>
      <c r="F183" s="66">
        <f>2.2*D183</f>
        <v>264</v>
      </c>
      <c r="G183" s="15">
        <f t="shared" ref="G183:G194" si="16">F183*$G$4</f>
        <v>6600</v>
      </c>
    </row>
    <row r="184" spans="1:7">
      <c r="A184" s="31">
        <f>VLOOKUP(B184,PRECIOS!$A$1:$H$51,2)</f>
        <v>1110010</v>
      </c>
      <c r="B184" s="31" t="s">
        <v>168</v>
      </c>
      <c r="C184" s="13" t="s">
        <v>27</v>
      </c>
      <c r="D184" s="29">
        <f t="shared" ref="D184:D194" si="17">E184/$G$181</f>
        <v>100</v>
      </c>
      <c r="E184" s="14">
        <v>1000</v>
      </c>
      <c r="F184" s="66">
        <f>11*D184</f>
        <v>1100</v>
      </c>
      <c r="G184" s="15">
        <f t="shared" si="16"/>
        <v>27500</v>
      </c>
    </row>
    <row r="185" spans="1:7">
      <c r="A185" s="31">
        <f>VLOOKUP(B185,PRECIOS!$A$1:$H$51,2)</f>
        <v>1110005</v>
      </c>
      <c r="B185" s="31" t="s">
        <v>198</v>
      </c>
      <c r="C185" s="13" t="s">
        <v>27</v>
      </c>
      <c r="D185" s="29">
        <f t="shared" si="17"/>
        <v>100</v>
      </c>
      <c r="E185" s="14">
        <v>1000</v>
      </c>
      <c r="F185" s="66">
        <f>15*D185</f>
        <v>1500</v>
      </c>
      <c r="G185" s="15">
        <f t="shared" si="16"/>
        <v>37500</v>
      </c>
    </row>
    <row r="186" spans="1:7">
      <c r="A186" s="31">
        <f>VLOOKUP(B186,PRECIOS!$A$1:$H$51,2)</f>
        <v>1320001</v>
      </c>
      <c r="B186" s="31" t="s">
        <v>163</v>
      </c>
      <c r="C186" s="13" t="s">
        <v>27</v>
      </c>
      <c r="D186" s="29">
        <f t="shared" si="17"/>
        <v>50</v>
      </c>
      <c r="E186" s="14">
        <v>500</v>
      </c>
      <c r="F186" s="66">
        <f>11*D186</f>
        <v>550</v>
      </c>
      <c r="G186" s="15">
        <f t="shared" si="16"/>
        <v>13750</v>
      </c>
    </row>
    <row r="187" spans="1:7">
      <c r="A187" s="31">
        <f>VLOOKUP(B187,PRECIOS!$A$1:$H$51,2)</f>
        <v>1220005</v>
      </c>
      <c r="B187" s="31" t="s">
        <v>199</v>
      </c>
      <c r="C187" s="13" t="s">
        <v>27</v>
      </c>
      <c r="D187" s="29">
        <f t="shared" si="17"/>
        <v>25</v>
      </c>
      <c r="E187" s="14">
        <v>250</v>
      </c>
      <c r="F187" s="66">
        <f>7*D187</f>
        <v>175</v>
      </c>
      <c r="G187" s="15">
        <f t="shared" si="16"/>
        <v>4375</v>
      </c>
    </row>
    <row r="188" spans="1:7">
      <c r="A188" s="31">
        <f>VLOOKUP(B188,PRECIOS!$A$1:$H$51,2)</f>
        <v>1210001</v>
      </c>
      <c r="B188" s="31" t="s">
        <v>200</v>
      </c>
      <c r="C188" s="13" t="s">
        <v>27</v>
      </c>
      <c r="D188" s="29">
        <f t="shared" si="17"/>
        <v>12.5</v>
      </c>
      <c r="E188" s="14">
        <v>125</v>
      </c>
      <c r="F188" s="66">
        <f>3*D188</f>
        <v>37.5</v>
      </c>
      <c r="G188" s="15">
        <f t="shared" si="16"/>
        <v>937.5</v>
      </c>
    </row>
    <row r="189" spans="1:7">
      <c r="A189" s="31">
        <f>VLOOKUP(B189,PRECIOS!$A$1:$H$51,2)</f>
        <v>1340001</v>
      </c>
      <c r="B189" s="31" t="s">
        <v>201</v>
      </c>
      <c r="C189" s="13" t="s">
        <v>27</v>
      </c>
      <c r="D189" s="29">
        <f t="shared" si="17"/>
        <v>50</v>
      </c>
      <c r="E189" s="14">
        <v>500</v>
      </c>
      <c r="F189" s="66">
        <f>2.2*D189</f>
        <v>110.00000000000001</v>
      </c>
      <c r="G189" s="15">
        <f t="shared" si="16"/>
        <v>2750.0000000000005</v>
      </c>
    </row>
    <row r="190" spans="1:7">
      <c r="A190" s="31">
        <f>VLOOKUP(B190,PRECIOS!$A$1:$H$51,2)</f>
        <v>1220003</v>
      </c>
      <c r="B190" s="31" t="s">
        <v>95</v>
      </c>
      <c r="C190" s="13" t="s">
        <v>27</v>
      </c>
      <c r="D190" s="29">
        <f t="shared" si="17"/>
        <v>50</v>
      </c>
      <c r="E190" s="14">
        <v>500</v>
      </c>
      <c r="F190" s="66">
        <f>2.2*D190</f>
        <v>110.00000000000001</v>
      </c>
      <c r="G190" s="15">
        <f t="shared" si="16"/>
        <v>2750.0000000000005</v>
      </c>
    </row>
    <row r="191" spans="1:7">
      <c r="A191" s="31">
        <v>1120001</v>
      </c>
      <c r="B191" s="31" t="s">
        <v>58</v>
      </c>
      <c r="C191" s="13" t="s">
        <v>27</v>
      </c>
      <c r="D191" s="29">
        <f t="shared" si="17"/>
        <v>2</v>
      </c>
      <c r="E191" s="14">
        <v>20</v>
      </c>
      <c r="F191" s="66">
        <f>3*D191</f>
        <v>6</v>
      </c>
      <c r="G191" s="15">
        <f t="shared" si="16"/>
        <v>150</v>
      </c>
    </row>
    <row r="192" spans="1:7">
      <c r="A192" s="31">
        <f>VLOOKUP(B192,PRECIOS!$A$1:$H$51,2)</f>
        <v>1110011</v>
      </c>
      <c r="B192" s="31" t="s">
        <v>98</v>
      </c>
      <c r="C192" s="13" t="s">
        <v>27</v>
      </c>
      <c r="D192" s="29">
        <f t="shared" si="17"/>
        <v>1</v>
      </c>
      <c r="E192" s="14">
        <v>10</v>
      </c>
      <c r="F192" s="66">
        <f>1.2*D192</f>
        <v>1.2</v>
      </c>
      <c r="G192" s="15">
        <f t="shared" si="16"/>
        <v>30</v>
      </c>
    </row>
    <row r="193" spans="1:7">
      <c r="A193" s="31">
        <f>VLOOKUP(B193,PRECIOS!$A$1:$H$51,2)</f>
        <v>1110010</v>
      </c>
      <c r="B193" s="31" t="s">
        <v>91</v>
      </c>
      <c r="C193" s="13" t="s">
        <v>27</v>
      </c>
      <c r="D193" s="29">
        <f t="shared" si="17"/>
        <v>0.5</v>
      </c>
      <c r="E193" s="14">
        <v>5</v>
      </c>
      <c r="F193" s="66">
        <f>3*D193</f>
        <v>1.5</v>
      </c>
      <c r="G193" s="15">
        <f t="shared" si="16"/>
        <v>37.5</v>
      </c>
    </row>
    <row r="194" spans="1:7">
      <c r="A194" s="31">
        <f>VLOOKUP(B194,PRECIOS!$A$1:$H$51,2)</f>
        <v>1140002</v>
      </c>
      <c r="B194" s="31" t="s">
        <v>202</v>
      </c>
      <c r="C194" s="13" t="s">
        <v>27</v>
      </c>
      <c r="D194" s="29">
        <f t="shared" si="17"/>
        <v>1</v>
      </c>
      <c r="E194" s="14">
        <v>10</v>
      </c>
      <c r="F194" s="66">
        <f>300*D194</f>
        <v>300</v>
      </c>
      <c r="G194" s="15">
        <f t="shared" si="16"/>
        <v>7500</v>
      </c>
    </row>
    <row r="195" spans="1:7">
      <c r="A195" s="90" t="s">
        <v>10</v>
      </c>
      <c r="B195" s="90"/>
      <c r="C195" s="90"/>
      <c r="D195" s="90"/>
      <c r="E195" s="19"/>
      <c r="F195" s="80">
        <f>SUM(F185:F194)</f>
        <v>2791.2</v>
      </c>
      <c r="G195" s="80">
        <f>SUM(G190:G194)</f>
        <v>10467.5</v>
      </c>
    </row>
    <row r="196" spans="1:7">
      <c r="A196" s="90" t="s">
        <v>11</v>
      </c>
      <c r="B196" s="90"/>
      <c r="C196" s="90"/>
      <c r="D196" s="90"/>
      <c r="E196" s="20">
        <v>0.1</v>
      </c>
      <c r="F196" s="81">
        <f>F195*10%</f>
        <v>279.12</v>
      </c>
      <c r="G196" s="81">
        <f>G195*10%</f>
        <v>1046.75</v>
      </c>
    </row>
    <row r="197" spans="1:7">
      <c r="A197" s="90" t="s">
        <v>12</v>
      </c>
      <c r="B197" s="90"/>
      <c r="C197" s="90"/>
      <c r="D197" s="90"/>
      <c r="E197" s="19"/>
      <c r="F197" s="81">
        <f>F195+F196</f>
        <v>3070.3199999999997</v>
      </c>
      <c r="G197" s="81">
        <f>G195+G196</f>
        <v>11514.25</v>
      </c>
    </row>
    <row r="198" spans="1:7">
      <c r="A198" s="16" t="s">
        <v>13</v>
      </c>
      <c r="B198" s="16"/>
      <c r="C198" s="17"/>
      <c r="D198" s="18"/>
      <c r="E198" s="20">
        <v>0.3</v>
      </c>
      <c r="F198" s="82"/>
      <c r="G198" s="83"/>
    </row>
    <row r="199" spans="1:7">
      <c r="A199" s="90" t="s">
        <v>21</v>
      </c>
      <c r="B199" s="90"/>
      <c r="C199" s="90"/>
      <c r="D199" s="90"/>
      <c r="E199" s="19"/>
      <c r="F199" s="81">
        <f>F197/$E$26</f>
        <v>10234.4</v>
      </c>
      <c r="G199" s="81">
        <f>G197/$E$26</f>
        <v>38380.833333333336</v>
      </c>
    </row>
    <row r="200" spans="1:7">
      <c r="A200" s="90" t="s">
        <v>25</v>
      </c>
      <c r="B200" s="90"/>
      <c r="C200" s="90"/>
      <c r="D200" s="90"/>
      <c r="E200" s="19"/>
      <c r="F200" s="81">
        <f>ROUNDUP(F199*(1+$E$29),-2)/(1+$E$29)</f>
        <v>10277.777777777777</v>
      </c>
      <c r="G200" s="81">
        <f>ROUNDUP(G199*(1+$E$29),-2)/(1+$E$29)</f>
        <v>38425.925925925927</v>
      </c>
    </row>
    <row r="201" spans="1:7">
      <c r="A201" s="91" t="s">
        <v>22</v>
      </c>
      <c r="B201" s="92"/>
      <c r="C201" s="92"/>
      <c r="D201" s="93"/>
      <c r="E201" s="20">
        <v>0.08</v>
      </c>
      <c r="F201" s="81">
        <f>F200*$E$29</f>
        <v>822.22222222222217</v>
      </c>
      <c r="G201" s="81">
        <f>G200*$E$29</f>
        <v>3074.0740740740744</v>
      </c>
    </row>
    <row r="202" spans="1:7">
      <c r="A202" s="90" t="s">
        <v>23</v>
      </c>
      <c r="B202" s="90"/>
      <c r="C202" s="90"/>
      <c r="D202" s="90"/>
      <c r="E202" s="19"/>
      <c r="F202" s="85">
        <f>F200+F201</f>
        <v>11100</v>
      </c>
      <c r="G202" s="84">
        <f>G200+G201</f>
        <v>41500</v>
      </c>
    </row>
    <row r="203" spans="1:7">
      <c r="A203" s="90" t="s">
        <v>24</v>
      </c>
      <c r="B203" s="90"/>
      <c r="C203" s="90"/>
      <c r="D203" s="90"/>
      <c r="E203" s="22"/>
      <c r="F203" s="21">
        <f>F197/F202</f>
        <v>0.2766054054054054</v>
      </c>
      <c r="G203" s="21">
        <f>G197/G202</f>
        <v>0.27745180722891566</v>
      </c>
    </row>
  </sheetData>
  <mergeCells count="88">
    <mergeCell ref="A55:D55"/>
    <mergeCell ref="A2:G2"/>
    <mergeCell ref="A3:D3"/>
    <mergeCell ref="A4:D4"/>
    <mergeCell ref="A23:D23"/>
    <mergeCell ref="A24:D24"/>
    <mergeCell ref="A25:D25"/>
    <mergeCell ref="A56:D56"/>
    <mergeCell ref="A57:D57"/>
    <mergeCell ref="A58:D58"/>
    <mergeCell ref="A59:D59"/>
    <mergeCell ref="A27:D27"/>
    <mergeCell ref="A28:D28"/>
    <mergeCell ref="A29:D29"/>
    <mergeCell ref="A30:D30"/>
    <mergeCell ref="A31:D31"/>
    <mergeCell ref="A33:G33"/>
    <mergeCell ref="A34:D34"/>
    <mergeCell ref="A35:D35"/>
    <mergeCell ref="A51:D51"/>
    <mergeCell ref="A52:D52"/>
    <mergeCell ref="A53:D53"/>
    <mergeCell ref="A61:G61"/>
    <mergeCell ref="A62:D62"/>
    <mergeCell ref="A63:D63"/>
    <mergeCell ref="A74:D74"/>
    <mergeCell ref="A75:D75"/>
    <mergeCell ref="A76:D76"/>
    <mergeCell ref="A78:D78"/>
    <mergeCell ref="A79:D79"/>
    <mergeCell ref="A80:D80"/>
    <mergeCell ref="A81:D81"/>
    <mergeCell ref="A82:D82"/>
    <mergeCell ref="A84:G84"/>
    <mergeCell ref="A85:D85"/>
    <mergeCell ref="A86:D86"/>
    <mergeCell ref="A98:D98"/>
    <mergeCell ref="A99:D99"/>
    <mergeCell ref="A100:D100"/>
    <mergeCell ref="A102:D102"/>
    <mergeCell ref="A103:D103"/>
    <mergeCell ref="A104:D104"/>
    <mergeCell ref="A105:D105"/>
    <mergeCell ref="A106:D106"/>
    <mergeCell ref="A108:G108"/>
    <mergeCell ref="A109:D109"/>
    <mergeCell ref="A110:D110"/>
    <mergeCell ref="A123:D123"/>
    <mergeCell ref="A124:D124"/>
    <mergeCell ref="A125:D125"/>
    <mergeCell ref="A127:D127"/>
    <mergeCell ref="A128:D128"/>
    <mergeCell ref="A129:D129"/>
    <mergeCell ref="A130:D130"/>
    <mergeCell ref="A131:D131"/>
    <mergeCell ref="A133:G133"/>
    <mergeCell ref="A134:D134"/>
    <mergeCell ref="A135:D135"/>
    <mergeCell ref="A145:D145"/>
    <mergeCell ref="A146:D146"/>
    <mergeCell ref="A147:D147"/>
    <mergeCell ref="A149:D149"/>
    <mergeCell ref="A150:D150"/>
    <mergeCell ref="A151:D151"/>
    <mergeCell ref="A152:D152"/>
    <mergeCell ref="A153:D153"/>
    <mergeCell ref="A155:G155"/>
    <mergeCell ref="A156:D156"/>
    <mergeCell ref="A157:D157"/>
    <mergeCell ref="A169:D169"/>
    <mergeCell ref="A170:D170"/>
    <mergeCell ref="A171:D171"/>
    <mergeCell ref="A173:D173"/>
    <mergeCell ref="A174:D174"/>
    <mergeCell ref="A175:D175"/>
    <mergeCell ref="A176:D176"/>
    <mergeCell ref="A177:D177"/>
    <mergeCell ref="A179:G179"/>
    <mergeCell ref="A180:D180"/>
    <mergeCell ref="A181:D181"/>
    <mergeCell ref="A195:D195"/>
    <mergeCell ref="A196:D196"/>
    <mergeCell ref="A203:D203"/>
    <mergeCell ref="A197:D197"/>
    <mergeCell ref="A199:D199"/>
    <mergeCell ref="A200:D200"/>
    <mergeCell ref="A201:D201"/>
    <mergeCell ref="A202:D2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PRODUCTOS</vt:lpstr>
      <vt:lpstr>PRECIOS</vt:lpstr>
      <vt:lpstr>RECETAS</vt:lpstr>
      <vt:lpstr>RECETAS FUERTES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CURSO_COSTOS_AYB</dc:title>
  <dc:creator>Escritorio;Claudia Lilian Barriga</dc:creator>
  <cp:lastModifiedBy>SENA</cp:lastModifiedBy>
  <dcterms:created xsi:type="dcterms:W3CDTF">2012-10-08T00:26:19Z</dcterms:created>
  <dcterms:modified xsi:type="dcterms:W3CDTF">2018-07-09T15:05:51Z</dcterms:modified>
</cp:coreProperties>
</file>