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ANA\Documents\CAMILO\CAMILO\universidad\MATEMATICAS\"/>
    </mc:Choice>
  </mc:AlternateContent>
  <bookViews>
    <workbookView xWindow="0" yWindow="600" windowWidth="20490" windowHeight="7740"/>
  </bookViews>
  <sheets>
    <sheet name="Hoja1" sheetId="1" r:id="rId1"/>
  </sheets>
  <definedNames>
    <definedName name="_xlnm._FilterDatabase" localSheetId="0" hidden="1">Hoja1!$C$3:$E$23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Q14" i="1" s="1"/>
  <c r="Q15" i="1" s="1"/>
  <c r="P14" i="1"/>
  <c r="O15" i="1"/>
  <c r="P15" i="1"/>
  <c r="P16" i="1" s="1"/>
  <c r="P17" i="1" s="1"/>
  <c r="P18" i="1" s="1"/>
  <c r="P19" i="1" s="1"/>
  <c r="R15" i="1"/>
  <c r="O16" i="1"/>
  <c r="Q16" i="1" s="1"/>
  <c r="Q17" i="1" s="1"/>
  <c r="O17" i="1"/>
  <c r="R17" i="1"/>
  <c r="O18" i="1"/>
  <c r="O19" i="1"/>
  <c r="R19" i="1"/>
  <c r="O7" i="1"/>
  <c r="R7" i="1" s="1"/>
  <c r="O6" i="1"/>
  <c r="R6" i="1" s="1"/>
  <c r="O5" i="1"/>
  <c r="R5" i="1" s="1"/>
  <c r="O4" i="1"/>
  <c r="R4" i="1" s="1"/>
  <c r="O3" i="1"/>
  <c r="R3" i="1" s="1"/>
  <c r="P2" i="1"/>
  <c r="P3" i="1" s="1"/>
  <c r="P4" i="1" s="1"/>
  <c r="P5" i="1" s="1"/>
  <c r="P6" i="1" s="1"/>
  <c r="P7" i="1" s="1"/>
  <c r="O2" i="1"/>
  <c r="R2" i="1" s="1"/>
  <c r="J16" i="1"/>
  <c r="J17" i="1" s="1"/>
  <c r="J18" i="1" s="1"/>
  <c r="J19" i="1" s="1"/>
  <c r="J20" i="1" s="1"/>
  <c r="J21" i="1" s="1"/>
  <c r="J4" i="1"/>
  <c r="J5" i="1" s="1"/>
  <c r="J6" i="1" s="1"/>
  <c r="J7" i="1" s="1"/>
  <c r="J8" i="1" s="1"/>
  <c r="J9" i="1" s="1"/>
  <c r="H24" i="1"/>
  <c r="H23" i="1"/>
  <c r="H22" i="1"/>
  <c r="H21" i="1"/>
  <c r="H20" i="1"/>
  <c r="H18" i="1"/>
  <c r="H17" i="1"/>
  <c r="H12" i="1"/>
  <c r="H11" i="1"/>
  <c r="H10" i="1"/>
  <c r="H9" i="1"/>
  <c r="H8" i="1"/>
  <c r="Q18" i="1" l="1"/>
  <c r="Q19" i="1" s="1"/>
  <c r="H19" i="1"/>
  <c r="R18" i="1"/>
  <c r="R16" i="1"/>
  <c r="R14" i="1"/>
  <c r="Q2" i="1"/>
  <c r="Q3" i="1" s="1"/>
  <c r="Q4" i="1" s="1"/>
  <c r="Q5" i="1" s="1"/>
  <c r="Q6" i="1" s="1"/>
  <c r="Q7" i="1" s="1"/>
  <c r="H6" i="1" l="1"/>
  <c r="H5" i="1"/>
  <c r="H7" i="1" l="1"/>
</calcChain>
</file>

<file path=xl/sharedStrings.xml><?xml version="1.0" encoding="utf-8"?>
<sst xmlns="http://schemas.openxmlformats.org/spreadsheetml/2006/main" count="51" uniqueCount="34">
  <si>
    <t>COD.</t>
  </si>
  <si>
    <t>TALLA (cm)</t>
  </si>
  <si>
    <t>PESO (KG)</t>
  </si>
  <si>
    <t>TALLA</t>
  </si>
  <si>
    <t>DATO MENOR</t>
  </si>
  <si>
    <t>DATO MAYOR</t>
  </si>
  <si>
    <t>RANGO</t>
  </si>
  <si>
    <t>N° INTERVALOS</t>
  </si>
  <si>
    <t>TAMAÑO DE INTERVALOS</t>
  </si>
  <si>
    <t>MODA</t>
  </si>
  <si>
    <t>MEDIANA</t>
  </si>
  <si>
    <t xml:space="preserve">MEDIA </t>
  </si>
  <si>
    <t>VARIANZA</t>
  </si>
  <si>
    <t>DESV. ESTANDAR</t>
  </si>
  <si>
    <t xml:space="preserve">PESO </t>
  </si>
  <si>
    <t>INTERVALOS</t>
  </si>
  <si>
    <t xml:space="preserve">Cantidad de venta (und) intervalos </t>
  </si>
  <si>
    <t xml:space="preserve">frecuencia </t>
  </si>
  <si>
    <t>frecuencia relativa</t>
  </si>
  <si>
    <t xml:space="preserve">frecuencia acumulada </t>
  </si>
  <si>
    <t>frecuencia relativa acumulada</t>
  </si>
  <si>
    <t xml:space="preserve">porcentaje </t>
  </si>
  <si>
    <t>[ 48,9-52,7)</t>
  </si>
  <si>
    <t>[ 52,8-56,5)</t>
  </si>
  <si>
    <t>[ 56,6-60,3)</t>
  </si>
  <si>
    <t>[ 60,4-64,1)</t>
  </si>
  <si>
    <t>[ 64,2-67,9)</t>
  </si>
  <si>
    <t>[ 68,0-71,7)</t>
  </si>
  <si>
    <t>[15,4-16,6)</t>
  </si>
  <si>
    <t>[ 16,7-17,8)</t>
  </si>
  <si>
    <t>[ 17,9-19)</t>
  </si>
  <si>
    <t>[ 19,1-20,2)</t>
  </si>
  <si>
    <t>[ 20,3-21,4)</t>
  </si>
  <si>
    <t>[ 21,5-22,6)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</si>
</sst>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/>
    <xf numFmtId="0" fontId="2" fillId="0" borderId="5" xfId="0" applyFont="1" applyFill="1" applyBorder="1"/>
    <xf numFmtId="0" fontId="2" fillId="0" borderId="5" xfId="0" applyFont="1" applyBorder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0" fillId="2" borderId="6" xfId="0" applyFill="1" applyBorder="1"/>
    <xf numFmtId="0" fontId="2" fillId="2" borderId="7" xfId="0" applyFont="1" applyFill="1" applyBorder="1"/>
    <xf numFmtId="0" fontId="0" fillId="2" borderId="9" xfId="0" applyFill="1" applyBorder="1"/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/>
    <xf numFmtId="0" fontId="0" fillId="3" borderId="6" xfId="0" applyFill="1" applyBorder="1"/>
    <xf numFmtId="0" fontId="2" fillId="3" borderId="7" xfId="0" applyFont="1" applyFill="1" applyBorder="1"/>
    <xf numFmtId="0" fontId="0" fillId="3" borderId="9" xfId="0" applyFill="1" applyBorder="1"/>
    <xf numFmtId="0" fontId="0" fillId="2" borderId="5" xfId="0" applyFill="1" applyBorder="1"/>
    <xf numFmtId="0" fontId="0" fillId="2" borderId="7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9" fontId="0" fillId="0" borderId="6" xfId="1" applyFont="1" applyBorder="1"/>
    <xf numFmtId="0" fontId="0" fillId="2" borderId="1" xfId="0" applyFill="1" applyBorder="1"/>
    <xf numFmtId="9" fontId="0" fillId="2" borderId="6" xfId="1" applyFont="1" applyFill="1" applyBorder="1"/>
    <xf numFmtId="0" fontId="0" fillId="2" borderId="8" xfId="0" applyFill="1" applyBorder="1"/>
    <xf numFmtId="9" fontId="0" fillId="2" borderId="9" xfId="1" applyFont="1" applyFill="1" applyBorder="1"/>
    <xf numFmtId="0" fontId="0" fillId="3" borderId="1" xfId="0" applyFill="1" applyBorder="1"/>
    <xf numFmtId="0" fontId="0" fillId="4" borderId="7" xfId="0" applyFill="1" applyBorder="1"/>
    <xf numFmtId="9" fontId="0" fillId="3" borderId="6" xfId="1" applyFont="1" applyFill="1" applyBorder="1"/>
    <xf numFmtId="0" fontId="0" fillId="3" borderId="8" xfId="0" applyFill="1" applyBorder="1"/>
    <xf numFmtId="9" fontId="0" fillId="3" borderId="9" xfId="1" applyFont="1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24"/>
  <sheetViews>
    <sheetView tabSelected="1" topLeftCell="A7" workbookViewId="0">
      <selection activeCell="M1" sqref="M1:R1"/>
    </sheetView>
  </sheetViews>
  <sheetFormatPr baseColWidth="10" defaultRowHeight="15" x14ac:dyDescent="0.25"/>
  <cols>
    <col min="3" max="3" width="4.75" bestFit="1" customWidth="1"/>
    <col min="4" max="4" width="9.375" bestFit="1" customWidth="1"/>
    <col min="5" max="5" width="8.75" bestFit="1" customWidth="1"/>
    <col min="7" max="7" width="20.625" bestFit="1" customWidth="1"/>
  </cols>
  <sheetData>
    <row r="1" spans="3:18" ht="45.75" thickBot="1" x14ac:dyDescent="0.3">
      <c r="M1" s="52" t="s">
        <v>16</v>
      </c>
      <c r="N1" s="53" t="s">
        <v>17</v>
      </c>
      <c r="O1" s="53" t="s">
        <v>18</v>
      </c>
      <c r="P1" s="53" t="s">
        <v>19</v>
      </c>
      <c r="Q1" s="53" t="s">
        <v>20</v>
      </c>
      <c r="R1" s="54" t="s">
        <v>21</v>
      </c>
    </row>
    <row r="2" spans="3:18" ht="15.75" thickBot="1" x14ac:dyDescent="0.3">
      <c r="G2" s="19" t="s">
        <v>3</v>
      </c>
      <c r="H2" s="20"/>
      <c r="I2" s="16"/>
      <c r="J2" s="19" t="s">
        <v>15</v>
      </c>
      <c r="K2" s="20"/>
      <c r="M2" s="2" t="s">
        <v>22</v>
      </c>
      <c r="N2" s="1">
        <v>1</v>
      </c>
      <c r="O2" s="1">
        <f>N2/20</f>
        <v>0.05</v>
      </c>
      <c r="P2" s="1">
        <f>N2</f>
        <v>1</v>
      </c>
      <c r="Q2" s="1">
        <f>O2</f>
        <v>0.05</v>
      </c>
      <c r="R2" s="39">
        <f>O2</f>
        <v>0.05</v>
      </c>
    </row>
    <row r="3" spans="3:18" ht="15.75" thickBot="1" x14ac:dyDescent="0.3">
      <c r="C3" s="7" t="s">
        <v>0</v>
      </c>
      <c r="D3" s="8" t="s">
        <v>1</v>
      </c>
      <c r="E3" s="9" t="s">
        <v>2</v>
      </c>
      <c r="G3" s="17" t="s">
        <v>4</v>
      </c>
      <c r="H3" s="3">
        <v>49</v>
      </c>
      <c r="J3" s="35">
        <v>48.9</v>
      </c>
      <c r="K3" s="36">
        <v>3.8</v>
      </c>
      <c r="M3" s="31" t="s">
        <v>23</v>
      </c>
      <c r="N3" s="40">
        <v>2</v>
      </c>
      <c r="O3" s="40">
        <f>N3/20</f>
        <v>0.1</v>
      </c>
      <c r="P3" s="40">
        <f>N3+P2</f>
        <v>3</v>
      </c>
      <c r="Q3" s="40">
        <f>O3+Q2</f>
        <v>0.15000000000000002</v>
      </c>
      <c r="R3" s="41">
        <f>O3</f>
        <v>0.1</v>
      </c>
    </row>
    <row r="4" spans="3:18" x14ac:dyDescent="0.25">
      <c r="C4" s="6">
        <v>1</v>
      </c>
      <c r="D4" s="10">
        <v>55</v>
      </c>
      <c r="E4" s="11">
        <v>16.5</v>
      </c>
      <c r="G4" s="21" t="s">
        <v>5</v>
      </c>
      <c r="H4" s="22">
        <v>69</v>
      </c>
      <c r="J4" s="31">
        <f>J3+K3</f>
        <v>52.699999999999996</v>
      </c>
      <c r="K4" s="22">
        <v>3.8</v>
      </c>
      <c r="M4" s="2" t="s">
        <v>24</v>
      </c>
      <c r="N4" s="1">
        <v>6</v>
      </c>
      <c r="O4" s="1">
        <f>N4/20</f>
        <v>0.3</v>
      </c>
      <c r="P4" s="1">
        <f>N4+P3</f>
        <v>9</v>
      </c>
      <c r="Q4" s="1">
        <f>O4+Q3</f>
        <v>0.45</v>
      </c>
      <c r="R4" s="39">
        <f>O4</f>
        <v>0.3</v>
      </c>
    </row>
    <row r="5" spans="3:18" x14ac:dyDescent="0.25">
      <c r="C5" s="2">
        <v>2</v>
      </c>
      <c r="D5" s="12">
        <v>60</v>
      </c>
      <c r="E5" s="13">
        <v>15.5</v>
      </c>
      <c r="G5" s="18" t="s">
        <v>6</v>
      </c>
      <c r="H5" s="3">
        <f>H4-H3</f>
        <v>20</v>
      </c>
      <c r="J5" s="35">
        <f t="shared" ref="J5:J9" si="0">J4+K4</f>
        <v>56.499999999999993</v>
      </c>
      <c r="K5" s="36">
        <v>3.8</v>
      </c>
      <c r="M5" s="31" t="s">
        <v>25</v>
      </c>
      <c r="N5" s="40">
        <v>6</v>
      </c>
      <c r="O5" s="40">
        <f>N5/20</f>
        <v>0.3</v>
      </c>
      <c r="P5" s="40">
        <f>N5+P4</f>
        <v>15</v>
      </c>
      <c r="Q5" s="40">
        <f>O5+Q4</f>
        <v>0.75</v>
      </c>
      <c r="R5" s="41">
        <f>O5</f>
        <v>0.3</v>
      </c>
    </row>
    <row r="6" spans="3:18" x14ac:dyDescent="0.25">
      <c r="C6" s="2">
        <v>3</v>
      </c>
      <c r="D6" s="12">
        <v>62</v>
      </c>
      <c r="E6" s="13">
        <v>17</v>
      </c>
      <c r="G6" s="21" t="s">
        <v>7</v>
      </c>
      <c r="H6" s="22">
        <f>1+3.3*LOG(20)</f>
        <v>5.2933989856911383</v>
      </c>
      <c r="J6" s="31">
        <f t="shared" si="0"/>
        <v>60.29999999999999</v>
      </c>
      <c r="K6" s="22">
        <v>3.8</v>
      </c>
      <c r="M6" s="2" t="s">
        <v>26</v>
      </c>
      <c r="N6" s="1">
        <v>2</v>
      </c>
      <c r="O6" s="1">
        <f>N6/20</f>
        <v>0.1</v>
      </c>
      <c r="P6" s="1">
        <f>N6+P5</f>
        <v>17</v>
      </c>
      <c r="Q6" s="1">
        <f>O6+Q5</f>
        <v>0.85</v>
      </c>
      <c r="R6" s="39">
        <f>O6</f>
        <v>0.1</v>
      </c>
    </row>
    <row r="7" spans="3:18" ht="15.75" thickBot="1" x14ac:dyDescent="0.3">
      <c r="C7" s="2">
        <v>4</v>
      </c>
      <c r="D7" s="12">
        <v>58</v>
      </c>
      <c r="E7" s="13">
        <v>18</v>
      </c>
      <c r="G7" s="18" t="s">
        <v>8</v>
      </c>
      <c r="H7" s="3">
        <f>H5/H6</f>
        <v>3.7782906699576282</v>
      </c>
      <c r="J7" s="35">
        <f t="shared" si="0"/>
        <v>64.099999999999994</v>
      </c>
      <c r="K7" s="36">
        <v>3.8</v>
      </c>
      <c r="M7" s="32" t="s">
        <v>27</v>
      </c>
      <c r="N7" s="42">
        <v>3</v>
      </c>
      <c r="O7" s="42">
        <f>N7/20</f>
        <v>0.15</v>
      </c>
      <c r="P7" s="42">
        <f>N7+P6</f>
        <v>20</v>
      </c>
      <c r="Q7" s="42">
        <f>O7+Q6</f>
        <v>1</v>
      </c>
      <c r="R7" s="43">
        <f>O7</f>
        <v>0.15</v>
      </c>
    </row>
    <row r="8" spans="3:18" x14ac:dyDescent="0.25">
      <c r="C8" s="2">
        <v>5</v>
      </c>
      <c r="D8" s="12">
        <v>49</v>
      </c>
      <c r="E8" s="13">
        <v>19</v>
      </c>
      <c r="G8" s="21" t="s">
        <v>9</v>
      </c>
      <c r="H8" s="22">
        <f>_xlfn.MODE.SNGL(D4:D23)</f>
        <v>60</v>
      </c>
      <c r="J8" s="31">
        <f t="shared" si="0"/>
        <v>67.899999999999991</v>
      </c>
      <c r="K8" s="22">
        <v>3.8</v>
      </c>
    </row>
    <row r="9" spans="3:18" ht="15.75" thickBot="1" x14ac:dyDescent="0.3">
      <c r="C9" s="2">
        <v>6</v>
      </c>
      <c r="D9" s="12">
        <v>63</v>
      </c>
      <c r="E9" s="13">
        <v>20</v>
      </c>
      <c r="G9" s="18" t="s">
        <v>10</v>
      </c>
      <c r="H9" s="3">
        <f>MEDIAN(D4:D23)</f>
        <v>61.5</v>
      </c>
      <c r="J9" s="37">
        <f t="shared" si="0"/>
        <v>71.699999999999989</v>
      </c>
      <c r="K9" s="38">
        <v>3.8</v>
      </c>
    </row>
    <row r="10" spans="3:18" x14ac:dyDescent="0.25">
      <c r="C10" s="2">
        <v>7</v>
      </c>
      <c r="D10" s="12">
        <v>64</v>
      </c>
      <c r="E10" s="13">
        <v>21</v>
      </c>
      <c r="G10" s="21" t="s">
        <v>11</v>
      </c>
      <c r="H10" s="22">
        <f>AVERAGE(D4:D23)</f>
        <v>61.3</v>
      </c>
    </row>
    <row r="11" spans="3:18" x14ac:dyDescent="0.25">
      <c r="C11" s="2">
        <v>8</v>
      </c>
      <c r="D11" s="12">
        <v>66</v>
      </c>
      <c r="E11" s="13">
        <v>20.5</v>
      </c>
      <c r="G11" s="18" t="s">
        <v>12</v>
      </c>
      <c r="H11" s="3">
        <f>_xlfn.VAR.P(D4:D23)</f>
        <v>24.109999999999996</v>
      </c>
    </row>
    <row r="12" spans="3:18" ht="15.75" thickBot="1" x14ac:dyDescent="0.3">
      <c r="C12" s="2">
        <v>9</v>
      </c>
      <c r="D12" s="12">
        <v>68</v>
      </c>
      <c r="E12" s="13">
        <v>22</v>
      </c>
      <c r="G12" s="23" t="s">
        <v>13</v>
      </c>
      <c r="H12" s="24">
        <f>STDEVA(D4:D23)</f>
        <v>5.0377522138768445</v>
      </c>
    </row>
    <row r="13" spans="3:18" ht="45.75" thickBot="1" x14ac:dyDescent="0.3">
      <c r="C13" s="2">
        <v>10</v>
      </c>
      <c r="D13" s="12">
        <v>56</v>
      </c>
      <c r="E13" s="13">
        <v>18.5</v>
      </c>
      <c r="M13" s="49" t="s">
        <v>16</v>
      </c>
      <c r="N13" s="50" t="s">
        <v>17</v>
      </c>
      <c r="O13" s="50" t="s">
        <v>18</v>
      </c>
      <c r="P13" s="50" t="s">
        <v>19</v>
      </c>
      <c r="Q13" s="50" t="s">
        <v>20</v>
      </c>
      <c r="R13" s="51" t="s">
        <v>21</v>
      </c>
    </row>
    <row r="14" spans="3:18" x14ac:dyDescent="0.25">
      <c r="C14" s="2">
        <v>11</v>
      </c>
      <c r="D14" s="12">
        <v>59</v>
      </c>
      <c r="E14" s="13">
        <v>18</v>
      </c>
      <c r="G14" s="25" t="s">
        <v>14</v>
      </c>
      <c r="H14" s="26"/>
      <c r="J14" s="25" t="s">
        <v>15</v>
      </c>
      <c r="K14" s="26"/>
      <c r="M14" s="2" t="s">
        <v>28</v>
      </c>
      <c r="N14" s="1">
        <v>3</v>
      </c>
      <c r="O14" s="1">
        <f>N14/20</f>
        <v>0.15</v>
      </c>
      <c r="P14" s="1">
        <f>N14</f>
        <v>3</v>
      </c>
      <c r="Q14" s="1">
        <f>O14</f>
        <v>0.15</v>
      </c>
      <c r="R14" s="39">
        <f>O14</f>
        <v>0.15</v>
      </c>
    </row>
    <row r="15" spans="3:18" x14ac:dyDescent="0.25">
      <c r="C15" s="2">
        <v>12</v>
      </c>
      <c r="D15" s="12">
        <v>60</v>
      </c>
      <c r="E15" s="13">
        <v>17.2</v>
      </c>
      <c r="G15" s="17" t="s">
        <v>4</v>
      </c>
      <c r="H15" s="3">
        <v>15.5</v>
      </c>
      <c r="J15" s="2">
        <v>15.4</v>
      </c>
      <c r="K15" s="3">
        <v>1.2</v>
      </c>
      <c r="M15" s="33" t="s">
        <v>29</v>
      </c>
      <c r="N15" s="44">
        <v>4</v>
      </c>
      <c r="O15" s="44">
        <f>N15/20</f>
        <v>0.2</v>
      </c>
      <c r="P15" s="44">
        <f>N15+P14</f>
        <v>7</v>
      </c>
      <c r="Q15" s="44">
        <f>O15+Q14</f>
        <v>0.35</v>
      </c>
      <c r="R15" s="46">
        <f>O15</f>
        <v>0.2</v>
      </c>
    </row>
    <row r="16" spans="3:18" x14ac:dyDescent="0.25">
      <c r="C16" s="2">
        <v>13</v>
      </c>
      <c r="D16" s="12">
        <v>68</v>
      </c>
      <c r="E16" s="13">
        <v>16.8</v>
      </c>
      <c r="G16" s="27" t="s">
        <v>5</v>
      </c>
      <c r="H16" s="28">
        <v>22</v>
      </c>
      <c r="J16" s="33">
        <f>J15+K15</f>
        <v>16.600000000000001</v>
      </c>
      <c r="K16" s="28">
        <v>1.2</v>
      </c>
      <c r="M16" s="2" t="s">
        <v>30</v>
      </c>
      <c r="N16" s="1">
        <v>6</v>
      </c>
      <c r="O16" s="1">
        <f>N16/20</f>
        <v>0.3</v>
      </c>
      <c r="P16" s="1">
        <f>N16+P15</f>
        <v>13</v>
      </c>
      <c r="Q16" s="1">
        <f>O16+Q15</f>
        <v>0.64999999999999991</v>
      </c>
      <c r="R16" s="39">
        <f>O16</f>
        <v>0.3</v>
      </c>
    </row>
    <row r="17" spans="3:18" x14ac:dyDescent="0.25">
      <c r="C17" s="2">
        <v>14</v>
      </c>
      <c r="D17" s="12">
        <v>66</v>
      </c>
      <c r="E17" s="13">
        <v>19.5</v>
      </c>
      <c r="G17" s="18" t="s">
        <v>6</v>
      </c>
      <c r="H17" s="3">
        <f>H16-H15</f>
        <v>6.5</v>
      </c>
      <c r="J17" s="2">
        <f t="shared" ref="J17:J21" si="1">J16+K16</f>
        <v>17.8</v>
      </c>
      <c r="K17" s="3">
        <v>1.2</v>
      </c>
      <c r="M17" s="33" t="s">
        <v>31</v>
      </c>
      <c r="N17" s="44">
        <v>4</v>
      </c>
      <c r="O17" s="44">
        <f>N17/20</f>
        <v>0.2</v>
      </c>
      <c r="P17" s="44">
        <f>N17+P16</f>
        <v>17</v>
      </c>
      <c r="Q17" s="44">
        <f>O17+Q16</f>
        <v>0.84999999999999987</v>
      </c>
      <c r="R17" s="46">
        <f>O17</f>
        <v>0.2</v>
      </c>
    </row>
    <row r="18" spans="3:18" x14ac:dyDescent="0.25">
      <c r="C18" s="2">
        <v>15</v>
      </c>
      <c r="D18" s="12">
        <v>64</v>
      </c>
      <c r="E18" s="13">
        <v>19.600000000000001</v>
      </c>
      <c r="G18" s="27" t="s">
        <v>7</v>
      </c>
      <c r="H18" s="28">
        <f>1+3.3*LOG(20)</f>
        <v>5.2933989856911383</v>
      </c>
      <c r="J18" s="33">
        <f t="shared" si="1"/>
        <v>19</v>
      </c>
      <c r="K18" s="28">
        <v>1.2</v>
      </c>
      <c r="M18" s="2" t="s">
        <v>32</v>
      </c>
      <c r="N18" s="1">
        <v>2</v>
      </c>
      <c r="O18" s="1">
        <f>N18/20</f>
        <v>0.1</v>
      </c>
      <c r="P18" s="1">
        <f>N18+P17</f>
        <v>19</v>
      </c>
      <c r="Q18" s="1">
        <f>O18+Q17</f>
        <v>0.94999999999999984</v>
      </c>
      <c r="R18" s="39">
        <f>O18</f>
        <v>0.1</v>
      </c>
    </row>
    <row r="19" spans="3:18" ht="15.75" thickBot="1" x14ac:dyDescent="0.3">
      <c r="C19" s="2">
        <v>16</v>
      </c>
      <c r="D19" s="12">
        <v>58</v>
      </c>
      <c r="E19" s="13">
        <v>18.7</v>
      </c>
      <c r="G19" s="18" t="s">
        <v>8</v>
      </c>
      <c r="H19" s="3">
        <f>H17/H18</f>
        <v>1.2279444677362292</v>
      </c>
      <c r="J19" s="2">
        <f t="shared" si="1"/>
        <v>20.2</v>
      </c>
      <c r="K19" s="3">
        <v>1.2</v>
      </c>
      <c r="M19" s="34" t="s">
        <v>33</v>
      </c>
      <c r="N19" s="47">
        <v>1</v>
      </c>
      <c r="O19" s="47">
        <f>N19/20</f>
        <v>0.05</v>
      </c>
      <c r="P19" s="47">
        <f>N19+P18</f>
        <v>20</v>
      </c>
      <c r="Q19" s="47">
        <f>O19+Q18</f>
        <v>0.99999999999999989</v>
      </c>
      <c r="R19" s="48">
        <f>O19</f>
        <v>0.05</v>
      </c>
    </row>
    <row r="20" spans="3:18" x14ac:dyDescent="0.25">
      <c r="C20" s="2">
        <v>17</v>
      </c>
      <c r="D20" s="12">
        <v>57</v>
      </c>
      <c r="E20" s="13">
        <v>20</v>
      </c>
      <c r="G20" s="27" t="s">
        <v>9</v>
      </c>
      <c r="H20" s="28">
        <f>_xlfn.MODE.SNGL(E4:E23)</f>
        <v>16.5</v>
      </c>
      <c r="J20" s="33">
        <f t="shared" si="1"/>
        <v>21.4</v>
      </c>
      <c r="K20" s="28">
        <v>1.2</v>
      </c>
    </row>
    <row r="21" spans="3:18" ht="15.75" thickBot="1" x14ac:dyDescent="0.3">
      <c r="C21" s="2">
        <v>18</v>
      </c>
      <c r="D21" s="12">
        <v>61</v>
      </c>
      <c r="E21" s="13">
        <v>16.5</v>
      </c>
      <c r="G21" s="18" t="s">
        <v>10</v>
      </c>
      <c r="H21" s="3">
        <f>MEDIAN(E4:E23)</f>
        <v>18.399999999999999</v>
      </c>
      <c r="J21" s="45">
        <f t="shared" si="1"/>
        <v>22.599999999999998</v>
      </c>
      <c r="K21" s="5">
        <v>1.2</v>
      </c>
    </row>
    <row r="22" spans="3:18" x14ac:dyDescent="0.25">
      <c r="C22" s="2">
        <v>19</v>
      </c>
      <c r="D22" s="12">
        <v>63</v>
      </c>
      <c r="E22" s="13">
        <v>17.8</v>
      </c>
      <c r="G22" s="27" t="s">
        <v>11</v>
      </c>
      <c r="H22" s="28">
        <f>AVERAGE(E4:E23)</f>
        <v>18.520000000000003</v>
      </c>
    </row>
    <row r="23" spans="3:18" ht="15.75" thickBot="1" x14ac:dyDescent="0.3">
      <c r="C23" s="4">
        <v>20</v>
      </c>
      <c r="D23" s="14">
        <v>69</v>
      </c>
      <c r="E23" s="15">
        <v>18.3</v>
      </c>
      <c r="G23" s="18" t="s">
        <v>12</v>
      </c>
      <c r="H23" s="3">
        <f>_xlfn.VAR.P(E4:E23)</f>
        <v>2.7175999999999996</v>
      </c>
    </row>
    <row r="24" spans="3:18" ht="15.75" thickBot="1" x14ac:dyDescent="0.3">
      <c r="G24" s="29" t="s">
        <v>13</v>
      </c>
      <c r="H24" s="30">
        <f>STDEVA(E4:E23)</f>
        <v>1.6913401724512334</v>
      </c>
    </row>
  </sheetData>
  <autoFilter ref="C3:E23"/>
  <mergeCells count="4">
    <mergeCell ref="G2:H2"/>
    <mergeCell ref="G14:H14"/>
    <mergeCell ref="J2:K2"/>
    <mergeCell ref="J14:K1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2018-07-31T21:52:46Z</dcterms:created>
  <dcterms:modified xsi:type="dcterms:W3CDTF">2018-07-31T22:36:41Z</dcterms:modified>
</cp:coreProperties>
</file>