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\Desktop\"/>
    </mc:Choice>
  </mc:AlternateContent>
  <bookViews>
    <workbookView xWindow="0" yWindow="0" windowWidth="20460" windowHeight="768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61" i="1" l="1"/>
  <c r="D44" i="1"/>
  <c r="D21" i="1" l="1"/>
  <c r="D18" i="1"/>
  <c r="D16" i="1" l="1"/>
  <c r="D17" i="1"/>
  <c r="D20" i="1"/>
  <c r="D19" i="1"/>
  <c r="E16" i="1" l="1"/>
  <c r="E17" i="1" s="1"/>
  <c r="E18" i="1" s="1"/>
  <c r="E19" i="1" s="1"/>
  <c r="E20" i="1" s="1"/>
  <c r="E21" i="1" s="1"/>
  <c r="E22" i="1" s="1"/>
  <c r="C29" i="1" s="1"/>
  <c r="D22" i="1"/>
  <c r="C64" i="1" l="1"/>
  <c r="D64" i="1" s="1"/>
  <c r="C47" i="1"/>
  <c r="D29" i="1"/>
  <c r="D49" i="1" l="1"/>
  <c r="D53" i="1"/>
  <c r="D47" i="1"/>
  <c r="E47" i="1" s="1"/>
  <c r="C48" i="1" s="1"/>
  <c r="E48" i="1" s="1"/>
  <c r="C49" i="1" s="1"/>
  <c r="E49" i="1" s="1"/>
  <c r="C50" i="1" s="1"/>
  <c r="D51" i="1"/>
  <c r="D55" i="1"/>
  <c r="D48" i="1"/>
  <c r="D52" i="1"/>
  <c r="D50" i="1"/>
  <c r="D54" i="1"/>
  <c r="D56" i="1"/>
  <c r="E64" i="1"/>
  <c r="C65" i="1" s="1"/>
  <c r="E29" i="1"/>
  <c r="C30" i="1" s="1"/>
  <c r="D30" i="1" s="1"/>
  <c r="E30" i="1" s="1"/>
  <c r="C31" i="1" s="1"/>
  <c r="E50" i="1" l="1"/>
  <c r="C51" i="1" s="1"/>
  <c r="E51" i="1" s="1"/>
  <c r="C52" i="1" s="1"/>
  <c r="E52" i="1" s="1"/>
  <c r="C53" i="1" s="1"/>
  <c r="E53" i="1" s="1"/>
  <c r="C54" i="1" s="1"/>
  <c r="E54" i="1" s="1"/>
  <c r="C55" i="1" s="1"/>
  <c r="E55" i="1" s="1"/>
  <c r="C56" i="1" s="1"/>
  <c r="E56" i="1" s="1"/>
  <c r="D57" i="1"/>
  <c r="D65" i="1"/>
  <c r="E65" i="1" s="1"/>
  <c r="C66" i="1" s="1"/>
  <c r="D31" i="1"/>
  <c r="E31" i="1" s="1"/>
  <c r="C32" i="1" s="1"/>
  <c r="D32" i="1" s="1"/>
  <c r="E32" i="1" s="1"/>
  <c r="C33" i="1" s="1"/>
  <c r="D66" i="1" l="1"/>
  <c r="E66" i="1" s="1"/>
  <c r="C67" i="1" s="1"/>
  <c r="D33" i="1"/>
  <c r="E33" i="1" s="1"/>
  <c r="C34" i="1" s="1"/>
  <c r="D34" i="1" s="1"/>
  <c r="D67" i="1" l="1"/>
  <c r="E67" i="1" s="1"/>
  <c r="C68" i="1" s="1"/>
  <c r="E34" i="1"/>
  <c r="C35" i="1" s="1"/>
  <c r="D68" i="1" l="1"/>
  <c r="E68" i="1" s="1"/>
  <c r="C69" i="1" s="1"/>
  <c r="D35" i="1"/>
  <c r="D69" i="1" l="1"/>
  <c r="E69" i="1" s="1"/>
  <c r="C70" i="1" s="1"/>
  <c r="E35" i="1"/>
  <c r="C36" i="1" s="1"/>
  <c r="D36" i="1" s="1"/>
  <c r="E36" i="1" s="1"/>
  <c r="C37" i="1" s="1"/>
  <c r="D70" i="1" l="1"/>
  <c r="E70" i="1" s="1"/>
  <c r="C71" i="1" s="1"/>
  <c r="D37" i="1"/>
  <c r="E37" i="1" s="1"/>
  <c r="C38" i="1" s="1"/>
  <c r="D71" i="1" l="1"/>
  <c r="E71" i="1" s="1"/>
  <c r="C72" i="1" s="1"/>
  <c r="D38" i="1"/>
  <c r="D39" i="1" s="1"/>
  <c r="D72" i="1" l="1"/>
  <c r="E72" i="1" s="1"/>
  <c r="C73" i="1" s="1"/>
  <c r="E38" i="1"/>
  <c r="D73" i="1" l="1"/>
  <c r="D74" i="1" s="1"/>
  <c r="E73" i="1" l="1"/>
</calcChain>
</file>

<file path=xl/sharedStrings.xml><?xml version="1.0" encoding="utf-8"?>
<sst xmlns="http://schemas.openxmlformats.org/spreadsheetml/2006/main" count="42" uniqueCount="24">
  <si>
    <t>TIEMPO</t>
  </si>
  <si>
    <t>INTERES</t>
  </si>
  <si>
    <t>MONTO</t>
  </si>
  <si>
    <t>CAPITAL</t>
  </si>
  <si>
    <t>CDT SEÑOR JUAN</t>
  </si>
  <si>
    <t>TOTAL INTERECES GENERADOS</t>
  </si>
  <si>
    <t>Elicio Medina Montero</t>
  </si>
  <si>
    <t>FUNDAMENTOS MATEMATICAS FINANCIERAS</t>
  </si>
  <si>
    <t>Unidad 3. Actividad 2</t>
  </si>
  <si>
    <t>* En este momento usted debe realizar un análisis del contexto planteado y revisar los recursos sugeridos, para luego realizar un aporte al foro de discusión de acuerdo a los siguientes lineamientos:
1.Cuáles son las ganancias generadas durante cada período de inversión?
2.¿Cuál es la diferencia entre interés compuesto e interés simple?
3.Realice la gráfica de interés simple e interés compuesto de uno de los ejemplos del contenido de esta unidad, utilice Excel.</t>
  </si>
  <si>
    <t>1/</t>
  </si>
  <si>
    <t>2/</t>
  </si>
  <si>
    <r>
      <rPr>
        <b/>
        <u/>
        <sz val="11"/>
        <color theme="1"/>
        <rFont val="Calibri"/>
        <family val="2"/>
        <scheme val="minor"/>
      </rPr>
      <t xml:space="preserve">Diferencia entre interés simple y compuesto:
</t>
    </r>
    <r>
      <rPr>
        <sz val="11"/>
        <color theme="1"/>
        <rFont val="Calibri"/>
        <family val="2"/>
        <scheme val="minor"/>
      </rPr>
      <t xml:space="preserve">
*El interés simple se refiere a los intereses que produce un capital inicial en un período de tiempo, el cual no se acumula al capital para producir los intereses del siguiente período; concluyéndose que el interés simple generado o pagado por el capital invertido o prestado será igual en todos los períodos de la inversión o préstamo mientras la tasa de interés y el plazo no cambien.
*El interés compuesto se presenta cuando los intereses obtenidos al final del período de inversión o préstamo no se retiran o pagan sino que se reinvierten y se añaden al capital principal
</t>
    </r>
  </si>
  <si>
    <t>3/</t>
  </si>
  <si>
    <t xml:space="preserve">EL SEÑOR JUAN invirtio en un CDT $10. 000. 000 a una tasa de interés anual de 15% capitalizable semestral.
A los seis meses Juan decide invertir el capital más los intereses, durante 5 años.
</t>
  </si>
  <si>
    <t>INTERES ANUAL</t>
  </si>
  <si>
    <t>TOTAL INTERESES GENERADOS</t>
  </si>
  <si>
    <t>INTERES MENSUAL</t>
  </si>
  <si>
    <t>MONTO K  + i</t>
  </si>
  <si>
    <t>INTERES SEMESTRAL</t>
  </si>
  <si>
    <t>INTERES SIMPLE</t>
  </si>
  <si>
    <t>I COMPUESTO</t>
  </si>
  <si>
    <t>K + Is</t>
  </si>
  <si>
    <t>K +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</si>
</sst>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0" fillId="0" borderId="2" xfId="0" applyNumberFormat="1" applyBorder="1"/>
    <xf numFmtId="0" fontId="0" fillId="0" borderId="9" xfId="0" applyBorder="1" applyAlignment="1">
      <alignment horizontal="center"/>
    </xf>
    <xf numFmtId="165" fontId="0" fillId="0" borderId="10" xfId="0" applyNumberFormat="1" applyBorder="1"/>
    <xf numFmtId="0" fontId="0" fillId="0" borderId="11" xfId="0" applyBorder="1" applyAlignment="1">
      <alignment horizontal="center"/>
    </xf>
    <xf numFmtId="165" fontId="0" fillId="0" borderId="12" xfId="0" applyNumberFormat="1" applyBorder="1"/>
    <xf numFmtId="165" fontId="0" fillId="0" borderId="13" xfId="0" applyNumberFormat="1" applyBorder="1"/>
    <xf numFmtId="0" fontId="0" fillId="0" borderId="14" xfId="0" applyBorder="1" applyAlignment="1">
      <alignment horizontal="center"/>
    </xf>
    <xf numFmtId="165" fontId="0" fillId="0" borderId="15" xfId="1" applyNumberFormat="1" applyFont="1" applyBorder="1"/>
    <xf numFmtId="165" fontId="0" fillId="0" borderId="15" xfId="0" applyNumberFormat="1" applyBorder="1"/>
    <xf numFmtId="165" fontId="0" fillId="0" borderId="1" xfId="0" applyNumberFormat="1" applyBorder="1"/>
    <xf numFmtId="0" fontId="2" fillId="0" borderId="7" xfId="0" applyFont="1" applyBorder="1"/>
    <xf numFmtId="0" fontId="2" fillId="0" borderId="11" xfId="0" applyFont="1" applyBorder="1"/>
    <xf numFmtId="0" fontId="0" fillId="0" borderId="8" xfId="0" applyBorder="1" applyAlignment="1">
      <alignment horizontal="center"/>
    </xf>
    <xf numFmtId="9" fontId="0" fillId="0" borderId="13" xfId="2" applyFont="1" applyBorder="1" applyAlignment="1">
      <alignment horizontal="center"/>
    </xf>
    <xf numFmtId="165" fontId="0" fillId="0" borderId="3" xfId="0" applyNumberFormat="1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3" fillId="0" borderId="0" xfId="0" applyFont="1" applyBorder="1"/>
    <xf numFmtId="0" fontId="0" fillId="0" borderId="21" xfId="0" applyBorder="1" applyAlignment="1">
      <alignment horizontal="right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0" fillId="0" borderId="2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0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10" fontId="6" fillId="0" borderId="0" xfId="2" applyNumberFormat="1" applyFont="1" applyBorder="1"/>
    <xf numFmtId="10" fontId="0" fillId="0" borderId="13" xfId="2" applyNumberFormat="1" applyFont="1" applyBorder="1" applyAlignment="1">
      <alignment horizontal="center"/>
    </xf>
    <xf numFmtId="0" fontId="0" fillId="0" borderId="22" xfId="0" applyBorder="1" applyAlignment="1"/>
    <xf numFmtId="0" fontId="0" fillId="0" borderId="19" xfId="0" applyBorder="1"/>
    <xf numFmtId="0" fontId="0" fillId="0" borderId="26" xfId="0" applyBorder="1"/>
    <xf numFmtId="0" fontId="0" fillId="0" borderId="2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3" xfId="0" applyBorder="1" applyAlignment="1"/>
    <xf numFmtId="0" fontId="0" fillId="0" borderId="24" xfId="0" applyBorder="1" applyAlignment="1"/>
    <xf numFmtId="10" fontId="0" fillId="0" borderId="0" xfId="2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Capital I. Simple vs Capital I. Compuesto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Hoja1!$E$46</c:f>
              <c:strCache>
                <c:ptCount val="1"/>
                <c:pt idx="0">
                  <c:v>K + Is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Hoja1!$E$47:$E$56</c:f>
              <c:numCache>
                <c:formatCode>_("$"* #,##0_);_("$"* \(#,##0\);_("$"* "-"??_);_(@_)</c:formatCode>
                <c:ptCount val="10"/>
                <c:pt idx="0">
                  <c:v>11475754.6</c:v>
                </c:pt>
                <c:pt idx="1">
                  <c:v>12249509.199999999</c:v>
                </c:pt>
                <c:pt idx="2">
                  <c:v>13023263.799999999</c:v>
                </c:pt>
                <c:pt idx="3">
                  <c:v>13797018.399999999</c:v>
                </c:pt>
                <c:pt idx="4">
                  <c:v>14570772.999999998</c:v>
                </c:pt>
                <c:pt idx="5">
                  <c:v>15344527.599999998</c:v>
                </c:pt>
                <c:pt idx="6">
                  <c:v>16118282.199999997</c:v>
                </c:pt>
                <c:pt idx="7">
                  <c:v>16892036.799999997</c:v>
                </c:pt>
                <c:pt idx="8">
                  <c:v>17665791.399999999</c:v>
                </c:pt>
                <c:pt idx="9">
                  <c:v>18439546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Hoja1!$E$63</c:f>
              <c:strCache>
                <c:ptCount val="1"/>
                <c:pt idx="0">
                  <c:v>K + Ic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Hoja1!$E$64:$E$73</c:f>
              <c:numCache>
                <c:formatCode>_("$"* #,##0_);_("$"* \(#,##0\);_("$"* "-"??_);_(@_)</c:formatCode>
                <c:ptCount val="10"/>
                <c:pt idx="0">
                  <c:v>11475754.6</c:v>
                </c:pt>
                <c:pt idx="1">
                  <c:v>12305451.657579999</c:v>
                </c:pt>
                <c:pt idx="2">
                  <c:v>13195135.812423034</c:v>
                </c:pt>
                <c:pt idx="3">
                  <c:v>14149144.13166122</c:v>
                </c:pt>
                <c:pt idx="4">
                  <c:v>15172127.252380326</c:v>
                </c:pt>
                <c:pt idx="5">
                  <c:v>16269072.052727424</c:v>
                </c:pt>
                <c:pt idx="6">
                  <c:v>17445325.962139618</c:v>
                </c:pt>
                <c:pt idx="7">
                  <c:v>18706623.029202312</c:v>
                </c:pt>
                <c:pt idx="8">
                  <c:v>20059111.87421364</c:v>
                </c:pt>
                <c:pt idx="9">
                  <c:v>21509385.662719287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07856"/>
        <c:axId val="387610600"/>
      </c:lineChart>
      <c:catAx>
        <c:axId val="38760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610600"/>
        <c:crosses val="autoZero"/>
        <c:auto val="1"/>
        <c:lblAlgn val="ctr"/>
        <c:lblOffset val="100"/>
        <c:noMultiLvlLbl val="0"/>
      </c:catAx>
      <c:valAx>
        <c:axId val="387610600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6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Interés</a:t>
            </a:r>
            <a:r>
              <a:rPr lang="es-CO" baseline="0"/>
              <a:t> Simple vs Interés Compuesto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TIEMPO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Hoja1!$B$47:$B$56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Hoja1!$D$46</c:f>
              <c:strCache>
                <c:ptCount val="1"/>
                <c:pt idx="0">
                  <c:v>INTERES SIMPLE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Hoja1!$D$47:$D$56</c:f>
              <c:numCache>
                <c:formatCode>_("$"* #,##0_);_("$"* \(#,##0\);_("$"* "-"??_);_(@_)</c:formatCode>
                <c:ptCount val="10"/>
                <c:pt idx="0">
                  <c:v>773754.6</c:v>
                </c:pt>
                <c:pt idx="1">
                  <c:v>773754.6</c:v>
                </c:pt>
                <c:pt idx="2">
                  <c:v>773754.6</c:v>
                </c:pt>
                <c:pt idx="3">
                  <c:v>773754.6</c:v>
                </c:pt>
                <c:pt idx="4">
                  <c:v>773754.6</c:v>
                </c:pt>
                <c:pt idx="5">
                  <c:v>773754.6</c:v>
                </c:pt>
                <c:pt idx="6">
                  <c:v>773754.6</c:v>
                </c:pt>
                <c:pt idx="7">
                  <c:v>773754.6</c:v>
                </c:pt>
                <c:pt idx="8">
                  <c:v>773754.6</c:v>
                </c:pt>
                <c:pt idx="9">
                  <c:v>773754.6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Hoja1!$D$63</c:f>
              <c:strCache>
                <c:ptCount val="1"/>
                <c:pt idx="0">
                  <c:v>I COMPUESTO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Hoja1!$D$64:$D$73</c:f>
              <c:numCache>
                <c:formatCode>_("$"* #,##0_);_("$"* \(#,##0\);_("$"* "-"??_);_(@_)</c:formatCode>
                <c:ptCount val="10"/>
                <c:pt idx="0">
                  <c:v>773754.6</c:v>
                </c:pt>
                <c:pt idx="1">
                  <c:v>829697.05758000002</c:v>
                </c:pt>
                <c:pt idx="2">
                  <c:v>889684.15484303399</c:v>
                </c:pt>
                <c:pt idx="3">
                  <c:v>954008.31923818542</c:v>
                </c:pt>
                <c:pt idx="4">
                  <c:v>1022983.1207191062</c:v>
                </c:pt>
                <c:pt idx="5">
                  <c:v>1096944.8003470977</c:v>
                </c:pt>
                <c:pt idx="6">
                  <c:v>1176253.9094121929</c:v>
                </c:pt>
                <c:pt idx="7">
                  <c:v>1261297.0670626943</c:v>
                </c:pt>
                <c:pt idx="8">
                  <c:v>1352488.8450113272</c:v>
                </c:pt>
                <c:pt idx="9">
                  <c:v>1450273.7885056462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90080"/>
        <c:axId val="500786552"/>
      </c:lineChart>
      <c:catAx>
        <c:axId val="50079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786552"/>
        <c:crosses val="autoZero"/>
        <c:auto val="1"/>
        <c:lblAlgn val="ctr"/>
        <c:lblOffset val="100"/>
        <c:noMultiLvlLbl val="0"/>
      </c:catAx>
      <c:valAx>
        <c:axId val="500786552"/>
        <c:scaling>
          <c:orientation val="minMax"/>
          <c:min val="7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7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1199869</xdr:colOff>
      <xdr:row>2</xdr:row>
      <xdr:rowOff>324316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95250"/>
          <a:ext cx="1152244" cy="981541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92</xdr:row>
      <xdr:rowOff>185737</xdr:rowOff>
    </xdr:from>
    <xdr:to>
      <xdr:col>4</xdr:col>
      <xdr:colOff>581025</xdr:colOff>
      <xdr:row>107</xdr:row>
      <xdr:rowOff>71437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100012</xdr:colOff>
      <xdr:row>76</xdr:row>
      <xdr:rowOff>90487</xdr:rowOff>
    </xdr:from>
    <xdr:to>
      <xdr:col>4</xdr:col>
      <xdr:colOff>566737</xdr:colOff>
      <xdr:row>90</xdr:row>
      <xdr:rowOff>166687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showGridLines="0" tabSelected="1" topLeftCell="A88" workbookViewId="0">
      <selection activeCell="H6" sqref="H5:H6"/>
    </sheetView>
  </sheetViews>
  <sheetFormatPr baseColWidth="10" defaultRowHeight="15" x14ac:dyDescent="0.25"/>
  <cols>
    <col min="1" max="1" width="7.42578125" customWidth="1"/>
    <col min="2" max="2" width="27.7109375" bestFit="1" customWidth="1"/>
    <col min="3" max="3" width="17.5703125" customWidth="1"/>
    <col min="4" max="4" width="16.28515625" customWidth="1"/>
    <col min="5" max="5" width="15.85546875" customWidth="1"/>
    <col min="6" max="6" width="15" customWidth="1"/>
    <col min="7" max="7" width="21.5703125" customWidth="1"/>
    <col min="9" max="9" width="15.140625" bestFit="1" customWidth="1"/>
  </cols>
  <sheetData>
    <row r="1" spans="1:8" ht="27.75" customHeight="1" thickBot="1" x14ac:dyDescent="0.3">
      <c r="A1" s="48"/>
      <c r="B1" s="49"/>
      <c r="C1" s="32" t="s">
        <v>7</v>
      </c>
      <c r="D1" s="33"/>
      <c r="E1" s="33"/>
      <c r="F1" s="33"/>
      <c r="G1" s="34"/>
      <c r="H1" s="23"/>
    </row>
    <row r="2" spans="1:8" ht="31.5" customHeight="1" thickBot="1" x14ac:dyDescent="0.3">
      <c r="A2" s="50"/>
      <c r="B2" s="44"/>
      <c r="C2" s="32" t="s">
        <v>8</v>
      </c>
      <c r="D2" s="33"/>
      <c r="E2" s="33"/>
      <c r="F2" s="33"/>
      <c r="G2" s="34"/>
      <c r="H2" s="23"/>
    </row>
    <row r="3" spans="1:8" ht="30" customHeight="1" thickBot="1" x14ac:dyDescent="0.3">
      <c r="A3" s="51"/>
      <c r="B3" s="52"/>
      <c r="C3" s="32" t="s">
        <v>6</v>
      </c>
      <c r="D3" s="33"/>
      <c r="E3" s="33"/>
      <c r="F3" s="33"/>
      <c r="G3" s="34"/>
      <c r="H3" s="23"/>
    </row>
    <row r="4" spans="1:8" x14ac:dyDescent="0.25">
      <c r="A4" s="45"/>
      <c r="B4" s="46"/>
      <c r="C4" s="46"/>
      <c r="D4" s="46"/>
      <c r="E4" s="46"/>
      <c r="F4" s="46"/>
      <c r="G4" s="47"/>
      <c r="H4" s="23"/>
    </row>
    <row r="5" spans="1:8" ht="105.75" customHeight="1" x14ac:dyDescent="0.25">
      <c r="A5" s="37" t="s">
        <v>9</v>
      </c>
      <c r="B5" s="38"/>
      <c r="C5" s="38"/>
      <c r="D5" s="38"/>
      <c r="E5" s="38"/>
      <c r="F5" s="38"/>
      <c r="G5" s="39"/>
      <c r="H5" s="23"/>
    </row>
    <row r="6" spans="1:8" ht="18" customHeight="1" x14ac:dyDescent="0.25">
      <c r="A6" s="25"/>
      <c r="B6" s="26"/>
      <c r="C6" s="26"/>
      <c r="D6" s="26"/>
      <c r="E6" s="26"/>
      <c r="F6" s="26"/>
      <c r="G6" s="27"/>
      <c r="H6" s="23"/>
    </row>
    <row r="7" spans="1:8" ht="63" customHeight="1" x14ac:dyDescent="0.25">
      <c r="A7" s="22" t="s">
        <v>10</v>
      </c>
      <c r="B7" s="40" t="s">
        <v>14</v>
      </c>
      <c r="C7" s="40"/>
      <c r="D7" s="40"/>
      <c r="E7" s="40"/>
      <c r="F7" s="40"/>
      <c r="G7" s="41"/>
      <c r="H7" s="23"/>
    </row>
    <row r="8" spans="1:8" ht="18" customHeight="1" thickBot="1" x14ac:dyDescent="0.3">
      <c r="A8" s="22"/>
      <c r="B8" s="26"/>
      <c r="C8" s="26"/>
      <c r="D8" s="26"/>
      <c r="E8" s="26"/>
      <c r="F8" s="23"/>
      <c r="G8" s="24"/>
      <c r="H8" s="23"/>
    </row>
    <row r="9" spans="1:8" ht="24" customHeight="1" thickBot="1" x14ac:dyDescent="0.3">
      <c r="A9" s="22"/>
      <c r="B9" s="32" t="s">
        <v>4</v>
      </c>
      <c r="C9" s="33"/>
      <c r="D9" s="33"/>
      <c r="E9" s="34"/>
      <c r="F9" s="23"/>
      <c r="G9" s="24"/>
      <c r="H9" s="23"/>
    </row>
    <row r="10" spans="1:8" ht="15.75" thickBot="1" x14ac:dyDescent="0.3">
      <c r="A10" s="22"/>
      <c r="B10" s="23"/>
      <c r="C10" s="23"/>
      <c r="D10" s="23"/>
      <c r="E10" s="23"/>
      <c r="F10" s="23"/>
      <c r="G10" s="24"/>
      <c r="H10" s="23"/>
    </row>
    <row r="11" spans="1:8" x14ac:dyDescent="0.25">
      <c r="A11" s="22"/>
      <c r="B11" s="14" t="s">
        <v>0</v>
      </c>
      <c r="C11" s="16">
        <v>1</v>
      </c>
      <c r="D11" s="23"/>
      <c r="E11" s="23"/>
      <c r="F11" s="23"/>
      <c r="G11" s="24"/>
      <c r="H11" s="23"/>
    </row>
    <row r="12" spans="1:8" ht="15.75" thickBot="1" x14ac:dyDescent="0.3">
      <c r="A12" s="22"/>
      <c r="B12" s="15" t="s">
        <v>15</v>
      </c>
      <c r="C12" s="17">
        <v>0.15</v>
      </c>
      <c r="D12" s="42"/>
      <c r="E12" s="23"/>
      <c r="F12" s="23"/>
      <c r="G12" s="24"/>
      <c r="H12" s="23"/>
    </row>
    <row r="13" spans="1:8" ht="15.75" thickBot="1" x14ac:dyDescent="0.3">
      <c r="A13" s="22"/>
      <c r="B13" s="15" t="s">
        <v>17</v>
      </c>
      <c r="C13" s="43">
        <v>1.17E-2</v>
      </c>
      <c r="D13" s="23"/>
      <c r="E13" s="23"/>
      <c r="F13" s="23"/>
      <c r="G13" s="24"/>
      <c r="H13" s="23"/>
    </row>
    <row r="14" spans="1:8" ht="15.75" thickBot="1" x14ac:dyDescent="0.3">
      <c r="A14" s="22"/>
      <c r="B14" s="23"/>
      <c r="C14" s="23"/>
      <c r="D14" s="23"/>
      <c r="E14" s="23"/>
      <c r="F14" s="23"/>
      <c r="G14" s="24"/>
      <c r="H14" s="23"/>
    </row>
    <row r="15" spans="1:8" ht="15.75" thickBot="1" x14ac:dyDescent="0.3">
      <c r="A15" s="22"/>
      <c r="B15" s="1" t="s">
        <v>0</v>
      </c>
      <c r="C15" s="2" t="s">
        <v>3</v>
      </c>
      <c r="D15" s="2" t="s">
        <v>1</v>
      </c>
      <c r="E15" s="3" t="s">
        <v>18</v>
      </c>
      <c r="F15" s="23"/>
      <c r="G15" s="24"/>
      <c r="H15" s="23"/>
    </row>
    <row r="16" spans="1:8" x14ac:dyDescent="0.25">
      <c r="A16" s="22"/>
      <c r="B16" s="10">
        <v>1</v>
      </c>
      <c r="C16" s="11">
        <v>10000000</v>
      </c>
      <c r="D16" s="12">
        <f>+C16*$C$13</f>
        <v>117000</v>
      </c>
      <c r="E16" s="13">
        <f>+C16+D16</f>
        <v>10117000</v>
      </c>
      <c r="F16" s="23"/>
      <c r="G16" s="24"/>
      <c r="H16" s="23"/>
    </row>
    <row r="17" spans="1:8" x14ac:dyDescent="0.25">
      <c r="A17" s="22"/>
      <c r="B17" s="10">
        <v>2</v>
      </c>
      <c r="C17" s="11">
        <v>10000000</v>
      </c>
      <c r="D17" s="12">
        <f t="shared" ref="D17:D21" si="0">+C17*$C$13</f>
        <v>117000</v>
      </c>
      <c r="E17" s="13">
        <f>+E16+D17</f>
        <v>10234000</v>
      </c>
      <c r="F17" s="23"/>
      <c r="G17" s="24"/>
      <c r="H17" s="23"/>
    </row>
    <row r="18" spans="1:8" x14ac:dyDescent="0.25">
      <c r="A18" s="22"/>
      <c r="B18" s="10">
        <v>3</v>
      </c>
      <c r="C18" s="11">
        <v>10000000</v>
      </c>
      <c r="D18" s="12">
        <f t="shared" si="0"/>
        <v>117000</v>
      </c>
      <c r="E18" s="13">
        <f>+E17+D18</f>
        <v>10351000</v>
      </c>
      <c r="F18" s="23"/>
      <c r="G18" s="24"/>
      <c r="H18" s="23"/>
    </row>
    <row r="19" spans="1:8" x14ac:dyDescent="0.25">
      <c r="A19" s="22"/>
      <c r="B19" s="10">
        <v>4</v>
      </c>
      <c r="C19" s="11">
        <v>10000000</v>
      </c>
      <c r="D19" s="12">
        <f t="shared" si="0"/>
        <v>117000</v>
      </c>
      <c r="E19" s="13">
        <f t="shared" ref="E19:E21" si="1">+E18+D19</f>
        <v>10468000</v>
      </c>
      <c r="F19" s="23"/>
      <c r="G19" s="24"/>
      <c r="H19" s="23"/>
    </row>
    <row r="20" spans="1:8" x14ac:dyDescent="0.25">
      <c r="A20" s="22"/>
      <c r="B20" s="10">
        <v>5</v>
      </c>
      <c r="C20" s="11">
        <v>10000000</v>
      </c>
      <c r="D20" s="12">
        <f t="shared" si="0"/>
        <v>117000</v>
      </c>
      <c r="E20" s="13">
        <f t="shared" si="1"/>
        <v>10585000</v>
      </c>
      <c r="F20" s="23"/>
      <c r="G20" s="24"/>
      <c r="H20" s="23"/>
    </row>
    <row r="21" spans="1:8" ht="15.75" thickBot="1" x14ac:dyDescent="0.3">
      <c r="A21" s="22"/>
      <c r="B21" s="10">
        <v>6</v>
      </c>
      <c r="C21" s="11">
        <v>10000000</v>
      </c>
      <c r="D21" s="12">
        <f t="shared" si="0"/>
        <v>117000</v>
      </c>
      <c r="E21" s="13">
        <f t="shared" si="1"/>
        <v>10702000</v>
      </c>
      <c r="F21" s="23"/>
      <c r="G21" s="24"/>
      <c r="H21" s="23"/>
    </row>
    <row r="22" spans="1:8" ht="15.75" thickBot="1" x14ac:dyDescent="0.3">
      <c r="A22" s="22"/>
      <c r="B22" s="35" t="s">
        <v>16</v>
      </c>
      <c r="C22" s="36"/>
      <c r="D22" s="18">
        <f>SUM(D16:D21)</f>
        <v>702000</v>
      </c>
      <c r="E22" s="18">
        <f>+E21</f>
        <v>10702000</v>
      </c>
      <c r="F22" s="23"/>
      <c r="G22" s="24"/>
      <c r="H22" s="23"/>
    </row>
    <row r="23" spans="1:8" ht="15.75" thickBot="1" x14ac:dyDescent="0.3">
      <c r="A23" s="22"/>
      <c r="B23" s="23"/>
      <c r="C23" s="23"/>
      <c r="D23" s="23"/>
      <c r="E23" s="23"/>
      <c r="F23" s="23"/>
      <c r="G23" s="24"/>
      <c r="H23" s="23"/>
    </row>
    <row r="24" spans="1:8" x14ac:dyDescent="0.25">
      <c r="A24" s="22"/>
      <c r="B24" s="14" t="s">
        <v>0</v>
      </c>
      <c r="C24" s="16">
        <v>0.5</v>
      </c>
      <c r="D24" s="23"/>
      <c r="E24" s="23"/>
      <c r="F24" s="23"/>
      <c r="G24" s="24"/>
      <c r="H24" s="23"/>
    </row>
    <row r="25" spans="1:8" ht="15" customHeight="1" thickBot="1" x14ac:dyDescent="0.3">
      <c r="A25" s="22"/>
      <c r="B25" s="15" t="s">
        <v>15</v>
      </c>
      <c r="C25" s="17">
        <v>0.15</v>
      </c>
      <c r="D25" s="28">
        <v>15</v>
      </c>
      <c r="E25" s="23"/>
      <c r="F25" s="30"/>
      <c r="G25" s="24"/>
      <c r="H25" s="23"/>
    </row>
    <row r="26" spans="1:8" ht="15.75" thickBot="1" x14ac:dyDescent="0.3">
      <c r="A26" s="22"/>
      <c r="B26" s="15" t="s">
        <v>19</v>
      </c>
      <c r="C26" s="43">
        <v>7.2300000000000003E-2</v>
      </c>
      <c r="D26" s="23"/>
      <c r="E26" s="23"/>
      <c r="F26" s="30"/>
      <c r="G26" s="24"/>
      <c r="H26" s="23"/>
    </row>
    <row r="27" spans="1:8" ht="15.75" thickBot="1" x14ac:dyDescent="0.3">
      <c r="A27" s="22"/>
      <c r="B27" s="23"/>
      <c r="C27" s="23"/>
      <c r="D27" s="23"/>
      <c r="E27" s="23"/>
      <c r="F27" s="30"/>
      <c r="G27" s="24"/>
      <c r="H27" s="23"/>
    </row>
    <row r="28" spans="1:8" ht="15.75" thickBot="1" x14ac:dyDescent="0.3">
      <c r="A28" s="22"/>
      <c r="B28" s="1" t="s">
        <v>0</v>
      </c>
      <c r="C28" s="2" t="s">
        <v>3</v>
      </c>
      <c r="D28" s="2" t="s">
        <v>1</v>
      </c>
      <c r="E28" s="3" t="s">
        <v>2</v>
      </c>
      <c r="F28" s="30"/>
      <c r="G28" s="24"/>
      <c r="H28" s="23"/>
    </row>
    <row r="29" spans="1:8" x14ac:dyDescent="0.25">
      <c r="A29" s="22"/>
      <c r="B29" s="10">
        <v>1</v>
      </c>
      <c r="C29" s="11">
        <f>+E22</f>
        <v>10702000</v>
      </c>
      <c r="D29" s="12">
        <f>+C29*$C$26</f>
        <v>773754.6</v>
      </c>
      <c r="E29" s="13">
        <f>C29+D29</f>
        <v>11475754.6</v>
      </c>
      <c r="F29" s="30"/>
      <c r="G29" s="24"/>
      <c r="H29" s="23"/>
    </row>
    <row r="30" spans="1:8" x14ac:dyDescent="0.25">
      <c r="A30" s="22"/>
      <c r="B30" s="5">
        <v>2</v>
      </c>
      <c r="C30" s="4">
        <f>E29</f>
        <v>11475754.6</v>
      </c>
      <c r="D30" s="12">
        <f>+C30*$C$26</f>
        <v>829697.05758000002</v>
      </c>
      <c r="E30" s="6">
        <f t="shared" ref="E30:E37" si="2">C30+D30</f>
        <v>12305451.657579999</v>
      </c>
      <c r="F30" s="30"/>
      <c r="G30" s="24"/>
      <c r="H30" s="23"/>
    </row>
    <row r="31" spans="1:8" x14ac:dyDescent="0.25">
      <c r="A31" s="22"/>
      <c r="B31" s="5">
        <v>3</v>
      </c>
      <c r="C31" s="4">
        <f t="shared" ref="C31:C37" si="3">E30</f>
        <v>12305451.657579999</v>
      </c>
      <c r="D31" s="12">
        <f>+C31*$C$26</f>
        <v>889684.15484303399</v>
      </c>
      <c r="E31" s="6">
        <f t="shared" si="2"/>
        <v>13195135.812423034</v>
      </c>
      <c r="F31" s="30"/>
      <c r="G31" s="24"/>
      <c r="H31" s="23"/>
    </row>
    <row r="32" spans="1:8" x14ac:dyDescent="0.25">
      <c r="A32" s="22"/>
      <c r="B32" s="5">
        <v>4</v>
      </c>
      <c r="C32" s="4">
        <f t="shared" si="3"/>
        <v>13195135.812423034</v>
      </c>
      <c r="D32" s="12">
        <f>+C32*$C$26</f>
        <v>954008.31923818542</v>
      </c>
      <c r="E32" s="6">
        <f t="shared" si="2"/>
        <v>14149144.13166122</v>
      </c>
      <c r="F32" s="30"/>
      <c r="G32" s="24"/>
      <c r="H32" s="23"/>
    </row>
    <row r="33" spans="1:8" x14ac:dyDescent="0.25">
      <c r="A33" s="22"/>
      <c r="B33" s="5">
        <v>5</v>
      </c>
      <c r="C33" s="4">
        <f t="shared" si="3"/>
        <v>14149144.13166122</v>
      </c>
      <c r="D33" s="12">
        <f>+C33*$C$26</f>
        <v>1022983.1207191062</v>
      </c>
      <c r="E33" s="6">
        <f t="shared" si="2"/>
        <v>15172127.252380326</v>
      </c>
      <c r="F33" s="30"/>
      <c r="G33" s="24"/>
      <c r="H33" s="23"/>
    </row>
    <row r="34" spans="1:8" x14ac:dyDescent="0.25">
      <c r="A34" s="22"/>
      <c r="B34" s="5">
        <v>6</v>
      </c>
      <c r="C34" s="4">
        <f t="shared" si="3"/>
        <v>15172127.252380326</v>
      </c>
      <c r="D34" s="12">
        <f>+C34*$C$26</f>
        <v>1096944.8003470977</v>
      </c>
      <c r="E34" s="6">
        <f t="shared" si="2"/>
        <v>16269072.052727424</v>
      </c>
      <c r="F34" s="30"/>
      <c r="G34" s="24"/>
      <c r="H34" s="23"/>
    </row>
    <row r="35" spans="1:8" x14ac:dyDescent="0.25">
      <c r="A35" s="22"/>
      <c r="B35" s="5">
        <v>7</v>
      </c>
      <c r="C35" s="4">
        <f t="shared" si="3"/>
        <v>16269072.052727424</v>
      </c>
      <c r="D35" s="12">
        <f>+C35*$C$26</f>
        <v>1176253.9094121929</v>
      </c>
      <c r="E35" s="6">
        <f t="shared" si="2"/>
        <v>17445325.962139618</v>
      </c>
      <c r="F35" s="30"/>
      <c r="G35" s="24"/>
      <c r="H35" s="23"/>
    </row>
    <row r="36" spans="1:8" x14ac:dyDescent="0.25">
      <c r="A36" s="22"/>
      <c r="B36" s="5">
        <v>8</v>
      </c>
      <c r="C36" s="4">
        <f t="shared" si="3"/>
        <v>17445325.962139618</v>
      </c>
      <c r="D36" s="12">
        <f>+C36*$C$26</f>
        <v>1261297.0670626943</v>
      </c>
      <c r="E36" s="6">
        <f t="shared" si="2"/>
        <v>18706623.029202312</v>
      </c>
      <c r="F36" s="30"/>
      <c r="G36" s="24"/>
      <c r="H36" s="23"/>
    </row>
    <row r="37" spans="1:8" x14ac:dyDescent="0.25">
      <c r="A37" s="22"/>
      <c r="B37" s="5">
        <v>9</v>
      </c>
      <c r="C37" s="4">
        <f t="shared" si="3"/>
        <v>18706623.029202312</v>
      </c>
      <c r="D37" s="12">
        <f>+C37*$C$26</f>
        <v>1352488.8450113272</v>
      </c>
      <c r="E37" s="6">
        <f t="shared" si="2"/>
        <v>20059111.87421364</v>
      </c>
      <c r="F37" s="31"/>
      <c r="G37" s="24"/>
      <c r="H37" s="23"/>
    </row>
    <row r="38" spans="1:8" ht="15.75" thickBot="1" x14ac:dyDescent="0.3">
      <c r="A38" s="22"/>
      <c r="B38" s="7">
        <v>10</v>
      </c>
      <c r="C38" s="8">
        <f>E37</f>
        <v>20059111.87421364</v>
      </c>
      <c r="D38" s="12">
        <f>+C38*$C$26</f>
        <v>1450273.7885056462</v>
      </c>
      <c r="E38" s="9">
        <f>C38+D38</f>
        <v>21509385.662719287</v>
      </c>
      <c r="F38" s="31"/>
      <c r="G38" s="24"/>
      <c r="H38" s="23"/>
    </row>
    <row r="39" spans="1:8" ht="15.75" thickBot="1" x14ac:dyDescent="0.3">
      <c r="A39" s="22"/>
      <c r="B39" s="35" t="s">
        <v>5</v>
      </c>
      <c r="C39" s="36"/>
      <c r="D39" s="18">
        <f>SUM(D29:D38)</f>
        <v>10807385.662719283</v>
      </c>
      <c r="E39" s="23"/>
      <c r="F39" s="23"/>
      <c r="G39" s="24"/>
      <c r="H39" s="23"/>
    </row>
    <row r="40" spans="1:8" x14ac:dyDescent="0.25">
      <c r="A40" s="29" t="s">
        <v>11</v>
      </c>
      <c r="B40" s="23"/>
      <c r="C40" s="23"/>
      <c r="D40" s="23"/>
      <c r="E40" s="23"/>
      <c r="F40" s="23"/>
      <c r="G40" s="24"/>
      <c r="H40" s="23"/>
    </row>
    <row r="41" spans="1:8" ht="152.25" customHeight="1" thickBot="1" x14ac:dyDescent="0.3">
      <c r="A41" s="22"/>
      <c r="B41" s="40" t="s">
        <v>12</v>
      </c>
      <c r="C41" s="40"/>
      <c r="D41" s="40"/>
      <c r="E41" s="40"/>
      <c r="F41" s="40"/>
      <c r="G41" s="41"/>
      <c r="H41" s="23"/>
    </row>
    <row r="42" spans="1:8" x14ac:dyDescent="0.25">
      <c r="A42" s="22" t="s">
        <v>13</v>
      </c>
      <c r="B42" s="14" t="s">
        <v>0</v>
      </c>
      <c r="C42" s="16">
        <v>0.5</v>
      </c>
      <c r="D42" s="23"/>
      <c r="E42" s="23"/>
      <c r="F42" s="23"/>
      <c r="G42" s="24"/>
      <c r="H42" s="23"/>
    </row>
    <row r="43" spans="1:8" ht="15.75" thickBot="1" x14ac:dyDescent="0.3">
      <c r="A43" s="22"/>
      <c r="B43" s="15" t="s">
        <v>15</v>
      </c>
      <c r="C43" s="17">
        <v>0.15</v>
      </c>
      <c r="D43" s="28">
        <v>15</v>
      </c>
      <c r="E43" s="23"/>
      <c r="F43" s="23"/>
      <c r="G43" s="24"/>
      <c r="H43" s="23"/>
    </row>
    <row r="44" spans="1:8" ht="15.75" thickBot="1" x14ac:dyDescent="0.3">
      <c r="A44" s="22"/>
      <c r="B44" s="15" t="s">
        <v>19</v>
      </c>
      <c r="C44" s="43">
        <v>7.2300000000000003E-2</v>
      </c>
      <c r="D44" s="53">
        <f>+C43/12</f>
        <v>1.2499999999999999E-2</v>
      </c>
      <c r="E44" s="23"/>
      <c r="F44" s="23"/>
      <c r="G44" s="24"/>
      <c r="H44" s="23"/>
    </row>
    <row r="45" spans="1:8" ht="15.75" thickBot="1" x14ac:dyDescent="0.3">
      <c r="A45" s="22"/>
      <c r="B45" s="23"/>
      <c r="C45" s="23"/>
      <c r="D45" s="23"/>
      <c r="E45" s="23"/>
      <c r="F45" s="23"/>
      <c r="G45" s="24"/>
      <c r="H45" s="23"/>
    </row>
    <row r="46" spans="1:8" ht="15.75" thickBot="1" x14ac:dyDescent="0.3">
      <c r="A46" s="22"/>
      <c r="B46" s="1" t="s">
        <v>0</v>
      </c>
      <c r="C46" s="2" t="s">
        <v>3</v>
      </c>
      <c r="D46" s="2" t="s">
        <v>20</v>
      </c>
      <c r="E46" s="3" t="s">
        <v>22</v>
      </c>
      <c r="F46" s="23"/>
      <c r="G46" s="24"/>
      <c r="H46" s="23"/>
    </row>
    <row r="47" spans="1:8" x14ac:dyDescent="0.25">
      <c r="A47" s="22"/>
      <c r="B47" s="10">
        <v>1</v>
      </c>
      <c r="C47" s="11">
        <f>+E22</f>
        <v>10702000</v>
      </c>
      <c r="D47" s="12">
        <f>+$C$47*$C$44</f>
        <v>773754.6</v>
      </c>
      <c r="E47" s="13">
        <f>C47+D47</f>
        <v>11475754.6</v>
      </c>
      <c r="F47" s="23"/>
      <c r="G47" s="24"/>
      <c r="H47" s="23"/>
    </row>
    <row r="48" spans="1:8" x14ac:dyDescent="0.25">
      <c r="A48" s="22"/>
      <c r="B48" s="5">
        <v>2</v>
      </c>
      <c r="C48" s="4">
        <f>E47</f>
        <v>11475754.6</v>
      </c>
      <c r="D48" s="12">
        <f t="shared" ref="D48:D56" si="4">+$C$47*$C$44</f>
        <v>773754.6</v>
      </c>
      <c r="E48" s="6">
        <f t="shared" ref="E48:E55" si="5">C48+D48</f>
        <v>12249509.199999999</v>
      </c>
      <c r="F48" s="23"/>
      <c r="G48" s="24"/>
      <c r="H48" s="23"/>
    </row>
    <row r="49" spans="1:8" x14ac:dyDescent="0.25">
      <c r="A49" s="22"/>
      <c r="B49" s="5">
        <v>3</v>
      </c>
      <c r="C49" s="4">
        <f t="shared" ref="C49:C55" si="6">E48</f>
        <v>12249509.199999999</v>
      </c>
      <c r="D49" s="12">
        <f t="shared" si="4"/>
        <v>773754.6</v>
      </c>
      <c r="E49" s="6">
        <f t="shared" si="5"/>
        <v>13023263.799999999</v>
      </c>
      <c r="F49" s="23"/>
      <c r="G49" s="24"/>
      <c r="H49" s="23"/>
    </row>
    <row r="50" spans="1:8" x14ac:dyDescent="0.25">
      <c r="A50" s="22"/>
      <c r="B50" s="5">
        <v>4</v>
      </c>
      <c r="C50" s="4">
        <f t="shared" si="6"/>
        <v>13023263.799999999</v>
      </c>
      <c r="D50" s="12">
        <f t="shared" si="4"/>
        <v>773754.6</v>
      </c>
      <c r="E50" s="6">
        <f t="shared" si="5"/>
        <v>13797018.399999999</v>
      </c>
      <c r="F50" s="23"/>
      <c r="G50" s="24"/>
      <c r="H50" s="23"/>
    </row>
    <row r="51" spans="1:8" x14ac:dyDescent="0.25">
      <c r="A51" s="22"/>
      <c r="B51" s="5">
        <v>5</v>
      </c>
      <c r="C51" s="4">
        <f t="shared" si="6"/>
        <v>13797018.399999999</v>
      </c>
      <c r="D51" s="12">
        <f t="shared" si="4"/>
        <v>773754.6</v>
      </c>
      <c r="E51" s="6">
        <f t="shared" si="5"/>
        <v>14570772.999999998</v>
      </c>
      <c r="F51" s="23"/>
      <c r="G51" s="24"/>
      <c r="H51" s="23"/>
    </row>
    <row r="52" spans="1:8" x14ac:dyDescent="0.25">
      <c r="A52" s="22"/>
      <c r="B52" s="5">
        <v>6</v>
      </c>
      <c r="C52" s="4">
        <f t="shared" si="6"/>
        <v>14570772.999999998</v>
      </c>
      <c r="D52" s="12">
        <f t="shared" si="4"/>
        <v>773754.6</v>
      </c>
      <c r="E52" s="6">
        <f t="shared" si="5"/>
        <v>15344527.599999998</v>
      </c>
      <c r="F52" s="23"/>
      <c r="G52" s="24"/>
      <c r="H52" s="23"/>
    </row>
    <row r="53" spans="1:8" x14ac:dyDescent="0.25">
      <c r="A53" s="22"/>
      <c r="B53" s="5">
        <v>7</v>
      </c>
      <c r="C53" s="4">
        <f t="shared" si="6"/>
        <v>15344527.599999998</v>
      </c>
      <c r="D53" s="12">
        <f t="shared" si="4"/>
        <v>773754.6</v>
      </c>
      <c r="E53" s="6">
        <f t="shared" si="5"/>
        <v>16118282.199999997</v>
      </c>
      <c r="F53" s="23"/>
      <c r="G53" s="24"/>
      <c r="H53" s="23"/>
    </row>
    <row r="54" spans="1:8" x14ac:dyDescent="0.25">
      <c r="A54" s="22"/>
      <c r="B54" s="5">
        <v>8</v>
      </c>
      <c r="C54" s="4">
        <f t="shared" si="6"/>
        <v>16118282.199999997</v>
      </c>
      <c r="D54" s="12">
        <f t="shared" si="4"/>
        <v>773754.6</v>
      </c>
      <c r="E54" s="6">
        <f t="shared" si="5"/>
        <v>16892036.799999997</v>
      </c>
      <c r="F54" s="23"/>
      <c r="G54" s="24"/>
      <c r="H54" s="23"/>
    </row>
    <row r="55" spans="1:8" x14ac:dyDescent="0.25">
      <c r="A55" s="22"/>
      <c r="B55" s="5">
        <v>9</v>
      </c>
      <c r="C55" s="4">
        <f t="shared" si="6"/>
        <v>16892036.799999997</v>
      </c>
      <c r="D55" s="12">
        <f t="shared" si="4"/>
        <v>773754.6</v>
      </c>
      <c r="E55" s="6">
        <f t="shared" si="5"/>
        <v>17665791.399999999</v>
      </c>
      <c r="F55" s="23"/>
      <c r="G55" s="24"/>
      <c r="H55" s="23"/>
    </row>
    <row r="56" spans="1:8" ht="15.75" thickBot="1" x14ac:dyDescent="0.3">
      <c r="A56" s="22"/>
      <c r="B56" s="7">
        <v>10</v>
      </c>
      <c r="C56" s="8">
        <f>E55</f>
        <v>17665791.399999999</v>
      </c>
      <c r="D56" s="12">
        <f t="shared" si="4"/>
        <v>773754.6</v>
      </c>
      <c r="E56" s="9">
        <f>C56+D56</f>
        <v>18439546</v>
      </c>
      <c r="F56" s="23"/>
      <c r="G56" s="24"/>
      <c r="H56" s="23"/>
    </row>
    <row r="57" spans="1:8" ht="15.75" thickBot="1" x14ac:dyDescent="0.3">
      <c r="A57" s="22"/>
      <c r="B57" s="35" t="s">
        <v>16</v>
      </c>
      <c r="C57" s="36"/>
      <c r="D57" s="18">
        <f>SUM(D47:D56)</f>
        <v>7737545.9999999981</v>
      </c>
      <c r="E57" s="23"/>
      <c r="F57" s="23"/>
      <c r="G57" s="24"/>
      <c r="H57" s="23"/>
    </row>
    <row r="58" spans="1:8" ht="15.75" thickBot="1" x14ac:dyDescent="0.3">
      <c r="A58" s="22"/>
      <c r="B58" s="23"/>
      <c r="C58" s="23"/>
      <c r="D58" s="23"/>
      <c r="E58" s="23"/>
      <c r="F58" s="23"/>
      <c r="G58" s="24"/>
      <c r="H58" s="23"/>
    </row>
    <row r="59" spans="1:8" x14ac:dyDescent="0.25">
      <c r="A59" s="22"/>
      <c r="B59" s="14" t="s">
        <v>0</v>
      </c>
      <c r="C59" s="16">
        <v>0.5</v>
      </c>
      <c r="D59" s="23"/>
      <c r="E59" s="23"/>
      <c r="F59" s="23"/>
      <c r="G59" s="24"/>
      <c r="H59" s="23"/>
    </row>
    <row r="60" spans="1:8" ht="15.75" thickBot="1" x14ac:dyDescent="0.3">
      <c r="A60" s="22"/>
      <c r="B60" s="15" t="s">
        <v>15</v>
      </c>
      <c r="C60" s="17">
        <v>0.15</v>
      </c>
      <c r="D60" s="28">
        <v>15</v>
      </c>
      <c r="E60" s="23"/>
      <c r="F60" s="23"/>
      <c r="G60" s="24"/>
      <c r="H60" s="23"/>
    </row>
    <row r="61" spans="1:8" ht="15.75" thickBot="1" x14ac:dyDescent="0.3">
      <c r="A61" s="22"/>
      <c r="B61" s="15" t="s">
        <v>19</v>
      </c>
      <c r="C61" s="43">
        <f>+C44</f>
        <v>7.2300000000000003E-2</v>
      </c>
      <c r="D61" s="23"/>
      <c r="E61" s="23"/>
      <c r="F61" s="23"/>
      <c r="G61" s="24"/>
      <c r="H61" s="23"/>
    </row>
    <row r="62" spans="1:8" ht="15.75" thickBot="1" x14ac:dyDescent="0.3">
      <c r="A62" s="22"/>
      <c r="B62" s="23"/>
      <c r="C62" s="23"/>
      <c r="D62" s="23"/>
      <c r="E62" s="23"/>
      <c r="F62" s="23"/>
      <c r="G62" s="24"/>
      <c r="H62" s="23"/>
    </row>
    <row r="63" spans="1:8" ht="15.75" thickBot="1" x14ac:dyDescent="0.3">
      <c r="A63" s="22"/>
      <c r="B63" s="1" t="s">
        <v>0</v>
      </c>
      <c r="C63" s="2" t="s">
        <v>3</v>
      </c>
      <c r="D63" s="2" t="s">
        <v>21</v>
      </c>
      <c r="E63" s="3" t="s">
        <v>23</v>
      </c>
      <c r="F63" s="23"/>
      <c r="G63" s="24"/>
      <c r="H63" s="23"/>
    </row>
    <row r="64" spans="1:8" x14ac:dyDescent="0.25">
      <c r="A64" s="22"/>
      <c r="B64" s="10">
        <v>1</v>
      </c>
      <c r="C64" s="11">
        <f>+E22</f>
        <v>10702000</v>
      </c>
      <c r="D64" s="12">
        <f>+C64*$C$61</f>
        <v>773754.6</v>
      </c>
      <c r="E64" s="13">
        <f>C64+D64</f>
        <v>11475754.6</v>
      </c>
      <c r="F64" s="23"/>
      <c r="G64" s="24"/>
      <c r="H64" s="23"/>
    </row>
    <row r="65" spans="1:7" x14ac:dyDescent="0.25">
      <c r="A65" s="22"/>
      <c r="B65" s="5">
        <v>2</v>
      </c>
      <c r="C65" s="4">
        <f>E64</f>
        <v>11475754.6</v>
      </c>
      <c r="D65" s="12">
        <f>+C65*$C$61</f>
        <v>829697.05758000002</v>
      </c>
      <c r="E65" s="6">
        <f t="shared" ref="E65:E72" si="7">C65+D65</f>
        <v>12305451.657579999</v>
      </c>
      <c r="F65" s="23"/>
      <c r="G65" s="24"/>
    </row>
    <row r="66" spans="1:7" x14ac:dyDescent="0.25">
      <c r="A66" s="22"/>
      <c r="B66" s="5">
        <v>3</v>
      </c>
      <c r="C66" s="4">
        <f t="shared" ref="C66:C72" si="8">E65</f>
        <v>12305451.657579999</v>
      </c>
      <c r="D66" s="12">
        <f t="shared" ref="D66:D73" si="9">+C66*$C$61</f>
        <v>889684.15484303399</v>
      </c>
      <c r="E66" s="6">
        <f t="shared" si="7"/>
        <v>13195135.812423034</v>
      </c>
      <c r="F66" s="23"/>
      <c r="G66" s="24"/>
    </row>
    <row r="67" spans="1:7" x14ac:dyDescent="0.25">
      <c r="A67" s="22"/>
      <c r="B67" s="5">
        <v>4</v>
      </c>
      <c r="C67" s="4">
        <f t="shared" si="8"/>
        <v>13195135.812423034</v>
      </c>
      <c r="D67" s="12">
        <f t="shared" si="9"/>
        <v>954008.31923818542</v>
      </c>
      <c r="E67" s="6">
        <f t="shared" si="7"/>
        <v>14149144.13166122</v>
      </c>
      <c r="F67" s="23"/>
      <c r="G67" s="24"/>
    </row>
    <row r="68" spans="1:7" x14ac:dyDescent="0.25">
      <c r="A68" s="22"/>
      <c r="B68" s="5">
        <v>5</v>
      </c>
      <c r="C68" s="4">
        <f t="shared" si="8"/>
        <v>14149144.13166122</v>
      </c>
      <c r="D68" s="12">
        <f t="shared" si="9"/>
        <v>1022983.1207191062</v>
      </c>
      <c r="E68" s="6">
        <f t="shared" si="7"/>
        <v>15172127.252380326</v>
      </c>
      <c r="F68" s="23"/>
      <c r="G68" s="24"/>
    </row>
    <row r="69" spans="1:7" x14ac:dyDescent="0.25">
      <c r="A69" s="22"/>
      <c r="B69" s="5">
        <v>6</v>
      </c>
      <c r="C69" s="4">
        <f t="shared" si="8"/>
        <v>15172127.252380326</v>
      </c>
      <c r="D69" s="12">
        <f t="shared" si="9"/>
        <v>1096944.8003470977</v>
      </c>
      <c r="E69" s="6">
        <f t="shared" si="7"/>
        <v>16269072.052727424</v>
      </c>
      <c r="F69" s="23"/>
      <c r="G69" s="24"/>
    </row>
    <row r="70" spans="1:7" x14ac:dyDescent="0.25">
      <c r="A70" s="22"/>
      <c r="B70" s="5">
        <v>7</v>
      </c>
      <c r="C70" s="4">
        <f t="shared" si="8"/>
        <v>16269072.052727424</v>
      </c>
      <c r="D70" s="12">
        <f t="shared" si="9"/>
        <v>1176253.9094121929</v>
      </c>
      <c r="E70" s="6">
        <f t="shared" si="7"/>
        <v>17445325.962139618</v>
      </c>
      <c r="F70" s="23"/>
      <c r="G70" s="24"/>
    </row>
    <row r="71" spans="1:7" x14ac:dyDescent="0.25">
      <c r="A71" s="22"/>
      <c r="B71" s="5">
        <v>8</v>
      </c>
      <c r="C71" s="4">
        <f t="shared" si="8"/>
        <v>17445325.962139618</v>
      </c>
      <c r="D71" s="12">
        <f t="shared" si="9"/>
        <v>1261297.0670626943</v>
      </c>
      <c r="E71" s="6">
        <f t="shared" si="7"/>
        <v>18706623.029202312</v>
      </c>
      <c r="F71" s="23"/>
      <c r="G71" s="24"/>
    </row>
    <row r="72" spans="1:7" x14ac:dyDescent="0.25">
      <c r="A72" s="22"/>
      <c r="B72" s="5">
        <v>9</v>
      </c>
      <c r="C72" s="4">
        <f t="shared" si="8"/>
        <v>18706623.029202312</v>
      </c>
      <c r="D72" s="12">
        <f t="shared" si="9"/>
        <v>1352488.8450113272</v>
      </c>
      <c r="E72" s="6">
        <f t="shared" si="7"/>
        <v>20059111.87421364</v>
      </c>
      <c r="F72" s="23"/>
      <c r="G72" s="24"/>
    </row>
    <row r="73" spans="1:7" ht="15.75" thickBot="1" x14ac:dyDescent="0.3">
      <c r="A73" s="22"/>
      <c r="B73" s="7">
        <v>10</v>
      </c>
      <c r="C73" s="8">
        <f>E72</f>
        <v>20059111.87421364</v>
      </c>
      <c r="D73" s="12">
        <f t="shared" si="9"/>
        <v>1450273.7885056462</v>
      </c>
      <c r="E73" s="9">
        <f>C73+D73</f>
        <v>21509385.662719287</v>
      </c>
      <c r="F73" s="23"/>
      <c r="G73" s="24"/>
    </row>
    <row r="74" spans="1:7" ht="15.75" thickBot="1" x14ac:dyDescent="0.3">
      <c r="A74" s="22"/>
      <c r="B74" s="35" t="s">
        <v>16</v>
      </c>
      <c r="C74" s="36"/>
      <c r="D74" s="18">
        <f>SUM(D64:D73)</f>
        <v>10807385.662719283</v>
      </c>
      <c r="E74" s="23"/>
      <c r="F74" s="23"/>
      <c r="G74" s="24"/>
    </row>
    <row r="75" spans="1:7" x14ac:dyDescent="0.25">
      <c r="A75" s="22"/>
      <c r="B75" s="23"/>
      <c r="C75" s="23"/>
      <c r="D75" s="23"/>
      <c r="E75" s="23"/>
      <c r="F75" s="23"/>
      <c r="G75" s="24"/>
    </row>
    <row r="76" spans="1:7" x14ac:dyDescent="0.25">
      <c r="A76" s="22"/>
      <c r="B76" s="23"/>
      <c r="C76" s="23"/>
      <c r="D76" s="23"/>
      <c r="E76" s="23"/>
      <c r="F76" s="23"/>
      <c r="G76" s="24"/>
    </row>
    <row r="77" spans="1:7" x14ac:dyDescent="0.25">
      <c r="A77" s="22"/>
      <c r="B77" s="23"/>
      <c r="C77" s="23"/>
      <c r="D77" s="23"/>
      <c r="E77" s="23"/>
      <c r="F77" s="23"/>
      <c r="G77" s="24"/>
    </row>
    <row r="78" spans="1:7" x14ac:dyDescent="0.25">
      <c r="A78" s="22"/>
      <c r="B78" s="23"/>
      <c r="C78" s="23"/>
      <c r="D78" s="23"/>
      <c r="E78" s="23"/>
      <c r="F78" s="23"/>
      <c r="G78" s="24"/>
    </row>
    <row r="79" spans="1:7" x14ac:dyDescent="0.25">
      <c r="A79" s="22"/>
      <c r="B79" s="23"/>
      <c r="C79" s="23"/>
      <c r="D79" s="23"/>
      <c r="E79" s="23"/>
      <c r="F79" s="23"/>
      <c r="G79" s="24"/>
    </row>
    <row r="80" spans="1:7" x14ac:dyDescent="0.25">
      <c r="A80" s="22"/>
      <c r="B80" s="23"/>
      <c r="C80" s="23"/>
      <c r="D80" s="23"/>
      <c r="E80" s="23"/>
      <c r="F80" s="23"/>
      <c r="G80" s="24"/>
    </row>
    <row r="81" spans="1:7" x14ac:dyDescent="0.25">
      <c r="A81" s="22"/>
      <c r="B81" s="23"/>
      <c r="C81" s="23"/>
      <c r="D81" s="23"/>
      <c r="E81" s="23"/>
      <c r="F81" s="23"/>
      <c r="G81" s="24"/>
    </row>
    <row r="82" spans="1:7" x14ac:dyDescent="0.25">
      <c r="A82" s="22"/>
      <c r="B82" s="23"/>
      <c r="C82" s="23"/>
      <c r="D82" s="23"/>
      <c r="E82" s="23"/>
      <c r="F82" s="23"/>
      <c r="G82" s="24"/>
    </row>
    <row r="83" spans="1:7" x14ac:dyDescent="0.25">
      <c r="A83" s="22"/>
      <c r="B83" s="23"/>
      <c r="C83" s="23"/>
      <c r="D83" s="23"/>
      <c r="E83" s="23"/>
      <c r="F83" s="23"/>
      <c r="G83" s="24"/>
    </row>
    <row r="84" spans="1:7" x14ac:dyDescent="0.25">
      <c r="A84" s="22"/>
      <c r="B84" s="23"/>
      <c r="C84" s="23"/>
      <c r="D84" s="23"/>
      <c r="E84" s="23"/>
      <c r="F84" s="23"/>
      <c r="G84" s="24"/>
    </row>
    <row r="85" spans="1:7" x14ac:dyDescent="0.25">
      <c r="A85" s="22"/>
      <c r="B85" s="23"/>
      <c r="C85" s="23"/>
      <c r="D85" s="23"/>
      <c r="E85" s="23"/>
      <c r="F85" s="23"/>
      <c r="G85" s="24"/>
    </row>
    <row r="86" spans="1:7" x14ac:dyDescent="0.25">
      <c r="A86" s="22"/>
      <c r="B86" s="23"/>
      <c r="C86" s="23"/>
      <c r="D86" s="23"/>
      <c r="E86" s="23"/>
      <c r="F86" s="23"/>
      <c r="G86" s="24"/>
    </row>
    <row r="87" spans="1:7" x14ac:dyDescent="0.25">
      <c r="A87" s="22"/>
      <c r="B87" s="23"/>
      <c r="C87" s="23"/>
      <c r="D87" s="23"/>
      <c r="E87" s="23"/>
      <c r="F87" s="23"/>
      <c r="G87" s="24"/>
    </row>
    <row r="88" spans="1:7" x14ac:dyDescent="0.25">
      <c r="A88" s="22"/>
      <c r="B88" s="23"/>
      <c r="C88" s="23"/>
      <c r="D88" s="23"/>
      <c r="E88" s="23"/>
      <c r="F88" s="23"/>
      <c r="G88" s="24"/>
    </row>
    <row r="89" spans="1:7" x14ac:dyDescent="0.25">
      <c r="A89" s="22"/>
      <c r="B89" s="23"/>
      <c r="C89" s="23"/>
      <c r="D89" s="23"/>
      <c r="E89" s="23"/>
      <c r="F89" s="23"/>
      <c r="G89" s="24"/>
    </row>
    <row r="90" spans="1:7" x14ac:dyDescent="0.25">
      <c r="A90" s="22"/>
      <c r="B90" s="23"/>
      <c r="C90" s="23"/>
      <c r="D90" s="23"/>
      <c r="E90" s="23"/>
      <c r="F90" s="23"/>
      <c r="G90" s="24"/>
    </row>
    <row r="91" spans="1:7" x14ac:dyDescent="0.25">
      <c r="A91" s="22"/>
      <c r="B91" s="23"/>
      <c r="C91" s="23"/>
      <c r="D91" s="23"/>
      <c r="E91" s="23"/>
      <c r="F91" s="23"/>
      <c r="G91" s="24"/>
    </row>
    <row r="92" spans="1:7" x14ac:dyDescent="0.25">
      <c r="A92" s="22"/>
      <c r="B92" s="23"/>
      <c r="C92" s="23"/>
      <c r="D92" s="23"/>
      <c r="E92" s="23"/>
      <c r="F92" s="23"/>
      <c r="G92" s="24"/>
    </row>
    <row r="93" spans="1:7" x14ac:dyDescent="0.25">
      <c r="A93" s="22"/>
      <c r="B93" s="23"/>
      <c r="C93" s="23"/>
      <c r="D93" s="23"/>
      <c r="E93" s="23"/>
      <c r="F93" s="23"/>
      <c r="G93" s="24"/>
    </row>
    <row r="94" spans="1:7" x14ac:dyDescent="0.25">
      <c r="A94" s="22"/>
      <c r="B94" s="23"/>
      <c r="C94" s="23"/>
      <c r="D94" s="23"/>
      <c r="E94" s="23"/>
      <c r="F94" s="23"/>
      <c r="G94" s="24"/>
    </row>
    <row r="95" spans="1:7" x14ac:dyDescent="0.25">
      <c r="A95" s="22"/>
      <c r="B95" s="23"/>
      <c r="C95" s="23"/>
      <c r="D95" s="23"/>
      <c r="E95" s="23"/>
      <c r="F95" s="23"/>
      <c r="G95" s="24"/>
    </row>
    <row r="96" spans="1:7" x14ac:dyDescent="0.25">
      <c r="A96" s="22"/>
      <c r="B96" s="23"/>
      <c r="C96" s="23"/>
      <c r="D96" s="23"/>
      <c r="E96" s="23"/>
      <c r="F96" s="23"/>
      <c r="G96" s="24"/>
    </row>
    <row r="97" spans="1:7" x14ac:dyDescent="0.25">
      <c r="A97" s="22"/>
      <c r="B97" s="23"/>
      <c r="C97" s="23"/>
      <c r="D97" s="23"/>
      <c r="E97" s="23"/>
      <c r="F97" s="23"/>
      <c r="G97" s="24"/>
    </row>
    <row r="98" spans="1:7" x14ac:dyDescent="0.25">
      <c r="A98" s="22"/>
      <c r="B98" s="23"/>
      <c r="C98" s="23"/>
      <c r="D98" s="23"/>
      <c r="E98" s="23"/>
      <c r="F98" s="23"/>
      <c r="G98" s="24"/>
    </row>
    <row r="99" spans="1:7" x14ac:dyDescent="0.25">
      <c r="A99" s="22"/>
      <c r="B99" s="23"/>
      <c r="C99" s="23"/>
      <c r="D99" s="23"/>
      <c r="E99" s="23"/>
      <c r="F99" s="23"/>
      <c r="G99" s="24"/>
    </row>
    <row r="100" spans="1:7" x14ac:dyDescent="0.25">
      <c r="A100" s="22"/>
      <c r="B100" s="23"/>
      <c r="C100" s="23"/>
      <c r="D100" s="23"/>
      <c r="E100" s="23"/>
      <c r="F100" s="23"/>
      <c r="G100" s="24"/>
    </row>
    <row r="101" spans="1:7" x14ac:dyDescent="0.25">
      <c r="A101" s="22"/>
      <c r="B101" s="23"/>
      <c r="C101" s="23"/>
      <c r="D101" s="23"/>
      <c r="E101" s="23"/>
      <c r="F101" s="23"/>
      <c r="G101" s="24"/>
    </row>
    <row r="102" spans="1:7" x14ac:dyDescent="0.25">
      <c r="A102" s="22"/>
      <c r="B102" s="23"/>
      <c r="C102" s="23"/>
      <c r="D102" s="23"/>
      <c r="E102" s="23"/>
      <c r="F102" s="23"/>
      <c r="G102" s="24"/>
    </row>
    <row r="103" spans="1:7" x14ac:dyDescent="0.25">
      <c r="A103" s="22"/>
      <c r="B103" s="23"/>
      <c r="C103" s="23"/>
      <c r="D103" s="23"/>
      <c r="E103" s="23"/>
      <c r="F103" s="23"/>
      <c r="G103" s="24"/>
    </row>
    <row r="104" spans="1:7" x14ac:dyDescent="0.25">
      <c r="A104" s="22"/>
      <c r="B104" s="23"/>
      <c r="C104" s="23"/>
      <c r="D104" s="23"/>
      <c r="E104" s="23"/>
      <c r="F104" s="23"/>
      <c r="G104" s="24"/>
    </row>
    <row r="105" spans="1:7" x14ac:dyDescent="0.25">
      <c r="A105" s="22"/>
      <c r="B105" s="23"/>
      <c r="C105" s="23"/>
      <c r="D105" s="23"/>
      <c r="E105" s="23"/>
      <c r="F105" s="23"/>
      <c r="G105" s="24"/>
    </row>
    <row r="106" spans="1:7" x14ac:dyDescent="0.25">
      <c r="A106" s="22"/>
      <c r="B106" s="23"/>
      <c r="C106" s="23"/>
      <c r="D106" s="23"/>
      <c r="E106" s="23"/>
      <c r="F106" s="23"/>
      <c r="G106" s="24"/>
    </row>
    <row r="107" spans="1:7" x14ac:dyDescent="0.25">
      <c r="A107" s="22"/>
      <c r="B107" s="23"/>
      <c r="C107" s="23"/>
      <c r="D107" s="23"/>
      <c r="E107" s="23"/>
      <c r="F107" s="23"/>
      <c r="G107" s="24"/>
    </row>
    <row r="108" spans="1:7" x14ac:dyDescent="0.25">
      <c r="A108" s="22"/>
      <c r="B108" s="23"/>
      <c r="C108" s="23"/>
      <c r="D108" s="23"/>
      <c r="E108" s="23"/>
      <c r="F108" s="23"/>
      <c r="G108" s="24"/>
    </row>
    <row r="109" spans="1:7" x14ac:dyDescent="0.25">
      <c r="A109" s="22"/>
      <c r="B109" s="23"/>
      <c r="C109" s="23"/>
      <c r="D109" s="23"/>
      <c r="E109" s="23"/>
      <c r="F109" s="23"/>
      <c r="G109" s="24"/>
    </row>
    <row r="110" spans="1:7" ht="15.75" thickBot="1" x14ac:dyDescent="0.3">
      <c r="A110" s="19"/>
      <c r="B110" s="20"/>
      <c r="C110" s="20"/>
      <c r="D110" s="20"/>
      <c r="E110" s="20"/>
      <c r="F110" s="20"/>
      <c r="G110" s="21"/>
    </row>
  </sheetData>
  <mergeCells count="11">
    <mergeCell ref="B74:C74"/>
    <mergeCell ref="B7:G7"/>
    <mergeCell ref="B22:C22"/>
    <mergeCell ref="B41:G41"/>
    <mergeCell ref="B57:C57"/>
    <mergeCell ref="B9:E9"/>
    <mergeCell ref="B39:C39"/>
    <mergeCell ref="C1:G1"/>
    <mergeCell ref="C2:G2"/>
    <mergeCell ref="C3:G3"/>
    <mergeCell ref="A5:G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MARRUGO</dc:creator>
  <cp:lastModifiedBy>MILE</cp:lastModifiedBy>
  <dcterms:created xsi:type="dcterms:W3CDTF">2018-07-30T14:35:24Z</dcterms:created>
  <dcterms:modified xsi:type="dcterms:W3CDTF">2018-08-01T02:24:01Z</dcterms:modified>
</cp:coreProperties>
</file>